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6855"/>
  </bookViews>
  <sheets>
    <sheet name="Student data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85" i="2" l="1"/>
  <c r="U684" i="2"/>
  <c r="U683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H117" i="2"/>
  <c r="H116" i="2"/>
  <c r="H115" i="2"/>
  <c r="H114" i="2"/>
  <c r="H113" i="2"/>
  <c r="H111" i="2"/>
  <c r="H110" i="2"/>
  <c r="H108" i="2"/>
  <c r="H107" i="2"/>
  <c r="H105" i="2"/>
  <c r="H103" i="2"/>
  <c r="H102" i="2"/>
  <c r="H101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mments1.xml><?xml version="1.0" encoding="utf-8"?>
<comments xmlns="http://schemas.openxmlformats.org/spreadsheetml/2006/main">
  <authors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Student.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Yet to be finalised from EDP. He is not attending the classes coz he dint pay the 5th sem fee.</t>
        </r>
      </text>
    </comment>
  </commentList>
</comments>
</file>

<file path=xl/sharedStrings.xml><?xml version="1.0" encoding="utf-8"?>
<sst xmlns="http://schemas.openxmlformats.org/spreadsheetml/2006/main" count="14601" uniqueCount="5751">
  <si>
    <t>2016-19</t>
  </si>
  <si>
    <t>anup.srk15@gmail.com</t>
  </si>
  <si>
    <t>2015-2018</t>
  </si>
  <si>
    <t>PRAJWAL</t>
  </si>
  <si>
    <t>kasturimadhusha100@gmail.com</t>
  </si>
  <si>
    <t>SAGAR N</t>
  </si>
  <si>
    <t>HEMANTH S</t>
  </si>
  <si>
    <t>SL.No</t>
  </si>
  <si>
    <t>Student Name</t>
  </si>
  <si>
    <t>Course Name</t>
  </si>
  <si>
    <t>Batch</t>
  </si>
  <si>
    <t>Current Semester</t>
  </si>
  <si>
    <t>Email Id</t>
  </si>
  <si>
    <t>Mobile Number</t>
  </si>
  <si>
    <t>Patalia Meet Girish</t>
  </si>
  <si>
    <t xml:space="preserve"> BCA-CTIS</t>
  </si>
  <si>
    <t>7405200656/9924939240</t>
  </si>
  <si>
    <t>Prasanna Venkatesh B</t>
  </si>
  <si>
    <t>Rajat Raj Jha</t>
  </si>
  <si>
    <t>Khazin saneyar tajjdeen</t>
  </si>
  <si>
    <t>Tripathi Satish Dinesh</t>
  </si>
  <si>
    <t>Kannika Devi S</t>
  </si>
  <si>
    <t>Raghavendra D R</t>
  </si>
  <si>
    <t>Rahul Raj S</t>
  </si>
  <si>
    <t>Shreehari HS</t>
  </si>
  <si>
    <t>Srividya B G</t>
  </si>
  <si>
    <t>Tejas Prashanth J</t>
  </si>
  <si>
    <t>Aditya Raj</t>
  </si>
  <si>
    <t>Adnan Moiz Dhinojwala</t>
  </si>
  <si>
    <t>Aishwarya R Gowri</t>
  </si>
  <si>
    <t>Bharath S Soni</t>
  </si>
  <si>
    <t>Harshita</t>
  </si>
  <si>
    <t>Manoj Chaoudhary C</t>
  </si>
  <si>
    <t>Pavan Kumar KN</t>
  </si>
  <si>
    <t>Pradeep K</t>
  </si>
  <si>
    <t>Rakshak Singh</t>
  </si>
  <si>
    <t>Syed Furkhan</t>
  </si>
  <si>
    <t>Varun H M</t>
  </si>
  <si>
    <t>Hitesh T A</t>
  </si>
  <si>
    <t>Soundarya.R</t>
  </si>
  <si>
    <t>Vijeth N Bharadwaj</t>
  </si>
  <si>
    <t>SAMARTH S PAI</t>
  </si>
  <si>
    <t>JOSHUA.J</t>
  </si>
  <si>
    <t xml:space="preserve">BCA-IS &amp; MA </t>
  </si>
  <si>
    <t>Kapil Bastola</t>
  </si>
  <si>
    <t>Rajrishi Sen Gupta</t>
  </si>
  <si>
    <t>Sirasit Thitirattanakorn</t>
  </si>
  <si>
    <t>Rahul Shekar R</t>
  </si>
  <si>
    <t>Rajath TS</t>
  </si>
  <si>
    <t>Vinay TA</t>
  </si>
  <si>
    <t>Akshay S</t>
  </si>
  <si>
    <t>Bharath KR</t>
  </si>
  <si>
    <t>Harshita Jain</t>
  </si>
  <si>
    <t>Yusuf Juzer Kheraluwala</t>
  </si>
  <si>
    <t>Abhishek Srinivas</t>
  </si>
  <si>
    <t>Prateesh kumar</t>
  </si>
  <si>
    <t>BCA-ITIMS &amp; IS</t>
  </si>
  <si>
    <t>Suman Kumari</t>
  </si>
  <si>
    <t>Karimullah Zaland</t>
  </si>
  <si>
    <t>Lutfullah Hanesaree</t>
  </si>
  <si>
    <t>Matiullah Baha</t>
  </si>
  <si>
    <t>Mujtaba Akrami</t>
  </si>
  <si>
    <t>Naina Mittal</t>
  </si>
  <si>
    <t>Osakwe Uzochukwu Onyi</t>
  </si>
  <si>
    <t>Samiullah Hashimzai</t>
  </si>
  <si>
    <t>Santripti Bhujel</t>
  </si>
  <si>
    <t>Shahabuddin Mangal</t>
  </si>
  <si>
    <t>Zahidrahmanc Ghamsarik</t>
  </si>
  <si>
    <t>Clement Nikhil D'souza</t>
  </si>
  <si>
    <t>Pooja M Reddy</t>
  </si>
  <si>
    <t>Suma</t>
  </si>
  <si>
    <t>Akshay Kumar L Jain</t>
  </si>
  <si>
    <t>Arun H</t>
  </si>
  <si>
    <t>Megha Banerjee</t>
  </si>
  <si>
    <t>Prakash Malviya</t>
  </si>
  <si>
    <t>Rahul R</t>
  </si>
  <si>
    <t>Haripriya S</t>
  </si>
  <si>
    <t>Kuber Gupta P R</t>
  </si>
  <si>
    <t>Sanjay J</t>
  </si>
  <si>
    <t>Sharath B S</t>
  </si>
  <si>
    <t>Ahmad Reza Hoseyne</t>
  </si>
  <si>
    <t>Ahmadshah Ataei</t>
  </si>
  <si>
    <t>Ankit Chaudhary</t>
  </si>
  <si>
    <t>Mohammed Ibrahim Tamkin</t>
  </si>
  <si>
    <t>Mohammed Kashif Rehman</t>
  </si>
  <si>
    <t>BCA-MA &amp; CT</t>
  </si>
  <si>
    <t>Sakshi Ajit Runwal</t>
  </si>
  <si>
    <t>Vivek Baid</t>
  </si>
  <si>
    <t>Akshata Pandit</t>
  </si>
  <si>
    <t>Anagha S</t>
  </si>
  <si>
    <t>Kavya shree G</t>
  </si>
  <si>
    <t>Kiran K R</t>
  </si>
  <si>
    <t>Madan Kumar R</t>
  </si>
  <si>
    <t>Monica S</t>
  </si>
  <si>
    <t>Pavan M</t>
  </si>
  <si>
    <t>Rakshith SR</t>
  </si>
  <si>
    <t>Sandesh Santosh Soans</t>
  </si>
  <si>
    <t>Ujwal N</t>
  </si>
  <si>
    <t>Akshay Kumar R</t>
  </si>
  <si>
    <t>Burhanuddin Loliwala</t>
  </si>
  <si>
    <t>Darshan S</t>
  </si>
  <si>
    <t>Litika P Sharoff</t>
  </si>
  <si>
    <t>Surya Raoo</t>
  </si>
  <si>
    <t>Tharun H</t>
  </si>
  <si>
    <t>Vinaya Reddy S</t>
  </si>
  <si>
    <t>Akshay BA</t>
  </si>
  <si>
    <t>Ayushmaan S</t>
  </si>
  <si>
    <t>Deepthi G</t>
  </si>
  <si>
    <t>Navya Sudhindra</t>
  </si>
  <si>
    <t>Lohith U</t>
  </si>
  <si>
    <t>Siddhant Basu</t>
  </si>
  <si>
    <t>Saumen Gaurav</t>
  </si>
  <si>
    <t>BCA-VFX</t>
  </si>
  <si>
    <t>Dheeraj M</t>
  </si>
  <si>
    <t>Thamizh Selvi A</t>
  </si>
  <si>
    <t>Srihari P Ramesh</t>
  </si>
  <si>
    <t>Siddart Ptr</t>
  </si>
  <si>
    <t>Kavisara Paserjit</t>
  </si>
  <si>
    <t>2015-2019</t>
  </si>
  <si>
    <t>Chaithra</t>
  </si>
  <si>
    <t>BCA- Data Analytics</t>
  </si>
  <si>
    <t>Md.Ashraf</t>
  </si>
  <si>
    <t>Navien Nair</t>
  </si>
  <si>
    <t>Aaras Dhokiya</t>
  </si>
  <si>
    <t>Aishwarya Vilas</t>
  </si>
  <si>
    <t>Priyanka Jain</t>
  </si>
  <si>
    <t>Anirudh M</t>
  </si>
  <si>
    <t>Nitesh Gupta</t>
  </si>
  <si>
    <t>Sanyam Lunawat</t>
  </si>
  <si>
    <t>ABHIRAM T R</t>
  </si>
  <si>
    <t>CLOUD+ISMS</t>
  </si>
  <si>
    <t>abhiram.devil999@gmail.com</t>
  </si>
  <si>
    <t>ADITYA SHARMA D</t>
  </si>
  <si>
    <t>asadityas67@gmail.com</t>
  </si>
  <si>
    <t>ANUJ DHAMI</t>
  </si>
  <si>
    <t>dhamisr@gmail.com</t>
  </si>
  <si>
    <t>ARKAJIT BANERJEE</t>
  </si>
  <si>
    <t>arka000000@gmail.com</t>
  </si>
  <si>
    <t>ARUN E R</t>
  </si>
  <si>
    <t>MA+CLOUD</t>
  </si>
  <si>
    <t>arunezhikode@gmail.com</t>
  </si>
  <si>
    <t>ASHMITA DAS</t>
  </si>
  <si>
    <t>GENERAL</t>
  </si>
  <si>
    <t>ashtinni@gmail.com</t>
  </si>
  <si>
    <t>BEBIN K RAJU</t>
  </si>
  <si>
    <t>bebinkrajusalkara@gmail.com</t>
  </si>
  <si>
    <t>CHAITHANYA V G</t>
  </si>
  <si>
    <t>chaithanyasanaha@gmail.com</t>
  </si>
  <si>
    <t>DANISH SUMO K P</t>
  </si>
  <si>
    <t>danishsumo@gmail.com</t>
  </si>
  <si>
    <t>DHEERAJ V SUKHIJA</t>
  </si>
  <si>
    <t>dhynx.dheeraj@gmail.com</t>
  </si>
  <si>
    <t>FARHATH KHANUM S</t>
  </si>
  <si>
    <t>farukhan14@gmail.com</t>
  </si>
  <si>
    <t>FARIS MAMNOON A</t>
  </si>
  <si>
    <t>ISMS+MA</t>
  </si>
  <si>
    <t>farizavulen@gmail.com</t>
  </si>
  <si>
    <t>HARSH D BHANDARI</t>
  </si>
  <si>
    <t>bhandaribecoo156@gmail.com</t>
  </si>
  <si>
    <t>ISHIKA JAIN</t>
  </si>
  <si>
    <t>ishika.borar@gmail.com</t>
  </si>
  <si>
    <t>JAGATH KUMAR M</t>
  </si>
  <si>
    <t>muralikumar.kumar3@gmail.com</t>
  </si>
  <si>
    <t>JAYANTH H S</t>
  </si>
  <si>
    <t>jayanth8665@gmail.com</t>
  </si>
  <si>
    <t>JHANVI RAJESH</t>
  </si>
  <si>
    <t>gajharaj@gmail.com</t>
  </si>
  <si>
    <t>KAJAL SHARMA</t>
  </si>
  <si>
    <t>mailme@manojkumarsharma.com</t>
  </si>
  <si>
    <t>K KIRAN KUMAR</t>
  </si>
  <si>
    <t>kiran.blri998@gmail.com</t>
  </si>
  <si>
    <t>KRISHNA KUMAR</t>
  </si>
  <si>
    <t>krishnaks1996singh@icloud.com</t>
  </si>
  <si>
    <t>MANOHAR SINGH</t>
  </si>
  <si>
    <t>manoharsinghso47@gmail.com</t>
  </si>
  <si>
    <t xml:space="preserve">MASHOODH C K </t>
  </si>
  <si>
    <t>mashoodh4@gmail.com</t>
  </si>
  <si>
    <t>MOHAMMED NOOR G</t>
  </si>
  <si>
    <t>mohammednoor02@gmail.com</t>
  </si>
  <si>
    <t>MRUDULA H N</t>
  </si>
  <si>
    <t>mrudulahn@gmail.com</t>
  </si>
  <si>
    <t>NEERAJA N</t>
  </si>
  <si>
    <t>neerajangowda@gmail.com</t>
  </si>
  <si>
    <t>NITHIN A</t>
  </si>
  <si>
    <t>nithinalkarthi@gmail.com</t>
  </si>
  <si>
    <t>NITHIN Y</t>
  </si>
  <si>
    <t>nithinnithi979@gmail.com</t>
  </si>
  <si>
    <t>NIVEDITHA S</t>
  </si>
  <si>
    <t>niveditha.sharavanabhava@gmail.com</t>
  </si>
  <si>
    <t>PALLAVI RAJPAL</t>
  </si>
  <si>
    <t>rajpal.pallu@gmail.com</t>
  </si>
  <si>
    <t>POOJA PREMARAJAN</t>
  </si>
  <si>
    <t>poojaek93@gmail.com</t>
  </si>
  <si>
    <t>PRANAM APPACHU M K</t>
  </si>
  <si>
    <t>pranamappachu@gmail.com</t>
  </si>
  <si>
    <t>PREETHI S</t>
  </si>
  <si>
    <t>bowyasheela@gmail.com</t>
  </si>
  <si>
    <t>R TANSEER AHMED</t>
  </si>
  <si>
    <t>tanseerahmedknr@gmail.com</t>
  </si>
  <si>
    <t>RAJAT GHOSH</t>
  </si>
  <si>
    <t>shekrharghshg@gmail.com</t>
  </si>
  <si>
    <t>RAVI YADAV</t>
  </si>
  <si>
    <t>lovelyguyravi@gmail.com</t>
  </si>
  <si>
    <t>ROHAN BHATTACHARJEE</t>
  </si>
  <si>
    <t>ITMS+ISMS</t>
  </si>
  <si>
    <t>rohanb376@gmail.com</t>
  </si>
  <si>
    <t>ROUNAK CHOWDHURY</t>
  </si>
  <si>
    <t>rrounakchowdhury@gmail.com</t>
  </si>
  <si>
    <t>SAHANA DASS R</t>
  </si>
  <si>
    <t>malathidass@gmail.com</t>
  </si>
  <si>
    <t>SAHIL</t>
  </si>
  <si>
    <t>sahil.faisal.lt@gmail.com</t>
  </si>
  <si>
    <t>SHERE BANU TOTANAWALA</t>
  </si>
  <si>
    <t>mustatatraders@yahoo.com</t>
  </si>
  <si>
    <t>SINDHU KAMPLI</t>
  </si>
  <si>
    <t>shilpakampli31@gmail.com</t>
  </si>
  <si>
    <t>SOWMYA S</t>
  </si>
  <si>
    <t>sowmya.s@ gmail.com</t>
  </si>
  <si>
    <t>STEPHEN T J</t>
  </si>
  <si>
    <t>stephenewtontj@gmail.com</t>
  </si>
  <si>
    <t>SUBHADEEP GHOSH</t>
  </si>
  <si>
    <t>gsubrata46@yahoo.in</t>
  </si>
  <si>
    <t>VISHAL P J</t>
  </si>
  <si>
    <t>vishalpj28@gmail.com</t>
  </si>
  <si>
    <t>VISHNU SASI</t>
  </si>
  <si>
    <t>jishnujayanthi@gmail.com</t>
  </si>
  <si>
    <t>ABHIJITH PRAMOD</t>
  </si>
  <si>
    <t>ap171998@gmail.com</t>
  </si>
  <si>
    <t>ADITHYA P</t>
  </si>
  <si>
    <t>adithyaprasad02@gmail.com</t>
  </si>
  <si>
    <t>AKASH M</t>
  </si>
  <si>
    <t>akash3393@gmail.com</t>
  </si>
  <si>
    <t>AKASH SONI</t>
  </si>
  <si>
    <t>dilipkumar.ib@gmail.com</t>
  </si>
  <si>
    <t>AKSHAY D BHARADWAJ</t>
  </si>
  <si>
    <t>akshaybharadwaj1@yahoo.com</t>
  </si>
  <si>
    <t>ANKESH RAJ</t>
  </si>
  <si>
    <t>ankitrajsingh1704@gmail.com</t>
  </si>
  <si>
    <t>BHASKAR N</t>
  </si>
  <si>
    <t>vnm.bavan@gmail.com</t>
  </si>
  <si>
    <t>BHAVESH KUMAR DWIVEDI</t>
  </si>
  <si>
    <t>bbhaveshdd@gmail.com</t>
  </si>
  <si>
    <t>CHANDAN R KULKARNI</t>
  </si>
  <si>
    <t>chandan494@gmail.com</t>
  </si>
  <si>
    <t>DEBOLINA RAY BISWAS</t>
  </si>
  <si>
    <t>nobonita5@gmail.com</t>
  </si>
  <si>
    <t>FAHAD MEHTAB</t>
  </si>
  <si>
    <t>fahadmehtab1997@gmail.com</t>
  </si>
  <si>
    <t>HARSHITHA G</t>
  </si>
  <si>
    <t>harshithareddy828@gmail.com</t>
  </si>
  <si>
    <t>HASEEF P N</t>
  </si>
  <si>
    <t>haseefpn@gmail.com</t>
  </si>
  <si>
    <t>LAASYA BHAT</t>
  </si>
  <si>
    <t>laasyabhat05@gmail.com</t>
  </si>
  <si>
    <t>MONISHA T M</t>
  </si>
  <si>
    <t>monisha0799@gmail.com</t>
  </si>
  <si>
    <t>SHARNENDU SEN</t>
  </si>
  <si>
    <t>swarnendu023@gmail.com</t>
  </si>
  <si>
    <t>SOWMYA BAI R</t>
  </si>
  <si>
    <t>sowmya316@gmail.com</t>
  </si>
  <si>
    <t>D SHRINIKETH</t>
  </si>
  <si>
    <t>dayalh@schaeffler.com</t>
  </si>
  <si>
    <t>VINOD NARAYANA HEGDE</t>
  </si>
  <si>
    <t>vinodnhegde@gmail.com</t>
  </si>
  <si>
    <t>YOGESH R</t>
  </si>
  <si>
    <t>www.yogeshgowda229@gmail.com</t>
  </si>
  <si>
    <t>ZEBA TAJ</t>
  </si>
  <si>
    <t>zebataj187@gmail.com</t>
  </si>
  <si>
    <t>ANIRUDDHA RAMAKRISHNA</t>
  </si>
  <si>
    <t>aniruddha04@gmail.com</t>
  </si>
  <si>
    <t>BIBI SHAISTA</t>
  </si>
  <si>
    <t>shaista2398@gmail.com</t>
  </si>
  <si>
    <t>D S PAVANI</t>
  </si>
  <si>
    <t>paranidonthy@gmail.com</t>
  </si>
  <si>
    <t>GHANI MOHAMED ASJAD IFRAZ</t>
  </si>
  <si>
    <t>sharezcrea@gmail.com</t>
  </si>
  <si>
    <t>MADHIYA KOUSAR</t>
  </si>
  <si>
    <t>bamjad5781@gmail.com</t>
  </si>
  <si>
    <t>MONISHA H</t>
  </si>
  <si>
    <t>heamanth@rediffmail.com</t>
  </si>
  <si>
    <t>PRAVIN G</t>
  </si>
  <si>
    <t>touchsiva27@gmail.com</t>
  </si>
  <si>
    <t>RAMASUBRAMANI  R</t>
  </si>
  <si>
    <t>radha-sarat19@yahoo.com</t>
  </si>
  <si>
    <t>SHAKTHI PRAKASH</t>
  </si>
  <si>
    <t>shakthiprakash6@gmail.com</t>
  </si>
  <si>
    <t xml:space="preserve">SRIKANTH </t>
  </si>
  <si>
    <t>sri851996@gmail.com</t>
  </si>
  <si>
    <t>VAIBHAV JAIN</t>
  </si>
  <si>
    <t>vaibhavjain0144@gmail.com</t>
  </si>
  <si>
    <t>AISHWARYA B</t>
  </si>
  <si>
    <t>aishwaryaabhaskaran10@gmail.com</t>
  </si>
  <si>
    <t>BIBITH BIDDAPPA</t>
  </si>
  <si>
    <t>athishsagar5sudham@gmail.com</t>
  </si>
  <si>
    <t>HARITHA VARSHA RAJ</t>
  </si>
  <si>
    <t>adithgovindaraj@reddiff.mail.com</t>
  </si>
  <si>
    <t>hemanthzac24@gmail.com</t>
  </si>
  <si>
    <t>IMAAD KHAN M</t>
  </si>
  <si>
    <t>ayubkhan.blr@gmail.com</t>
  </si>
  <si>
    <t>KIRAN K</t>
  </si>
  <si>
    <t>kirankarunakaran38@gmail.com</t>
  </si>
  <si>
    <t>MADHUSREE P N</t>
  </si>
  <si>
    <t>www.manoghnapata@gmail.com</t>
  </si>
  <si>
    <t>MANIKANTA D</t>
  </si>
  <si>
    <t>manikanta77dev@gmail.com</t>
  </si>
  <si>
    <t>MANOJ S</t>
  </si>
  <si>
    <t>manojsadashiv05@gmail.com</t>
  </si>
  <si>
    <t>MEGHANA V</t>
  </si>
  <si>
    <t>meghanav1997@gmal.com</t>
  </si>
  <si>
    <t>MIR ADIL RAZA</t>
  </si>
  <si>
    <t>mir7adil8raza6@gmail.com</t>
  </si>
  <si>
    <t>MOUINNUDEEN K K</t>
  </si>
  <si>
    <t>moinanmed1816@gmail.com</t>
  </si>
  <si>
    <t>PALLAV SINHA</t>
  </si>
  <si>
    <t>sinrakunal77@gmail.com</t>
  </si>
  <si>
    <t xml:space="preserve">PEDDAKOTLA SAI UDEEP REDDY </t>
  </si>
  <si>
    <t>pdkravichandra@gmail.com</t>
  </si>
  <si>
    <t>PRIYANKA R</t>
  </si>
  <si>
    <t>priyaravi443@gmail.com</t>
  </si>
  <si>
    <t>R AMRUTHA</t>
  </si>
  <si>
    <t>amruthasamprasad@gmail.com</t>
  </si>
  <si>
    <t>R HARIKRISHNA</t>
  </si>
  <si>
    <t>hrkrshn51@gmail.com</t>
  </si>
  <si>
    <t>RACHANA K R</t>
  </si>
  <si>
    <t>rachu1898@gmail.com</t>
  </si>
  <si>
    <t>RACHANA S DAMLE</t>
  </si>
  <si>
    <t>suvarnadamle5@gmail.com</t>
  </si>
  <si>
    <t>RAEEZ IBRAHIM P M</t>
  </si>
  <si>
    <t>raeezibrahim@gmail.com</t>
  </si>
  <si>
    <t>SAAKETH N</t>
  </si>
  <si>
    <t>saakethnag@gmail.com</t>
  </si>
  <si>
    <t>SAKSHI GOENKA</t>
  </si>
  <si>
    <t>goenkasakshi35@gmail.com</t>
  </si>
  <si>
    <t>SANDEEP SAHANEE</t>
  </si>
  <si>
    <t>sandeepera187@gmail.com</t>
  </si>
  <si>
    <t>SANJAL R DONTH</t>
  </si>
  <si>
    <t>donthiramesh68@gmail.com</t>
  </si>
  <si>
    <t>SANTOSH T</t>
  </si>
  <si>
    <t>tsantosh307@gmail.com</t>
  </si>
  <si>
    <t>SHAHID SHARIFF</t>
  </si>
  <si>
    <t>shahidshariff146@gmail.com</t>
  </si>
  <si>
    <t>SHWETHA R</t>
  </si>
  <si>
    <t>shwetha98.r@gmail.com</t>
  </si>
  <si>
    <t>SIRISHA AYYAGARI</t>
  </si>
  <si>
    <t>a_snmurthy@rediffmail.com</t>
  </si>
  <si>
    <t>SIVATHEJ S G</t>
  </si>
  <si>
    <t>sivathejsridharam@gmail.com</t>
  </si>
  <si>
    <t>SUHAS T S</t>
  </si>
  <si>
    <t>nanisuhas3@gmail.com</t>
  </si>
  <si>
    <t>SUPRIYA A P</t>
  </si>
  <si>
    <t>prakashajmani77@gmail.com</t>
  </si>
  <si>
    <t>SYED ZAINULLAH</t>
  </si>
  <si>
    <t>syedzain76@gmail.com</t>
  </si>
  <si>
    <t>V SUJAN</t>
  </si>
  <si>
    <t>sujan.venkatesh@gmail.com</t>
  </si>
  <si>
    <t>VARSHA K N</t>
  </si>
  <si>
    <t>bhanumathi.kn@gmail.com</t>
  </si>
  <si>
    <t>SONAL OSTHWAL R</t>
  </si>
  <si>
    <t>anaosthwal@gmail.com</t>
  </si>
  <si>
    <t>SEEMA R</t>
  </si>
  <si>
    <t>seemar53@ymail.com</t>
  </si>
  <si>
    <t>SAFWAN AHMED SHARIFF</t>
  </si>
  <si>
    <t>safwan.ahmed.31@gmail.com</t>
  </si>
  <si>
    <t>DHYAN PAVITHRAN</t>
  </si>
  <si>
    <t>dhyanpavithran@gmail.com</t>
  </si>
  <si>
    <t>SYED SAQUIB HUSSAIN</t>
  </si>
  <si>
    <t>ssaquib82@yahoo.com</t>
  </si>
  <si>
    <t>AKSHAY K R</t>
  </si>
  <si>
    <t>akshajcezer11@gmail.com</t>
  </si>
  <si>
    <t>ANUSHA C</t>
  </si>
  <si>
    <t>anushac212@gmail.com</t>
  </si>
  <si>
    <t>FARAZ AHMED</t>
  </si>
  <si>
    <t>farazahmed1997@gmail.com</t>
  </si>
  <si>
    <t>9845371459 / 8453029724</t>
  </si>
  <si>
    <t>HRITHWICK B ANANDAN</t>
  </si>
  <si>
    <t>hrithwickbanandan@gmail.com</t>
  </si>
  <si>
    <t>MOHAMMED AMEEN</t>
  </si>
  <si>
    <t>ameenmohammed172@gmail.com</t>
  </si>
  <si>
    <t>POOJASREE K C</t>
  </si>
  <si>
    <t>poojashree128@gmail.com</t>
  </si>
  <si>
    <t>SAHIL KHAN M</t>
  </si>
  <si>
    <t>skrvlzzzz@gmail.com</t>
  </si>
  <si>
    <t>PRIYADARSHINI DASH</t>
  </si>
  <si>
    <t>SACHIN B NYAMATI</t>
  </si>
  <si>
    <t>nyamatisachin9@gmail.com</t>
  </si>
  <si>
    <t>SHAILAJ SHRESTHA</t>
  </si>
  <si>
    <t>shailajshrestha@gmail.com</t>
  </si>
  <si>
    <t>POOJA S</t>
  </si>
  <si>
    <t>surya.nayarana@rediffmail.com</t>
  </si>
  <si>
    <t>MOHAMMED FAHAD N</t>
  </si>
  <si>
    <t>fahadjuni02@gmail.com</t>
  </si>
  <si>
    <t>DHANUSH M M</t>
  </si>
  <si>
    <t>maheshnewpragathi@gmail.com</t>
  </si>
  <si>
    <t>SUMUKH S</t>
  </si>
  <si>
    <t>sumukhnosking@gmail.com</t>
  </si>
  <si>
    <t>PRIYADARSHINI K</t>
  </si>
  <si>
    <t>rekhashetty.kn66@gmail.com</t>
  </si>
  <si>
    <t>PADMAPRIYA V</t>
  </si>
  <si>
    <t>padmapriya838@gmail.com</t>
  </si>
  <si>
    <t>NIRSEN AMAL A</t>
  </si>
  <si>
    <t>nirsenamal.a@gmail.com</t>
  </si>
  <si>
    <t>SRIKANTA K N</t>
  </si>
  <si>
    <t>srikantaknagesh@gmail.com</t>
  </si>
  <si>
    <t>FAHD MANSOOR KHAN</t>
  </si>
  <si>
    <t>fahdkhan17@gmail.com</t>
  </si>
  <si>
    <t>AMITH S PRASAD</t>
  </si>
  <si>
    <t>amithsharanyayyappa@gmail.com</t>
  </si>
  <si>
    <t>BHUVAN A BHASIN</t>
  </si>
  <si>
    <t>bhuvan98@icloud.com</t>
  </si>
  <si>
    <t>PRAJUKTH R C</t>
  </si>
  <si>
    <t>prajukth@gmail.com</t>
  </si>
  <si>
    <t>VARUN N DHANPAL</t>
  </si>
  <si>
    <t>varunndhanpal@gmail.com</t>
  </si>
  <si>
    <t>PAVITHRA P</t>
  </si>
  <si>
    <t>pavithraprabhakar23@gmail.com</t>
  </si>
  <si>
    <t>PALLAVI N MURTHY</t>
  </si>
  <si>
    <t>pallavi.murthy2407@gmail.com</t>
  </si>
  <si>
    <t>HARISH B</t>
  </si>
  <si>
    <t>harishsolanki075@gmail.com</t>
  </si>
  <si>
    <t>SHAIKH MOHIUDDIN SHARIEF</t>
  </si>
  <si>
    <t>khanfaraaz95@gmail.com</t>
  </si>
  <si>
    <t>SYEDA AYMAN BANU</t>
  </si>
  <si>
    <t>aymanhussain1555@gmail.com</t>
  </si>
  <si>
    <t>CHAITRA S</t>
  </si>
  <si>
    <t>rekhasrisn@gmail.com</t>
  </si>
  <si>
    <t xml:space="preserve">DHEERAJ V </t>
  </si>
  <si>
    <t>vijaykumar77218@gmail.com</t>
  </si>
  <si>
    <t>JONATHAN JOSIAH BHASME</t>
  </si>
  <si>
    <t>jonathanbhasme@gmail.com</t>
  </si>
  <si>
    <t>MANOJ PRASANNA</t>
  </si>
  <si>
    <t>manoj.prasanna97@gmail.com</t>
  </si>
  <si>
    <t>SAIF AFRIDI</t>
  </si>
  <si>
    <t>saiffafridii@gmail.com</t>
  </si>
  <si>
    <t>SHIVAM SATIJA</t>
  </si>
  <si>
    <t>shivam943.satija@gmail.com</t>
  </si>
  <si>
    <t xml:space="preserve">TARUN RAJ </t>
  </si>
  <si>
    <t>tarunraj888@outlook.com</t>
  </si>
  <si>
    <t>PRIYA SHAH</t>
  </si>
  <si>
    <t>priyashahnepal@gmail.com</t>
  </si>
  <si>
    <t>YOGESH S R</t>
  </si>
  <si>
    <t>yogesh.savasere@gmail.com</t>
  </si>
  <si>
    <t>BINDU N</t>
  </si>
  <si>
    <t>bindunarendra585@gmail.com</t>
  </si>
  <si>
    <t>FIZAZIAULLA</t>
  </si>
  <si>
    <t>fizaziaulla18@gmail.com</t>
  </si>
  <si>
    <t>ADITHYA S B</t>
  </si>
  <si>
    <t>piratedtech@gmail.com</t>
  </si>
  <si>
    <t>POOJA RAJARAM HEGDE</t>
  </si>
  <si>
    <t>poojarajhegde@gmail.com</t>
  </si>
  <si>
    <t>vvjain36@yahoo.com</t>
  </si>
  <si>
    <t>VYSHAK A M</t>
  </si>
  <si>
    <t>vyshakajit@gmail.com</t>
  </si>
  <si>
    <t xml:space="preserve">JAYASURYA S </t>
  </si>
  <si>
    <t>sureshgdc@gmail.com</t>
  </si>
  <si>
    <t>L JAINAM MUNOT</t>
  </si>
  <si>
    <t>98jainam@gmail.com</t>
  </si>
  <si>
    <t>MANJUNATH P</t>
  </si>
  <si>
    <t>manjumd242@gmail.com</t>
  </si>
  <si>
    <t>NITHIN GOWDA N</t>
  </si>
  <si>
    <t>nithingowda154@gmail.com</t>
  </si>
  <si>
    <t>RANEESH P K</t>
  </si>
  <si>
    <t>raneeshr94@gmail.com</t>
  </si>
  <si>
    <t>VISHWAJITH M</t>
  </si>
  <si>
    <t>vishwajith007@hotmail.co.uk</t>
  </si>
  <si>
    <t>AKSHAY C</t>
  </si>
  <si>
    <t>akshayraina65@gmail.xcom</t>
  </si>
  <si>
    <t>PRATHIK P PATEL</t>
  </si>
  <si>
    <t>nikitha788@gmail.com</t>
  </si>
  <si>
    <t>VARSHA JAIKRISHNAN</t>
  </si>
  <si>
    <t>jaik2020@gmail.com</t>
  </si>
  <si>
    <t>KISHOR R</t>
  </si>
  <si>
    <t>kishorkishu555@gmail.com</t>
  </si>
  <si>
    <t>ANISHA SHRESTHA</t>
  </si>
  <si>
    <t>anishaanilshrestha@gmail.com</t>
  </si>
  <si>
    <t>CHANDAN R</t>
  </si>
  <si>
    <t>chandan9585@gmail.com</t>
  </si>
  <si>
    <t>DEEPALI PARANGOL</t>
  </si>
  <si>
    <t>ashokkcm@gmail.com</t>
  </si>
  <si>
    <t>MIRZA SUBHANI AZAM</t>
  </si>
  <si>
    <t>subazam17@gmail.com</t>
  </si>
  <si>
    <t>NAYANEET SHARMA</t>
  </si>
  <si>
    <t>nayaneet.sharma56@gmail.com</t>
  </si>
  <si>
    <t>LOOJA MASKEY</t>
  </si>
  <si>
    <t>maskeylooga@gmail.com</t>
  </si>
  <si>
    <t>PARINAYA BANIYA</t>
  </si>
  <si>
    <t>parinayabaniya@gmail.com</t>
  </si>
  <si>
    <t>PREETAM SHARMA</t>
  </si>
  <si>
    <t>preetam12.ps@gmail.com</t>
  </si>
  <si>
    <t>NIRAV SHANKER RAI</t>
  </si>
  <si>
    <t>niravrai28@gmail.com</t>
  </si>
  <si>
    <t>CHINWUBA GOODNESS IFENNA</t>
  </si>
  <si>
    <t>chinwuba goodness ifenna@gmail.com</t>
  </si>
  <si>
    <t>PRADEEP ABHEESHTA</t>
  </si>
  <si>
    <t>pradeepyelehanka@gmail.com</t>
  </si>
  <si>
    <t>EKEKE JUSTICE IKENNA</t>
  </si>
  <si>
    <t>ekekejustice ikenna@gmail.com</t>
  </si>
  <si>
    <t>HISSEINE KARI OGUEYE</t>
  </si>
  <si>
    <t>hisseine.kari.ogueye@gmail.com</t>
  </si>
  <si>
    <t>RICHARD ISHMWE</t>
  </si>
  <si>
    <t>richardishimwe63@gmail.com</t>
  </si>
  <si>
    <t>HITESH S</t>
  </si>
  <si>
    <t>hitesh.s199@gmail.com</t>
  </si>
  <si>
    <t>SHRAVANI R</t>
  </si>
  <si>
    <t>tweetyshravani@gmail.com</t>
  </si>
  <si>
    <t>PRATIK M MEHTA</t>
  </si>
  <si>
    <t>pratikmehta34@gmail.com</t>
  </si>
  <si>
    <t>RAVI KUMAR V A</t>
  </si>
  <si>
    <t>rkvagale@gmail.com</t>
  </si>
  <si>
    <t>APURV SINGH</t>
  </si>
  <si>
    <t>apurvnal@gmail.com</t>
  </si>
  <si>
    <t>ASHIK A</t>
  </si>
  <si>
    <t>anuvaradheen@gmail.com</t>
  </si>
  <si>
    <t>RAHUL P V</t>
  </si>
  <si>
    <t>rahulpremkumarr@gmail.com</t>
  </si>
  <si>
    <t>DINESH H</t>
  </si>
  <si>
    <t>naveennaidunyn@gmail.com</t>
  </si>
  <si>
    <t>SHALINI S</t>
  </si>
  <si>
    <t>ss.tooling9@gmail.com</t>
  </si>
  <si>
    <t>HARIHARAN C</t>
  </si>
  <si>
    <t>harichandran500@gmail.com</t>
  </si>
  <si>
    <t>JEEVAN PREETHAM S</t>
  </si>
  <si>
    <t>sathishrarandur@gmail.com</t>
  </si>
  <si>
    <t>AMEER SUHAIL</t>
  </si>
  <si>
    <t>ameersuhail1010@gmail.com</t>
  </si>
  <si>
    <t>ROHAN S</t>
  </si>
  <si>
    <t>rohanhotkar98@gmail.com</t>
  </si>
  <si>
    <t>MEGHANA N</t>
  </si>
  <si>
    <t>manjunnath3@gmail.com</t>
  </si>
  <si>
    <t>LIKHITH P V</t>
  </si>
  <si>
    <t>likhithhundertaker808@gmail.com</t>
  </si>
  <si>
    <t>SHANKAR S</t>
  </si>
  <si>
    <t>shankarjoxes@gmail.com</t>
  </si>
  <si>
    <t>AROOSHI JAISWAL</t>
  </si>
  <si>
    <t>jaiswal.arooshi4@gmail.com</t>
  </si>
  <si>
    <t>ASHWANI KUMAR SINGH</t>
  </si>
  <si>
    <t>singhashwanikumar793@gmail.com</t>
  </si>
  <si>
    <t>BANUKUSHAL J</t>
  </si>
  <si>
    <t>shalu.bamasaru18@gmail.com</t>
  </si>
  <si>
    <t>J V S HARSHA</t>
  </si>
  <si>
    <t>jvsharsha.3@gmail.com</t>
  </si>
  <si>
    <t>OMKAR A PAWAR</t>
  </si>
  <si>
    <t>omkarapawar18@gmail.com</t>
  </si>
  <si>
    <t>PRAJNA P SHETTY</t>
  </si>
  <si>
    <t>pragnashetty123@gmail.com</t>
  </si>
  <si>
    <t>PRASANNA TAMRAKAR</t>
  </si>
  <si>
    <t>xcelrocker@gmail.com</t>
  </si>
  <si>
    <t>RAMESH KUMAR BHAKAR</t>
  </si>
  <si>
    <t>rameshbhakar79@gmail.com</t>
  </si>
  <si>
    <t>RUSHIKA K</t>
  </si>
  <si>
    <t>THANAPAT PEPINAN</t>
  </si>
  <si>
    <t>tungtnp@gmail.com</t>
  </si>
  <si>
    <t>ASWIN PRASANNA X</t>
  </si>
  <si>
    <t>arunprakash@gmail.com</t>
  </si>
  <si>
    <t>CHETHAN R</t>
  </si>
  <si>
    <t>reddychethan95@gmail.com</t>
  </si>
  <si>
    <t>SAUD AHMAD</t>
  </si>
  <si>
    <t>saud1946@gmail.com</t>
  </si>
  <si>
    <t>VARSHA R</t>
  </si>
  <si>
    <t>vedamurthy.sn@gmail.com</t>
  </si>
  <si>
    <t>JOMIN KADEPARAMBIL  JOSEPH</t>
  </si>
  <si>
    <t>jominj52@gmail.com</t>
  </si>
  <si>
    <t>AVIRAL ASTHANA</t>
  </si>
  <si>
    <t>aviralasthana15@gmail.com</t>
  </si>
  <si>
    <t>ASHIM KARKI</t>
  </si>
  <si>
    <t>asim.karki.aks@gmail.com</t>
  </si>
  <si>
    <t>SIVA SARAVANAN S</t>
  </si>
  <si>
    <t>devishree12376@gmail.com</t>
  </si>
  <si>
    <t>VIDYUTH MENON</t>
  </si>
  <si>
    <t>aroonmenon@gmail.com</t>
  </si>
  <si>
    <t>MOHAMMED AADIL</t>
  </si>
  <si>
    <t>mohammedaadil36@gmail.com</t>
  </si>
  <si>
    <t>SKANDA V C</t>
  </si>
  <si>
    <t>skandavc123@gmail.com</t>
  </si>
  <si>
    <t>AHMEDULLAH SAFIULLAH KHAN</t>
  </si>
  <si>
    <t>ahmed93497@gmail.com</t>
  </si>
  <si>
    <t>ZHOU XINGLIN</t>
  </si>
  <si>
    <t>519621041@99.com</t>
  </si>
  <si>
    <t>2017-2020</t>
  </si>
  <si>
    <t>MOKSHAK KETAN DAGLI</t>
  </si>
  <si>
    <t>MOHAMMED ZIDAN VAHEED</t>
  </si>
  <si>
    <t>KAMALESWAR GOGOI</t>
  </si>
  <si>
    <t>R SHREYAS RAJ</t>
  </si>
  <si>
    <t>VIKAS M</t>
  </si>
  <si>
    <t>TAHA YUNUS MOOCHHALA</t>
  </si>
  <si>
    <t>SUDARSHAN R SHARMA</t>
  </si>
  <si>
    <t>DHEERAJ P GIRISH</t>
  </si>
  <si>
    <t>POOJA G</t>
  </si>
  <si>
    <t>AJAY G MUNJAMANI</t>
  </si>
  <si>
    <t>HARSHITH KUMAR N</t>
  </si>
  <si>
    <t>ASWIN PREMNATH</t>
  </si>
  <si>
    <t>KARTHIK SRIKANTH</t>
  </si>
  <si>
    <t>RAKESH CHOUDHARY</t>
  </si>
  <si>
    <t>SARATH PEECHINGAYIL</t>
  </si>
  <si>
    <t>SUJITHA R</t>
  </si>
  <si>
    <t>KEERTHANA P</t>
  </si>
  <si>
    <t>ANURAG J</t>
  </si>
  <si>
    <t>MOHAMMED SHAYAN</t>
  </si>
  <si>
    <t>VINAY N</t>
  </si>
  <si>
    <t>MOHITH BABU S</t>
  </si>
  <si>
    <t>AKHILESH S</t>
  </si>
  <si>
    <t>P VAISHNAVI CHOWDARY</t>
  </si>
  <si>
    <t>ANANTA GHOSH</t>
  </si>
  <si>
    <t>MANGOLI PRASANNA PRASHANT</t>
  </si>
  <si>
    <t>ARVIND SEKHAR</t>
  </si>
  <si>
    <t>ABEY DOMINIC VAZ</t>
  </si>
  <si>
    <t>diya.mrao@gmail.com</t>
  </si>
  <si>
    <t>sakshirander1@gmail.com</t>
  </si>
  <si>
    <t>arvindsirvi1999@gmail.com</t>
  </si>
  <si>
    <t>S BAZITH</t>
  </si>
  <si>
    <t>DIVAM JAIN</t>
  </si>
  <si>
    <t>BHARAT R NEDUNGADI</t>
  </si>
  <si>
    <t>rajagopalbharat07@gmail.com</t>
  </si>
  <si>
    <t>rishdv3@gmail.com</t>
  </si>
  <si>
    <t>ELTON BAPTIST</t>
  </si>
  <si>
    <t>SANDHYAA BASKARAN</t>
  </si>
  <si>
    <t>MIKHA GIBU GEORGE</t>
  </si>
  <si>
    <t>RUCHITHA M</t>
  </si>
  <si>
    <t>ARUN VENUGOPAL</t>
  </si>
  <si>
    <t>SHREYA P</t>
  </si>
  <si>
    <t>melvingeorge10@gmail.com</t>
  </si>
  <si>
    <t>VINEETH J</t>
  </si>
  <si>
    <t>DIVIT SOOD</t>
  </si>
  <si>
    <t>KOMALHARSHITHA B</t>
  </si>
  <si>
    <t>ISHA AGARWAL</t>
  </si>
  <si>
    <t>SHAHID MOOSA</t>
  </si>
  <si>
    <t>AJAY RAWAL</t>
  </si>
  <si>
    <t>SRUSHTI SINGH</t>
  </si>
  <si>
    <t>ANAGHA C</t>
  </si>
  <si>
    <t>MOHAMMED NAWAZ</t>
  </si>
  <si>
    <t>SIDDHARTH VAGRECHA</t>
  </si>
  <si>
    <t>M VAISHNAVI</t>
  </si>
  <si>
    <t>ROHAN K</t>
  </si>
  <si>
    <t>POOJA R</t>
  </si>
  <si>
    <t>NAMAN RAO</t>
  </si>
  <si>
    <t>SHAMUDHI G</t>
  </si>
  <si>
    <t>JANISH JAIN</t>
  </si>
  <si>
    <t>H FATHIMA ZOHRA</t>
  </si>
  <si>
    <t>SHRAVYA R NADIG</t>
  </si>
  <si>
    <t>HRITHIK K H</t>
  </si>
  <si>
    <t>QURAISH ABBAS NAGRI</t>
  </si>
  <si>
    <t>stardavid554@gmail.com</t>
  </si>
  <si>
    <t>METAWALA ADITYA ARPANKUMAR</t>
  </si>
  <si>
    <t>adirocks.metawala@gmail.com</t>
  </si>
  <si>
    <t>justinjeevan48@gmail.com</t>
  </si>
  <si>
    <t>HAKEEM MOHAMMED ABID</t>
  </si>
  <si>
    <t>NEELAM SRI TARRAN</t>
  </si>
  <si>
    <t>ABHISHEK KUMAR YADAV</t>
  </si>
  <si>
    <t>YASH B JAIN</t>
  </si>
  <si>
    <t>PILLAKATUPULA DHARMA TEJA</t>
  </si>
  <si>
    <t>LOKESH JINDAL</t>
  </si>
  <si>
    <t>SUJITH KUMAR S</t>
  </si>
  <si>
    <t>SUJITROMEOSSS@GMAIL.COM</t>
  </si>
  <si>
    <t>SILESH GANESH</t>
  </si>
  <si>
    <t>ANAND SUREKA V</t>
  </si>
  <si>
    <t>RENSVIK ELIJAH M</t>
  </si>
  <si>
    <t>ABHISHEK</t>
  </si>
  <si>
    <t>NABIL</t>
  </si>
  <si>
    <t>nblnasar@gmail.com</t>
  </si>
  <si>
    <t>kprincea9@gmail.com</t>
  </si>
  <si>
    <t>TUSHAR MEHENDIRATTA</t>
  </si>
  <si>
    <t>CHANDANA AMBICA</t>
  </si>
  <si>
    <t>TEJAS RAO</t>
  </si>
  <si>
    <t>SATYAM BHAJU</t>
  </si>
  <si>
    <t>ADARSH DUBEY</t>
  </si>
  <si>
    <t>SHARAN SHAH</t>
  </si>
  <si>
    <t>ANMOL TANDON</t>
  </si>
  <si>
    <t>RAM KABRA</t>
  </si>
  <si>
    <t>videokolkata@gmail.com</t>
  </si>
  <si>
    <t>LATHA P</t>
  </si>
  <si>
    <t>SKANDA KUMAR K AITHALA</t>
  </si>
  <si>
    <t>ARJUN B</t>
  </si>
  <si>
    <t>CHANDRIKA R</t>
  </si>
  <si>
    <t>ANSHUL JALAN</t>
  </si>
  <si>
    <t>KUMAR GAURAV</t>
  </si>
  <si>
    <t>RUDRAJEET ROY</t>
  </si>
  <si>
    <t>RISHABH KAMATH</t>
  </si>
  <si>
    <t>MOHANA SINDHU S</t>
  </si>
  <si>
    <t>SYED SUHAIB NAWAB</t>
  </si>
  <si>
    <t>SUBHASH P</t>
  </si>
  <si>
    <t>SEENIVASAN D</t>
  </si>
  <si>
    <t>C HARSHITA DADHICH</t>
  </si>
  <si>
    <t>SHIFA FATHIMA</t>
  </si>
  <si>
    <t>BHARATH SRIKRISHNA R</t>
  </si>
  <si>
    <t>99BHARATHBSK99@GMAIL.COM</t>
  </si>
  <si>
    <t>RASHMI M</t>
  </si>
  <si>
    <t>KAUSHIK G</t>
  </si>
  <si>
    <t>AKASH L</t>
  </si>
  <si>
    <t>shubhamgpt1995@gmail.com</t>
  </si>
  <si>
    <t>PUNEETH P</t>
  </si>
  <si>
    <t>POORVI MANNA</t>
  </si>
  <si>
    <t>MOHAMMED FAISAL KHAN</t>
  </si>
  <si>
    <t>SANIYA FATHIMA</t>
  </si>
  <si>
    <t>MEGHA N IYENGAR</t>
  </si>
  <si>
    <t>GOKUL DAS V</t>
  </si>
  <si>
    <t>HARSH VARDHAN TIWARY</t>
  </si>
  <si>
    <t>VAISHAK KARTHIK</t>
  </si>
  <si>
    <t>JASEEYA BEGUM</t>
  </si>
  <si>
    <t>SHELJA PUGALIYA</t>
  </si>
  <si>
    <t>SYED NUMAN AHMED</t>
  </si>
  <si>
    <t>snuman992@gmail.com</t>
  </si>
  <si>
    <t>sebeermilu585@gmail.com</t>
  </si>
  <si>
    <t>SURAJ K SINGH</t>
  </si>
  <si>
    <t>PRANAV KUMAR</t>
  </si>
  <si>
    <t>MOHAN KUMAR S</t>
  </si>
  <si>
    <t>KUMAR NACHIKETA</t>
  </si>
  <si>
    <t>HAMZA SUHAIL KAZI</t>
  </si>
  <si>
    <t>SUPRATICK DEY</t>
  </si>
  <si>
    <t>SUBHAJIT SAHA</t>
  </si>
  <si>
    <t>ANKUR MAHOBE</t>
  </si>
  <si>
    <t>DHEERAJ10@ICLOUD.COM</t>
  </si>
  <si>
    <t>ATHAOPAMY@GMAIL.COM</t>
  </si>
  <si>
    <t>JMUKHERJEE616@GMAIL.COM</t>
  </si>
  <si>
    <t>manasvee.singh123@gmail.com</t>
  </si>
  <si>
    <t>MANOJ29698@GMAIL.COM</t>
  </si>
  <si>
    <t>LALITJOSH22@GMAIL.COM</t>
  </si>
  <si>
    <t>TPARTHIBAN30@GMAIL.COM</t>
  </si>
  <si>
    <t>PIYUSH248JAIN@GMAIL.COM</t>
  </si>
  <si>
    <t>PRASADMUTHANNA@GMAIL.COM</t>
  </si>
  <si>
    <t>PK635268@GMAIL.COM</t>
  </si>
  <si>
    <t>rachnakeshri97@gmail.com</t>
  </si>
  <si>
    <t>RAVITEJA97.VITALA@GMAIL.COM</t>
  </si>
  <si>
    <t>xavierrohan014@gmail.com</t>
  </si>
  <si>
    <t>SAIRAJ.PR101@GMAIL.COM</t>
  </si>
  <si>
    <t>PUJARSR@GMAIL.COM</t>
  </si>
  <si>
    <t>SHRIDHAR18631008@GMAIL.COM</t>
  </si>
  <si>
    <t>Mahesh G Prasad</t>
  </si>
  <si>
    <t>MCA- SCT</t>
  </si>
  <si>
    <t>2016-2020</t>
  </si>
  <si>
    <t>maheshgprasad@gmail.com</t>
  </si>
  <si>
    <t>vijendra</t>
  </si>
  <si>
    <t>MCA-SCT</t>
  </si>
  <si>
    <t>vrthalor@gmail.com</t>
  </si>
  <si>
    <t>Niraj Kumar Naik</t>
  </si>
  <si>
    <t>think2secure@gmail.com</t>
  </si>
  <si>
    <t>Gerson. M</t>
  </si>
  <si>
    <t>gersonjerry143@gmail.com</t>
  </si>
  <si>
    <t>Garvesh gupta</t>
  </si>
  <si>
    <t>SECOND SEMESTER</t>
  </si>
  <si>
    <t>garvesh123gupta@gmail.com</t>
  </si>
  <si>
    <t>Sahiwal</t>
  </si>
  <si>
    <t>SHRUTHI.M</t>
  </si>
  <si>
    <t>shruthiakash92@gmail.com</t>
  </si>
  <si>
    <t>Harish v</t>
  </si>
  <si>
    <t>GENERAL - REGULAR LATERAL</t>
  </si>
  <si>
    <t>harishkumar.hk532@gmail.com</t>
  </si>
  <si>
    <t>Vivek Murali</t>
  </si>
  <si>
    <t>007jetfire@gmail.com</t>
  </si>
  <si>
    <t>Mohit Bagria</t>
  </si>
  <si>
    <t>MCA-ISMS</t>
  </si>
  <si>
    <t>mohitbagaria96@gmail.com</t>
  </si>
  <si>
    <t>Alan Alexander</t>
  </si>
  <si>
    <t>alanalex64@gmail.com</t>
  </si>
  <si>
    <t>SURAJ R</t>
  </si>
  <si>
    <t>s6suraj@gmail.com</t>
  </si>
  <si>
    <t>Vinayaditya b.v</t>
  </si>
  <si>
    <t>vinayd087@gmail.com</t>
  </si>
  <si>
    <t>Amruth u</t>
  </si>
  <si>
    <t>ammuamruth1995@gmail.com</t>
  </si>
  <si>
    <t>VIDYUTH CHENGAPPA P T</t>
  </si>
  <si>
    <t>vidyuthcurrent@gmail.com</t>
  </si>
  <si>
    <t>Tenzin Norbu</t>
  </si>
  <si>
    <t>tnorbu80@gmail.com</t>
  </si>
  <si>
    <t>Kavya shree.m</t>
  </si>
  <si>
    <t>sreekavyam81@gmail.com</t>
  </si>
  <si>
    <t>YADAV SHRIBHAGWAT RAMKARAN</t>
  </si>
  <si>
    <t>sbyadav0018@gmail.com</t>
  </si>
  <si>
    <t>K V Aditya Varma</t>
  </si>
  <si>
    <t>kvaditya94@gmail.com</t>
  </si>
  <si>
    <t>Vignesh kamble</t>
  </si>
  <si>
    <t>vigneshkamble@gmail.com</t>
  </si>
  <si>
    <t>Jay Patel</t>
  </si>
  <si>
    <t>jaypatel09195@gmail.com</t>
  </si>
  <si>
    <t>IDRISH HANOLWALA</t>
  </si>
  <si>
    <t>hanolwala@gmail.com</t>
  </si>
  <si>
    <t>Seenu.V</t>
  </si>
  <si>
    <t>v.sriseenu@gmail.com</t>
  </si>
  <si>
    <t>KARAN KUMAR NAIR</t>
  </si>
  <si>
    <t>karankumarnair27@gmail.com</t>
  </si>
  <si>
    <t>Ashok Kumar</t>
  </si>
  <si>
    <t>ashokkumar17295@gmail.com</t>
  </si>
  <si>
    <t>Uday Naik SN</t>
  </si>
  <si>
    <t>uday.716@gmail.com</t>
  </si>
  <si>
    <t>Sydney Barreto</t>
  </si>
  <si>
    <t>theshepherdknowsall@yahoo.com</t>
  </si>
  <si>
    <t>Patel Harshesh</t>
  </si>
  <si>
    <t>harsheshpatel786@gmail.com</t>
  </si>
  <si>
    <t>Zalish Sultan</t>
  </si>
  <si>
    <t>sultan.zalish111@gmail.com</t>
  </si>
  <si>
    <t>UDAY SHANKAR R</t>
  </si>
  <si>
    <t>shankaru80@gmail.com</t>
  </si>
  <si>
    <t>Scelvin</t>
  </si>
  <si>
    <t>scelvinafonso@gmail.com</t>
  </si>
  <si>
    <t>Rahul</t>
  </si>
  <si>
    <t>bairahul2@gmail.com</t>
  </si>
  <si>
    <t>Uday h r</t>
  </si>
  <si>
    <t>uday9448@gmail.com</t>
  </si>
  <si>
    <t>S Meenakshi Ganesh</t>
  </si>
  <si>
    <t>meenugprabhu@gmail.com</t>
  </si>
  <si>
    <t xml:space="preserve">Reshma v Kumar </t>
  </si>
  <si>
    <t>resh3195@gmail.com</t>
  </si>
  <si>
    <t>ANDREA SHAREEN.A</t>
  </si>
  <si>
    <t>andy.piya93@gmail.com</t>
  </si>
  <si>
    <t>RALLABHANDI VISHNU VARDHAN</t>
  </si>
  <si>
    <t>rallabhandivishnu@gmail.com</t>
  </si>
  <si>
    <t>Aditya Roy</t>
  </si>
  <si>
    <t>royaditya301@gmail.com</t>
  </si>
  <si>
    <t>Sonali Badaya</t>
  </si>
  <si>
    <t>sonali.badaya@gmail.com</t>
  </si>
  <si>
    <t>Bhavana.N</t>
  </si>
  <si>
    <t>bhavanaparashar28@gmail.com</t>
  </si>
  <si>
    <t>NagaSushmmitha.S</t>
  </si>
  <si>
    <t>ngsushma1@gmail.com</t>
  </si>
  <si>
    <t>Aniruddha Roy</t>
  </si>
  <si>
    <t>aroy1993@gmail.com</t>
  </si>
  <si>
    <t>Mary Rai</t>
  </si>
  <si>
    <t>raimary630@gmail.com</t>
  </si>
  <si>
    <t xml:space="preserve">Shiekh vazid Ahmed </t>
  </si>
  <si>
    <t>vajidshaikh65@gmail.com</t>
  </si>
  <si>
    <t>kailash singh adhikari</t>
  </si>
  <si>
    <t>kailashadhikari1994@gmail.com</t>
  </si>
  <si>
    <t>Mohammad Junaid</t>
  </si>
  <si>
    <t>junaid5544@gmail.com</t>
  </si>
  <si>
    <t>Sonal sharma</t>
  </si>
  <si>
    <t>sonalsharma1108@gmail.com</t>
  </si>
  <si>
    <t>Praful Tamrakar</t>
  </si>
  <si>
    <t>prafulxperia@gmail.com</t>
  </si>
  <si>
    <t>Shivaram krishna.O</t>
  </si>
  <si>
    <t>shivasrko7@gmail.com</t>
  </si>
  <si>
    <t xml:space="preserve">Aimen Fathma </t>
  </si>
  <si>
    <t>aimen.fathma@gmail.com</t>
  </si>
  <si>
    <t>Pritam kr Agrawal</t>
  </si>
  <si>
    <t>pritamgarg55@gmail.com</t>
  </si>
  <si>
    <t>Shashi Kumar R</t>
  </si>
  <si>
    <t>shashi.flex@gmail.com</t>
  </si>
  <si>
    <t>Pai Abhijit Kottachery</t>
  </si>
  <si>
    <t>abhijpaik@gmail.com</t>
  </si>
  <si>
    <t>Akshay R</t>
  </si>
  <si>
    <t>akshay.r.2517272@gmail.com</t>
  </si>
  <si>
    <t>Pirinidhini M</t>
  </si>
  <si>
    <t>pirinidhini1996@gmail.com</t>
  </si>
  <si>
    <t>Lakshmi D R</t>
  </si>
  <si>
    <t>lakkirajkumar@gmail.com</t>
  </si>
  <si>
    <t>Shameer Basha K.R</t>
  </si>
  <si>
    <t>shameerbasha356@gmail.com</t>
  </si>
  <si>
    <t>Varun Ramakrishna</t>
  </si>
  <si>
    <t>varunramakrishna93@gmail.com</t>
  </si>
  <si>
    <t>Keerthana N</t>
  </si>
  <si>
    <t>nKeerthana98@gmail.com</t>
  </si>
  <si>
    <t>CHETHAN</t>
  </si>
  <si>
    <t>chethanaish@gmail.com</t>
  </si>
  <si>
    <t>Shirish S</t>
  </si>
  <si>
    <t>shirish9294@gmail.com</t>
  </si>
  <si>
    <t>BYSANI NAGA VENKATA LOKESH</t>
  </si>
  <si>
    <t>bnv.lokesh@gmail.com</t>
  </si>
  <si>
    <t>GOPIREDDY.VENKATA CHANDRA SEKHAR REDDY</t>
  </si>
  <si>
    <t>sekhar.reddy1912@gmail.com</t>
  </si>
  <si>
    <t>Rashmi M</t>
  </si>
  <si>
    <t>rashmi.m1994@gmail.com</t>
  </si>
  <si>
    <t>s.kumaran</t>
  </si>
  <si>
    <t>kumaran16893@gmail.com</t>
  </si>
  <si>
    <t>Chaitra.R</t>
  </si>
  <si>
    <t>chaitraramesh21994@gmail.com</t>
  </si>
  <si>
    <t>Madhushree.k</t>
  </si>
  <si>
    <t>madhushreekram@gmail.com</t>
  </si>
  <si>
    <t xml:space="preserve">K Ravish Kamath </t>
  </si>
  <si>
    <t>ravimath.2994@gmail.com</t>
  </si>
  <si>
    <t>Parminder Singh</t>
  </si>
  <si>
    <t>singhvicky1516@gmail.com</t>
  </si>
  <si>
    <t>Riha Maheshwari</t>
  </si>
  <si>
    <t>rihazz13@gmail.com</t>
  </si>
  <si>
    <t>Geethanjali K</t>
  </si>
  <si>
    <t>geethacc1234@gmail.com</t>
  </si>
  <si>
    <t>Gayathri.S</t>
  </si>
  <si>
    <t>gayigow.seetharam@gmail.com</t>
  </si>
  <si>
    <t xml:space="preserve">Shivani s meda </t>
  </si>
  <si>
    <t>shivani.meda5@gmail.com</t>
  </si>
  <si>
    <t>Amit .H .S</t>
  </si>
  <si>
    <t>amitsh1991@gmail.com</t>
  </si>
  <si>
    <t>SHRUTHI AH BAYARI</t>
  </si>
  <si>
    <t>shruthiah211@gmail.com</t>
  </si>
  <si>
    <t>Srinivas TJ</t>
  </si>
  <si>
    <t>tjsrinivas84@gmail.com</t>
  </si>
  <si>
    <t>Arunraj R</t>
  </si>
  <si>
    <t>rajarun994@gmail.com</t>
  </si>
  <si>
    <t>Mohammed Sijas N M</t>
  </si>
  <si>
    <t>cejaznm@gmail.com</t>
  </si>
  <si>
    <t>Gokul p j</t>
  </si>
  <si>
    <t>goku.manu91@gmail.com</t>
  </si>
  <si>
    <t>Rajath c</t>
  </si>
  <si>
    <t>rajath42@gmail.com</t>
  </si>
  <si>
    <t>Swathi R</t>
  </si>
  <si>
    <t>rakshagowda23@yahoo.com</t>
  </si>
  <si>
    <t>Smitha.k</t>
  </si>
  <si>
    <t>smithaiyer1994@gmail.com</t>
  </si>
  <si>
    <t>LAXMAN BHANU PAWAR</t>
  </si>
  <si>
    <t>laxmanpawar87@gmail.com</t>
  </si>
  <si>
    <t>Sunayana s patil</t>
  </si>
  <si>
    <t>sunayanapatil88@gmail.com</t>
  </si>
  <si>
    <t>Rajeshwari</t>
  </si>
  <si>
    <t>udnooraju@gmail.com</t>
  </si>
  <si>
    <t>Shreyas.N</t>
  </si>
  <si>
    <t>shreyas.nkanna@gmail.com</t>
  </si>
  <si>
    <t>Vikas SV</t>
  </si>
  <si>
    <t>vishnuvikas1993@gmail.com</t>
  </si>
  <si>
    <t>Amar R hegde</t>
  </si>
  <si>
    <t>amarhegde32@gmail.com</t>
  </si>
  <si>
    <t>Abdul Muqsith Moula</t>
  </si>
  <si>
    <t>muqsitkazia@gmail.com</t>
  </si>
  <si>
    <t>Nitin S</t>
  </si>
  <si>
    <t>Nitinsk1802@gmail.com</t>
  </si>
  <si>
    <t>Shivani s meda</t>
  </si>
  <si>
    <t>Sunanda saha</t>
  </si>
  <si>
    <t>sunandasaha93@gmail.com</t>
  </si>
  <si>
    <t>SHETKAR PRANAY SURESH</t>
  </si>
  <si>
    <t>PREETHAM S VATI</t>
  </si>
  <si>
    <t>preetham.raj123@gmailc.om</t>
  </si>
  <si>
    <t>MICHAEL RWIBASILA</t>
  </si>
  <si>
    <t>OLIVIER</t>
  </si>
  <si>
    <t>speedygonsaless@gmail.com</t>
  </si>
  <si>
    <t>Prakash</t>
  </si>
  <si>
    <t>MCA-ITIMS</t>
  </si>
  <si>
    <t>pchoudhary486@gmail.com</t>
  </si>
  <si>
    <t>Mukesh Kumar</t>
  </si>
  <si>
    <t>mukeshkoli57@gmail.com</t>
  </si>
  <si>
    <t>Seeban Cherian</t>
  </si>
  <si>
    <t>seebanck@gmail.com</t>
  </si>
  <si>
    <t>Sirisha Tulasiram</t>
  </si>
  <si>
    <t>sirisha2408@gmIl.com</t>
  </si>
  <si>
    <t>CHINNAPPA K N</t>
  </si>
  <si>
    <t>Chinnappatharun@gmail.com</t>
  </si>
  <si>
    <t>Vishnu Vardhana Rao MV</t>
  </si>
  <si>
    <t>vishnuvardhanarao94@gmail.com</t>
  </si>
  <si>
    <t>R Chaitra</t>
  </si>
  <si>
    <t>cchaitra6@gmail.com</t>
  </si>
  <si>
    <t xml:space="preserve"> Manoj Rana</t>
  </si>
  <si>
    <t>manojinvisible@gmail.com</t>
  </si>
  <si>
    <t>Ananda P</t>
  </si>
  <si>
    <t>anandp6777@gmail.com</t>
  </si>
  <si>
    <t>Pratigya singh Rana</t>
  </si>
  <si>
    <t>psr19rana@gmail.com</t>
  </si>
  <si>
    <t>Somaiah K</t>
  </si>
  <si>
    <t>aryasomaiah99@gmail.com</t>
  </si>
  <si>
    <t>Tuyshime Pacifique</t>
  </si>
  <si>
    <t>Syamala Swapna</t>
  </si>
  <si>
    <t>MCA- Regular</t>
  </si>
  <si>
    <t>Swapnapriya1208@gmail.com</t>
  </si>
  <si>
    <t>Deeksha.M.B</t>
  </si>
  <si>
    <t>deekshamakam47@gmail.com</t>
  </si>
  <si>
    <t>Veda Shravani</t>
  </si>
  <si>
    <t>Veda.Sharma@yahoo.com</t>
  </si>
  <si>
    <t>DIBIN V M</t>
  </si>
  <si>
    <t>dibinvm@gmail.com</t>
  </si>
  <si>
    <t xml:space="preserve">GOSAI YAGNIKGIRI </t>
  </si>
  <si>
    <t>yagnik1996@gmail.com</t>
  </si>
  <si>
    <t>Anandita saha roy</t>
  </si>
  <si>
    <t>mistiswtgal@gmail.com</t>
  </si>
  <si>
    <t>Akshatha</t>
  </si>
  <si>
    <t>Akshathapoojary452@gmail.com</t>
  </si>
  <si>
    <t>Soumya a</t>
  </si>
  <si>
    <t>soumya.yuvaraj12@gmail.com</t>
  </si>
  <si>
    <t>Nagarjun K</t>
  </si>
  <si>
    <t>knagarjun9@gmail.com</t>
  </si>
  <si>
    <t>Nishanth KV</t>
  </si>
  <si>
    <t>nishantvaradarajan95@gmail.com</t>
  </si>
  <si>
    <t>DEVINA CHAKRABORTY</t>
  </si>
  <si>
    <t>cpriya9213@gmail.com</t>
  </si>
  <si>
    <t>Manoj</t>
  </si>
  <si>
    <t>AISHWARYA R</t>
  </si>
  <si>
    <t>MSc Animation</t>
  </si>
  <si>
    <t>2016-18</t>
  </si>
  <si>
    <t>aishwarya9521@gmail.com</t>
  </si>
  <si>
    <t>ANURAG SATISH SUVARNA</t>
  </si>
  <si>
    <t>anurag8295@gmail.com</t>
  </si>
  <si>
    <t>ASHWIN NAGESH JOGI</t>
  </si>
  <si>
    <t>ash.k.ak49@gmail.com</t>
  </si>
  <si>
    <t>DILIP KUMAR J</t>
  </si>
  <si>
    <t>dilipkumarj1236@gmail.com</t>
  </si>
  <si>
    <t>GURU SANKETH M</t>
  </si>
  <si>
    <t>gurusanketh7@gmail.com</t>
  </si>
  <si>
    <t>IRSHAD AHMED</t>
  </si>
  <si>
    <t>irshadahmeddr15@gmail.com</t>
  </si>
  <si>
    <t>MANOJ BASUMATARY</t>
  </si>
  <si>
    <t>manojbasumataryath.200915@gmail.com</t>
  </si>
  <si>
    <t>NIRANJAN K</t>
  </si>
  <si>
    <t>nrnjns92@gmail.com</t>
  </si>
  <si>
    <t>RAMACHANDRA</t>
  </si>
  <si>
    <t>rama2395@gmail.com</t>
  </si>
  <si>
    <t>REETHU SHIBHALINI KS</t>
  </si>
  <si>
    <t>ktshivalingaiah@gmail.com</t>
  </si>
  <si>
    <t>S SHAILESH</t>
  </si>
  <si>
    <t>koverohan@gmail.com</t>
  </si>
  <si>
    <t>SAIPRIYA S</t>
  </si>
  <si>
    <t>ssaipriyas@gmail.com</t>
  </si>
  <si>
    <t>SHASHANK BHARADWAJ V</t>
  </si>
  <si>
    <t>shashank.v.a@gmail.com</t>
  </si>
  <si>
    <t>ULRICH SHANE CORREA</t>
  </si>
  <si>
    <t>ulrichcorrea701@gmail.com</t>
  </si>
  <si>
    <t>Registration Number</t>
  </si>
  <si>
    <t>Gender</t>
  </si>
  <si>
    <t>10th % Marks</t>
  </si>
  <si>
    <t>10th Board Name</t>
  </si>
  <si>
    <t>12th % Marks</t>
  </si>
  <si>
    <t>Stream(ex:Sci/Arts/Commerce)</t>
  </si>
  <si>
    <t>12th Board Name/Council</t>
  </si>
  <si>
    <t>UG % Marks 
(PG Students only)</t>
  </si>
  <si>
    <t>Stream(ex:B.Sc/ B.com/BCA)
(PG Students only)</t>
  </si>
  <si>
    <t>UG University Name
(PG Students only)</t>
  </si>
  <si>
    <t>Sem 1 %</t>
  </si>
  <si>
    <t>Sem 2 %</t>
  </si>
  <si>
    <t>Sem 3 %</t>
  </si>
  <si>
    <t>Sem 4 %</t>
  </si>
  <si>
    <t>Sem 5 %</t>
  </si>
  <si>
    <t>Sem 6 %</t>
  </si>
  <si>
    <t>Sem 7 %</t>
  </si>
  <si>
    <t>Sem 8 %</t>
  </si>
  <si>
    <t>Students(Personal Laptops/Desktops)</t>
  </si>
  <si>
    <t>Mobiles(Tablet/Smart Phones)</t>
  </si>
  <si>
    <t>Address</t>
  </si>
  <si>
    <t>DOB</t>
  </si>
  <si>
    <t>Fathers name</t>
  </si>
  <si>
    <t>Mothers name</t>
  </si>
  <si>
    <t>Parents/Guadians Contact Number</t>
  </si>
  <si>
    <t>Caste</t>
  </si>
  <si>
    <t>Religion</t>
  </si>
  <si>
    <t>Nationality</t>
  </si>
  <si>
    <t xml:space="preserve">if any Dropout </t>
  </si>
  <si>
    <t xml:space="preserve">Dropout date &amp; Reason for Dropout </t>
  </si>
  <si>
    <t>Dropout Documentation Maintained/Not</t>
  </si>
  <si>
    <t>15BCA12002</t>
  </si>
  <si>
    <t>M</t>
  </si>
  <si>
    <t>STATE BOARD</t>
  </si>
  <si>
    <t>COMMERCE</t>
  </si>
  <si>
    <t>PU BOARD</t>
  </si>
  <si>
    <t>NA</t>
  </si>
  <si>
    <t>Laptop</t>
  </si>
  <si>
    <t>Smart Phone</t>
  </si>
  <si>
    <t>No.17, Dig vijay plot, Shalibhadra park, A wing, 401, opp oswal hospital, Jamnagar, Gujarat</t>
  </si>
  <si>
    <t>15.05.1997</t>
  </si>
  <si>
    <t>Girish Patalia</t>
  </si>
  <si>
    <t>Nayna Patalia</t>
  </si>
  <si>
    <t>vaishnav</t>
  </si>
  <si>
    <t>Hindu</t>
  </si>
  <si>
    <t>Indian</t>
  </si>
  <si>
    <t>15BCA12003</t>
  </si>
  <si>
    <t>DIPLOMA IT</t>
  </si>
  <si>
    <t>DEPARTMENT OF TECHNICAL EDU.</t>
  </si>
  <si>
    <t>Desktop</t>
  </si>
  <si>
    <t>No.40, 3rd main rd, Nirupatunga nagar, NGEF layout, Nagarabhavi, Blore</t>
  </si>
  <si>
    <t>20.5.1994</t>
  </si>
  <si>
    <t>S.Bindu Madhavan</t>
  </si>
  <si>
    <t>B.Kanchana</t>
  </si>
  <si>
    <t>Brahmin</t>
  </si>
  <si>
    <t>15BCA12004</t>
  </si>
  <si>
    <t>SCI- PCMC</t>
  </si>
  <si>
    <t>House no-2, VGS layout, ejipura, Blore-49</t>
  </si>
  <si>
    <t>19.09.1997</t>
  </si>
  <si>
    <t>Bimesh Kumar Jha</t>
  </si>
  <si>
    <t>Rakhi Jha</t>
  </si>
  <si>
    <t xml:space="preserve"> -</t>
  </si>
  <si>
    <t>15BCA12005</t>
  </si>
  <si>
    <t>CBSE</t>
  </si>
  <si>
    <t>P/B 614, postal code 117, wadikabir, oman</t>
  </si>
  <si>
    <t>1.8.1997</t>
  </si>
  <si>
    <t>V.K Thajudeen</t>
  </si>
  <si>
    <t>Sajitha Tajjdeen</t>
  </si>
  <si>
    <t>OBC</t>
  </si>
  <si>
    <t>Muslim</t>
  </si>
  <si>
    <t>15BCA12006</t>
  </si>
  <si>
    <t>C-204, Mantri Elite, JP Nagar, 3rd phase, Bannerghatta rd, Blore</t>
  </si>
  <si>
    <t>05.12.1996</t>
  </si>
  <si>
    <t>Dinesh Tripathi</t>
  </si>
  <si>
    <t>Rekha Tripathi</t>
  </si>
  <si>
    <t>15BCA12007</t>
  </si>
  <si>
    <t>F</t>
  </si>
  <si>
    <t>No.204/1, 3rd main, 5th cross, Chamarajpet, Blore-18</t>
  </si>
  <si>
    <t>07.01.1997</t>
  </si>
  <si>
    <t>Shanmugan A P</t>
  </si>
  <si>
    <t>Shanmugavalli S</t>
  </si>
  <si>
    <t>080-26673951</t>
  </si>
  <si>
    <t>Chetty</t>
  </si>
  <si>
    <t>15BCA12008</t>
  </si>
  <si>
    <t>None</t>
  </si>
  <si>
    <t>Sri nagar, Basavanagudi, Blore.</t>
  </si>
  <si>
    <t>20.05.1996</t>
  </si>
  <si>
    <t>DS Rajesh</t>
  </si>
  <si>
    <t>C Seetha Lakshmi</t>
  </si>
  <si>
    <t>15BCA12009</t>
  </si>
  <si>
    <t>no,12, 15th block, SBM Colony, Sri rampura 2nd stage, Mysore</t>
  </si>
  <si>
    <t>18.4.1996</t>
  </si>
  <si>
    <t>Subramani A</t>
  </si>
  <si>
    <t>Meenakshi S</t>
  </si>
  <si>
    <t>Chettiar</t>
  </si>
  <si>
    <t>15BCA12010</t>
  </si>
  <si>
    <t>No.103, Sri krishna, 4th main, PP layout, BSK 3rd stage, Katriguppe, Blore</t>
  </si>
  <si>
    <t>10.8.1996</t>
  </si>
  <si>
    <t>Sripadachar H</t>
  </si>
  <si>
    <t>Shobha S</t>
  </si>
  <si>
    <t>15BCA12011</t>
  </si>
  <si>
    <t>ICSE</t>
  </si>
  <si>
    <t>No18, 1st cross, 5th main, MR garden, Sanjaya nagar, Blore</t>
  </si>
  <si>
    <t>20.07.1997</t>
  </si>
  <si>
    <t>Gopinath B K</t>
  </si>
  <si>
    <t>Bhagyalatha K.A</t>
  </si>
  <si>
    <t>15BCA12012</t>
  </si>
  <si>
    <t>44/2, 01 Ramashwara temple compoud, DJ halli, Tannery road, Blore-47.</t>
  </si>
  <si>
    <t>01.01.1997</t>
  </si>
  <si>
    <t>T P Jayachandran</t>
  </si>
  <si>
    <t>J Lalitha</t>
  </si>
  <si>
    <t>Baljiga</t>
  </si>
  <si>
    <t>15BCA12013</t>
  </si>
  <si>
    <t>17, 10th Main, 11thcross, Maruthinagar, Malleshpalya, New Thippasandra, Bangalore-560075</t>
  </si>
  <si>
    <t>02.07.1997</t>
  </si>
  <si>
    <t>Prabhakar Rajesh</t>
  </si>
  <si>
    <t>Sonu Rajesh</t>
  </si>
  <si>
    <t>15BCA12014</t>
  </si>
  <si>
    <t>No.56/2C, GR lane, SD road cross, Air aqua valves and fittings, Blore-02</t>
  </si>
  <si>
    <t>04.02.1997</t>
  </si>
  <si>
    <t>Mozi Dhinojiwala</t>
  </si>
  <si>
    <t>Fatehma Dhinojiwala</t>
  </si>
  <si>
    <t>Dawoodi Bohra</t>
  </si>
  <si>
    <t>15BCA12015</t>
  </si>
  <si>
    <t>Shakambari nagar 1st main, JP nagar 1st phase, Blore-78</t>
  </si>
  <si>
    <t>15.09.1996</t>
  </si>
  <si>
    <t>Raveendra D V</t>
  </si>
  <si>
    <t>Kavitha S</t>
  </si>
  <si>
    <t>Lingayath</t>
  </si>
  <si>
    <t>15BCA12016</t>
  </si>
  <si>
    <t>No.43/7, 2nd floor, above shruthi graphics, cottonpet main rd, Blore-53</t>
  </si>
  <si>
    <t>5.12.1996</t>
  </si>
  <si>
    <t>Shantilal M.Soni</t>
  </si>
  <si>
    <t>Sumithra Devi</t>
  </si>
  <si>
    <t>080-40917156</t>
  </si>
  <si>
    <t>15BCA12017</t>
  </si>
  <si>
    <t>Shree om Bangles store, 43-44 PS lane, Chickpet cross, Santhusa pet, Blore-53</t>
  </si>
  <si>
    <t>26.09.1997</t>
  </si>
  <si>
    <t>Nitesh Kumar</t>
  </si>
  <si>
    <t>Rinku Kumari Nitesh</t>
  </si>
  <si>
    <t>080-22251316</t>
  </si>
  <si>
    <t>Jain</t>
  </si>
  <si>
    <t>15BCA12018</t>
  </si>
  <si>
    <t>No.135, Pawan Nivas, 1st cross, central excise layout, Vijaya nagar, blore</t>
  </si>
  <si>
    <t>6.08.1997</t>
  </si>
  <si>
    <t>Chandulal D</t>
  </si>
  <si>
    <t>Leela Devi</t>
  </si>
  <si>
    <t>15BCA12019</t>
  </si>
  <si>
    <t>No.206/7 main rd, opp PWD office, Molakarmur, Chitradurga.</t>
  </si>
  <si>
    <t>13.9.1997</t>
  </si>
  <si>
    <t>Nagaraj. K. R</t>
  </si>
  <si>
    <t>Kalpan N Kendole</t>
  </si>
  <si>
    <t>Swakulsali</t>
  </si>
  <si>
    <t>15BCA12020</t>
  </si>
  <si>
    <t>No.8, 3rd main, 4th cross, Iyyappa temple block, Vivek nagar post, Blore, Karnataka</t>
  </si>
  <si>
    <t>17.05.1996</t>
  </si>
  <si>
    <t>R.Kalamani</t>
  </si>
  <si>
    <t>K.Shanthi</t>
  </si>
  <si>
    <t>Roman Catholic</t>
  </si>
  <si>
    <t>15BCA12022</t>
  </si>
  <si>
    <t>No.24, Anneyappa garden HAL 3rd stage, 6thmain 8th cross, new thippasandra, Blore.</t>
  </si>
  <si>
    <t>03.07.1997</t>
  </si>
  <si>
    <t>Arun Kumar Singh</t>
  </si>
  <si>
    <t>Sunitha Singh</t>
  </si>
  <si>
    <t>Rajput</t>
  </si>
  <si>
    <t>15BCA12023</t>
  </si>
  <si>
    <t>No.26, 1st cross, 3rd floor, Opp Tippu convent school, Someshwara nagar, 1st block, bangalore.</t>
  </si>
  <si>
    <t>7.4.1996</t>
  </si>
  <si>
    <t>Syed Chand Pasha Sk</t>
  </si>
  <si>
    <t>Tabassum Sultan</t>
  </si>
  <si>
    <t>15BCA12024</t>
  </si>
  <si>
    <t>IGCSE</t>
  </si>
  <si>
    <t>INTERNATIONAL BACCALAURA</t>
  </si>
  <si>
    <t>No.2134, 8th main, 2nd D Block, Rajaji Nagar, Blore</t>
  </si>
  <si>
    <t>10.03.1997</t>
  </si>
  <si>
    <t>HS Madhusudan</t>
  </si>
  <si>
    <t>H.M.Serala</t>
  </si>
  <si>
    <t>Vyshya</t>
  </si>
  <si>
    <t>15BCA12025</t>
  </si>
  <si>
    <t>#37/16, 7th cross, azadnagar, chamrajpet, bangalore-560018</t>
  </si>
  <si>
    <t>10.4.1998</t>
  </si>
  <si>
    <t>T A Adinarayanamurthy</t>
  </si>
  <si>
    <t>Sandhya Rani T A</t>
  </si>
  <si>
    <t>080-22973332</t>
  </si>
  <si>
    <t>15BCA12026</t>
  </si>
  <si>
    <t>#457 GROUND FLOOR 3rd STAGE 4th BLOCK BEML LAYOUT BASAVESHWARANAGAR BANGALORE-79</t>
  </si>
  <si>
    <t>27.08.1996</t>
  </si>
  <si>
    <t>Raju K</t>
  </si>
  <si>
    <t>Shubha Rao</t>
  </si>
  <si>
    <t>Gowda</t>
  </si>
  <si>
    <t>15BCA12028</t>
  </si>
  <si>
    <t>NWAC</t>
  </si>
  <si>
    <t>#80, 1ST MAIN ROAD TELECOM COLONY, NEW TIMBER LAYOUT, BANGALORE-560026</t>
  </si>
  <si>
    <t>19.12.1996</t>
  </si>
  <si>
    <t>M V Nagaraj</t>
  </si>
  <si>
    <t>Shylaja Rao K R</t>
  </si>
  <si>
    <t>15BCA12032</t>
  </si>
  <si>
    <t>50/51-3,#G4, 14TH CROSS, 10TH MAIN PRIME RESIDENCY BTM 2ND STAGE, BANGALORE-560076</t>
  </si>
  <si>
    <t>07.05.1996</t>
  </si>
  <si>
    <t>Suresh R Pai </t>
  </si>
  <si>
    <t>Shwetha Pai</t>
  </si>
  <si>
    <t>15BCA14015</t>
  </si>
  <si>
    <t>#11/5, 1st MAIN ROAD, 3rd CROSS, CHINNAPPAGARDEN, BENSON TOWN, POST, BANGALORE-46</t>
  </si>
  <si>
    <t>15BCA14016</t>
  </si>
  <si>
    <t>SLCB NEPAL</t>
  </si>
  <si>
    <t>HSEB NEPAL</t>
  </si>
  <si>
    <t>NRI STUDENT</t>
  </si>
  <si>
    <t>9.02.1997</t>
  </si>
  <si>
    <t>Laxman Bastola</t>
  </si>
  <si>
    <t>Chandra Bastola</t>
  </si>
  <si>
    <t xml:space="preserve"> - </t>
  </si>
  <si>
    <t>Buddhist</t>
  </si>
  <si>
    <t>Nepali</t>
  </si>
  <si>
    <t>15BCA14017</t>
  </si>
  <si>
    <t>ISC</t>
  </si>
  <si>
    <t>12/$B-Fern road, Ballygunge, Kolkata</t>
  </si>
  <si>
    <t>24.08.1996</t>
  </si>
  <si>
    <t>Rana Sengupta</t>
  </si>
  <si>
    <t>Udita Sengupta</t>
  </si>
  <si>
    <t>033-24604378</t>
  </si>
  <si>
    <t>Vaidya</t>
  </si>
  <si>
    <t>15BCA14018</t>
  </si>
  <si>
    <t>THAILAND BOARD</t>
  </si>
  <si>
    <t>11.10.1996</t>
  </si>
  <si>
    <t>Marut</t>
  </si>
  <si>
    <t>Jitsuda</t>
  </si>
  <si>
    <t>Thailand</t>
  </si>
  <si>
    <t>15BCA14019</t>
  </si>
  <si>
    <t>No.17, I B main road, Sudhama nagar, Blore.</t>
  </si>
  <si>
    <t>28.07.1997</t>
  </si>
  <si>
    <t>Ravi Shankar R</t>
  </si>
  <si>
    <t xml:space="preserve">Lalitha R </t>
  </si>
  <si>
    <t>Mudaliars</t>
  </si>
  <si>
    <t>15BCA14020</t>
  </si>
  <si>
    <t>£3, 15th cross, Bendre nagar, kadirenahalli circle, Bsk 2nd stage, Blore-70</t>
  </si>
  <si>
    <t>17.02.1997</t>
  </si>
  <si>
    <t>Shiva Sai Krishna T V</t>
  </si>
  <si>
    <t>Arathi TS</t>
  </si>
  <si>
    <t>Vaishya</t>
  </si>
  <si>
    <t>15BCA14021</t>
  </si>
  <si>
    <t>975, Nagashree, BEML 5th stage, Raja rajeshwari nagar, Blore</t>
  </si>
  <si>
    <t>25.8.1997</t>
  </si>
  <si>
    <t>Anand T K</t>
  </si>
  <si>
    <t>D N Manjula</t>
  </si>
  <si>
    <t>15BCA14022</t>
  </si>
  <si>
    <t>No.1641, 9th main A block, Rajaji nagar, Blore</t>
  </si>
  <si>
    <t>7.09.1995</t>
  </si>
  <si>
    <t>Sathyanarayana</t>
  </si>
  <si>
    <t>Poornima</t>
  </si>
  <si>
    <t>15BCA14023</t>
  </si>
  <si>
    <t>908/47A, 18th main, 5th block, rajaji ngr, blore.</t>
  </si>
  <si>
    <t>14.03.1996</t>
  </si>
  <si>
    <t>Rajendra Kumar</t>
  </si>
  <si>
    <t>Jayalakshmi V</t>
  </si>
  <si>
    <t>AD</t>
  </si>
  <si>
    <t>15BCA14024</t>
  </si>
  <si>
    <t>No.3, 4th floor, Lotus villa, sitaram mandir road, Nagarathprt, Blore</t>
  </si>
  <si>
    <t>17.4.1997</t>
  </si>
  <si>
    <t>Lalith Kumar jain</t>
  </si>
  <si>
    <t>Kanchan Devi</t>
  </si>
  <si>
    <t>15BCA14026</t>
  </si>
  <si>
    <t>No.302, Burhani flora, Gottigere, Banneraghatta rd, Blore-83</t>
  </si>
  <si>
    <t>26.12.1996</t>
  </si>
  <si>
    <t>Juzer S Kheruwala</t>
  </si>
  <si>
    <t>Farida J Kheruwala</t>
  </si>
  <si>
    <t>Bohra</t>
  </si>
  <si>
    <t>15BCA14027</t>
  </si>
  <si>
    <t>KEA</t>
  </si>
  <si>
    <t>No.30/102, Manjunatha temple street, SBM Colony, Blore.</t>
  </si>
  <si>
    <t>13.3.1996</t>
  </si>
  <si>
    <t>Srinivas T V</t>
  </si>
  <si>
    <t xml:space="preserve">Roopashree MS </t>
  </si>
  <si>
    <t>15BCA14028</t>
  </si>
  <si>
    <t>22.10.1997</t>
  </si>
  <si>
    <t>N Mani</t>
  </si>
  <si>
    <t>Kalaivani S</t>
  </si>
  <si>
    <t>Agamudi</t>
  </si>
  <si>
    <t>15BCA14030</t>
  </si>
  <si>
    <t>No.127, 3rd cross, Modi gardens, JC nagar, Blore.</t>
  </si>
  <si>
    <t>19.10.1996</t>
  </si>
  <si>
    <t>Suresh Chand</t>
  </si>
  <si>
    <t>Sunitha</t>
  </si>
  <si>
    <t>Jat</t>
  </si>
  <si>
    <t>15BCA15028</t>
  </si>
  <si>
    <t>AFGHANS</t>
  </si>
  <si>
    <t>6.01.1994</t>
  </si>
  <si>
    <t>Najibullah</t>
  </si>
  <si>
    <t>Amina</t>
  </si>
  <si>
    <t>Afghans</t>
  </si>
  <si>
    <t>15BCA15029</t>
  </si>
  <si>
    <t>1.11.1994</t>
  </si>
  <si>
    <t>Noorullah</t>
  </si>
  <si>
    <t>Gol Babo</t>
  </si>
  <si>
    <t>15BCA15030</t>
  </si>
  <si>
    <t>10.02.1993</t>
  </si>
  <si>
    <t>Gul Khan</t>
  </si>
  <si>
    <t>Babi Rahmi</t>
  </si>
  <si>
    <t>15BCA15032</t>
  </si>
  <si>
    <t>30.06.1994</t>
  </si>
  <si>
    <t>Akram</t>
  </si>
  <si>
    <t>Masuma</t>
  </si>
  <si>
    <t>15BCA15033</t>
  </si>
  <si>
    <t>No.698, block PTG, bus stand, kotba, Chattisgarh</t>
  </si>
  <si>
    <t>13.2.1998</t>
  </si>
  <si>
    <t>Rajesh Mittal</t>
  </si>
  <si>
    <t>Sushila Mittal</t>
  </si>
  <si>
    <t>Marwadi</t>
  </si>
  <si>
    <t>15BCA15034</t>
  </si>
  <si>
    <t>WEST AFRICAN COUNCIL</t>
  </si>
  <si>
    <t>8.07.1996</t>
  </si>
  <si>
    <t>Uba Arine Osakwe</t>
  </si>
  <si>
    <t>Uche Osakwe</t>
  </si>
  <si>
    <t>Christian</t>
  </si>
  <si>
    <t>Nigerian</t>
  </si>
  <si>
    <t>15BCA15036</t>
  </si>
  <si>
    <t>20.03.1996</t>
  </si>
  <si>
    <t>Mubarak Shah</t>
  </si>
  <si>
    <t>15BCA15037</t>
  </si>
  <si>
    <t>Samsing Fari Busti, Mateli Po, Darjeeling, WB</t>
  </si>
  <si>
    <t>17.03.1998</t>
  </si>
  <si>
    <t>Santosh Bhujel</t>
  </si>
  <si>
    <t>Suchitra Bhujel </t>
  </si>
  <si>
    <t>15BCA15038</t>
  </si>
  <si>
    <t>1.01.1995</t>
  </si>
  <si>
    <t>15BCA15040</t>
  </si>
  <si>
    <t>26.05.1995</t>
  </si>
  <si>
    <t>Fazul Rehman</t>
  </si>
  <si>
    <t>Bi Bi Amina</t>
  </si>
  <si>
    <t>15BCA15041</t>
  </si>
  <si>
    <t>No.10, 1st floor, 4th cross, Ayyappa Layout, Maratha halli, Munnekolala, Blore</t>
  </si>
  <si>
    <t>22.03.1997</t>
  </si>
  <si>
    <t>Francis Walter D'Souza</t>
  </si>
  <si>
    <t>Maria Asha D'Souza</t>
  </si>
  <si>
    <t>15BCA15042</t>
  </si>
  <si>
    <t>No.464, Geetha Narayanan Reddy Building, Gopala reddy layout, Anekal rd, Chandapura, Blore-99</t>
  </si>
  <si>
    <t>20.01.1998</t>
  </si>
  <si>
    <t>Muniswamy Reddy</t>
  </si>
  <si>
    <t>Mamatha R</t>
  </si>
  <si>
    <t>Reddy</t>
  </si>
  <si>
    <t>15BCA15043</t>
  </si>
  <si>
    <t>No.90/01, 24th A main, 2nd cross, agara, HSR layout, 1st sector, Blore, Karnataka.</t>
  </si>
  <si>
    <t>20.12.1997</t>
  </si>
  <si>
    <t>Swamygowda</t>
  </si>
  <si>
    <t>Susheela</t>
  </si>
  <si>
    <t>15BCA15044</t>
  </si>
  <si>
    <t>Cotton pet, Shubanacharya Lane, Blore</t>
  </si>
  <si>
    <t>16.1.1997</t>
  </si>
  <si>
    <t>Lalit Jain</t>
  </si>
  <si>
    <t>Nanda Jain</t>
  </si>
  <si>
    <t>080-26700359</t>
  </si>
  <si>
    <t>15BCA15045</t>
  </si>
  <si>
    <t>No.20, Palm Grove enclave, Gubbalala kanak pura rd, Blore-61</t>
  </si>
  <si>
    <t>Hiran D</t>
  </si>
  <si>
    <t>Krishna Priya M</t>
  </si>
  <si>
    <t>15BCA15046</t>
  </si>
  <si>
    <t>No.1/4, Ramakrishna Sarani, Dhalipara, Behala, Kolkata</t>
  </si>
  <si>
    <t>19.06.1996</t>
  </si>
  <si>
    <t>Shyamadas Bannerjee</t>
  </si>
  <si>
    <t>Monika Bannerjee</t>
  </si>
  <si>
    <t>15BCA15047</t>
  </si>
  <si>
    <t>No.621/21, 3rd floor, 6th cross, Gokula 2nd stage, Yeshawant pur, Blore-22</t>
  </si>
  <si>
    <t>25.08.1996</t>
  </si>
  <si>
    <t>Nemaram</t>
  </si>
  <si>
    <t>Indira Devi</t>
  </si>
  <si>
    <t>15BCA15048</t>
  </si>
  <si>
    <t>£ 56/39, 16th cross, 8th main, ramaswamy layout, Lakkasandra , Blore</t>
  </si>
  <si>
    <t>16.7.1997</t>
  </si>
  <si>
    <t>Rajaram Saroj</t>
  </si>
  <si>
    <t>Saroja</t>
  </si>
  <si>
    <t>15BCA15049</t>
  </si>
  <si>
    <t>No.5, Elegance brindavan appt, flot 102, 36th A cross, 11th main, 4th T block, Jayanagar, Blore</t>
  </si>
  <si>
    <t>15.5.1997</t>
  </si>
  <si>
    <t>Sreedhar H S</t>
  </si>
  <si>
    <t>S N Saraswathy</t>
  </si>
  <si>
    <t>15BCA15050</t>
  </si>
  <si>
    <t>BOARD OF INTERMEDIATE EDUCATION, AP</t>
  </si>
  <si>
    <t>D No: 5/129, Long Bazar, V Kota, Chittoor(D), AP</t>
  </si>
  <si>
    <t>6.03.1998</t>
  </si>
  <si>
    <t>P C Redappa Shetty</t>
  </si>
  <si>
    <t>P R Geetha</t>
  </si>
  <si>
    <t>Vyshyas</t>
  </si>
  <si>
    <t>15BCA15051</t>
  </si>
  <si>
    <t>No.578, 4th cross, 4th main, Vijayanand nagar, nandini layout, Blore-96</t>
  </si>
  <si>
    <t>21.02.1997</t>
  </si>
  <si>
    <t>Jayaram B C</t>
  </si>
  <si>
    <t>Sujatha J</t>
  </si>
  <si>
    <t>15BCA15052</t>
  </si>
  <si>
    <t>No.634/19, 6th main, Bhavani nagar, KG nagar, Gavipuram, Guttahalli, Bangalore</t>
  </si>
  <si>
    <t>3.03.1995</t>
  </si>
  <si>
    <t>Sudhakar B N</t>
  </si>
  <si>
    <t>Prathiba S</t>
  </si>
  <si>
    <t>15BCA15053</t>
  </si>
  <si>
    <t>20.01.1993</t>
  </si>
  <si>
    <t>Ghulam Hasan</t>
  </si>
  <si>
    <t>Zahra</t>
  </si>
  <si>
    <t>15BCA15054</t>
  </si>
  <si>
    <t>WITH HELD</t>
  </si>
  <si>
    <t>12.10.1992</t>
  </si>
  <si>
    <t>Husain Ali</t>
  </si>
  <si>
    <t>Maryam</t>
  </si>
  <si>
    <t>15BCA15055</t>
  </si>
  <si>
    <t>Nepal, Morang, Birat nagar, Ward, No 4, Peepal Chock, Birat nagar, Nepal</t>
  </si>
  <si>
    <t>18.05.1995</t>
  </si>
  <si>
    <t>Dharani Chaudhary  </t>
  </si>
  <si>
    <t xml:space="preserve">suchi chaudhary </t>
  </si>
  <si>
    <t>15BCA15056</t>
  </si>
  <si>
    <t>15BCA16017</t>
  </si>
  <si>
    <t>ARTS</t>
  </si>
  <si>
    <t>NIOS</t>
  </si>
  <si>
    <t>AB</t>
  </si>
  <si>
    <t>No.49, 5th main, 4th cross, JP nagar 5th phase, vinayaka ngr, Blore-78</t>
  </si>
  <si>
    <t>06.02.1996</t>
  </si>
  <si>
    <t>Noor Ahmed</t>
  </si>
  <si>
    <t>Farhath Unissa</t>
  </si>
  <si>
    <t>15BCA16018</t>
  </si>
  <si>
    <t>Preksha Kuteer, 7 lane, near zeleozi mill, jaisingpur,kolapur.</t>
  </si>
  <si>
    <t>03.12.1996</t>
  </si>
  <si>
    <t>Ajit Vijaykumar Runwal</t>
  </si>
  <si>
    <t>Sheetal Ajit Runwal</t>
  </si>
  <si>
    <t>15BCA16020</t>
  </si>
  <si>
    <t>101, Avani Aprt, Behind Raymond Showroom, NR kailash Nagar, Surat</t>
  </si>
  <si>
    <t>08.08.1996</t>
  </si>
  <si>
    <t>Mahendra Baid</t>
  </si>
  <si>
    <t>Sushila Baid</t>
  </si>
  <si>
    <t>15BCA16022</t>
  </si>
  <si>
    <t>Jamakandi, Karnataka</t>
  </si>
  <si>
    <t>12.12.1996</t>
  </si>
  <si>
    <t>Raghavendra Pandit</t>
  </si>
  <si>
    <t>Nayana Pandit</t>
  </si>
  <si>
    <t>15BCA16023</t>
  </si>
  <si>
    <t>£ 12, 11th cross, 22nd 'A' Main, Raghavendra Layout, Padmanabhanagar, Bangalore-560070</t>
  </si>
  <si>
    <t>11.01.1997</t>
  </si>
  <si>
    <t>Sathyanarayana K</t>
  </si>
  <si>
    <t>S.V.Veena</t>
  </si>
  <si>
    <t>15BCA16024</t>
  </si>
  <si>
    <t>No.75, 4th main, 7th cross, Bhuvaneshwar, BSK 3rd stage, Bangalore-85</t>
  </si>
  <si>
    <t>21.10.1997</t>
  </si>
  <si>
    <t>Guru Raja N</t>
  </si>
  <si>
    <t>Jayanthi R</t>
  </si>
  <si>
    <t>080-26890756</t>
  </si>
  <si>
    <t>Kamma Naidu</t>
  </si>
  <si>
    <t>15BCA16025</t>
  </si>
  <si>
    <t>No.851, 14th main, Bank colony, Srinivasa nagar, Blore-50</t>
  </si>
  <si>
    <t>9.08.1997</t>
  </si>
  <si>
    <t>Ram Prasad K</t>
  </si>
  <si>
    <t>Pramila K R</t>
  </si>
  <si>
    <t>15BCA16026</t>
  </si>
  <si>
    <t>No.306, 9th cross, Yelachena halli, Kashinagar, Blore</t>
  </si>
  <si>
    <t>10.11.1997</t>
  </si>
  <si>
    <t>Ramesh Reddy N</t>
  </si>
  <si>
    <t>Chandrakala N</t>
  </si>
  <si>
    <t>15BCA16027</t>
  </si>
  <si>
    <t>No.27/3, 16th main, Balaji layout, Padmanabha ngr, Blore.</t>
  </si>
  <si>
    <t>M Shankar Kumar</t>
  </si>
  <si>
    <t>Kavitha</t>
  </si>
  <si>
    <t>15BCA16029</t>
  </si>
  <si>
    <t>No.32, 34th main, Bhavani layout, BSk 3rd stage, Blore-85</t>
  </si>
  <si>
    <t>3.9.1997</t>
  </si>
  <si>
    <t>Mahadeva T S</t>
  </si>
  <si>
    <t>Latha N</t>
  </si>
  <si>
    <t>15BCA16030</t>
  </si>
  <si>
    <t>£42. 9th main, Akkayappa garden, Mohankumar nagar, yashwanth pur, Blore-22</t>
  </si>
  <si>
    <t>24.12.1997</t>
  </si>
  <si>
    <t>Srinivas Reddy</t>
  </si>
  <si>
    <t>Sujatha P</t>
  </si>
  <si>
    <t>15BCA16031</t>
  </si>
  <si>
    <t>Soans Nilaya, 3rd cross, vidyanagar new market yard post, Sirsi</t>
  </si>
  <si>
    <t>16.01.1997</t>
  </si>
  <si>
    <t>Late Santosh soans</t>
  </si>
  <si>
    <t xml:space="preserve">Manorama soans </t>
  </si>
  <si>
    <t>Protestants</t>
  </si>
  <si>
    <t>15BCA16032</t>
  </si>
  <si>
    <t>No.17/1, Subramanya Nilaya, Netaji Road, Kadrena halli, Blore</t>
  </si>
  <si>
    <t>01.07.1997</t>
  </si>
  <si>
    <t>Nagarajaiah H B</t>
  </si>
  <si>
    <t>Ashalatha P G</t>
  </si>
  <si>
    <t>Kumbara</t>
  </si>
  <si>
    <t>15BCA16033</t>
  </si>
  <si>
    <t>No.5, Kormala Building, Near Lal Building MM garments Bangalore-53</t>
  </si>
  <si>
    <t>14.7.1997</t>
  </si>
  <si>
    <t>Ramesh Kumar</t>
  </si>
  <si>
    <t>Meena Devi</t>
  </si>
  <si>
    <t>15BCA16034</t>
  </si>
  <si>
    <t>Marhaba Trading co, No. 5/3, Benki Nawab street, SD road cross, Blore-02</t>
  </si>
  <si>
    <t>1.07.1997</t>
  </si>
  <si>
    <t>Hatim Loliwala</t>
  </si>
  <si>
    <t>Rashida Loliwala</t>
  </si>
  <si>
    <t>15BCA16035</t>
  </si>
  <si>
    <t>No.8/2, Sri nilaya second floor 9th main, 4th cross, srinivasa nagar, blore</t>
  </si>
  <si>
    <t xml:space="preserve">Seshadri </t>
  </si>
  <si>
    <t>Leela B.R</t>
  </si>
  <si>
    <t>15BCA16036</t>
  </si>
  <si>
    <t>£ 36, pattabiraman street, flat.no S-4, Royal denizen appartment, Tennur, Trichy, Tamil Nadu - 620017</t>
  </si>
  <si>
    <t>V Prakash Shroff</t>
  </si>
  <si>
    <t>Jyothi P Shroff</t>
  </si>
  <si>
    <t>15BCA16038</t>
  </si>
  <si>
    <t>No.402, C block, Mahaveer Gardenia, 32 cross, Kumaraswamy layout, 1st stage, Blore.</t>
  </si>
  <si>
    <t>6.6.1997</t>
  </si>
  <si>
    <t>Hemanth Kumar</t>
  </si>
  <si>
    <t>Veena H Rao</t>
  </si>
  <si>
    <t>15BCA16039</t>
  </si>
  <si>
    <t>15BCA16040</t>
  </si>
  <si>
    <t>19/3, Moodalappa Cross, Dodda Mavalli, Bangalore-560004</t>
  </si>
  <si>
    <t>5.02.1997</t>
  </si>
  <si>
    <t>Suresh M R</t>
  </si>
  <si>
    <t>B.S.Bhagya lakshmi</t>
  </si>
  <si>
    <t>15BCA16041</t>
  </si>
  <si>
    <t>No.327, 7th cross, sri krishnadevaraya rd, Gavipuram, Lakshmi puram, Blore</t>
  </si>
  <si>
    <t>21.04.1997</t>
  </si>
  <si>
    <t xml:space="preserve"> Aarti Ashok</t>
  </si>
  <si>
    <t>Arya Vyshyas</t>
  </si>
  <si>
    <t>15BCA16042</t>
  </si>
  <si>
    <t>No.8, Bayasandra main rd, 1st block (E), Blore</t>
  </si>
  <si>
    <t xml:space="preserve">Srinivas </t>
  </si>
  <si>
    <t>Sulochana</t>
  </si>
  <si>
    <t>15BCA16043</t>
  </si>
  <si>
    <t>No.79-1, 6th main, 3rd block, Thyagaraja nagar, Blore-28.</t>
  </si>
  <si>
    <t>6.12.1997</t>
  </si>
  <si>
    <t>Giriyappa</t>
  </si>
  <si>
    <t>Sharmila</t>
  </si>
  <si>
    <t>15BCA16044</t>
  </si>
  <si>
    <t>No.48, 1st cross, Muneshwara ngr, Subramanya ngr main rd, BSK 2nd stage, Blore.</t>
  </si>
  <si>
    <t>25.4.1997</t>
  </si>
  <si>
    <t>Sudhindra C N</t>
  </si>
  <si>
    <t>Shubha Sudhindra</t>
  </si>
  <si>
    <t>15BCA16045</t>
  </si>
  <si>
    <t>No.1027, thunga, 30thmain rd, Poorna prajna nagar, uttarahalli, blore-61</t>
  </si>
  <si>
    <t>09.07.1996</t>
  </si>
  <si>
    <t>S Umashankar</t>
  </si>
  <si>
    <t>Nandini T M</t>
  </si>
  <si>
    <t>15BCA16046</t>
  </si>
  <si>
    <t>Alpine eco Apartment H 508, Dodannekundi Marathalli Outer Ring Road, Bangalore-37</t>
  </si>
  <si>
    <t>11.11.1996</t>
  </si>
  <si>
    <t>Subrata Basu</t>
  </si>
  <si>
    <t>Bidisha basu</t>
  </si>
  <si>
    <t>15BCA17018</t>
  </si>
  <si>
    <t>C-22, Diamond district Aprts, HAL airport road, Blore</t>
  </si>
  <si>
    <t>21.07.1996</t>
  </si>
  <si>
    <t>Saroj Kumar Pattayat</t>
  </si>
  <si>
    <t>Minati lata Pradhan</t>
  </si>
  <si>
    <t>15BCA17020</t>
  </si>
  <si>
    <t>No.305, 3rd floor, Vandana Nest aprts, 7th A cross, Opp Agara lake, Jakkasandra, Koramangala, blore-34</t>
  </si>
  <si>
    <t>27.6.1997</t>
  </si>
  <si>
    <t>Madhusudan M V</t>
  </si>
  <si>
    <t>Roopa madhusudhan</t>
  </si>
  <si>
    <t>15BCA17021</t>
  </si>
  <si>
    <t>No.15, Ground floor, Sree Vinayaka Resident 2nd main, BTM 1st stage, Blore-68</t>
  </si>
  <si>
    <t>2.10.1997</t>
  </si>
  <si>
    <t>Arunagiri</t>
  </si>
  <si>
    <t>Manonmani</t>
  </si>
  <si>
    <t>15BCA17022</t>
  </si>
  <si>
    <t>No 5, Rangamandira Nanjappa rd, Shanti nagr, Blore.</t>
  </si>
  <si>
    <t>30.11.1996</t>
  </si>
  <si>
    <t>Ramesh P S</t>
  </si>
  <si>
    <t>Mrudula Ramesh</t>
  </si>
  <si>
    <t>15BCA17023</t>
  </si>
  <si>
    <t>No.65, 1st floor, Kalpa Viruksha gate, wayvsgardens, Dindigul, TN.</t>
  </si>
  <si>
    <t>6.11.1995</t>
  </si>
  <si>
    <t>Ptk.Ravichandran</t>
  </si>
  <si>
    <t>V.Anitha</t>
  </si>
  <si>
    <t>15TE11012</t>
  </si>
  <si>
    <t>31.01.1996</t>
  </si>
  <si>
    <t>Pairach Paserjit</t>
  </si>
  <si>
    <t>Kanokpron Glawkate</t>
  </si>
  <si>
    <t>Thai</t>
  </si>
  <si>
    <t>15BCA10001</t>
  </si>
  <si>
    <t>ADMISSION DONE BY PELICAN BROWN</t>
  </si>
  <si>
    <t>M.Shivananda</t>
  </si>
  <si>
    <t>15BCA10003</t>
  </si>
  <si>
    <t>4.03.1998</t>
  </si>
  <si>
    <t>15BCA12034</t>
  </si>
  <si>
    <t>DIPLOMA IN IT</t>
  </si>
  <si>
    <t>TOOK ADMISSION AFTER SEM_I</t>
  </si>
  <si>
    <t>AI TAMAN DESA JAYA , 2/9, JALAN DESA, SUNGAI PETANI, KEDAH</t>
  </si>
  <si>
    <t>24.9.1993</t>
  </si>
  <si>
    <t>Dibagaran</t>
  </si>
  <si>
    <t>15BCA13014</t>
  </si>
  <si>
    <t>14.11.1997</t>
  </si>
  <si>
    <t>Bhadresh Dhokiya</t>
  </si>
  <si>
    <t>Vaishali Dhokiya</t>
  </si>
  <si>
    <t>15BCA13015</t>
  </si>
  <si>
    <t>Vilas Desai</t>
  </si>
  <si>
    <t>15BCA13016</t>
  </si>
  <si>
    <t>20.9.1994</t>
  </si>
  <si>
    <t>Shankar Prasad Jain</t>
  </si>
  <si>
    <t>Nalini Jain</t>
  </si>
  <si>
    <t>15BCA13017</t>
  </si>
  <si>
    <t>26.07.1997</t>
  </si>
  <si>
    <t>Madhusudan N.I</t>
  </si>
  <si>
    <t>15BCA14025</t>
  </si>
  <si>
    <t>Garwar moad, nagra near police station,Ballia.</t>
  </si>
  <si>
    <t>12.08.1997</t>
  </si>
  <si>
    <t>Mr.  Nigam lal</t>
  </si>
  <si>
    <t>15BCA16019</t>
  </si>
  <si>
    <t>501, Avni Apartnment, Sangram pur, Surat</t>
  </si>
  <si>
    <t>08.08.1998</t>
  </si>
  <si>
    <t>Dharmchand Hunawat</t>
  </si>
  <si>
    <t>Sanju Lunawat</t>
  </si>
  <si>
    <t>Mohiburahman Meenanak</t>
  </si>
  <si>
    <t>15BCA15031</t>
  </si>
  <si>
    <t>mohibmeenak@yahoo.com</t>
  </si>
  <si>
    <t>YES</t>
  </si>
  <si>
    <t>ATTENDANCE SHORTAGE FROM III SEM</t>
  </si>
  <si>
    <t>NO</t>
  </si>
  <si>
    <t>Karan Vanjani</t>
  </si>
  <si>
    <t>9633545445/ 0947070867</t>
  </si>
  <si>
    <t>DETAINED FOR LOW ATTENDANCE</t>
  </si>
  <si>
    <t>RE- ADMISSION IN SEM_II</t>
  </si>
  <si>
    <t>DETAINED DUE TO LOW ATTENDANCE</t>
  </si>
  <si>
    <t>7A,AC Orion Aprt, Pullepady Rd Kochi, Kerala, 682035</t>
  </si>
  <si>
    <t>Manju Vanjani</t>
  </si>
  <si>
    <t>0484-4049603</t>
  </si>
  <si>
    <t>NOT KNOWN</t>
  </si>
  <si>
    <t>Abhilash Easow Philip</t>
  </si>
  <si>
    <t>15BCA12001</t>
  </si>
  <si>
    <t>LEFT THE COURSE</t>
  </si>
  <si>
    <t>Mugisho Kevin</t>
  </si>
  <si>
    <t>15BCA15058</t>
  </si>
  <si>
    <t>African</t>
  </si>
  <si>
    <t>Vipul Dani</t>
  </si>
  <si>
    <t>15BCA15039</t>
  </si>
  <si>
    <t>MR 27, SFHS layout, BTM 2nd stage, Bannerghata road, Blore</t>
  </si>
  <si>
    <t>Vrushank Balu</t>
  </si>
  <si>
    <t>15BCA16047</t>
  </si>
  <si>
    <t>#11, CENTURY CHIMES 2ND CROSS SHANTIVANA KODIGEHALLI BANGALORE-92</t>
  </si>
  <si>
    <t>Abdus Sami Abdul Rashid Mukadam</t>
  </si>
  <si>
    <t>15BCA12027</t>
  </si>
  <si>
    <t>Srinivas Chandrashekar</t>
  </si>
  <si>
    <t>15BCA16048</t>
  </si>
  <si>
    <t>NOT ATTENDING THE FINAL UNIVERSITY EXAMINATION</t>
  </si>
  <si>
    <t>NOT ATTENDING UNIVERSITY EXAMINATION</t>
  </si>
  <si>
    <t>No.47, Model House street, Basavanagudi, Blore.</t>
  </si>
  <si>
    <t>G.Chandrashekar</t>
  </si>
  <si>
    <t>080-26621312</t>
  </si>
  <si>
    <t>Tharun S</t>
  </si>
  <si>
    <t>15BCA10002</t>
  </si>
  <si>
    <r>
      <t>#116 , 1</t>
    </r>
    <r>
      <rPr>
        <vertAlign val="superscript"/>
        <sz val="8"/>
        <color indexed="10"/>
        <rFont val="Calibri"/>
        <family val="2"/>
      </rPr>
      <t>st</t>
    </r>
    <r>
      <rPr>
        <sz val="8"/>
        <color indexed="10"/>
        <rFont val="Calibri"/>
        <family val="2"/>
      </rPr>
      <t xml:space="preserve"> Main 8</t>
    </r>
    <r>
      <rPr>
        <vertAlign val="superscript"/>
        <sz val="8"/>
        <color indexed="10"/>
        <rFont val="Calibri"/>
        <family val="2"/>
      </rPr>
      <t>th</t>
    </r>
    <r>
      <rPr>
        <sz val="8"/>
        <color indexed="10"/>
        <rFont val="Calibri"/>
        <family val="2"/>
      </rPr>
      <t xml:space="preserve"> Cross Chamrajpet Bangalore- 560018</t>
    </r>
  </si>
  <si>
    <t>Shamanna C</t>
  </si>
  <si>
    <t>Rashmi.D</t>
  </si>
  <si>
    <t>16BCA11001</t>
  </si>
  <si>
    <t>MALE</t>
  </si>
  <si>
    <t>PUC BOARD</t>
  </si>
  <si>
    <t>LAPTOP</t>
  </si>
  <si>
    <t>SMART PHONE</t>
  </si>
  <si>
    <t>RAMESH T</t>
  </si>
  <si>
    <t>SUJA K</t>
  </si>
  <si>
    <t>THIYYA</t>
  </si>
  <si>
    <t>HINDU</t>
  </si>
  <si>
    <t>INDIAN</t>
  </si>
  <si>
    <t>16BCA11002</t>
  </si>
  <si>
    <t>DEEPAK SHARMA</t>
  </si>
  <si>
    <t>ANJANA SHARMA</t>
  </si>
  <si>
    <t>BRAHMIN</t>
  </si>
  <si>
    <t>16BCA11003</t>
  </si>
  <si>
    <t>SCIENCE</t>
  </si>
  <si>
    <t>BRIJ KISHORE SINGH</t>
  </si>
  <si>
    <t>ASHA DHAMI</t>
  </si>
  <si>
    <t>16BCA11004</t>
  </si>
  <si>
    <t>DIPAK RANJAN BANERJEE</t>
  </si>
  <si>
    <t>JHUMA BANERJEE</t>
  </si>
  <si>
    <t>16BCA11005</t>
  </si>
  <si>
    <t>C.SCI</t>
  </si>
  <si>
    <t>E M RAMAN</t>
  </si>
  <si>
    <t xml:space="preserve">JYOTHI </t>
  </si>
  <si>
    <t>16BCA11006</t>
  </si>
  <si>
    <t>FEMALE</t>
  </si>
  <si>
    <t xml:space="preserve">CBSE </t>
  </si>
  <si>
    <t>SUMAN DAS</t>
  </si>
  <si>
    <t>MADHABI DAS</t>
  </si>
  <si>
    <t>16BCA11007</t>
  </si>
  <si>
    <t>RAJU K D</t>
  </si>
  <si>
    <t>BEEJA RAJU</t>
  </si>
  <si>
    <t>CHRISTAN</t>
  </si>
  <si>
    <t>16BCA11008</t>
  </si>
  <si>
    <t>STATE</t>
  </si>
  <si>
    <t>V A GIRISH</t>
  </si>
  <si>
    <t>G LAKSHMI</t>
  </si>
  <si>
    <t>VYASYAS</t>
  </si>
  <si>
    <t>16BCA11009</t>
  </si>
  <si>
    <t>K P SURENDRAN</t>
  </si>
  <si>
    <t>RITA SURENDRAN</t>
  </si>
  <si>
    <t>THIYA</t>
  </si>
  <si>
    <t>16BCA11010</t>
  </si>
  <si>
    <t>VINOD KUMAR SUKHIJA</t>
  </si>
  <si>
    <t>JYOTHI SUKHIJA</t>
  </si>
  <si>
    <t>SINDHI</t>
  </si>
  <si>
    <t>16BCA11011</t>
  </si>
  <si>
    <t>SABIR AHMED KHAN</t>
  </si>
  <si>
    <t>SHAHBAZ</t>
  </si>
  <si>
    <t>SUNNI</t>
  </si>
  <si>
    <t>MUSLIM</t>
  </si>
  <si>
    <t>16BCA11012</t>
  </si>
  <si>
    <t>AVULEN ABDULLA</t>
  </si>
  <si>
    <t>SUHARABI</t>
  </si>
  <si>
    <t>ISLAM</t>
  </si>
  <si>
    <t>16BCA11013</t>
  </si>
  <si>
    <t xml:space="preserve">DEVENDRA BHANDARI  </t>
  </si>
  <si>
    <t>SHASHI BHANDARI</t>
  </si>
  <si>
    <t>JAIN</t>
  </si>
  <si>
    <t>16BCA11014</t>
  </si>
  <si>
    <t>AJAY KUMAR JAIN</t>
  </si>
  <si>
    <t>SEEMA JAIN</t>
  </si>
  <si>
    <t>JAINISM</t>
  </si>
  <si>
    <t>16BCA11015</t>
  </si>
  <si>
    <t>MURALI KUMAR N</t>
  </si>
  <si>
    <t>NAIDU</t>
  </si>
  <si>
    <t>16BCA11016</t>
  </si>
  <si>
    <t>SRIDAR H S</t>
  </si>
  <si>
    <t>BHAGAYA</t>
  </si>
  <si>
    <t>THOGATA VEERA</t>
  </si>
  <si>
    <t>16BCA11017</t>
  </si>
  <si>
    <t>RAJESH MUNISWAMY</t>
  </si>
  <si>
    <t>PRIYA RAJESH</t>
  </si>
  <si>
    <t>BALAJIGA</t>
  </si>
  <si>
    <t>16BCA11018</t>
  </si>
  <si>
    <t>MANOJ KUMAR SHARMA</t>
  </si>
  <si>
    <t>KUSAMA LATHA SHARMA</t>
  </si>
  <si>
    <t>16BCA11019</t>
  </si>
  <si>
    <t>KANTHAKUMAR G</t>
  </si>
  <si>
    <t>HEMAVATHI G K</t>
  </si>
  <si>
    <t>MARATHAS</t>
  </si>
  <si>
    <t>16BCA11020</t>
  </si>
  <si>
    <t>CHHEDI SINGH</t>
  </si>
  <si>
    <t>BABY DEVI</t>
  </si>
  <si>
    <t>RAJPUT</t>
  </si>
  <si>
    <t>16BCA11021</t>
  </si>
  <si>
    <t>ABHAY SINGH</t>
  </si>
  <si>
    <t>CHAYAR KUWAR</t>
  </si>
  <si>
    <t>16BCA11022</t>
  </si>
  <si>
    <t>AHAMAD</t>
  </si>
  <si>
    <t>JASEENA</t>
  </si>
  <si>
    <t>16BCA11023</t>
  </si>
  <si>
    <t>DESKTOP</t>
  </si>
  <si>
    <t>R K MOHAMMED GHOUSE</t>
  </si>
  <si>
    <t>AYESHA BANU</t>
  </si>
  <si>
    <t>16BCA11024</t>
  </si>
  <si>
    <t>NATESHAN H M</t>
  </si>
  <si>
    <t>VATSALA</t>
  </si>
  <si>
    <t>VERASHIVA LINGYATH</t>
  </si>
  <si>
    <t>16BCA11025</t>
  </si>
  <si>
    <t>NARAYANA GOWDA</t>
  </si>
  <si>
    <t>VASANTHA KUMARI N H</t>
  </si>
  <si>
    <t>VOKKALIGA</t>
  </si>
  <si>
    <t>16BCA11026</t>
  </si>
  <si>
    <t>ANAND  N</t>
  </si>
  <si>
    <t>LAKSHMI KRUPAR</t>
  </si>
  <si>
    <t>MUDALIAR</t>
  </si>
  <si>
    <t>16BCA11027</t>
  </si>
  <si>
    <t>YURI GAGARIN M</t>
  </si>
  <si>
    <t>SANGEETHA M</t>
  </si>
  <si>
    <t>ADI DRAVIDA</t>
  </si>
  <si>
    <t>16BCA11028</t>
  </si>
  <si>
    <t>SHARAVANA BHAVA K</t>
  </si>
  <si>
    <t>KAVITHA S</t>
  </si>
  <si>
    <t>JANGAMA</t>
  </si>
  <si>
    <t>16BCA11029</t>
  </si>
  <si>
    <t>MUNISH K RAJPAL</t>
  </si>
  <si>
    <t>LISHA DEVI</t>
  </si>
  <si>
    <t>16BCA11030</t>
  </si>
  <si>
    <t>PREMARAJAN E K</t>
  </si>
  <si>
    <t>SAMITHA M</t>
  </si>
  <si>
    <t>THIYYA-OBC</t>
  </si>
  <si>
    <t>16BCA11031</t>
  </si>
  <si>
    <t>KAVERAPPA M D</t>
  </si>
  <si>
    <t>POOVAMMA C A</t>
  </si>
  <si>
    <t>KODAVA</t>
  </si>
  <si>
    <t>16BCA11032</t>
  </si>
  <si>
    <t>SHANKAR V</t>
  </si>
  <si>
    <t>UNNAMALAI</t>
  </si>
  <si>
    <t>16BCA11033</t>
  </si>
  <si>
    <t>K N RAFEEQ AHMED</t>
  </si>
  <si>
    <t>SHAKEELA BANU</t>
  </si>
  <si>
    <t>16BCA11034</t>
  </si>
  <si>
    <t>SHEKHAR GHOSH</t>
  </si>
  <si>
    <t>JABA GHOSH</t>
  </si>
  <si>
    <t>16BCA11035</t>
  </si>
  <si>
    <t>ALAKH RAM YADAV</t>
  </si>
  <si>
    <t>SHASHIKALA YADAV</t>
  </si>
  <si>
    <t>YADAV</t>
  </si>
  <si>
    <t>16BCA11036</t>
  </si>
  <si>
    <t>KUMUD BHATTACHARJEE</t>
  </si>
  <si>
    <t>ANINDITA BHATTACHARJEE</t>
  </si>
  <si>
    <t>16BCA11037</t>
  </si>
  <si>
    <t>19-101997</t>
  </si>
  <si>
    <t>RITA CHOWDHURY</t>
  </si>
  <si>
    <t>INDARANIL CHOWDHURY</t>
  </si>
  <si>
    <t>16BCA11038</t>
  </si>
  <si>
    <t>A RAVI DASS</t>
  </si>
  <si>
    <t>A MALATHI</t>
  </si>
  <si>
    <t>CHRISTAIN</t>
  </si>
  <si>
    <t>16BCA11039</t>
  </si>
  <si>
    <t>FAIZAL PUTHALATH</t>
  </si>
  <si>
    <t>MINIHAS M</t>
  </si>
  <si>
    <t>16BCA11040</t>
  </si>
  <si>
    <t>MUSTAFA TOTANAWALA</t>
  </si>
  <si>
    <t>MUNIRA TOTANAWALA</t>
  </si>
  <si>
    <t>16BCA11041</t>
  </si>
  <si>
    <t xml:space="preserve">K SRINIVAS </t>
  </si>
  <si>
    <t>SUJATA</t>
  </si>
  <si>
    <t>ARYA VYSHYA</t>
  </si>
  <si>
    <t>16BCA11042</t>
  </si>
  <si>
    <t>SURESH P</t>
  </si>
  <si>
    <t>SARASWATHI</t>
  </si>
  <si>
    <t>16BCA11043</t>
  </si>
  <si>
    <t>JOSE M T</t>
  </si>
  <si>
    <t>PHILOMINA N K</t>
  </si>
  <si>
    <t>ROMAN CATHOLIC</t>
  </si>
  <si>
    <t>CHRISTIAN</t>
  </si>
  <si>
    <t>16BCA11044</t>
  </si>
  <si>
    <t>SUBRATA GHOSH</t>
  </si>
  <si>
    <t>MANISHA GHOSH</t>
  </si>
  <si>
    <t>BANGALI</t>
  </si>
  <si>
    <t>16BCA11045</t>
  </si>
  <si>
    <t>P N  JAYACHANDRAN</t>
  </si>
  <si>
    <t>SEETHA</t>
  </si>
  <si>
    <t>NAIR</t>
  </si>
  <si>
    <t>16BCA11046</t>
  </si>
  <si>
    <t>SASI V R</t>
  </si>
  <si>
    <t>JAYANTHI K B</t>
  </si>
  <si>
    <t>EZHAVA</t>
  </si>
  <si>
    <t>16BCA11047</t>
  </si>
  <si>
    <t>KERALA BOARD</t>
  </si>
  <si>
    <t>PRAMOD PANAKKADA</t>
  </si>
  <si>
    <t>K ANAMIKA</t>
  </si>
  <si>
    <t>SALAYA</t>
  </si>
  <si>
    <t>16BCA11048</t>
  </si>
  <si>
    <t>PRASAD B V</t>
  </si>
  <si>
    <t>INDIRA C S</t>
  </si>
  <si>
    <t>16BCA11049</t>
  </si>
  <si>
    <t>MAHESH M B</t>
  </si>
  <si>
    <t>KALPANA C</t>
  </si>
  <si>
    <t>LINGAYAT</t>
  </si>
  <si>
    <t>16BCA11050</t>
  </si>
  <si>
    <t>DILIP KUMAR</t>
  </si>
  <si>
    <t>BINDU KUMARI</t>
  </si>
  <si>
    <t>16BCA11051</t>
  </si>
  <si>
    <t>DATTATREYA D V</t>
  </si>
  <si>
    <t>NAGARATHNA S</t>
  </si>
  <si>
    <t>16BCA11052</t>
  </si>
  <si>
    <t>RANJEET KUMAR</t>
  </si>
  <si>
    <t>PUNAM KUMARI</t>
  </si>
  <si>
    <t>16BCA11053</t>
  </si>
  <si>
    <t xml:space="preserve">NARAYANA MURTHY </t>
  </si>
  <si>
    <t xml:space="preserve">MEENA KUMARI </t>
  </si>
  <si>
    <t>DEVANGA</t>
  </si>
  <si>
    <t>16BCA11054</t>
  </si>
  <si>
    <t>INDRA MANI DWIVEDI</t>
  </si>
  <si>
    <t>MAHIMA DWIVEDI</t>
  </si>
  <si>
    <t>16BCA11055</t>
  </si>
  <si>
    <t>RANGANATH D KULKARNI</t>
  </si>
  <si>
    <t>RUPA</t>
  </si>
  <si>
    <t>16BCA11056</t>
  </si>
  <si>
    <t>ADHIR BISWAS</t>
  </si>
  <si>
    <t>DIPALI BISWAS</t>
  </si>
  <si>
    <t>16BCA11057</t>
  </si>
  <si>
    <t>19-19-1997</t>
  </si>
  <si>
    <t>FAYAZ VALLI AHMED</t>
  </si>
  <si>
    <t>ARSHIYA FAYAZ</t>
  </si>
  <si>
    <t>16BCA11058</t>
  </si>
  <si>
    <t>GAJENDRA REDDY V</t>
  </si>
  <si>
    <t xml:space="preserve">GIRIJA </t>
  </si>
  <si>
    <t>REDDY</t>
  </si>
  <si>
    <t>16BCA11059</t>
  </si>
  <si>
    <t>HAMZA P N</t>
  </si>
  <si>
    <t>JAMEELA M</t>
  </si>
  <si>
    <t>MOPILA</t>
  </si>
  <si>
    <t>16BCA11060</t>
  </si>
  <si>
    <t>VENKATRAMAN BHAT</t>
  </si>
  <si>
    <t>PRABHAVATHI BHAT</t>
  </si>
  <si>
    <t>16BCA11061</t>
  </si>
  <si>
    <t>MOHAN T S</t>
  </si>
  <si>
    <t>SAVITRHA MOHAN</t>
  </si>
  <si>
    <t>16BCA11062</t>
  </si>
  <si>
    <t>ICSE BOARD</t>
  </si>
  <si>
    <t>ARUP KANTI SEN</t>
  </si>
  <si>
    <t>KAKALI SEN</t>
  </si>
  <si>
    <t>16BCA11063</t>
  </si>
  <si>
    <t>RAMESH RAO</t>
  </si>
  <si>
    <t>RUKHMINI BAI L</t>
  </si>
  <si>
    <t>MARATHI</t>
  </si>
  <si>
    <t>16BCA11064</t>
  </si>
  <si>
    <t>H N DAYALU</t>
  </si>
  <si>
    <t>D VEENA</t>
  </si>
  <si>
    <t>16BCA11065</t>
  </si>
  <si>
    <t>NARAYANA PARMESHWAR HEGDE</t>
  </si>
  <si>
    <t>RENUKA NARAYANA HEGDE</t>
  </si>
  <si>
    <t>HAVYAK BRAHMIN</t>
  </si>
  <si>
    <t>16BCA11066</t>
  </si>
  <si>
    <t xml:space="preserve">RUDRAIAH V </t>
  </si>
  <si>
    <t>MANJULA N</t>
  </si>
  <si>
    <t>16BCA11067</t>
  </si>
  <si>
    <t>NAWAZPEERA N G</t>
  </si>
  <si>
    <t>ABIDABEE</t>
  </si>
  <si>
    <t>16BCA11068</t>
  </si>
  <si>
    <t>RAMAKRISHNA</t>
  </si>
  <si>
    <t>TASHI DOLMA</t>
  </si>
  <si>
    <t>16BCA11069</t>
  </si>
  <si>
    <t>ISMAIL SHARIFF</t>
  </si>
  <si>
    <t>NUSRATHUNNISA</t>
  </si>
  <si>
    <t>16BCA11070</t>
  </si>
  <si>
    <t>D A SUBHASH</t>
  </si>
  <si>
    <t>D S SIRISHA</t>
  </si>
  <si>
    <t>VYSYAS</t>
  </si>
  <si>
    <t>16BCA11071</t>
  </si>
  <si>
    <t>GHANI MOHD SAJJAD</t>
  </si>
  <si>
    <t>C L ZEHRA BATHOOL</t>
  </si>
  <si>
    <t>LABBAI</t>
  </si>
  <si>
    <t>16BCA11072</t>
  </si>
  <si>
    <t>ISMAIL PASHA</t>
  </si>
  <si>
    <t>MEHAR SULTANA</t>
  </si>
  <si>
    <t>16BCA11073</t>
  </si>
  <si>
    <t>N HEMANTH KUMAR</t>
  </si>
  <si>
    <t>SHASHIKALA</t>
  </si>
  <si>
    <t>SOMA VAMSHIYA ARYA KSHATRIYA</t>
  </si>
  <si>
    <t>16BCA11074</t>
  </si>
  <si>
    <t xml:space="preserve">GANAPATHY P </t>
  </si>
  <si>
    <t>CHANDRAKUMARI G</t>
  </si>
  <si>
    <t>NADAR</t>
  </si>
  <si>
    <t>16BCA11075</t>
  </si>
  <si>
    <t>R RAJAMANI</t>
  </si>
  <si>
    <t>R PUSHPA</t>
  </si>
  <si>
    <t>16BCA11076</t>
  </si>
  <si>
    <t>SHASHI PRAKASH H K</t>
  </si>
  <si>
    <t>SHOBHA SHASHI PRAKASH</t>
  </si>
  <si>
    <t>16BCA11077</t>
  </si>
  <si>
    <t>PRAKASH S J S</t>
  </si>
  <si>
    <t>SHUBHA G</t>
  </si>
  <si>
    <t>16BCA11078</t>
  </si>
  <si>
    <t>MANOJ JAIN</t>
  </si>
  <si>
    <t xml:space="preserve">SANGEETA </t>
  </si>
  <si>
    <t>16BCA11079</t>
  </si>
  <si>
    <t>BASKARAN R</t>
  </si>
  <si>
    <t>UMA MAHESHWARI G</t>
  </si>
  <si>
    <t>16BCA11080</t>
  </si>
  <si>
    <t>VIJAY SAGAR MARCHANDA</t>
  </si>
  <si>
    <t>SUDHA SUMA MARCHANDA</t>
  </si>
  <si>
    <t>16BCA11081</t>
  </si>
  <si>
    <t>ADITHGOVINDARAJ</t>
  </si>
  <si>
    <t>KAVITHA V</t>
  </si>
  <si>
    <t>MADIVALA</t>
  </si>
  <si>
    <t>16BCA11082</t>
  </si>
  <si>
    <t>P SUNDARRAJ</t>
  </si>
  <si>
    <t>S KAMALA</t>
  </si>
  <si>
    <t>16BCA11083</t>
  </si>
  <si>
    <t>SALMA AYUB</t>
  </si>
  <si>
    <t>M AYUB KHAN</t>
  </si>
  <si>
    <t>16BCA11084</t>
  </si>
  <si>
    <t>KARUNAKARAN</t>
  </si>
  <si>
    <t>CHANDRALEKA</t>
  </si>
  <si>
    <t>16BCA11085</t>
  </si>
  <si>
    <t>NATRAJ P V</t>
  </si>
  <si>
    <t>SRIDEVI P N</t>
  </si>
  <si>
    <t>VAYSHYAS</t>
  </si>
  <si>
    <t>16BCA11086</t>
  </si>
  <si>
    <t>K DEVENDRA</t>
  </si>
  <si>
    <t>JAYALAKSHMI D</t>
  </si>
  <si>
    <t>16BCA11087</t>
  </si>
  <si>
    <t xml:space="preserve">SADASHIVA M </t>
  </si>
  <si>
    <t>JAYAMMA R</t>
  </si>
  <si>
    <t>16BCA11088</t>
  </si>
  <si>
    <t>VENKATESH BABU C</t>
  </si>
  <si>
    <t>JYOTHI D</t>
  </si>
  <si>
    <t>VISHWAKARMA</t>
  </si>
  <si>
    <t>16BCA11089</t>
  </si>
  <si>
    <t>MIR ALI NAKHI</t>
  </si>
  <si>
    <t>MUBEEN TAJ</t>
  </si>
  <si>
    <t>16BCA11090</t>
  </si>
  <si>
    <t>KHALID BASHA K A</t>
  </si>
  <si>
    <t>ZAREEN</t>
  </si>
  <si>
    <t>16BCA11091</t>
  </si>
  <si>
    <t>BIRALA SINHA</t>
  </si>
  <si>
    <t>PAPRI SINHA</t>
  </si>
  <si>
    <t>16BCA11092</t>
  </si>
  <si>
    <t>P RAVICHANDRA REDDY</t>
  </si>
  <si>
    <t>P BHARATHI</t>
  </si>
  <si>
    <t>16BCA11093</t>
  </si>
  <si>
    <t>RAVICHANDRA K</t>
  </si>
  <si>
    <t>LAKSHMI R</t>
  </si>
  <si>
    <t>16BCA11094</t>
  </si>
  <si>
    <t>B A RAMPRASAD</t>
  </si>
  <si>
    <t>INDIRA R PRASAD</t>
  </si>
  <si>
    <t>16BCA11095</t>
  </si>
  <si>
    <t>RAVIKUMAR G</t>
  </si>
  <si>
    <t>R DHANALAKSHMI</t>
  </si>
  <si>
    <t>CHETTRAR</t>
  </si>
  <si>
    <t>16BCA11096</t>
  </si>
  <si>
    <t>RAGHAVENDRA  RAO K S</t>
  </si>
  <si>
    <t>K C RAMADEVI</t>
  </si>
  <si>
    <t>16BCA11097</t>
  </si>
  <si>
    <t>SHREEDHARA DAMLE</t>
  </si>
  <si>
    <t>SUVARNA S DAMLE</t>
  </si>
  <si>
    <t>16BCA11098</t>
  </si>
  <si>
    <t>P I MOHAMMED SAGEER</t>
  </si>
  <si>
    <t>AMINA SAGEER</t>
  </si>
  <si>
    <t>MAPPILA</t>
  </si>
  <si>
    <t>16BCA11099</t>
  </si>
  <si>
    <t>NAGARAJ C V</t>
  </si>
  <si>
    <t>LATHA N R</t>
  </si>
  <si>
    <t>GOWDA</t>
  </si>
  <si>
    <t>16BCA11100</t>
  </si>
  <si>
    <t>ANIL GOENKA</t>
  </si>
  <si>
    <t>RUPA GOENKA</t>
  </si>
  <si>
    <t>BANIA</t>
  </si>
  <si>
    <t>16BCA11101</t>
  </si>
  <si>
    <t>SUJAY SAHANEE</t>
  </si>
  <si>
    <t>SHANTHI SAHANEE</t>
  </si>
  <si>
    <t>MALLAH</t>
  </si>
  <si>
    <t>16BCA11102</t>
  </si>
  <si>
    <t>D S RAMESH H KUMAR</t>
  </si>
  <si>
    <t>SUMATHI D RAMESH</t>
  </si>
  <si>
    <t>16BCA11103</t>
  </si>
  <si>
    <t>BALAJI T V</t>
  </si>
  <si>
    <t>BABY T K</t>
  </si>
  <si>
    <t>ARYA VYSYA</t>
  </si>
  <si>
    <t>16BCA11104</t>
  </si>
  <si>
    <t>JAVEED SHARIFF</t>
  </si>
  <si>
    <t>WAHEEDA SHARIFF</t>
  </si>
  <si>
    <t>16BCA11105</t>
  </si>
  <si>
    <t>RAGHAVENDRA H S</t>
  </si>
  <si>
    <t>MEENA G</t>
  </si>
  <si>
    <t>16BCA11106</t>
  </si>
  <si>
    <t>A S N MURTHY</t>
  </si>
  <si>
    <t>A N LAKSHMI</t>
  </si>
  <si>
    <t>16BCA11107</t>
  </si>
  <si>
    <t>GOPALAKRISHNA</t>
  </si>
  <si>
    <t>PADMAVATHI R</t>
  </si>
  <si>
    <t>9449544330 / 9482021830</t>
  </si>
  <si>
    <t>16BCA11108</t>
  </si>
  <si>
    <t>SHIVA KUMAR T V</t>
  </si>
  <si>
    <t>ANITHA T S</t>
  </si>
  <si>
    <t>16BCA11109</t>
  </si>
  <si>
    <t>PRAKASH A G</t>
  </si>
  <si>
    <t>SAVITRI</t>
  </si>
  <si>
    <t>GANIGA</t>
  </si>
  <si>
    <t>16BCA11110</t>
  </si>
  <si>
    <t>SYED ATHAULLAH</t>
  </si>
  <si>
    <t>RESHMA ATHAULLAH</t>
  </si>
  <si>
    <t>16BCA11111</t>
  </si>
  <si>
    <t>R VENKATESH KUMAR</t>
  </si>
  <si>
    <t>N MANJULA</t>
  </si>
  <si>
    <t>16BCA11112</t>
  </si>
  <si>
    <t>NAGARAJ K N</t>
  </si>
  <si>
    <t>BHANUMATHI K N</t>
  </si>
  <si>
    <t>VYSHYAS</t>
  </si>
  <si>
    <t>16BCA11114</t>
  </si>
  <si>
    <t>RAJENDRA KUMAR S</t>
  </si>
  <si>
    <t>16BCA11117</t>
  </si>
  <si>
    <t>RATHAN M</t>
  </si>
  <si>
    <t>LEELAVATHI J</t>
  </si>
  <si>
    <t>SARKI</t>
  </si>
  <si>
    <t>16BCA11118</t>
  </si>
  <si>
    <t>RIYAZ AHMED G R</t>
  </si>
  <si>
    <t>ISHRATH SULTHANA</t>
  </si>
  <si>
    <t>16BCA11120</t>
  </si>
  <si>
    <t>PAVITHRAN NAMBIAR</t>
  </si>
  <si>
    <t>OMANA PAVITHRAN</t>
  </si>
  <si>
    <t>16BCA11121</t>
  </si>
  <si>
    <t>SYED SARDAR</t>
  </si>
  <si>
    <t>KOUSAR TAJ</t>
  </si>
  <si>
    <t>9845760946, 9901496623</t>
  </si>
  <si>
    <t>16BCA11122</t>
  </si>
  <si>
    <t>KRISHNA KUMAR J</t>
  </si>
  <si>
    <t>RASSIA VALENTINA R</t>
  </si>
  <si>
    <t>9986047111, 9845332147</t>
  </si>
  <si>
    <t>SC</t>
  </si>
  <si>
    <t>16BCA11123</t>
  </si>
  <si>
    <t>CHANDRU K</t>
  </si>
  <si>
    <t>SAVITHA P</t>
  </si>
  <si>
    <t>TIGALAS</t>
  </si>
  <si>
    <t>16BCA11124</t>
  </si>
  <si>
    <t>AHMEDULLA KHAN</t>
  </si>
  <si>
    <t>TAZAIEN</t>
  </si>
  <si>
    <t>16BCA11125</t>
  </si>
  <si>
    <t>RAJAN BABU</t>
  </si>
  <si>
    <t>JAYA BABU</t>
  </si>
  <si>
    <t>16BCA11126</t>
  </si>
  <si>
    <t>MOHAMMED AKRAM</t>
  </si>
  <si>
    <t>JABEEN TAJ</t>
  </si>
  <si>
    <t>16BCA11127</t>
  </si>
  <si>
    <t>KEMPARAJU T</t>
  </si>
  <si>
    <t>ANU R</t>
  </si>
  <si>
    <t>16BCA11128</t>
  </si>
  <si>
    <t>AZEEZ KHAN</t>
  </si>
  <si>
    <t>SHAMEEM UNNISA</t>
  </si>
  <si>
    <t>NVL</t>
  </si>
  <si>
    <t>16BCA11129</t>
  </si>
  <si>
    <t>PRABODH KUMAR DASH</t>
  </si>
  <si>
    <t>RASHMITA DASH</t>
  </si>
  <si>
    <t>16BCA11130</t>
  </si>
  <si>
    <t>BASAVARAJ M NYAMATI</t>
  </si>
  <si>
    <t>SHILPA B NYAMATI</t>
  </si>
  <si>
    <t>16BCA11131</t>
  </si>
  <si>
    <t>HSEB</t>
  </si>
  <si>
    <t>SUSHIL SHRESTHA</t>
  </si>
  <si>
    <t>INDIRA SHRESTHA</t>
  </si>
  <si>
    <t>NEPALI</t>
  </si>
  <si>
    <t>16BCA11132</t>
  </si>
  <si>
    <t>SURYANARAYANA  R T</t>
  </si>
  <si>
    <t>MANJULA V</t>
  </si>
  <si>
    <t>16BCA11133</t>
  </si>
  <si>
    <t xml:space="preserve">K M NASIR </t>
  </si>
  <si>
    <t>HAJIRA UNNISA</t>
  </si>
  <si>
    <t>16BCA11134</t>
  </si>
  <si>
    <t>MAHESH B N</t>
  </si>
  <si>
    <t>LATHA M S</t>
  </si>
  <si>
    <t>16BCA11135</t>
  </si>
  <si>
    <t xml:space="preserve">Y G SHASHIDHAR </t>
  </si>
  <si>
    <t>HEMANTHINI J</t>
  </si>
  <si>
    <t>LINGAYATH</t>
  </si>
  <si>
    <t>16BCA11136</t>
  </si>
  <si>
    <t>KRUPENDRA KUMAR</t>
  </si>
  <si>
    <t>DEEPA</t>
  </si>
  <si>
    <t>9066114564, 9844920462</t>
  </si>
  <si>
    <t>BALJIGAS</t>
  </si>
  <si>
    <t>16BCA12113</t>
  </si>
  <si>
    <t>VINAYAKAMURTHY J</t>
  </si>
  <si>
    <t>PARAMESHWARI V</t>
  </si>
  <si>
    <t>KANNADA DEVANGAS</t>
  </si>
  <si>
    <t>16BCA12114</t>
  </si>
  <si>
    <t>G AMALA DHASAN</t>
  </si>
  <si>
    <t>S HEDWIGE NIRMALA JOY</t>
  </si>
  <si>
    <t>MBC</t>
  </si>
  <si>
    <t>16BCA12115</t>
  </si>
  <si>
    <t>NAGESH T S</t>
  </si>
  <si>
    <t>LAKSHMI  T G</t>
  </si>
  <si>
    <t>16BCA12116</t>
  </si>
  <si>
    <t>MANSOOR KHAN</t>
  </si>
  <si>
    <t>SABEENA BANO</t>
  </si>
  <si>
    <t>16BCA12117</t>
  </si>
  <si>
    <t>VENKATESH M</t>
  </si>
  <si>
    <t>NANDHINI V</t>
  </si>
  <si>
    <t>16BCA12118</t>
  </si>
  <si>
    <t>ANIL BHASIN</t>
  </si>
  <si>
    <t>POOJA BHASIN</t>
  </si>
  <si>
    <t>PUNJABI</t>
  </si>
  <si>
    <t>16BCA12119</t>
  </si>
  <si>
    <t>RAMESH CHANDER G V</t>
  </si>
  <si>
    <t>DARSHAN RAMESH C</t>
  </si>
  <si>
    <t>VISYA</t>
  </si>
  <si>
    <t>16BCA12122</t>
  </si>
  <si>
    <t>NAGESH BABU D S</t>
  </si>
  <si>
    <t>VASAVI NAGESH</t>
  </si>
  <si>
    <t>16BCA12123</t>
  </si>
  <si>
    <t>R PRABHAKAR</t>
  </si>
  <si>
    <t>MANJULA PRABHAKAR</t>
  </si>
  <si>
    <t>THIGALA</t>
  </si>
  <si>
    <t>16BCA12124</t>
  </si>
  <si>
    <t>NARASIMHA MURTHY G</t>
  </si>
  <si>
    <t>NAGU</t>
  </si>
  <si>
    <t>ADHI KARNATAKA</t>
  </si>
  <si>
    <t>16BCA12125</t>
  </si>
  <si>
    <t>BINJARAM SOLANKI</t>
  </si>
  <si>
    <t>GEETHA DEVI</t>
  </si>
  <si>
    <t>SEERVI</t>
  </si>
  <si>
    <t>16BCA12130</t>
  </si>
  <si>
    <t>MD ZABIULLA SHARIEF</t>
  </si>
  <si>
    <t>VAHEEDA BANU</t>
  </si>
  <si>
    <t>16BCA12131</t>
  </si>
  <si>
    <t>SYED HABEEBUR RAHMAN HUSSAINI</t>
  </si>
  <si>
    <t>SYEDA AYAISHA BANU</t>
  </si>
  <si>
    <t>16BCA12132</t>
  </si>
  <si>
    <t>SRINIVASA V M</t>
  </si>
  <si>
    <t>REKHA S N</t>
  </si>
  <si>
    <t>16BCA12133</t>
  </si>
  <si>
    <t>VIJAYA KUMAR S</t>
  </si>
  <si>
    <t>DHAKSHAYINI C T</t>
  </si>
  <si>
    <t>16BCA12134</t>
  </si>
  <si>
    <t>STANLEY BHASME</t>
  </si>
  <si>
    <t>SHEELA BHASME</t>
  </si>
  <si>
    <t>16BCA12135</t>
  </si>
  <si>
    <t>PRASANNA B S</t>
  </si>
  <si>
    <t>ANUPARANI K P</t>
  </si>
  <si>
    <t>16BCA12136</t>
  </si>
  <si>
    <t>SALEEM PASHA</t>
  </si>
  <si>
    <t>NASEEM TAJ</t>
  </si>
  <si>
    <t>16BCA12137</t>
  </si>
  <si>
    <t xml:space="preserve">SUNIL KUMAR SATIJA </t>
  </si>
  <si>
    <t>VICKY SATIJA</t>
  </si>
  <si>
    <t>16BCA12138</t>
  </si>
  <si>
    <t xml:space="preserve">PADMANABAN B </t>
  </si>
  <si>
    <t>PRIYA</t>
  </si>
  <si>
    <t>YADAVA</t>
  </si>
  <si>
    <t>16BCA12139</t>
  </si>
  <si>
    <t>NEPALI BOARD</t>
  </si>
  <si>
    <t>COM, MATHS</t>
  </si>
  <si>
    <t>UTTAM SHAH</t>
  </si>
  <si>
    <t>RITA SHAH</t>
  </si>
  <si>
    <t>16BCA12140</t>
  </si>
  <si>
    <t>RAMACHANDRA S G</t>
  </si>
  <si>
    <t>GEETHA B N</t>
  </si>
  <si>
    <t>SWAKULA SALI</t>
  </si>
  <si>
    <t>16BCA12141</t>
  </si>
  <si>
    <t>NARENDRA C</t>
  </si>
  <si>
    <t>LATHA N</t>
  </si>
  <si>
    <t>TELUGU DEVANGA</t>
  </si>
  <si>
    <t>16BCA12142</t>
  </si>
  <si>
    <t>MOHAMMEDZIAULLA</t>
  </si>
  <si>
    <t>SHAMSHAD</t>
  </si>
  <si>
    <t>9591411671, 9591811671</t>
  </si>
  <si>
    <t>16BCA12143</t>
  </si>
  <si>
    <t>BALAJI S</t>
  </si>
  <si>
    <t>PADMASHREE K S</t>
  </si>
  <si>
    <t>16BCA12144</t>
  </si>
  <si>
    <t>RAJARAM SUBRAY HEGDE</t>
  </si>
  <si>
    <t>MAMATA RAJARAM HEGDE</t>
  </si>
  <si>
    <t>16BCA12145</t>
  </si>
  <si>
    <t>VIKRAM JAIN</t>
  </si>
  <si>
    <t>HULLAS JAIN</t>
  </si>
  <si>
    <t>16BCA12146</t>
  </si>
  <si>
    <t>AJI KUMAR M U</t>
  </si>
  <si>
    <t>MINI AJI</t>
  </si>
  <si>
    <t>16BCA12147</t>
  </si>
  <si>
    <t>BOARD OF
 SECONDARY EDUCATION</t>
  </si>
  <si>
    <t>SURESH T</t>
  </si>
  <si>
    <t>CHANDRAKALA B P</t>
  </si>
  <si>
    <t>16BCA12148</t>
  </si>
  <si>
    <t>LAKHPAT RAJ MUNOT</t>
  </si>
  <si>
    <t>MAMTA MUNOT</t>
  </si>
  <si>
    <t>16BCA12149</t>
  </si>
  <si>
    <t xml:space="preserve">BOARD OF
 SECONDARY EDUCATION </t>
  </si>
  <si>
    <t>PALANI M</t>
  </si>
  <si>
    <t>MALIKA P</t>
  </si>
  <si>
    <t>ACHARYA</t>
  </si>
  <si>
    <t>16BCA12150</t>
  </si>
  <si>
    <t>NAGRAJ B</t>
  </si>
  <si>
    <t>CHANDRAKALA G</t>
  </si>
  <si>
    <t>16BCA12151</t>
  </si>
  <si>
    <t>P K KHAJA MOINUDHEEN</t>
  </si>
  <si>
    <t>K SAMEENA</t>
  </si>
  <si>
    <t>16BCA12152</t>
  </si>
  <si>
    <t>MANJUNATH B S</t>
  </si>
  <si>
    <t>S SRIDEVI</t>
  </si>
  <si>
    <t>8495013446, 8747886570</t>
  </si>
  <si>
    <t>16BCA12153</t>
  </si>
  <si>
    <t>PADMANABHA NAIDU C</t>
  </si>
  <si>
    <t>PUSHPA C</t>
  </si>
  <si>
    <t>16BCA14115</t>
  </si>
  <si>
    <t>POLA RAM PATEL</t>
  </si>
  <si>
    <t>SITA PATEL</t>
  </si>
  <si>
    <t>PATEL</t>
  </si>
  <si>
    <t>16BCA14116</t>
  </si>
  <si>
    <t>JAIKRISHNAN RAMACHANDRAN</t>
  </si>
  <si>
    <t>RASHMI JAIKRISHNAN</t>
  </si>
  <si>
    <t>16BCA14117</t>
  </si>
  <si>
    <t>RAMAPPA D</t>
  </si>
  <si>
    <t>SAROJA M K</t>
  </si>
  <si>
    <t>16BCA14141</t>
  </si>
  <si>
    <t>SLC</t>
  </si>
  <si>
    <t>MGMT</t>
  </si>
  <si>
    <t>ANIL KUMAR SHRESTHA</t>
  </si>
  <si>
    <t>SABITA SHRESTHA</t>
  </si>
  <si>
    <t>NRI-NEPAL</t>
  </si>
  <si>
    <t>16BCA14142</t>
  </si>
  <si>
    <t>RAMESH K</t>
  </si>
  <si>
    <t>VASANTHA M</t>
  </si>
  <si>
    <t>SADHU CHETTY</t>
  </si>
  <si>
    <t>16BCA14143</t>
  </si>
  <si>
    <t>ASHOK SHARMA</t>
  </si>
  <si>
    <t>NEHA SHARMA</t>
  </si>
  <si>
    <t>16BCA14150</t>
  </si>
  <si>
    <t>MIRZA SUHAIL AKRAM</t>
  </si>
  <si>
    <t>JAMEELA KHATOON</t>
  </si>
  <si>
    <t>16BCA14151</t>
  </si>
  <si>
    <t>SUSANTA KUMAR SHARMA</t>
  </si>
  <si>
    <t>SUKANYA SHARMA</t>
  </si>
  <si>
    <t>16BCA14152</t>
  </si>
  <si>
    <t>MAHESH KUMAR MASKEY</t>
  </si>
  <si>
    <t>RASHMI MASKEY</t>
  </si>
  <si>
    <t>16BCA14153</t>
  </si>
  <si>
    <t>SHRAVAN KUMAR BANIYA</t>
  </si>
  <si>
    <t>PUSHPITA SHARMA BANIYA</t>
  </si>
  <si>
    <t>16BCA15116</t>
  </si>
  <si>
    <t>TAPAN SHARMA</t>
  </si>
  <si>
    <t>PRATIMA SHARMA</t>
  </si>
  <si>
    <t>16BCA15117</t>
  </si>
  <si>
    <t>COMP SCI</t>
  </si>
  <si>
    <t>UDAI SHANKER RAI</t>
  </si>
  <si>
    <t>SHOVANA RAI</t>
  </si>
  <si>
    <t>RAI</t>
  </si>
  <si>
    <t>16BCA15118</t>
  </si>
  <si>
    <t>WASSCE</t>
  </si>
  <si>
    <t>GODWIN CHINWUBA</t>
  </si>
  <si>
    <t>IFEOMAGRACE CHINWUBA</t>
  </si>
  <si>
    <t>NIGERIAN</t>
  </si>
  <si>
    <t>16BCA15119</t>
  </si>
  <si>
    <t>YELEHANKA R PRADEEP</t>
  </si>
  <si>
    <t>SHRUTHI PRADEEP</t>
  </si>
  <si>
    <t>INDIAN - NRI</t>
  </si>
  <si>
    <t>16BCA15152</t>
  </si>
  <si>
    <t>WAEC</t>
  </si>
  <si>
    <t>EKEKE JONATHAN</t>
  </si>
  <si>
    <t>EKEKE JULIET</t>
  </si>
  <si>
    <t>16BCA15153</t>
  </si>
  <si>
    <t>OGUEYE NARGAYE</t>
  </si>
  <si>
    <t>KOUBRA RAMADANE</t>
  </si>
  <si>
    <t>CHADIAN</t>
  </si>
  <si>
    <t>16BCA15154</t>
  </si>
  <si>
    <t>REB</t>
  </si>
  <si>
    <t>MCE</t>
  </si>
  <si>
    <t>RWANDA</t>
  </si>
  <si>
    <t>16BCA15156</t>
  </si>
  <si>
    <t>SRINATH Y L</t>
  </si>
  <si>
    <t>PUSHPALATHA L</t>
  </si>
  <si>
    <t>BALIJA</t>
  </si>
  <si>
    <t>16BCA15160</t>
  </si>
  <si>
    <t>R P RAMESH</t>
  </si>
  <si>
    <t>NALINIRAMESH</t>
  </si>
  <si>
    <t>16BCA15161</t>
  </si>
  <si>
    <t>MAYUR T MEHTA</t>
  </si>
  <si>
    <t>ASHA MAYUR MEHTA</t>
  </si>
  <si>
    <t>16BCA16113</t>
  </si>
  <si>
    <t>ASHOK KUMAR V L</t>
  </si>
  <si>
    <t>SHASHIKALA K N</t>
  </si>
  <si>
    <t>KSHATRIYA</t>
  </si>
  <si>
    <t>16BCA16115</t>
  </si>
  <si>
    <t>MANI BHUSHAN SINGH</t>
  </si>
  <si>
    <t>REENA SINGH</t>
  </si>
  <si>
    <t>16BCA16116</t>
  </si>
  <si>
    <t>ANUVARUDHEEN M N</t>
  </si>
  <si>
    <t>SHABEENA N</t>
  </si>
  <si>
    <t>16BCA16120</t>
  </si>
  <si>
    <t>PREMKUMAR R</t>
  </si>
  <si>
    <t>VANI P</t>
  </si>
  <si>
    <t>VANNIA KULA KSHATRIYA</t>
  </si>
  <si>
    <t>16BCA16121</t>
  </si>
  <si>
    <t>HARIHARAN V</t>
  </si>
  <si>
    <t>HEMAVATHI H</t>
  </si>
  <si>
    <t>16BCA16126</t>
  </si>
  <si>
    <t>SARAVANAN C</t>
  </si>
  <si>
    <t>BAMA S</t>
  </si>
  <si>
    <t>16BCA16127</t>
  </si>
  <si>
    <t>V CHANDRASHEKARAN</t>
  </si>
  <si>
    <t>C BHUVANESHWARI</t>
  </si>
  <si>
    <t>AGAMUDIAR</t>
  </si>
  <si>
    <t>16BCA16128</t>
  </si>
  <si>
    <t>DR. S. SATHISH</t>
  </si>
  <si>
    <t>DR. S SHAMBHAVI</t>
  </si>
  <si>
    <t>16BCA16129</t>
  </si>
  <si>
    <t>SUBAIR K</t>
  </si>
  <si>
    <t>THAHIRA M</t>
  </si>
  <si>
    <t>16BCA16130</t>
  </si>
  <si>
    <t>L SHIVAMURTHY</t>
  </si>
  <si>
    <t>ALKA S</t>
  </si>
  <si>
    <t>16BCA16131</t>
  </si>
  <si>
    <t>NANJAPPA</t>
  </si>
  <si>
    <t>MEENA B K</t>
  </si>
  <si>
    <t>16BCA16132</t>
  </si>
  <si>
    <t>VISHWANATH REDDY P V</t>
  </si>
  <si>
    <t>SARALA M S</t>
  </si>
  <si>
    <t>16BCA16133</t>
  </si>
  <si>
    <t>SHANMUGHA R</t>
  </si>
  <si>
    <t>SUSHEELA</t>
  </si>
  <si>
    <t>GOUNDER</t>
  </si>
  <si>
    <t>16BCA16134</t>
  </si>
  <si>
    <t>SANDEEP JAISWAL</t>
  </si>
  <si>
    <t>KIRAN JAISWAL</t>
  </si>
  <si>
    <t>9934349799, 9431378785</t>
  </si>
  <si>
    <t>16BCA16144</t>
  </si>
  <si>
    <t>RANVIR SINGH</t>
  </si>
  <si>
    <t>VIMLESH DEVI</t>
  </si>
  <si>
    <t>16BCA16145</t>
  </si>
  <si>
    <t>JAYARAMU N</t>
  </si>
  <si>
    <t>PREMA</t>
  </si>
  <si>
    <t>16BCA16146</t>
  </si>
  <si>
    <t>J V KRISHNA</t>
  </si>
  <si>
    <t>J V RAJINI</t>
  </si>
  <si>
    <t>16BCA16147</t>
  </si>
  <si>
    <t>ANANT K PAWAR</t>
  </si>
  <si>
    <t>GEETA PAWAR</t>
  </si>
  <si>
    <t>16BCA16148</t>
  </si>
  <si>
    <t>PRABHAKAR SHETTY K</t>
  </si>
  <si>
    <t>POORNIMA K SHEETY</t>
  </si>
  <si>
    <t>SHETTY</t>
  </si>
  <si>
    <t>16BCA16149</t>
  </si>
  <si>
    <t>PRUSHOTTAM TAMRAKAR</t>
  </si>
  <si>
    <t>RUSI TULADHAR</t>
  </si>
  <si>
    <t>16BCA16150</t>
  </si>
  <si>
    <t>JKSBE BOARD</t>
  </si>
  <si>
    <t>SHANKAR LAL BHAKAR</t>
  </si>
  <si>
    <t>MAKHU DEVI BHAKAR</t>
  </si>
  <si>
    <t>JAT</t>
  </si>
  <si>
    <t>16BCA16151</t>
  </si>
  <si>
    <t>MUNISWARA K</t>
  </si>
  <si>
    <t>BHARATHI K</t>
  </si>
  <si>
    <t>CHOWDARY</t>
  </si>
  <si>
    <t>16BCA16155</t>
  </si>
  <si>
    <t>UPPER SECONDARY</t>
  </si>
  <si>
    <t>MALISA MADSALAE</t>
  </si>
  <si>
    <t>KETKANDA PENPINAN</t>
  </si>
  <si>
    <t>BUDDIST</t>
  </si>
  <si>
    <t>THAI</t>
  </si>
  <si>
    <t>16BCA16157</t>
  </si>
  <si>
    <t>XAVIER A</t>
  </si>
  <si>
    <t>STALLA X</t>
  </si>
  <si>
    <t>16BCA16158</t>
  </si>
  <si>
    <t>RAGHU B K</t>
  </si>
  <si>
    <t>SUDHA V</t>
  </si>
  <si>
    <t>16BCA16159</t>
  </si>
  <si>
    <t>AHMAD RAFI</t>
  </si>
  <si>
    <t>AYESHA SABHA</t>
  </si>
  <si>
    <t>16BCA16160</t>
  </si>
  <si>
    <t>RAMU N</t>
  </si>
  <si>
    <t>LATHA R</t>
  </si>
  <si>
    <t>16BCA16161</t>
  </si>
  <si>
    <t>KADEPARAMBIL JOSEPH AUGUSTINE</t>
  </si>
  <si>
    <t>MARY MINIMOL JOSEPH</t>
  </si>
  <si>
    <t>16BCA16162</t>
  </si>
  <si>
    <t xml:space="preserve">PANKAJ ASTHANA </t>
  </si>
  <si>
    <t>SADHANA ASTHANA</t>
  </si>
  <si>
    <t>KAYASTHA</t>
  </si>
  <si>
    <t>16BCA16163</t>
  </si>
  <si>
    <t>ANIL DHOJ KARKI</t>
  </si>
  <si>
    <t>SARALA KARKI</t>
  </si>
  <si>
    <t>16BCA16164</t>
  </si>
  <si>
    <t>SEENIVASAN S</t>
  </si>
  <si>
    <t>SRI DEVI S</t>
  </si>
  <si>
    <t>BC</t>
  </si>
  <si>
    <t>16BCA16165</t>
  </si>
  <si>
    <t>CBSE BOARD</t>
  </si>
  <si>
    <t>ARUNKUMAR MULLASSERI</t>
  </si>
  <si>
    <t>PRIYA ARUNKUMAR</t>
  </si>
  <si>
    <t>MENON</t>
  </si>
  <si>
    <t>16BCA16166</t>
  </si>
  <si>
    <t>V Z TAJ MOHAMMED</t>
  </si>
  <si>
    <t>K S RESHMA TAJ</t>
  </si>
  <si>
    <t>16BCA16167</t>
  </si>
  <si>
    <t>V A CHANDRA BABU</t>
  </si>
  <si>
    <t>V C LAKSHMI</t>
  </si>
  <si>
    <t>16BCA16168</t>
  </si>
  <si>
    <t>SAFIULLAH KHAN</t>
  </si>
  <si>
    <t>FAREEDA S KHAN</t>
  </si>
  <si>
    <t>8277499985 ,9481970097</t>
  </si>
  <si>
    <t>16BCA16169</t>
  </si>
  <si>
    <t>ZHOU HONG MING</t>
  </si>
  <si>
    <t>LI BEI</t>
  </si>
  <si>
    <t>CHINESE</t>
  </si>
  <si>
    <t>ADITYA KHAMITKAR N</t>
  </si>
  <si>
    <t>BSC-ANI</t>
  </si>
  <si>
    <t>aditya5khamitkar@gmail.com</t>
  </si>
  <si>
    <t>9880808228(F)</t>
  </si>
  <si>
    <t>AKASH MAITY</t>
  </si>
  <si>
    <t>akashmaity285@gmail.com</t>
  </si>
  <si>
    <t>9886606901(M)</t>
  </si>
  <si>
    <t>AKASHAY</t>
  </si>
  <si>
    <t>akshaygp199803@gmail.com</t>
  </si>
  <si>
    <t>9164514057(F)</t>
  </si>
  <si>
    <t>AKHIL RAM REDDY VENUMBAKA</t>
  </si>
  <si>
    <t>akiilrammvenumbaka@gmail.com</t>
  </si>
  <si>
    <t>9701389559(M)</t>
  </si>
  <si>
    <t>AMAL JOSEPH</t>
  </si>
  <si>
    <t>amaljoseph545@gmail.com</t>
  </si>
  <si>
    <t>9947565659(F)</t>
  </si>
  <si>
    <t>APOLOK BORTHAKUR</t>
  </si>
  <si>
    <t>apolok19@gmail.com</t>
  </si>
  <si>
    <t>9854117178(F)</t>
  </si>
  <si>
    <t>ARJEET ROY</t>
  </si>
  <si>
    <t>arijeetr2@gmail.com</t>
  </si>
  <si>
    <t>9918148870(F)</t>
  </si>
  <si>
    <t>ASHRITHA G UDUPA</t>
  </si>
  <si>
    <t>ashrithagudupa@gmail.com</t>
  </si>
  <si>
    <t>9845220996(F)</t>
  </si>
  <si>
    <t>BHARATH KUMAR V</t>
  </si>
  <si>
    <t>bharathrathna1999@gmail.com</t>
  </si>
  <si>
    <t>8431616786(F)</t>
  </si>
  <si>
    <t>BT HEMA</t>
  </si>
  <si>
    <t>hemachintu369@gmail.com</t>
  </si>
  <si>
    <t>8496822313(M)</t>
  </si>
  <si>
    <t>BUDDA ASHISH KUMAR</t>
  </si>
  <si>
    <t>invulnerbale177@gmail.com</t>
  </si>
  <si>
    <t>7349073051(M)</t>
  </si>
  <si>
    <t>CHANDRAPRAKASH S</t>
  </si>
  <si>
    <t>davidprakash3@gmail.com</t>
  </si>
  <si>
    <t>7806885210(F)</t>
  </si>
  <si>
    <t>CJ JOMON</t>
  </si>
  <si>
    <t>jomoncj1999@gmail.com</t>
  </si>
  <si>
    <t>9645147529(M)</t>
  </si>
  <si>
    <t>DARSHAN P</t>
  </si>
  <si>
    <t>darshan171296@gmail.com</t>
  </si>
  <si>
    <t>8892814120(F)</t>
  </si>
  <si>
    <t>DARSHAN MS</t>
  </si>
  <si>
    <t>darshanms12@gmail.com</t>
  </si>
  <si>
    <t>9242240248(F)</t>
  </si>
  <si>
    <t>ms.darshan28@gmail.com</t>
  </si>
  <si>
    <t>8792810717(F)</t>
  </si>
  <si>
    <t>GANESH S</t>
  </si>
  <si>
    <t>sriganesh040@gmail.com</t>
  </si>
  <si>
    <t>9980291888(F)</t>
  </si>
  <si>
    <t>GEETHASHREE S</t>
  </si>
  <si>
    <t>sgeeth2010@gmail.com</t>
  </si>
  <si>
    <t>8904391653(F)</t>
  </si>
  <si>
    <t>SUJIT MEDHI</t>
  </si>
  <si>
    <t>skwizz.sm@gmail.com</t>
  </si>
  <si>
    <t>8486370386(M)</t>
  </si>
  <si>
    <t>HARESH SREE BALU .B</t>
  </si>
  <si>
    <t>hareshsky@gmail.com</t>
  </si>
  <si>
    <t>9843184400(F)</t>
  </si>
  <si>
    <t>HARSH SHRIVASTAVA</t>
  </si>
  <si>
    <t>harshkyojin@gmail.com</t>
  </si>
  <si>
    <t>9844371916(M)</t>
  </si>
  <si>
    <t>HARSHIT</t>
  </si>
  <si>
    <t>Harshith4rs@gmail.com</t>
  </si>
  <si>
    <t>88614 45736</t>
  </si>
  <si>
    <t>J CHRIS RICHARD BONIFACE</t>
  </si>
  <si>
    <t>richi7026264268@gmail.com</t>
  </si>
  <si>
    <t>9916848873(F)</t>
  </si>
  <si>
    <t>HEPHZIBAH PREETHI L</t>
  </si>
  <si>
    <t>hephzibahpreethi@gmail.com</t>
  </si>
  <si>
    <t>9620411020(F)</t>
  </si>
  <si>
    <t>RAMESH A</t>
  </si>
  <si>
    <t>rameshnandigiri4632@gmail.com</t>
  </si>
  <si>
    <t>9535903576(M)</t>
  </si>
  <si>
    <t>JOSHNA LALWANI</t>
  </si>
  <si>
    <t>Joshnalalwani2@gmail.Com</t>
  </si>
  <si>
    <t>JYOTISUBHRA MAJUMDER MONDAL</t>
  </si>
  <si>
    <t>roshnidasmajumder666@gmail.com</t>
  </si>
  <si>
    <t>7908384241(M)</t>
  </si>
  <si>
    <t>MANJIT MANOHAR</t>
  </si>
  <si>
    <t>manjit.manohar96@gmail.com</t>
  </si>
  <si>
    <t>MD AFTAB PASHA</t>
  </si>
  <si>
    <t>kingpin78889@gmail.com</t>
  </si>
  <si>
    <t>8147535586(F)</t>
  </si>
  <si>
    <t>JASON PAUL R</t>
  </si>
  <si>
    <t>Jasonfrost212@gmail.com</t>
  </si>
  <si>
    <t>9894134171(F)</t>
  </si>
  <si>
    <t>MOHITHREDDY V</t>
  </si>
  <si>
    <t>mohith374@gmail.com</t>
  </si>
  <si>
    <t>MUKTHA BG</t>
  </si>
  <si>
    <t>muktha.bg6@gmail.com</t>
  </si>
  <si>
    <t>N SHIVAKARTHICK</t>
  </si>
  <si>
    <t>shivakarthick11@gmail.com</t>
  </si>
  <si>
    <t>9632685626(F)</t>
  </si>
  <si>
    <t>N SWAROOP</t>
  </si>
  <si>
    <t>iyer.swaroop@gmail.com</t>
  </si>
  <si>
    <t>9663347856(M)</t>
  </si>
  <si>
    <t>NITIN KUMAR</t>
  </si>
  <si>
    <t>nitinkios4@gmail.com</t>
  </si>
  <si>
    <t>9066068736(F)</t>
  </si>
  <si>
    <t>PAVANKALYAN DS</t>
  </si>
  <si>
    <t>kalyanpawan9456@gmail.com</t>
  </si>
  <si>
    <t>9738304236(F)</t>
  </si>
  <si>
    <t>PRAJIL PRASAD</t>
  </si>
  <si>
    <t>prajilprasad80@gmail.com</t>
  </si>
  <si>
    <t>9447130445(F)</t>
  </si>
  <si>
    <t>PRAVEEN NAYAKA O</t>
  </si>
  <si>
    <t>snatchedageis2@gmail.com</t>
  </si>
  <si>
    <t>7760155885(F)</t>
  </si>
  <si>
    <t>PREETHI KALLAVI</t>
  </si>
  <si>
    <t>kallavi.preethi@gmail.com</t>
  </si>
  <si>
    <t>9036902588(M)</t>
  </si>
  <si>
    <t>PRIYA PRAHLAD</t>
  </si>
  <si>
    <t>pmycutie@gmail.com</t>
  </si>
  <si>
    <t>7829910046(M)</t>
  </si>
  <si>
    <t>PRUTHVI REDDY R</t>
  </si>
  <si>
    <t>puthvirajreddy1@gmail.com</t>
  </si>
  <si>
    <t>8660090462(M)</t>
  </si>
  <si>
    <t>R KIRAN</t>
  </si>
  <si>
    <t>Kiranramesh777@gmail.com</t>
  </si>
  <si>
    <t>88079 63171</t>
  </si>
  <si>
    <t>9444981907(F)</t>
  </si>
  <si>
    <t>RAHUL PS</t>
  </si>
  <si>
    <t>rahulgullan007@gmail.com</t>
  </si>
  <si>
    <t>9539992221(F)</t>
  </si>
  <si>
    <t>RAJAT S CHANDAPUR</t>
  </si>
  <si>
    <t>rajatchandapur5@gmail.com</t>
  </si>
  <si>
    <t>7411017775(F)</t>
  </si>
  <si>
    <t>RAJKUMAR A</t>
  </si>
  <si>
    <t>rajkumarsurendhar2000@gmail.com</t>
  </si>
  <si>
    <t>887038259(M)</t>
  </si>
  <si>
    <t>RAKSHITA P GOKHLE</t>
  </si>
  <si>
    <t>rakshitapgokhale@gmail.com</t>
  </si>
  <si>
    <t>9448541589(F)</t>
  </si>
  <si>
    <t>S SARASWATHI</t>
  </si>
  <si>
    <t>achusona2011@gmail.com</t>
  </si>
  <si>
    <t>8408028484(F)</t>
  </si>
  <si>
    <t>SAGAR AJITH KUMAR</t>
  </si>
  <si>
    <t>sagarajith11@gmail.com</t>
  </si>
  <si>
    <t>9744006541(M)</t>
  </si>
  <si>
    <t>SAMARTH PATIL</t>
  </si>
  <si>
    <t>samuraisam.sp3@gmail.com</t>
  </si>
  <si>
    <t>9945188546(M)</t>
  </si>
  <si>
    <t>SANDESH</t>
  </si>
  <si>
    <t>sevithsandy4497@gmail.com</t>
  </si>
  <si>
    <t>SARIKA SRI S</t>
  </si>
  <si>
    <t>sarikashree3304@gmail.com</t>
  </si>
  <si>
    <t>9894459918(F)</t>
  </si>
  <si>
    <t>SAUJANYA SAURBH HAZARIKA</t>
  </si>
  <si>
    <t>dpsychossh@gmail.com</t>
  </si>
  <si>
    <t>9435382621(F)</t>
  </si>
  <si>
    <t>SHABARINATH S</t>
  </si>
  <si>
    <t>shabari93@gmail.com</t>
  </si>
  <si>
    <t>9742208486(F)</t>
  </si>
  <si>
    <t>SHADAB AHAMED HUSSAIN</t>
  </si>
  <si>
    <t>Shadabhussian2@gmail.com</t>
  </si>
  <si>
    <t>9731411450(F)</t>
  </si>
  <si>
    <t>SHASHI PRIYA B</t>
  </si>
  <si>
    <t>Pshashi946@gmail.com</t>
  </si>
  <si>
    <t>9845647222(F)</t>
  </si>
  <si>
    <t>SNEHA</t>
  </si>
  <si>
    <t>sneha.dhar1025@gmail.com</t>
  </si>
  <si>
    <t>9448370644(F)</t>
  </si>
  <si>
    <t>SRIVASTA BELDONA</t>
  </si>
  <si>
    <t>beldonasrivatsa@yahoo.com</t>
  </si>
  <si>
    <t>9611199016(M)</t>
  </si>
  <si>
    <t>UDDESHYA MULWANI</t>
  </si>
  <si>
    <t>Uddeshya.mulwani7@gmail.com</t>
  </si>
  <si>
    <t>9827163011(F)</t>
  </si>
  <si>
    <t>VIGNESH R ROSHAN</t>
  </si>
  <si>
    <t>vroshan1996@gmail.com</t>
  </si>
  <si>
    <t>9341818231(F)</t>
  </si>
  <si>
    <t>BHAVANA K</t>
  </si>
  <si>
    <t>bhavnachauhan54@gmail.com</t>
  </si>
  <si>
    <t>9620190328(M)</t>
  </si>
  <si>
    <t>SRISHTI K</t>
  </si>
  <si>
    <t>Kpsrishti@gmail.com</t>
  </si>
  <si>
    <t>8105432224(M)</t>
  </si>
  <si>
    <t>TULASI Y</t>
  </si>
  <si>
    <t>tulasiy78@gmail.com</t>
  </si>
  <si>
    <t>8762166150(F)</t>
  </si>
  <si>
    <t>VIEVEK RAM</t>
  </si>
  <si>
    <t>vievekram.cg@gmail.com</t>
  </si>
  <si>
    <t>9035014123(M)</t>
  </si>
  <si>
    <t>MANASVEE SINGH</t>
  </si>
  <si>
    <t>9919222918(F)</t>
  </si>
  <si>
    <t>GANAVI HC</t>
  </si>
  <si>
    <t>ganaavi05@gmail.com</t>
  </si>
  <si>
    <t>9743950789(M)</t>
  </si>
  <si>
    <t>ASHISH G PATIL</t>
  </si>
  <si>
    <t>patilashish3562@gmail.com</t>
  </si>
  <si>
    <t>9740694888(M)</t>
  </si>
  <si>
    <t>GOKUL RAJ S</t>
  </si>
  <si>
    <t>gokulspillai19@gmail.com</t>
  </si>
  <si>
    <t>90 48 187755(M)</t>
  </si>
  <si>
    <t>SHAMIN JOSEPH</t>
  </si>
  <si>
    <t>joseph.shamin@gmail.com</t>
  </si>
  <si>
    <t>8547621742(F)</t>
  </si>
  <si>
    <t>PAVANKUMAR G</t>
  </si>
  <si>
    <t>Pavankumar2432000@gmail.com</t>
  </si>
  <si>
    <t>RACHANA</t>
  </si>
  <si>
    <t>HARI NARAYAN S</t>
  </si>
  <si>
    <t>srihari3sm@gmail.com</t>
  </si>
  <si>
    <t>L VIJEETH REDDY</t>
  </si>
  <si>
    <t>vijeethreddy@gmail.com</t>
  </si>
  <si>
    <t>9849122244(F)</t>
  </si>
  <si>
    <t>DEEPAN RAJ</t>
  </si>
  <si>
    <t>deepangamer102@gmail.com</t>
  </si>
  <si>
    <t>9578323864(M)</t>
  </si>
  <si>
    <t>SURENDRA G</t>
  </si>
  <si>
    <t>Surendrag97c@gmail.com</t>
  </si>
  <si>
    <t>9972523093(F)</t>
  </si>
  <si>
    <t>NIKHIL S NATIKAR</t>
  </si>
  <si>
    <t>nikhilnatikar273@gmail.com</t>
  </si>
  <si>
    <t>9901296529(F)</t>
  </si>
  <si>
    <t>ARAVINDA  S</t>
  </si>
  <si>
    <t>arunsolo99@gmail.com</t>
  </si>
  <si>
    <t>9448425642(M)</t>
  </si>
  <si>
    <t>SRIDHAR R</t>
  </si>
  <si>
    <t>Sridharvj67@gmail.com</t>
  </si>
  <si>
    <t>9008890061(F)</t>
  </si>
  <si>
    <t>Ullas</t>
  </si>
  <si>
    <t>crullas75@gmail.com</t>
  </si>
  <si>
    <t>ADITYA GOVIND RAGHUNATH</t>
  </si>
  <si>
    <t>adigovind73@gmail.com</t>
  </si>
  <si>
    <t>9918148870 m</t>
  </si>
  <si>
    <t>NAIR RAJAT K MOHANCHANDRAN</t>
  </si>
  <si>
    <t>rajatnair98@gmail.com</t>
  </si>
  <si>
    <t>7975947160 / 9071919794</t>
  </si>
  <si>
    <t>9662105550 F / 8460761517 M</t>
  </si>
  <si>
    <t>DHEERAJ</t>
  </si>
  <si>
    <t>BSC-DFM</t>
  </si>
  <si>
    <t>PRASAD MUTHANNA MS</t>
  </si>
  <si>
    <t>RAVITEJA VITALA</t>
  </si>
  <si>
    <t>JYOTI MUKHERJEE</t>
  </si>
  <si>
    <t>PRAVEEN KUMAR BK</t>
  </si>
  <si>
    <t>SHRIDHAR BAHUBALI SHIRAGAR</t>
  </si>
  <si>
    <t>PARTHIBAN T</t>
  </si>
  <si>
    <t>SAMARTH PUJAR</t>
  </si>
  <si>
    <t>SAIRAJ PR</t>
  </si>
  <si>
    <t>OJAS JOSHI</t>
  </si>
  <si>
    <t>DINTHAOLUNG PAMEI</t>
  </si>
  <si>
    <t>ROHAN XAVIER</t>
  </si>
  <si>
    <t>MANOJ A</t>
  </si>
  <si>
    <t>PIYUSH JAIN</t>
  </si>
  <si>
    <t>ARUN SHEEBA ASOKAN</t>
  </si>
  <si>
    <t>ASHOKANKKQATAR@GMAIL.COM</t>
  </si>
  <si>
    <t>CHAPALAMADUGU PRANAY CHOWDARY</t>
  </si>
  <si>
    <t>SHREYA GUPTA</t>
  </si>
  <si>
    <t>GUPTASHREYA412@GMAIL.COM</t>
  </si>
  <si>
    <t>CAMMOND MILTON EVERETT</t>
  </si>
  <si>
    <t>CAMMONDEVERETT@GMAIL.COM</t>
  </si>
  <si>
    <t>DHANUSH BABU</t>
  </si>
  <si>
    <t>arusaaamy@gmail.com</t>
  </si>
  <si>
    <t>ANSHED AHAMED</t>
  </si>
  <si>
    <t>ANSHEDKA80@GMAIL.COM</t>
  </si>
  <si>
    <t>RISHABH POONJA</t>
  </si>
  <si>
    <t>JERRYRISH@GMAIL.COM</t>
  </si>
  <si>
    <t>MEGHANA S</t>
  </si>
  <si>
    <t>meghana.871@gmail.com</t>
  </si>
  <si>
    <t>PRANAVANARYANA s</t>
  </si>
  <si>
    <t>PRANAV7272JUSTIN@GMAIL.COM</t>
  </si>
  <si>
    <t>Christ John Joseph</t>
  </si>
  <si>
    <t>SLNO</t>
  </si>
  <si>
    <t>USN NUMBER</t>
  </si>
  <si>
    <t>STUDENTS NAME</t>
  </si>
  <si>
    <t>SPECIALISATION</t>
  </si>
  <si>
    <t>BATCH</t>
  </si>
  <si>
    <t>CURRENT</t>
  </si>
  <si>
    <t>EMAIL ID</t>
  </si>
  <si>
    <t>CONTACT</t>
  </si>
  <si>
    <t>CLASS X %</t>
  </si>
  <si>
    <t>CLASS X BOARD</t>
  </si>
  <si>
    <t>CLASS XII %</t>
  </si>
  <si>
    <t>CLASS XII BOARD</t>
  </si>
  <si>
    <t>CLASS XII STREAM</t>
  </si>
  <si>
    <t>SEM I</t>
  </si>
  <si>
    <t>SEM II</t>
  </si>
  <si>
    <t>SEM III</t>
  </si>
  <si>
    <t>SEM IV</t>
  </si>
  <si>
    <t>SEM V</t>
  </si>
  <si>
    <t>SEM VI</t>
  </si>
  <si>
    <t>GADGETS</t>
  </si>
  <si>
    <t>ADDRESS</t>
  </si>
  <si>
    <t>DATE OF BIRTH</t>
  </si>
  <si>
    <t>FATHERS NAME</t>
  </si>
  <si>
    <t>MOTHERS NAME</t>
  </si>
  <si>
    <t>LANG</t>
  </si>
  <si>
    <t>SECTION</t>
  </si>
  <si>
    <t>OPTIONAL</t>
  </si>
  <si>
    <t>GENDER</t>
  </si>
  <si>
    <t>AADAR NUMBER</t>
  </si>
  <si>
    <t>RELIGION</t>
  </si>
  <si>
    <t>CASTE</t>
  </si>
  <si>
    <t>CATEGORY</t>
  </si>
  <si>
    <t>PARENT CONTACT</t>
  </si>
  <si>
    <t>PARENT E-MAIL ID</t>
  </si>
  <si>
    <t>SPORTS , NRI</t>
  </si>
  <si>
    <t>ADDRESS1</t>
  </si>
  <si>
    <t>ADDRESS2</t>
  </si>
  <si>
    <t>ADDRESS3</t>
  </si>
  <si>
    <t>CITY</t>
  </si>
  <si>
    <t>PIN CODE</t>
  </si>
  <si>
    <t>NATIONALITY</t>
  </si>
  <si>
    <t>DATE OF JOINING</t>
  </si>
  <si>
    <t>17BCAR1001</t>
  </si>
  <si>
    <t>ABIJITH P A</t>
  </si>
  <si>
    <t>SOFTWARE APPLICATION DEVELOPMENT, SOFTWARE TESTING</t>
  </si>
  <si>
    <t>I</t>
  </si>
  <si>
    <t>abijith.superman@gmail.com</t>
  </si>
  <si>
    <t>KARNATAKA PU BOARD</t>
  </si>
  <si>
    <t>AJITH</t>
  </si>
  <si>
    <t>BINDU</t>
  </si>
  <si>
    <t>KANNADA</t>
  </si>
  <si>
    <t>A</t>
  </si>
  <si>
    <t>CT-2A</t>
  </si>
  <si>
    <t># 565 6TH MAIN 12TH CROSS</t>
  </si>
  <si>
    <t>BTM 2ND STAGE</t>
  </si>
  <si>
    <t>BANGALORE</t>
  </si>
  <si>
    <t>KARNATAKA</t>
  </si>
  <si>
    <t xml:space="preserve">INDIAN </t>
  </si>
  <si>
    <t>17BCAR2001</t>
  </si>
  <si>
    <t>ADARSH VERMA</t>
  </si>
  <si>
    <t>CLOUD TECHNOLOGY AND INFORMATION SECURITY</t>
  </si>
  <si>
    <t>91King89@gmail.com</t>
  </si>
  <si>
    <t>CBSE BOARD KARNATAKA</t>
  </si>
  <si>
    <t>SURESH KUMAR</t>
  </si>
  <si>
    <t>KIRAN</t>
  </si>
  <si>
    <t>ADD-ENGLISH</t>
  </si>
  <si>
    <t>BARI</t>
  </si>
  <si>
    <t>9538130435 , 9739306582</t>
  </si>
  <si>
    <t>Suresh121065@gmail.com</t>
  </si>
  <si>
    <t>#6 JOHN BULL STREET</t>
  </si>
  <si>
    <t>VIVEKNAGAR POST</t>
  </si>
  <si>
    <t>17BCAR2002</t>
  </si>
  <si>
    <t>sunitharawal1995@gmail.com</t>
  </si>
  <si>
    <t>RAM CHANDRA RAWAL</t>
  </si>
  <si>
    <t>PARVATHI RAWAL</t>
  </si>
  <si>
    <t>HINDI</t>
  </si>
  <si>
    <t>9972812452, 9538847090</t>
  </si>
  <si>
    <t xml:space="preserve">#34 OLD 726 </t>
  </si>
  <si>
    <t xml:space="preserve">10TH MAINROAD </t>
  </si>
  <si>
    <t xml:space="preserve">JAYANAGAR 4TH </t>
  </si>
  <si>
    <t xml:space="preserve">BANGALORE </t>
  </si>
  <si>
    <t>17BCAR2003</t>
  </si>
  <si>
    <t>anaghanair56@gmail.com</t>
  </si>
  <si>
    <t>25,10,1999</t>
  </si>
  <si>
    <t>K RAVEENDRAN NAIR</t>
  </si>
  <si>
    <t>PRASANNA KUMARI C</t>
  </si>
  <si>
    <t>8095329322, 7406122320</t>
  </si>
  <si>
    <t>krnair34@gmail.com</t>
  </si>
  <si>
    <t xml:space="preserve">#143 SANDHYA DEEPAM 9TH CROSS 3RD MAIN </t>
  </si>
  <si>
    <t xml:space="preserve">BEL LAYOUT 1ST BLOCK </t>
  </si>
  <si>
    <t xml:space="preserve">VIDYARANYAPURA </t>
  </si>
  <si>
    <t>17BCAR1003</t>
  </si>
  <si>
    <t>anshulijalan24@gmail.com</t>
  </si>
  <si>
    <t>CBSE BOARD RAJASTHAN</t>
  </si>
  <si>
    <t>SUNIL JALAN</t>
  </si>
  <si>
    <t>NEELAM JALAN</t>
  </si>
  <si>
    <t>MARWARI</t>
  </si>
  <si>
    <t>9435033516 , 9678982987</t>
  </si>
  <si>
    <t>sunilam2008@yahoo.com</t>
  </si>
  <si>
    <t>PRADIP SANGHA LANE</t>
  </si>
  <si>
    <t>SHNTIPARA</t>
  </si>
  <si>
    <t>DIBRUGARH</t>
  </si>
  <si>
    <t>ASSAM</t>
  </si>
  <si>
    <t>17BCAR1005</t>
  </si>
  <si>
    <t>buracalliarjun@gmail.com</t>
  </si>
  <si>
    <t>B N CHANDRA MOULI</t>
  </si>
  <si>
    <t>B VANAJA</t>
  </si>
  <si>
    <t>9440096878, 8790875865</t>
  </si>
  <si>
    <t>cmouli.bn@gmail.com</t>
  </si>
  <si>
    <t>#1438,A 39TH CROSS ROAD</t>
  </si>
  <si>
    <t>4TH T BLOCK</t>
  </si>
  <si>
    <t>JAYANAGAR</t>
  </si>
  <si>
    <t>17BCAR2029</t>
  </si>
  <si>
    <t>arunve666@gmail.com</t>
  </si>
  <si>
    <t>KERALA STATE BOARD</t>
  </si>
  <si>
    <t xml:space="preserve">VENUGOPAL P </t>
  </si>
  <si>
    <t xml:space="preserve">REENA M </t>
  </si>
  <si>
    <t xml:space="preserve">MALE </t>
  </si>
  <si>
    <t>MANIYANI</t>
  </si>
  <si>
    <t>9447487973, 9961651394</t>
  </si>
  <si>
    <t>KOOTHUR(H) PERINTHATTA</t>
  </si>
  <si>
    <t>ARAVANCHAL (PO)</t>
  </si>
  <si>
    <t xml:space="preserve">PAYYANNUR(VIA) KANNUR </t>
  </si>
  <si>
    <t xml:space="preserve">PAYYANNUR </t>
  </si>
  <si>
    <t>KERALA</t>
  </si>
  <si>
    <t>17BCAR2032</t>
  </si>
  <si>
    <t>RAJAGOPAL V P</t>
  </si>
  <si>
    <t>PRIYA M P</t>
  </si>
  <si>
    <t>9620367072, 9886646072</t>
  </si>
  <si>
    <t># 5C-16, SARANG</t>
  </si>
  <si>
    <t>NANDI GARDENS PHASE-1</t>
  </si>
  <si>
    <t>J P NAGAR 9TH PASE, ANJANAPURA PO.</t>
  </si>
  <si>
    <t>17BCAR2033</t>
  </si>
  <si>
    <t>BHARGAV BAMNE S H</t>
  </si>
  <si>
    <t>bhargarbamne@gmail.com</t>
  </si>
  <si>
    <t>HARISH BHAVANE H S</t>
  </si>
  <si>
    <t>SHOBHA H S</t>
  </si>
  <si>
    <t>SANSKRIT</t>
  </si>
  <si>
    <t>MARATHA</t>
  </si>
  <si>
    <t>CAT-3B</t>
  </si>
  <si>
    <t>9886318003, 9980356592</t>
  </si>
  <si>
    <t>#139</t>
  </si>
  <si>
    <t>2ND CROSS</t>
  </si>
  <si>
    <t>HANUMANTHANAGAR</t>
  </si>
  <si>
    <t>17BCAR2004</t>
  </si>
  <si>
    <t>BV AKASH</t>
  </si>
  <si>
    <t xml:space="preserve">akash0209199@gmail.com </t>
  </si>
  <si>
    <t xml:space="preserve">G BALAMURUGAN </t>
  </si>
  <si>
    <t xml:space="preserve">B VIMALA </t>
  </si>
  <si>
    <t xml:space="preserve">OBC </t>
  </si>
  <si>
    <t>CTG-1</t>
  </si>
  <si>
    <t>7797037092, 8327514649</t>
  </si>
  <si>
    <t xml:space="preserve">g.balamurugan@gmail.com </t>
  </si>
  <si>
    <t>#1,32</t>
  </si>
  <si>
    <t>VITHILIGAM NAGAR, KAMARA PURAM</t>
  </si>
  <si>
    <t xml:space="preserve">THAMMANAYAKKANPATTI </t>
  </si>
  <si>
    <t xml:space="preserve">VIRUDHNAGAR </t>
  </si>
  <si>
    <t xml:space="preserve">TAMIL NADU </t>
  </si>
  <si>
    <t>17BCAR1024</t>
  </si>
  <si>
    <t>chandanaambika@gmail.com</t>
  </si>
  <si>
    <t>LAKSHMI</t>
  </si>
  <si>
    <t>8971517764, 8970577741</t>
  </si>
  <si>
    <t>#13</t>
  </si>
  <si>
    <t>BETTADASANAPURA</t>
  </si>
  <si>
    <t>BEGUR POST, ELECTRONIC CITY ROAD</t>
  </si>
  <si>
    <t>17BCAR2034</t>
  </si>
  <si>
    <t>CHETHANKUMAR K</t>
  </si>
  <si>
    <t>raja.chola.raja.ck@gmail.com</t>
  </si>
  <si>
    <t>KRISHNA T</t>
  </si>
  <si>
    <t>SUDHAMANI</t>
  </si>
  <si>
    <t># 270,70</t>
  </si>
  <si>
    <t>12TH MAIN, 7TH CROSS</t>
  </si>
  <si>
    <t>T R SHAMANNA NAGAR, SRINAGAR</t>
  </si>
  <si>
    <t>17BCAR2030</t>
  </si>
  <si>
    <t>dvmjain303@gmail.com</t>
  </si>
  <si>
    <t>SURYA PRAKASH JAIN</t>
  </si>
  <si>
    <t>SUNITA JAIN</t>
  </si>
  <si>
    <t>DIGAMBER JAIN</t>
  </si>
  <si>
    <t>9414736724, 9461208247, 7899797966</t>
  </si>
  <si>
    <t># 7</t>
  </si>
  <si>
    <t>NEW BHUPALPURA</t>
  </si>
  <si>
    <t>NEAR BHUPALPURA GROUND</t>
  </si>
  <si>
    <t>UDAIPUR</t>
  </si>
  <si>
    <t>RAJASTHAN</t>
  </si>
  <si>
    <t>17BCAR2005</t>
  </si>
  <si>
    <t>divit21@gmail.com</t>
  </si>
  <si>
    <t>H P STATE BOARD</t>
  </si>
  <si>
    <t xml:space="preserve">RAJ KUMAR SOOD </t>
  </si>
  <si>
    <t>BANTY SOOD</t>
  </si>
  <si>
    <t>SOOD</t>
  </si>
  <si>
    <t>9418087961, 9418378834</t>
  </si>
  <si>
    <t>nicejnr@1995@gmail.com</t>
  </si>
  <si>
    <t>C,O NICE COMPUTER CENTRE</t>
  </si>
  <si>
    <t>MAIN MARKET, JOGINDER NAGAR</t>
  </si>
  <si>
    <t xml:space="preserve">MANDI </t>
  </si>
  <si>
    <t>HIMACHAL PRADESH</t>
  </si>
  <si>
    <t>17BCAR6046</t>
  </si>
  <si>
    <t>eltonbaptist@gmail.com</t>
  </si>
  <si>
    <t>EDWIN BAPTIST</t>
  </si>
  <si>
    <t>EDNA BAPTIST</t>
  </si>
  <si>
    <t>8050621663, 8050621662</t>
  </si>
  <si>
    <t>ednapaptist@hotmail.com</t>
  </si>
  <si>
    <t>#303, LAKEVIEW APTS</t>
  </si>
  <si>
    <t>2ND MAIN, SOUDAMINI LAYOUT</t>
  </si>
  <si>
    <t>KONANAKUNTE</t>
  </si>
  <si>
    <t>17BCAR2035</t>
  </si>
  <si>
    <t>GOWRI N SHETTY</t>
  </si>
  <si>
    <t>gowrinshetty@gmail.com</t>
  </si>
  <si>
    <t>KARNATAKA BOARD</t>
  </si>
  <si>
    <t>NEVEEN SHETTY</t>
  </si>
  <si>
    <t>VANITHA</t>
  </si>
  <si>
    <t>BUNTS</t>
  </si>
  <si>
    <t>CT-3B</t>
  </si>
  <si>
    <t>8884731818, 8123993702</t>
  </si>
  <si>
    <t># 88 26TH MAIN ROAD  2ND CROSS</t>
  </si>
  <si>
    <t>PUTTENAHALLI MAIN ROAD</t>
  </si>
  <si>
    <t xml:space="preserve">JP NAGAR 6TH PHASE </t>
  </si>
  <si>
    <t>17BCAR2006</t>
  </si>
  <si>
    <t>fathima99zohra@gmail.com</t>
  </si>
  <si>
    <t>ANDHRA PRADESH BOARD</t>
  </si>
  <si>
    <t>H FAZLULLA KHAN</t>
  </si>
  <si>
    <t>H PRAVEEN</t>
  </si>
  <si>
    <t>PATHAN</t>
  </si>
  <si>
    <t>9440830194 , 9440830194</t>
  </si>
  <si>
    <t xml:space="preserve">#3-10-90,2 </t>
  </si>
  <si>
    <t>MUKKADIPETA HINDUPUR</t>
  </si>
  <si>
    <t>HINDUPUR</t>
  </si>
  <si>
    <t>ANDHRA PRADESH</t>
  </si>
  <si>
    <t>17BCAR2036</t>
  </si>
  <si>
    <t>HEMANT SINGH</t>
  </si>
  <si>
    <t>Hemantrockz756@gmail.com</t>
  </si>
  <si>
    <t xml:space="preserve">MAJOR BIJENDER </t>
  </si>
  <si>
    <t xml:space="preserve"> BHATERI DEVI </t>
  </si>
  <si>
    <t>9422258594 , 9481235519</t>
  </si>
  <si>
    <t>bijender1974@yahoo.com</t>
  </si>
  <si>
    <t xml:space="preserve">#125,10, </t>
  </si>
  <si>
    <t>GENERAL THIMMAIAH</t>
  </si>
  <si>
    <t>CAMBRIDGE ROAD</t>
  </si>
  <si>
    <t>17BCAR2007</t>
  </si>
  <si>
    <t>hfithik03030@gmail.com</t>
  </si>
  <si>
    <t>HALAPPA K J</t>
  </si>
  <si>
    <t>BEENA K H</t>
  </si>
  <si>
    <t>CT-3A</t>
  </si>
  <si>
    <t>9845074808 , 9980994808</t>
  </si>
  <si>
    <t>halappa.kj@gmail.com</t>
  </si>
  <si>
    <t xml:space="preserve">#91 WILDGRASS LAYOUT </t>
  </si>
  <si>
    <t xml:space="preserve">3RD STAGE </t>
  </si>
  <si>
    <t>VIJAYANAGAR</t>
  </si>
  <si>
    <t>MYSURU</t>
  </si>
  <si>
    <t>17BCAR2008</t>
  </si>
  <si>
    <t>isha.agarwal2399@gmail.com</t>
  </si>
  <si>
    <t>CBSE BOARD WEST BENGAL</t>
  </si>
  <si>
    <t>23,01,1999</t>
  </si>
  <si>
    <t>PRADIP AGARWAL</t>
  </si>
  <si>
    <t>SAROJ AGARWAL</t>
  </si>
  <si>
    <t xml:space="preserve">SRI RAM COLONY,SEVOKE ROAD </t>
  </si>
  <si>
    <t>SILIGURI</t>
  </si>
  <si>
    <t>WEST BENGAL</t>
  </si>
  <si>
    <t>17BCAR2041</t>
  </si>
  <si>
    <t>janishsanghvi@gmail.com</t>
  </si>
  <si>
    <t>RINKU JAIN</t>
  </si>
  <si>
    <t>9036404675 , 9844384642</t>
  </si>
  <si>
    <t>vicky272979@gmail.com</t>
  </si>
  <si>
    <t># 234 MADHURI GARMENTS</t>
  </si>
  <si>
    <t xml:space="preserve">BANGALORE ROAD </t>
  </si>
  <si>
    <t>BELLARY</t>
  </si>
  <si>
    <t>17BCAR2009</t>
  </si>
  <si>
    <t>JEEVAN RAJ S</t>
  </si>
  <si>
    <t xml:space="preserve">SHIVANNA D </t>
  </si>
  <si>
    <t xml:space="preserve">NAGVENI </t>
  </si>
  <si>
    <t>CTA-3A</t>
  </si>
  <si>
    <t>9632543706 , 9901356264</t>
  </si>
  <si>
    <t>#377, 17TH MAIN ROAD, 4TH BLOCK</t>
  </si>
  <si>
    <t xml:space="preserve">NANDHINI LAYOUT </t>
  </si>
  <si>
    <t>17BCAR2010</t>
  </si>
  <si>
    <t>harshithabhakthavatsalam@gmail.com</t>
  </si>
  <si>
    <t xml:space="preserve">BHAKTHAVATSALAM C </t>
  </si>
  <si>
    <t xml:space="preserve">SUDHA P </t>
  </si>
  <si>
    <t>VANNIAR</t>
  </si>
  <si>
    <t>CTA-2A</t>
  </si>
  <si>
    <t>9663500456, 9880469937</t>
  </si>
  <si>
    <t>sudhaperumal1975@gmail.com</t>
  </si>
  <si>
    <t>#39,2</t>
  </si>
  <si>
    <t xml:space="preserve">8TH CROSS C BLOCK </t>
  </si>
  <si>
    <t xml:space="preserve">MAGADI ROAD </t>
  </si>
  <si>
    <t>17BCAR1010</t>
  </si>
  <si>
    <t>gaurav.brty@gmail.com</t>
  </si>
  <si>
    <t xml:space="preserve">BIHAR STATE BOARD </t>
  </si>
  <si>
    <t>DILEEP KUMAR SINGH</t>
  </si>
  <si>
    <t>MAMTA DEVI</t>
  </si>
  <si>
    <t>KURMI</t>
  </si>
  <si>
    <t>8088427746, 7204585417</t>
  </si>
  <si>
    <t>amitawinash@gmail.com</t>
  </si>
  <si>
    <t>NEAR RELIABLE RESIDENCY HOUSE # 146</t>
  </si>
  <si>
    <t>GROUND FLOOR, HSR EXTENSION</t>
  </si>
  <si>
    <t>NEAR MANGO BAKERY SOMSUNDERPLYA</t>
  </si>
  <si>
    <t>17BCAR1011</t>
  </si>
  <si>
    <t>lathachinnu222@gmail.com</t>
  </si>
  <si>
    <t xml:space="preserve">PRABHAKAR S </t>
  </si>
  <si>
    <t xml:space="preserve">NAGUMANI A </t>
  </si>
  <si>
    <t>SADHRU</t>
  </si>
  <si>
    <t>CAT-2A</t>
  </si>
  <si>
    <t>9901883977, 9632326691</t>
  </si>
  <si>
    <t>#196</t>
  </si>
  <si>
    <t xml:space="preserve">CLASSIC LAYOUT </t>
  </si>
  <si>
    <t>ARLIMARA BUS, BEGUR</t>
  </si>
  <si>
    <t>17BCAR2011</t>
  </si>
  <si>
    <t>Vaishnavi320@gmail.com</t>
  </si>
  <si>
    <t>V MOORTHY</t>
  </si>
  <si>
    <t>M ESWARI</t>
  </si>
  <si>
    <t>9739715918 , 9980906244</t>
  </si>
  <si>
    <t>V MOORTHY #17 BHARATHI STREET</t>
  </si>
  <si>
    <t>PILPARUTHI VILLAGE PAPIRADDIPATTI TALUK</t>
  </si>
  <si>
    <t xml:space="preserve">DHARMAPURI DISTRICT </t>
  </si>
  <si>
    <t>DHARMAPURI</t>
  </si>
  <si>
    <t>17BCAR2012</t>
  </si>
  <si>
    <t>MELVIN GEORGE</t>
  </si>
  <si>
    <t>GEORGE K KURUVILA</t>
  </si>
  <si>
    <t>SALY</t>
  </si>
  <si>
    <t>JACOBITE</t>
  </si>
  <si>
    <t>9447057879, 9496089900</t>
  </si>
  <si>
    <t>rudit20394@yahoo.com</t>
  </si>
  <si>
    <t>EAST KADATHY</t>
  </si>
  <si>
    <t>MARKET PO</t>
  </si>
  <si>
    <t>MUVATTUPUZHA</t>
  </si>
  <si>
    <t>17BCAR2013</t>
  </si>
  <si>
    <t>GSEB</t>
  </si>
  <si>
    <t>ARPAN METAWALA</t>
  </si>
  <si>
    <t>TEJAL METAWALA</t>
  </si>
  <si>
    <t>9426119057, 9427113727</t>
  </si>
  <si>
    <t>#3,A RATNA SHYAM APPT</t>
  </si>
  <si>
    <t>RAVIDHAM COMPLEX, B,H PANJARA POLE</t>
  </si>
  <si>
    <t>GHOD DOD ROAD</t>
  </si>
  <si>
    <t>SURAT</t>
  </si>
  <si>
    <t>GUJARAT</t>
  </si>
  <si>
    <t>17BCAR2038</t>
  </si>
  <si>
    <t>MICHAEL DEVANAND JONES</t>
  </si>
  <si>
    <t xml:space="preserve">CBSE BAORD OMAN </t>
  </si>
  <si>
    <t xml:space="preserve">DEVAVARAM NEHRU SAMUEL JONES </t>
  </si>
  <si>
    <t>INBARANI JONES</t>
  </si>
  <si>
    <t>96892193213 , 24593269</t>
  </si>
  <si>
    <t>nadevavram@yahoo.com</t>
  </si>
  <si>
    <t>NRI</t>
  </si>
  <si>
    <t xml:space="preserve">1A, 8TH STREET </t>
  </si>
  <si>
    <t xml:space="preserve">BHARATHI NAGAR </t>
  </si>
  <si>
    <t>EXT VELLORE DIST</t>
  </si>
  <si>
    <t xml:space="preserve">VELLORE </t>
  </si>
  <si>
    <t>NEPAL</t>
  </si>
  <si>
    <t>17BCAR2031</t>
  </si>
  <si>
    <t xml:space="preserve">mikzzme15@gmail.com </t>
  </si>
  <si>
    <t>CBSE BOARD KERALA</t>
  </si>
  <si>
    <t xml:space="preserve">GIBU GEORGE </t>
  </si>
  <si>
    <t xml:space="preserve">ANU MARIAM JOSEPH </t>
  </si>
  <si>
    <t>CHRISTINA</t>
  </si>
  <si>
    <t>ORTHODOX</t>
  </si>
  <si>
    <t>9496263684, 9880292921</t>
  </si>
  <si>
    <t xml:space="preserve">gibu_g@yahoo.com </t>
  </si>
  <si>
    <t xml:space="preserve">#8 4TH CROSS </t>
  </si>
  <si>
    <t xml:space="preserve">SHANTHI VILAS, KARALBYRASANDRA </t>
  </si>
  <si>
    <t>RT NAGAR</t>
  </si>
  <si>
    <t>17BCAR2045</t>
  </si>
  <si>
    <t>mohammednawaz9144@gmail.com</t>
  </si>
  <si>
    <t>13,09,1999</t>
  </si>
  <si>
    <t>MOHAMMED PYAREJAN</t>
  </si>
  <si>
    <t>DOULATH</t>
  </si>
  <si>
    <t>2B</t>
  </si>
  <si>
    <t>9900725761, 9880888270</t>
  </si>
  <si>
    <t xml:space="preserve">#11, 6TH MAIN </t>
  </si>
  <si>
    <t>6TH CROSS</t>
  </si>
  <si>
    <t>SHAMMANNA GARDEN</t>
  </si>
  <si>
    <t>17BCAR2014</t>
  </si>
  <si>
    <t>namanrao1099@gmail.com</t>
  </si>
  <si>
    <t xml:space="preserve">SANJAY </t>
  </si>
  <si>
    <t>RASHMI RAO</t>
  </si>
  <si>
    <t>sanjaydbs@gmail.com</t>
  </si>
  <si>
    <t xml:space="preserve"># 301 SRIPAADAM GARDENS </t>
  </si>
  <si>
    <t>T K DEEPAK LAYOUT</t>
  </si>
  <si>
    <t>JAMBUSAVARI DINNE JP NAGAR 8TH PHASE</t>
  </si>
  <si>
    <t>17BCAR2043</t>
  </si>
  <si>
    <t>NIKESH KAKSHAPATI</t>
  </si>
  <si>
    <t xml:space="preserve">NEPAL BOARD </t>
  </si>
  <si>
    <t xml:space="preserve">SHANT SAGAR KAKSHAPATI </t>
  </si>
  <si>
    <t xml:space="preserve">NIRMAL KAKSHAPATI </t>
  </si>
  <si>
    <t>bboynike12@gmail.com</t>
  </si>
  <si>
    <t>DALLU -15,</t>
  </si>
  <si>
    <t>KATHMANDU</t>
  </si>
  <si>
    <t>17BCAR2027</t>
  </si>
  <si>
    <t>NITESH M K</t>
  </si>
  <si>
    <t>niteshmk26@gmail.com</t>
  </si>
  <si>
    <t>M S KRISHNA MURTHY</t>
  </si>
  <si>
    <t>M ANITHA KRISHNA</t>
  </si>
  <si>
    <t xml:space="preserve">ARYA VYSYA </t>
  </si>
  <si>
    <t>9945583584 , 7760621213</t>
  </si>
  <si>
    <t xml:space="preserve"># 40 22ND CROSS </t>
  </si>
  <si>
    <t xml:space="preserve">1ST FLOOR </t>
  </si>
  <si>
    <t>CUBBONPET</t>
  </si>
  <si>
    <t>17BCAR2015</t>
  </si>
  <si>
    <t>PANNAGA SIRI</t>
  </si>
  <si>
    <t>pannagasiri@gmail.com</t>
  </si>
  <si>
    <t xml:space="preserve">SRINATH V D </t>
  </si>
  <si>
    <t xml:space="preserve">JYOTHI N </t>
  </si>
  <si>
    <t>jyothi.n.sharma@gmail.com</t>
  </si>
  <si>
    <t>#39,10 3RD C MAIN</t>
  </si>
  <si>
    <t xml:space="preserve">POOJA RESIDENCY 9TH CROSS JP NAGAR </t>
  </si>
  <si>
    <t xml:space="preserve">1ST PHASE </t>
  </si>
  <si>
    <t>17BCAR2016</t>
  </si>
  <si>
    <t>PAWAN KUMAR R</t>
  </si>
  <si>
    <t>pawanrbps@gmail.com</t>
  </si>
  <si>
    <t>RAMESH M</t>
  </si>
  <si>
    <t>BHEEMARATHI K R</t>
  </si>
  <si>
    <t>CAT-3A</t>
  </si>
  <si>
    <t>8277123483, 9844641944</t>
  </si>
  <si>
    <t>#7/25</t>
  </si>
  <si>
    <t>4TH MAIN, 4TH LINK ROAD</t>
  </si>
  <si>
    <t>BEHIND AYYAPPA TEMPLE, MADIWALA</t>
  </si>
  <si>
    <t>17BCAR2017</t>
  </si>
  <si>
    <t>pooja995@gmail.com</t>
  </si>
  <si>
    <t xml:space="preserve">RAVISHANKAR K </t>
  </si>
  <si>
    <t xml:space="preserve">LATHA H R </t>
  </si>
  <si>
    <t>7899555781 , 9620847999</t>
  </si>
  <si>
    <t>ravishankar@gmail.com</t>
  </si>
  <si>
    <t>MANIKANRTA #3, 2ND MAIN, DWARAKANAGAR</t>
  </si>
  <si>
    <t>NEAR VILLAGE HYPER BAZAR</t>
  </si>
  <si>
    <t>CHANDRALAYOUT</t>
  </si>
  <si>
    <t>17BCAR2018</t>
  </si>
  <si>
    <t>zuraishnagri@gmail.com</t>
  </si>
  <si>
    <t>ABBAS</t>
  </si>
  <si>
    <t>TASEEN</t>
  </si>
  <si>
    <t>SHIA</t>
  </si>
  <si>
    <t>CT-2B</t>
  </si>
  <si>
    <t>tasneemnagri.abbas@gmail.com</t>
  </si>
  <si>
    <t xml:space="preserve">S1 2ND FLOOR </t>
  </si>
  <si>
    <t>BURIHANI PARK APTS</t>
  </si>
  <si>
    <t>BOHRA LAYOUT GOTTIGERE BANNERUGATTA ROAD</t>
  </si>
  <si>
    <t>17BCAR2019</t>
  </si>
  <si>
    <t>RAGHAV K SEJPAL</t>
  </si>
  <si>
    <t>raghavsejpal99@gmail.com</t>
  </si>
  <si>
    <t xml:space="preserve">KAILASH S SEJPAL </t>
  </si>
  <si>
    <t xml:space="preserve">DEVANSHI K SEJPAL </t>
  </si>
  <si>
    <t>LOHANA</t>
  </si>
  <si>
    <t>GRNERAL</t>
  </si>
  <si>
    <t>9447794105, 9388606926</t>
  </si>
  <si>
    <t>#8,1341</t>
  </si>
  <si>
    <t>JALARAM KUTIR, 1ST FLOOR</t>
  </si>
  <si>
    <t xml:space="preserve">NEAR MMC BANK, PALLIRKAVU ROAD </t>
  </si>
  <si>
    <t xml:space="preserve">KOCHI </t>
  </si>
  <si>
    <t>17BCAR2020</t>
  </si>
  <si>
    <t>RISHAB DOSHI</t>
  </si>
  <si>
    <t>MAHENDRA DOSHI</t>
  </si>
  <si>
    <t>SASHI DOSHI</t>
  </si>
  <si>
    <t>JAINISUM</t>
  </si>
  <si>
    <t>9986209271, 9538910074</t>
  </si>
  <si>
    <t>sashidoshi@gmail.com</t>
  </si>
  <si>
    <t>#126 NE</t>
  </si>
  <si>
    <t>NISARGA LAYOUT, HARPANAHALLI,JIGNI HOBLI</t>
  </si>
  <si>
    <t xml:space="preserve">ANEKAL TALK </t>
  </si>
  <si>
    <t>17BCAR2039</t>
  </si>
  <si>
    <t>mohankrishnamurhty111@gmail.com</t>
  </si>
  <si>
    <t>N KRISHNAMURTHY</t>
  </si>
  <si>
    <t>K B MANJULA</t>
  </si>
  <si>
    <t>9066898436 , 9448537884</t>
  </si>
  <si>
    <t>nkmurthy.2010@rediffmail.com</t>
  </si>
  <si>
    <t xml:space="preserve">#391 5TH MAIN  </t>
  </si>
  <si>
    <t xml:space="preserve">2ND CROSS BSK 1ST STAGE </t>
  </si>
  <si>
    <t>NIRMALA STORE HANUMANTHNAGAR</t>
  </si>
  <si>
    <t>17BCAR2028</t>
  </si>
  <si>
    <t>rashmi.ruchim@gmail.com</t>
  </si>
  <si>
    <t xml:space="preserve">MANJUNATHA B T </t>
  </si>
  <si>
    <t xml:space="preserve">KAMALA </t>
  </si>
  <si>
    <t xml:space="preserve">FEMALE </t>
  </si>
  <si>
    <t xml:space="preserve">SADARU </t>
  </si>
  <si>
    <t>9535746683, 9611918334</t>
  </si>
  <si>
    <t xml:space="preserve">#17 E </t>
  </si>
  <si>
    <t xml:space="preserve">BAVANI ROAD HEBBAGODI </t>
  </si>
  <si>
    <t xml:space="preserve">ANEKAL TALUK </t>
  </si>
  <si>
    <t>17BCAR2021</t>
  </si>
  <si>
    <t>S R LIKITHA</t>
  </si>
  <si>
    <t>ranganathmacchanna@gmail.com</t>
  </si>
  <si>
    <t xml:space="preserve">RANGANATH S M </t>
  </si>
  <si>
    <t>RANGAMMA</t>
  </si>
  <si>
    <t xml:space="preserve">MADIWALA </t>
  </si>
  <si>
    <t>9945585949 , 9916984019</t>
  </si>
  <si>
    <t>#144,1 GOVINDRAJ NAGAR</t>
  </si>
  <si>
    <t>KHB COLONY</t>
  </si>
  <si>
    <t>MAGADI ROAD, VIJAYNAGAR</t>
  </si>
  <si>
    <t>17BCAR4009</t>
  </si>
  <si>
    <t>SACHIN KUMAR BUNKAR</t>
  </si>
  <si>
    <t>RAJASTHAN BOARD</t>
  </si>
  <si>
    <t>MOOL CHAND BUNKAR</t>
  </si>
  <si>
    <t>VIMLA DEVI</t>
  </si>
  <si>
    <t>BALAI</t>
  </si>
  <si>
    <t xml:space="preserve">A-55 SHIVPURI COLONY </t>
  </si>
  <si>
    <t>AIRPORT ROAD</t>
  </si>
  <si>
    <t>SANGANER JAIPUR</t>
  </si>
  <si>
    <t>JAIPUR</t>
  </si>
  <si>
    <t>17BCAR1012</t>
  </si>
  <si>
    <t>SAHAL ABDUL LATHEEF</t>
  </si>
  <si>
    <t>sahalben@gmail.com</t>
  </si>
  <si>
    <t>B ABDUL LATHEEF</t>
  </si>
  <si>
    <t>SAIRA BANU P</t>
  </si>
  <si>
    <t>9633203506, 9567223455</t>
  </si>
  <si>
    <t>LASNAS</t>
  </si>
  <si>
    <t>PO PALAYAD</t>
  </si>
  <si>
    <t>THALASSERY</t>
  </si>
  <si>
    <t>17BCAR1027</t>
  </si>
  <si>
    <t>SAIFUDDEEN PIYAYEETHAI</t>
  </si>
  <si>
    <t xml:space="preserve">WEB APPLICATION </t>
  </si>
  <si>
    <t>epoh125@gmail.com</t>
  </si>
  <si>
    <t xml:space="preserve">THAILAND BOARD </t>
  </si>
  <si>
    <t>SOMMART PIYAYEETHAI</t>
  </si>
  <si>
    <t>FA EYAH PIYAYEETHAI</t>
  </si>
  <si>
    <t>#41</t>
  </si>
  <si>
    <t>1ST VILLAGE</t>
  </si>
  <si>
    <t>KOTA MAIKAEN ROAD, KOTABARU RAMAN</t>
  </si>
  <si>
    <t>YALA</t>
  </si>
  <si>
    <t>THAILAND</t>
  </si>
  <si>
    <t>17BCAR1017</t>
  </si>
  <si>
    <t>saandybaskaran@gmail.com</t>
  </si>
  <si>
    <t xml:space="preserve">S BASKARAN </t>
  </si>
  <si>
    <t xml:space="preserve">SABARMATHI </t>
  </si>
  <si>
    <t xml:space="preserve">KAIKOLAN SENGUNTHAR </t>
  </si>
  <si>
    <t>7259336152, 9901825839</t>
  </si>
  <si>
    <t xml:space="preserve">sbaskaran99@gmail.com </t>
  </si>
  <si>
    <t xml:space="preserve">#870, 10TH CROSS </t>
  </si>
  <si>
    <t xml:space="preserve">SARASWATHI  ILLAM </t>
  </si>
  <si>
    <t xml:space="preserve">JP NAGAR 7TH PHASE </t>
  </si>
  <si>
    <t>17BCAR1013</t>
  </si>
  <si>
    <t>satyambhaju@gmail.com</t>
  </si>
  <si>
    <t>DAMBER KUMAR BHAJU</t>
  </si>
  <si>
    <t>BHAKTA BHAJU</t>
  </si>
  <si>
    <t>PRADHAN</t>
  </si>
  <si>
    <t>8809019663, 8670318621, 8145487916</t>
  </si>
  <si>
    <t>pradhansalyam99@gmail.com</t>
  </si>
  <si>
    <t>#43</t>
  </si>
  <si>
    <t>29TH MAIN, NEAR MADINA MASJD</t>
  </si>
  <si>
    <t>17BCAR2023</t>
  </si>
  <si>
    <t>shaidcollmailbox@gmail.com</t>
  </si>
  <si>
    <t>C MOOSA</t>
  </si>
  <si>
    <t>MAIMUNA</t>
  </si>
  <si>
    <t>9474221425, 9476012324</t>
  </si>
  <si>
    <t>saf.sarfaraz@gmaile.com</t>
  </si>
  <si>
    <t>GR QUEEN PRIDE APARTMENT,B-BLOCK  #201 YELENAHALLI,</t>
  </si>
  <si>
    <t xml:space="preserve">NEAR ORANGE SUPERMARKET </t>
  </si>
  <si>
    <t>BEGUR-KOPPA ROAD</t>
  </si>
  <si>
    <t>BENGALORE</t>
  </si>
  <si>
    <t>17BCAR2044</t>
  </si>
  <si>
    <t>shamudhishamu015@gmail.com</t>
  </si>
  <si>
    <t>GUNASHEKAR G</t>
  </si>
  <si>
    <t>JAGADEESHWARI G</t>
  </si>
  <si>
    <t>VANNIYAR</t>
  </si>
  <si>
    <t>9916436947 , 9916436948</t>
  </si>
  <si>
    <t xml:space="preserve">#125  NARAYANAPA BUILDING </t>
  </si>
  <si>
    <t>NARASIMAPA NILAYAM</t>
  </si>
  <si>
    <t>V P ROAD 1ST CROSS 2ND FLOOR MADIWALA</t>
  </si>
  <si>
    <t>17BCAR1014</t>
  </si>
  <si>
    <t>shahsharan71@yahoo.in</t>
  </si>
  <si>
    <t>ISCE BOARD WEST BANGAL</t>
  </si>
  <si>
    <t xml:space="preserve">PARAG SHAH </t>
  </si>
  <si>
    <t xml:space="preserve">HETAL SHAH </t>
  </si>
  <si>
    <t xml:space="preserve">GUJRATI </t>
  </si>
  <si>
    <t>9831151575, 9831343533</t>
  </si>
  <si>
    <t xml:space="preserve">#23 </t>
  </si>
  <si>
    <t xml:space="preserve">LANSDOWN PLACE </t>
  </si>
  <si>
    <t xml:space="preserve">MOTILAL NEHRU ROAD </t>
  </si>
  <si>
    <t>KOLKATA</t>
  </si>
  <si>
    <t xml:space="preserve">WEST BENGAL </t>
  </si>
  <si>
    <t>17BCAR2040</t>
  </si>
  <si>
    <t>rnrkbl@gmail.com</t>
  </si>
  <si>
    <t>RAVISHANKAR N R</t>
  </si>
  <si>
    <t>SHUBHA RAVISHANKAR</t>
  </si>
  <si>
    <t>9845507189, 9632315569</t>
  </si>
  <si>
    <t>ramyarnadig@gmail.com</t>
  </si>
  <si>
    <t>#50B "SADVILASA"</t>
  </si>
  <si>
    <t>3RD CROSS, GAYATHRI TAPOVAN, KOTHANUR DINNE</t>
  </si>
  <si>
    <t>J P NAGAR 8TH PHASE</t>
  </si>
  <si>
    <t>17BCAR2024</t>
  </si>
  <si>
    <t>shreya15nov.99@gmail.com</t>
  </si>
  <si>
    <t>PARTHASARATHI B V</t>
  </si>
  <si>
    <t>ANURADHA K</t>
  </si>
  <si>
    <t>3A</t>
  </si>
  <si>
    <t>9538062019, 8722367724</t>
  </si>
  <si>
    <t>#55</t>
  </si>
  <si>
    <t>3RD MAIN ROAD, RAMANJINEYA NAGAR</t>
  </si>
  <si>
    <t>CHIKKALASANDRA</t>
  </si>
  <si>
    <t>17BCAR2025</t>
  </si>
  <si>
    <t>sidd.vagg@gmail.com</t>
  </si>
  <si>
    <t>CBSE BOARD UDAIPUR RAJSTHAN</t>
  </si>
  <si>
    <t xml:space="preserve">GUNWANT VAGRECHA </t>
  </si>
  <si>
    <t>SNEHALATA VAGRECHA</t>
  </si>
  <si>
    <t>9352500304 , 9414721698</t>
  </si>
  <si>
    <t xml:space="preserve">11-B PANNA VIHAR COLONY </t>
  </si>
  <si>
    <t>UDAIPURA</t>
  </si>
  <si>
    <t>17BCAR1025</t>
  </si>
  <si>
    <t>skandakumar6688@gmail.com</t>
  </si>
  <si>
    <t xml:space="preserve">NARASIMHA AITHALA K </t>
  </si>
  <si>
    <t xml:space="preserve">JAYALAXMI K </t>
  </si>
  <si>
    <t>9740444010, 9731941615</t>
  </si>
  <si>
    <t xml:space="preserve">#43 </t>
  </si>
  <si>
    <t xml:space="preserve">4TH CROSS R K LAYOUT </t>
  </si>
  <si>
    <t xml:space="preserve">MALAGALA MAIN ROAD </t>
  </si>
  <si>
    <t>17BCAR2053</t>
  </si>
  <si>
    <t>srushthisingh25@gmail.com</t>
  </si>
  <si>
    <t>15,05,1999</t>
  </si>
  <si>
    <t>PRAHLAD SINGH</t>
  </si>
  <si>
    <t>KARUNA KUNWAR</t>
  </si>
  <si>
    <t>9844106917, 8722577155</t>
  </si>
  <si>
    <t>pallusingh778@gmail.com</t>
  </si>
  <si>
    <t xml:space="preserve">#421, 4TH MAIN 2ND BLOCK, </t>
  </si>
  <si>
    <t xml:space="preserve">50 FEET ROAD </t>
  </si>
  <si>
    <t xml:space="preserve">HANUMANTHANAGAR BSK 1ST STAGE </t>
  </si>
  <si>
    <t>17BCAR1018</t>
  </si>
  <si>
    <t>SUSHANTH B ANCHAN</t>
  </si>
  <si>
    <t>susharthbanchan@gmail.com</t>
  </si>
  <si>
    <t>BHASKAR T ANCHAN</t>
  </si>
  <si>
    <t>SAROJA B ANCHAN</t>
  </si>
  <si>
    <t>BILLAVA</t>
  </si>
  <si>
    <t>classicthreads21@gmail.com</t>
  </si>
  <si>
    <t>#894, GIRIJA NILAYA</t>
  </si>
  <si>
    <t>VINAYAKA LAYOUT, NEAR SWATHI HOTEL</t>
  </si>
  <si>
    <t>NAGARBHAVI</t>
  </si>
  <si>
    <t>17BCAR2026</t>
  </si>
  <si>
    <t>TANUSH S H</t>
  </si>
  <si>
    <t>shtanush@gmail.com</t>
  </si>
  <si>
    <t>MES KISHORE KENDRA</t>
  </si>
  <si>
    <t>HARISH KUMAR K S</t>
  </si>
  <si>
    <t>RADHA N</t>
  </si>
  <si>
    <t>VANNIKULA KSHATRIYA (THIGALAS)</t>
  </si>
  <si>
    <t>9945710247 , 7795547196</t>
  </si>
  <si>
    <t>radhan469@gmail.com</t>
  </si>
  <si>
    <t xml:space="preserve">#48 2ND STAGE </t>
  </si>
  <si>
    <t>3RD CROSS</t>
  </si>
  <si>
    <t>OKALIPURAM</t>
  </si>
  <si>
    <t>17BCAR1020</t>
  </si>
  <si>
    <t>MOBILE APPLICATIONS &amp; CLOUD TECHNOLOGY</t>
  </si>
  <si>
    <t>rjra096@gmail.com</t>
  </si>
  <si>
    <t>CIE</t>
  </si>
  <si>
    <t>RAVISHANKAR RAO</t>
  </si>
  <si>
    <t>BHARATHI RAO</t>
  </si>
  <si>
    <t>VISHVAKARMA BRAHMIN</t>
  </si>
  <si>
    <t>ratai_rao@yahoo.com</t>
  </si>
  <si>
    <t>#A-302, ANU APARTMENTS</t>
  </si>
  <si>
    <t>OPP UJVAL SCHOOL</t>
  </si>
  <si>
    <t>HOPE FARM</t>
  </si>
  <si>
    <t>17BCAR6032</t>
  </si>
  <si>
    <t>vinaynagaragajo@gmail.com</t>
  </si>
  <si>
    <t>NAGARAJACHARI G S</t>
  </si>
  <si>
    <t>SUMATHI S</t>
  </si>
  <si>
    <t>CTR-2A</t>
  </si>
  <si>
    <t>9845214731 , 9740712286</t>
  </si>
  <si>
    <t># 29 1ST MAIN</t>
  </si>
  <si>
    <t>VINAYAKANAGAR</t>
  </si>
  <si>
    <t>MYSORE</t>
  </si>
  <si>
    <t>17BCAR6001</t>
  </si>
  <si>
    <t xml:space="preserve"> MOBILE APPLICATIONS &amp; CLOUD TECHNOLOGY </t>
  </si>
  <si>
    <t>abeyvaz07@gmail.com</t>
  </si>
  <si>
    <t xml:space="preserve">8089695736 , </t>
  </si>
  <si>
    <t>VALENTINE DEXTER VAZ</t>
  </si>
  <si>
    <t>SYBIL VAZ</t>
  </si>
  <si>
    <t>B</t>
  </si>
  <si>
    <t>ANGLO-INDIAN</t>
  </si>
  <si>
    <t xml:space="preserve">COCHIN </t>
  </si>
  <si>
    <t>17BCAR4001</t>
  </si>
  <si>
    <t>INFORMATION SECURITY AND MOBILE APPLICATIONS</t>
  </si>
  <si>
    <t>bittubivadas05@gmail.com</t>
  </si>
  <si>
    <t>OMPRAKASH</t>
  </si>
  <si>
    <t>V ARSHA</t>
  </si>
  <si>
    <t>omprakashbiradal50@Gmail.com</t>
  </si>
  <si>
    <t>#259 17TH CROSS</t>
  </si>
  <si>
    <t>31ST MAIN JP NAGAR</t>
  </si>
  <si>
    <t>7TH PHASE</t>
  </si>
  <si>
    <t>17BCAR6069</t>
  </si>
  <si>
    <t>ABHISHEK KUMAR SINGH</t>
  </si>
  <si>
    <t>abhisheksingh.as13@gmail.com</t>
  </si>
  <si>
    <t>UMESH PRASAD SINGH</t>
  </si>
  <si>
    <t>SHARDA SINGH</t>
  </si>
  <si>
    <t># P-41</t>
  </si>
  <si>
    <t>HIGH QUARTER TRAINING COMMAND</t>
  </si>
  <si>
    <t>AIR FORCE COLONY, HEBBAL, NEAR MEKKHRI CIRCLE</t>
  </si>
  <si>
    <t>17BCAR6002</t>
  </si>
  <si>
    <t>ABHISHEK LAKSHMAN K</t>
  </si>
  <si>
    <t>abhishhek83@gmail.com</t>
  </si>
  <si>
    <t>T L KRISHNAN</t>
  </si>
  <si>
    <t>RAJANI KRISHNAN</t>
  </si>
  <si>
    <t>9035997757 , 9964200996</t>
  </si>
  <si>
    <t>#301 VIJAYDEEP APTS 54 60FT ROAD MAIN ROAD</t>
  </si>
  <si>
    <t xml:space="preserve">AMARJYOTHI LAYOUT </t>
  </si>
  <si>
    <t>SANJAYNAGAR</t>
  </si>
  <si>
    <t>17BCAR6004</t>
  </si>
  <si>
    <t>gmajay54@gmail.com</t>
  </si>
  <si>
    <t xml:space="preserve">GIRISH M S </t>
  </si>
  <si>
    <t xml:space="preserve">MANDAKINI GIRISH </t>
  </si>
  <si>
    <t>7019008108, 9008988109</t>
  </si>
  <si>
    <t>girishms70@gmail.com</t>
  </si>
  <si>
    <t>#85</t>
  </si>
  <si>
    <t>SRI SHESHA JAYA MAHAL H CROSS IDEAL HOMES TOWNSHIP</t>
  </si>
  <si>
    <t xml:space="preserve">NEAR NIMISHAMBA TEMPLE, RR NAGAR </t>
  </si>
  <si>
    <t>17BCAR6005</t>
  </si>
  <si>
    <t>shashikurosaki@gmail.com</t>
  </si>
  <si>
    <t>9916488855 , 9742122255</t>
  </si>
  <si>
    <t>SURESH KUMAR B T LATE</t>
  </si>
  <si>
    <t>LEELA</t>
  </si>
  <si>
    <t>#32 JAYAMMA NILAYA 36TH CROSS 19TH MAIN 5TH BLOCK</t>
  </si>
  <si>
    <t xml:space="preserve">NEW EXTENSION HBR LAYOUT </t>
  </si>
  <si>
    <t>NEAR CRYSTAL APARTMENT</t>
  </si>
  <si>
    <t>17BCAR4027</t>
  </si>
  <si>
    <t>AL WUQAYYAN AHMED SAHEH M</t>
  </si>
  <si>
    <t>ahmedpac60@hotmail.com</t>
  </si>
  <si>
    <t>INT</t>
  </si>
  <si>
    <t>SALEH M AL WUQAYYAN</t>
  </si>
  <si>
    <t>HALEH ABDULLAH</t>
  </si>
  <si>
    <t xml:space="preserve">RIYADH </t>
  </si>
  <si>
    <t>MANFOHA, K S A</t>
  </si>
  <si>
    <t>RIYADH</t>
  </si>
  <si>
    <t>SAUDI ARABIA</t>
  </si>
  <si>
    <t>17BCAR6006</t>
  </si>
  <si>
    <t>Anjanghosh63@gmail.com</t>
  </si>
  <si>
    <t>ANJAN GHOSH</t>
  </si>
  <si>
    <t>JAYA GHOSH</t>
  </si>
  <si>
    <t>9431172842 , 9661948009</t>
  </si>
  <si>
    <t>anjanghosh63@gmail.com</t>
  </si>
  <si>
    <t>#333, ASHIRBAD</t>
  </si>
  <si>
    <t>GHORABANDHA,  GHORABANDHA MAIN ROAD</t>
  </si>
  <si>
    <t>TELCO JAMSHEDPUR</t>
  </si>
  <si>
    <t>JAMSHEDPUR</t>
  </si>
  <si>
    <t>JHARKHAND</t>
  </si>
  <si>
    <t>17BCAR1002</t>
  </si>
  <si>
    <t>ankur.mahobe@outlook.com</t>
  </si>
  <si>
    <t>CBSE BOARD CHHATTISGARH</t>
  </si>
  <si>
    <t>ANANT KUMAR MAHOBE</t>
  </si>
  <si>
    <t>SEEMA MAHOBE</t>
  </si>
  <si>
    <t>SONAR</t>
  </si>
  <si>
    <t>9669960040, 7354431733</t>
  </si>
  <si>
    <t>anantkumar.mahobe@gmail.com</t>
  </si>
  <si>
    <t>TALPURI INTERNATIONAL COLONY</t>
  </si>
  <si>
    <t>BHILAI</t>
  </si>
  <si>
    <t>CHHATTISGHARH</t>
  </si>
  <si>
    <t>17BCAR6007</t>
  </si>
  <si>
    <t>ARVIND C</t>
  </si>
  <si>
    <t>KAR STATE BOARD</t>
  </si>
  <si>
    <t>CHANDRA RAM P</t>
  </si>
  <si>
    <t>9448865010, 9480470982</t>
  </si>
  <si>
    <t>#27</t>
  </si>
  <si>
    <t>2ND CROSS, SRINIVAS REDDY LAYOUT</t>
  </si>
  <si>
    <t>R M NAGAR</t>
  </si>
  <si>
    <t>17BCAR1004</t>
  </si>
  <si>
    <t>arvind@dynamix.co.in</t>
  </si>
  <si>
    <t>CBSE BOARD NEW DELHI</t>
  </si>
  <si>
    <t>J V SEKHAR</t>
  </si>
  <si>
    <t>RAMA SEKHAR</t>
  </si>
  <si>
    <t>9810616692, 9871450088</t>
  </si>
  <si>
    <t>jvsekhar@bluestarindia.com</t>
  </si>
  <si>
    <t>#110, SECTOR 4,</t>
  </si>
  <si>
    <t>R K PURAM</t>
  </si>
  <si>
    <t>NEW DELHI</t>
  </si>
  <si>
    <t>17BCAR6008</t>
  </si>
  <si>
    <t>aswinpremnath2000@gmail.com</t>
  </si>
  <si>
    <t>K PREMNATH</t>
  </si>
  <si>
    <t>V C AJITHA KUMARI</t>
  </si>
  <si>
    <t>PADMALAYA CHOODIKOOTA</t>
  </si>
  <si>
    <t>MAHE</t>
  </si>
  <si>
    <t>PONDICHERY</t>
  </si>
  <si>
    <t>17BCAR6048</t>
  </si>
  <si>
    <t>sbalajikarthik555@gmail.com</t>
  </si>
  <si>
    <t>TAMIL NADU BOARD</t>
  </si>
  <si>
    <t>K SRINIVASAN</t>
  </si>
  <si>
    <t>S GEETHARANI</t>
  </si>
  <si>
    <t>9443635734, 8807907548</t>
  </si>
  <si>
    <t># 86</t>
  </si>
  <si>
    <t>BAZAAR STREET, MARANDHALLI</t>
  </si>
  <si>
    <t>DHARMAPURI (DIST)</t>
  </si>
  <si>
    <t>MARANDHALLI</t>
  </si>
  <si>
    <t>17BCAR6038</t>
  </si>
  <si>
    <t>C GOPALA KRISHNAN</t>
  </si>
  <si>
    <t>i1762525@gmail.com</t>
  </si>
  <si>
    <t>V CHANDRAN</t>
  </si>
  <si>
    <t>C AMUDHA</t>
  </si>
  <si>
    <t>9092867794, 9442120791</t>
  </si>
  <si>
    <t xml:space="preserve">V CHANDRAN S/O GOPALA KRISHNAN </t>
  </si>
  <si>
    <t>ATHIGANOOR</t>
  </si>
  <si>
    <t>BERGUR</t>
  </si>
  <si>
    <t>KRISHNAGIRI</t>
  </si>
  <si>
    <t>17BCAR1008</t>
  </si>
  <si>
    <t>chandrika2000r@gmail.com</t>
  </si>
  <si>
    <t>RAMACHANDRA P M</t>
  </si>
  <si>
    <t xml:space="preserve">SARASWATHI N </t>
  </si>
  <si>
    <t>BALJIGA</t>
  </si>
  <si>
    <t xml:space="preserve"># 1519 9# B MAIN 6#TH CROSS </t>
  </si>
  <si>
    <t>SRINIVAS NAGAR</t>
  </si>
  <si>
    <t>17BCAR6009</t>
  </si>
  <si>
    <t>CHIRAG SATYA T A</t>
  </si>
  <si>
    <t>Chiragsatya10@gmail.com</t>
  </si>
  <si>
    <t xml:space="preserve">ASHOK T S </t>
  </si>
  <si>
    <t xml:space="preserve">SWARNA ASHOK </t>
  </si>
  <si>
    <t>9448741200 , 9901395885</t>
  </si>
  <si>
    <t>ashok.stya05@gmail.com</t>
  </si>
  <si>
    <t xml:space="preserve">#616, SATYARATNA , </t>
  </si>
  <si>
    <t>LAKSHMIPURA</t>
  </si>
  <si>
    <t>ARSIKERE</t>
  </si>
  <si>
    <t>17BCAR6035</t>
  </si>
  <si>
    <t>dheerajpgirish@gmail.com</t>
  </si>
  <si>
    <t xml:space="preserve">P GIRISH KUMAR </t>
  </si>
  <si>
    <t xml:space="preserve">NISHA P </t>
  </si>
  <si>
    <t>SALIYA</t>
  </si>
  <si>
    <t>9447634822, 9497660922</t>
  </si>
  <si>
    <t>VARADA (H)</t>
  </si>
  <si>
    <t xml:space="preserve">CHOMBALA (PO) </t>
  </si>
  <si>
    <t>VADAKRA</t>
  </si>
  <si>
    <t>17BCAR6010</t>
  </si>
  <si>
    <t>DIYA M RAO</t>
  </si>
  <si>
    <t>MURALI G RAO</t>
  </si>
  <si>
    <t>MALA MURALI RAO</t>
  </si>
  <si>
    <t>9880112587 , 8197979213</t>
  </si>
  <si>
    <t xml:space="preserve">#28 STANDAGE ROAD </t>
  </si>
  <si>
    <t>FRAZER TOWN</t>
  </si>
  <si>
    <t>17BCAR6011</t>
  </si>
  <si>
    <t>hamzathedragon@gmail.com</t>
  </si>
  <si>
    <t>SUHAIL RASHID KAZI</t>
  </si>
  <si>
    <t>SHEHWAR SUHAIL KAZI</t>
  </si>
  <si>
    <t>MINORITY</t>
  </si>
  <si>
    <t>CAT-2B</t>
  </si>
  <si>
    <t>9902829041, 8431497886</t>
  </si>
  <si>
    <t>#S3, TAWAKKAL TERRACES</t>
  </si>
  <si>
    <t>LEONARD LANE</t>
  </si>
  <si>
    <t>17BCAR1009</t>
  </si>
  <si>
    <t>HARSHIT S R</t>
  </si>
  <si>
    <t>sulighaiharshit@gmail.com</t>
  </si>
  <si>
    <t>RAVI S R</t>
  </si>
  <si>
    <t>GEETHA</t>
  </si>
  <si>
    <t>9844495306 , 9844495306</t>
  </si>
  <si>
    <t>mktg.kttm@gmail.com</t>
  </si>
  <si>
    <t>#137,29 25TH CROSS</t>
  </si>
  <si>
    <t>6TH BLOCK</t>
  </si>
  <si>
    <t>17BCAR6012</t>
  </si>
  <si>
    <t>harshithkumar9904@gmail.com</t>
  </si>
  <si>
    <t>NAGENDRA K N</t>
  </si>
  <si>
    <t>PADMA K V</t>
  </si>
  <si>
    <t>TELUGU SHETTY</t>
  </si>
  <si>
    <t>CAT 1</t>
  </si>
  <si>
    <t>9740134224, 9591434890</t>
  </si>
  <si>
    <t>sandhyan1995@gmail.com</t>
  </si>
  <si>
    <t>#3399</t>
  </si>
  <si>
    <t>BSK 6TH STAGE, 4TH H BLOCK</t>
  </si>
  <si>
    <t>VAJRAHALLI, KANAKAPURA MAIN ROAD</t>
  </si>
  <si>
    <t>17BCAR6036</t>
  </si>
  <si>
    <t>kamkamkamleswar@gmail.com</t>
  </si>
  <si>
    <t>CBSE BOARD ASSAM</t>
  </si>
  <si>
    <t>PRABIN GOGOI</t>
  </si>
  <si>
    <t>LAKHI GOGOI</t>
  </si>
  <si>
    <t>7760538928, 9864042306, 9435101060</t>
  </si>
  <si>
    <t>rohitgogoi456@gmail.com</t>
  </si>
  <si>
    <t>BASISTHA CHARIALI</t>
  </si>
  <si>
    <t>PATARKUCHI ROAD</t>
  </si>
  <si>
    <t>NAVODAYA NAGAR</t>
  </si>
  <si>
    <t>GUWAHATI</t>
  </si>
  <si>
    <t>17BCAR6013</t>
  </si>
  <si>
    <t>karthiksrikanth535@gmail.com</t>
  </si>
  <si>
    <t xml:space="preserve">VENKATESHWARALU V </t>
  </si>
  <si>
    <t>PADMAVATHI</t>
  </si>
  <si>
    <t>9945529833, 9900149833</t>
  </si>
  <si>
    <t>srinivas_1903@hotmail.com</t>
  </si>
  <si>
    <t xml:space="preserve">#33 </t>
  </si>
  <si>
    <t>4TH CROSS SHAMANNAREDDY LAYOUT</t>
  </si>
  <si>
    <t>VIRATNAGAR, BOMMANAHALLI</t>
  </si>
  <si>
    <t>17BCAR6039</t>
  </si>
  <si>
    <t>keerthanadimple13@gmail.com</t>
  </si>
  <si>
    <t>13,03,2000</t>
  </si>
  <si>
    <t>PURUSHOTHAM K</t>
  </si>
  <si>
    <t>KAVITHA P</t>
  </si>
  <si>
    <t>BALAJIGA NAIDU</t>
  </si>
  <si>
    <t>9742178946, 9741381464</t>
  </si>
  <si>
    <t xml:space="preserve">#10,22 4TH MAIN </t>
  </si>
  <si>
    <t xml:space="preserve">8TH CROSS  </t>
  </si>
  <si>
    <t>SRINIVASNAGAR</t>
  </si>
  <si>
    <t>17BCAR4018</t>
  </si>
  <si>
    <t>KISHEN KUMAR PARIHAR</t>
  </si>
  <si>
    <t>AMRISH KUMAR PARIHAR</t>
  </si>
  <si>
    <t>ANITHA DEVI</t>
  </si>
  <si>
    <t>PARIHAR</t>
  </si>
  <si>
    <t>8123284891/7975695120</t>
  </si>
  <si>
    <t>kambrish27@gmail.com</t>
  </si>
  <si>
    <t xml:space="preserve">#21/1 1ST MAIN </t>
  </si>
  <si>
    <t xml:space="preserve">CHINNAPPA GARDEN JAYAMAHAL </t>
  </si>
  <si>
    <t>BANGALORE NORTH BENSON TOWN</t>
  </si>
  <si>
    <t>17BCAR6015</t>
  </si>
  <si>
    <t>gayatreeverma@gmail.com</t>
  </si>
  <si>
    <t>CBSE BOARD JHARKHAND</t>
  </si>
  <si>
    <t>GANESH RAWANI</t>
  </si>
  <si>
    <t>RENU VERMA</t>
  </si>
  <si>
    <t xml:space="preserve">  </t>
  </si>
  <si>
    <t>8294090051 , 8961677787</t>
  </si>
  <si>
    <t xml:space="preserve">#180 </t>
  </si>
  <si>
    <t>KALYANPUR</t>
  </si>
  <si>
    <t>WARD NO 11</t>
  </si>
  <si>
    <t>DEOGHAR</t>
  </si>
  <si>
    <t>17BCAR4019</t>
  </si>
  <si>
    <t>KUSHAL KUMAR PARIHAR</t>
  </si>
  <si>
    <t>kushalkumar210@gmail.com</t>
  </si>
  <si>
    <t>AMBRISH KUMAR PARIHAR</t>
  </si>
  <si>
    <t>8123284891, 7760718137</t>
  </si>
  <si>
    <t>17BCAR6016</t>
  </si>
  <si>
    <t>mangoli.peasann05@gmail.com</t>
  </si>
  <si>
    <t>MAHARASHTRA BOARD HSC</t>
  </si>
  <si>
    <t>PRASHANT</t>
  </si>
  <si>
    <t>PRACHITI</t>
  </si>
  <si>
    <t>9890612548 , 9960358314</t>
  </si>
  <si>
    <t>pmango2@yahoo.co.in</t>
  </si>
  <si>
    <t xml:space="preserve">#1 SEEMA COMPLEX </t>
  </si>
  <si>
    <t>OLD SANTHOSH ROAD NAGAR</t>
  </si>
  <si>
    <t>NEAR SHANTI ENGLISH SCHOOL</t>
  </si>
  <si>
    <t>SOLAPUR</t>
  </si>
  <si>
    <t>MAHARASHTRA</t>
  </si>
  <si>
    <t>17BCAR6040</t>
  </si>
  <si>
    <t>Mohammedshayans9@gmail.com</t>
  </si>
  <si>
    <t>MOHAMMED GHOUSE IDREES</t>
  </si>
  <si>
    <t xml:space="preserve">TARANNUM AARA </t>
  </si>
  <si>
    <t>CTA-2B</t>
  </si>
  <si>
    <t>9901050531 , 9731428683</t>
  </si>
  <si>
    <t xml:space="preserve">KANNIKA PARAMESHWARI STREET </t>
  </si>
  <si>
    <t>M K HARDWARE MAIN ROAD</t>
  </si>
  <si>
    <t>BELUR</t>
  </si>
  <si>
    <t>17BCAR6017</t>
  </si>
  <si>
    <t>sabitha.vaheed@gmail.com</t>
  </si>
  <si>
    <t>VAHEED K O</t>
  </si>
  <si>
    <t>SABITHA HAKEEM</t>
  </si>
  <si>
    <t>MAPILLA</t>
  </si>
  <si>
    <t>#5,1331A</t>
  </si>
  <si>
    <t>JUGNU</t>
  </si>
  <si>
    <t>KOTTARAM ROAD</t>
  </si>
  <si>
    <t>CALICUT</t>
  </si>
  <si>
    <t>17BCAR6018</t>
  </si>
  <si>
    <t>ketankumardagli@gmail.com</t>
  </si>
  <si>
    <t>KETAN KUMAR B DAGLI</t>
  </si>
  <si>
    <t>HEENA K DAGLI</t>
  </si>
  <si>
    <t>9846322838, 9633287432</t>
  </si>
  <si>
    <t>#6,1214J3, SUNRISE APPARTMENT</t>
  </si>
  <si>
    <t>FLAT NO-D3, INDIAN CHAMBER ROAD</t>
  </si>
  <si>
    <t>KOCHI-2, MATTANCHERRY</t>
  </si>
  <si>
    <t>ERNAKULAM</t>
  </si>
  <si>
    <t>17BCAR4006</t>
  </si>
  <si>
    <t>ABDUL NASAR</t>
  </si>
  <si>
    <t>SAKEENA T</t>
  </si>
  <si>
    <t>8289834762, 9744683100</t>
  </si>
  <si>
    <t>NOOR MAHAL KEECHEERI</t>
  </si>
  <si>
    <t>THARACHANDYA HOUSE</t>
  </si>
  <si>
    <t>KANNUR</t>
  </si>
  <si>
    <t>17BCAR6067</t>
  </si>
  <si>
    <t>NIKHIL SRINIVASAN</t>
  </si>
  <si>
    <t>nikhal.srinivasan017@gmail.com</t>
  </si>
  <si>
    <t>I B UAE</t>
  </si>
  <si>
    <t xml:space="preserve">MUKUND SRINIVASAN </t>
  </si>
  <si>
    <t xml:space="preserve">VINITA JAISWAL </t>
  </si>
  <si>
    <t xml:space="preserve"> </t>
  </si>
  <si>
    <t>mukund.sri1965@gmail.com</t>
  </si>
  <si>
    <t>#6</t>
  </si>
  <si>
    <t xml:space="preserve">ARTILLERY ROAD </t>
  </si>
  <si>
    <t xml:space="preserve">CAMBRIDGE LAYOUT, ZEN GARDENS </t>
  </si>
  <si>
    <t>17BCAR6045</t>
  </si>
  <si>
    <t>hindujachowdary@gmail.com</t>
  </si>
  <si>
    <t xml:space="preserve">RAMESH NAIDU POLINA </t>
  </si>
  <si>
    <t xml:space="preserve">SUSHEELS RAMESH NAIDU P </t>
  </si>
  <si>
    <t xml:space="preserve">KAMMA </t>
  </si>
  <si>
    <t>9686188889 , 9686188889</t>
  </si>
  <si>
    <t>10,2, 5TH PHASE 24TH MAIN</t>
  </si>
  <si>
    <t>17TH CROSS SHARMMANA GARDEN</t>
  </si>
  <si>
    <t>JP NAGAR</t>
  </si>
  <si>
    <t>17BCAR6019</t>
  </si>
  <si>
    <t>pooja201999@gmail.com</t>
  </si>
  <si>
    <t xml:space="preserve">GANGADHAR </t>
  </si>
  <si>
    <t xml:space="preserve">BHAGYA R P </t>
  </si>
  <si>
    <t>GOWDAS</t>
  </si>
  <si>
    <t>9900453502, 8546835289</t>
  </si>
  <si>
    <t>yogesh1334@gmail.com</t>
  </si>
  <si>
    <t xml:space="preserve">#1ST MAIN, 4TH CROSS </t>
  </si>
  <si>
    <t xml:space="preserve">MUNISUBBHAREDDY LAYOUT </t>
  </si>
  <si>
    <t xml:space="preserve">HONGSANDRA </t>
  </si>
  <si>
    <t>17BCAR6020</t>
  </si>
  <si>
    <t>pranav19980322@gmail.com</t>
  </si>
  <si>
    <t>ISCE BOARD JHARKHAND</t>
  </si>
  <si>
    <t>DEVENDRA KUMAR SINGH</t>
  </si>
  <si>
    <t>SADHANA DEVI</t>
  </si>
  <si>
    <t>9431573861 , 9534612339</t>
  </si>
  <si>
    <t>S K G COLONY Q NO-A/1 NEAR OLD POST OFFICE</t>
  </si>
  <si>
    <t>WARD NO-09 KANDRA DIST</t>
  </si>
  <si>
    <t>SERAIKELA KHARSAWAN</t>
  </si>
  <si>
    <t>JAMSHEDPU</t>
  </si>
  <si>
    <t>17BCAR6021</t>
  </si>
  <si>
    <t>PRAVEEN RAJ G</t>
  </si>
  <si>
    <t>praveenraj621999@gmail.com</t>
  </si>
  <si>
    <t>GANGADHAR</t>
  </si>
  <si>
    <t>USHA M</t>
  </si>
  <si>
    <t>#103</t>
  </si>
  <si>
    <t>ANEKAL TALUK, SARJAPURA ROAD</t>
  </si>
  <si>
    <t>NEAR VIJAYA BANK, ATTIBELE</t>
  </si>
  <si>
    <t>17BCAR4028</t>
  </si>
  <si>
    <t>PRISM KOIRALA</t>
  </si>
  <si>
    <t>CBSE BAORD NEPAL</t>
  </si>
  <si>
    <t xml:space="preserve">NABIN KOIRALA </t>
  </si>
  <si>
    <t xml:space="preserve">PUJITA KOIRALA </t>
  </si>
  <si>
    <t>7063345203 , 9779852672190</t>
  </si>
  <si>
    <t>17BCAR6022</t>
  </si>
  <si>
    <t>shreyas.rocketmail@gmail.com</t>
  </si>
  <si>
    <t>ISCE BOARD KERALA</t>
  </si>
  <si>
    <t>RAJENDRA KUMAR V</t>
  </si>
  <si>
    <t>ROOPA RAJ</t>
  </si>
  <si>
    <t>9447633111, 9400533111</t>
  </si>
  <si>
    <t>sankarram.tvm@gmail.com</t>
  </si>
  <si>
    <t>#TC27,934-1</t>
  </si>
  <si>
    <t>VANCHIYOOR POST</t>
  </si>
  <si>
    <t>TRIVANDRUM</t>
  </si>
  <si>
    <t>17BCAR6041</t>
  </si>
  <si>
    <t>rr7649599@gmail.com</t>
  </si>
  <si>
    <t>SOHAN LAL</t>
  </si>
  <si>
    <t>SANTHOSH DEVI</t>
  </si>
  <si>
    <t xml:space="preserve">CHOUDHARY </t>
  </si>
  <si>
    <t>9964295621, 9036220079</t>
  </si>
  <si>
    <t>sohanlalj501732@gmail.com</t>
  </si>
  <si>
    <t>#284,1</t>
  </si>
  <si>
    <t xml:space="preserve">TC HALLI VARTHUR ROAD NEAR OAKRIDGE </t>
  </si>
  <si>
    <t xml:space="preserve">INTERNATIONAL SCHOOL, DOMMASANDRA </t>
  </si>
  <si>
    <t>17BCAR6023</t>
  </si>
  <si>
    <t>bazith.devil@yahoo.com</t>
  </si>
  <si>
    <t>ISCE</t>
  </si>
  <si>
    <t xml:space="preserve">ISCE BOARD KOLKATA </t>
  </si>
  <si>
    <t xml:space="preserve">M SHEIK MOHAMMED </t>
  </si>
  <si>
    <t xml:space="preserve">SAJEEN BEEVI </t>
  </si>
  <si>
    <t xml:space="preserve">18 ZAKARIA STREET </t>
  </si>
  <si>
    <t xml:space="preserve">NEAR RAJASTHAN GUEST HOUSE </t>
  </si>
  <si>
    <t>17BCAR6042</t>
  </si>
  <si>
    <t>SAIKUMAR S</t>
  </si>
  <si>
    <t>saikumarrajan@gmail.com</t>
  </si>
  <si>
    <t xml:space="preserve">SHASHI KUMAR M </t>
  </si>
  <si>
    <t xml:space="preserve">PADMA R </t>
  </si>
  <si>
    <t>CTA-SC</t>
  </si>
  <si>
    <t>9632601689, 9916006478</t>
  </si>
  <si>
    <t>shashikumar1689@gmail.com</t>
  </si>
  <si>
    <t>#77</t>
  </si>
  <si>
    <t xml:space="preserve">5TH CROSS, NEAR H S R LAYOUT 3RD SECTOR </t>
  </si>
  <si>
    <t xml:space="preserve">YELLUKUNTE VILLAGE, BOMMANAHALLI </t>
  </si>
  <si>
    <t>17BCAR6024</t>
  </si>
  <si>
    <t>SAKSHI RANDER</t>
  </si>
  <si>
    <t>ASHOK KUMAR PANDER</t>
  </si>
  <si>
    <t>SUNITA RANDER</t>
  </si>
  <si>
    <t>MAHESHWARI</t>
  </si>
  <si>
    <t>8088809705, 9686499959</t>
  </si>
  <si>
    <t># 8</t>
  </si>
  <si>
    <t>LAKSHMI ROAD</t>
  </si>
  <si>
    <t>SHANTHINAGAR</t>
  </si>
  <si>
    <t>17BCAR6025</t>
  </si>
  <si>
    <t>sarathpeechingayil@gmail.com</t>
  </si>
  <si>
    <t>HSC</t>
  </si>
  <si>
    <t xml:space="preserve">RAGHURAJ A P </t>
  </si>
  <si>
    <t xml:space="preserve">SHAKILA A P </t>
  </si>
  <si>
    <t>CTA-OBC</t>
  </si>
  <si>
    <t>9744442210, 9620203669</t>
  </si>
  <si>
    <t>#458</t>
  </si>
  <si>
    <t xml:space="preserve">UMA VILLA </t>
  </si>
  <si>
    <t>2ND BDA BLOCK, JP NAGAR,8TH PHASE</t>
  </si>
  <si>
    <t>17BCAR6026</t>
  </si>
  <si>
    <t>SEBEER P S</t>
  </si>
  <si>
    <t>P H SALEEM</t>
  </si>
  <si>
    <t>RASEENASALEEM</t>
  </si>
  <si>
    <t>9539261308 , 9539261308</t>
  </si>
  <si>
    <t>PULIKKUTTIL HOUSE</t>
  </si>
  <si>
    <t>KONATHUKUNNU</t>
  </si>
  <si>
    <t>THRISSUR</t>
  </si>
  <si>
    <t>17BCAR4010</t>
  </si>
  <si>
    <t>SHIVANI H PARIHAR</t>
  </si>
  <si>
    <t>shivaniharishparihar@gmail.com</t>
  </si>
  <si>
    <t>HARISINGH RPARIHAR</t>
  </si>
  <si>
    <t>GEETHA N</t>
  </si>
  <si>
    <t>RAJPUTH</t>
  </si>
  <si>
    <t>8050536182/8050536182</t>
  </si>
  <si>
    <t xml:space="preserve">P136 NAGAPPA BLOCK </t>
  </si>
  <si>
    <t xml:space="preserve">RAJAJINAGAR </t>
  </si>
  <si>
    <t>17BCAR6043</t>
  </si>
  <si>
    <t>SHUBHASHREE H L</t>
  </si>
  <si>
    <t>shubhashree2217@gmail.com</t>
  </si>
  <si>
    <t>LAKSHMINARAYAN H M</t>
  </si>
  <si>
    <t>JYOTHI D S</t>
  </si>
  <si>
    <t>9448490171/9483969753</t>
  </si>
  <si>
    <t>#4/3 6TH CROSS</t>
  </si>
  <si>
    <t xml:space="preserve"> ASHOK NAGAR</t>
  </si>
  <si>
    <t>BSK 1ST STAGE</t>
  </si>
  <si>
    <t>17BCAR6027</t>
  </si>
  <si>
    <t>suddz77@gmail.com</t>
  </si>
  <si>
    <t>RAMESH S SHARMA</t>
  </si>
  <si>
    <t>RASHMI B A</t>
  </si>
  <si>
    <t xml:space="preserve">BRAMHIN </t>
  </si>
  <si>
    <t>9880702543, 9632129340</t>
  </si>
  <si>
    <t>rssharma214@gmail.com</t>
  </si>
  <si>
    <t># 214</t>
  </si>
  <si>
    <t>37TH CROSS "A" CROSS</t>
  </si>
  <si>
    <t>8TH BLOCK JAYANAGAR</t>
  </si>
  <si>
    <t>17BCAR6028</t>
  </si>
  <si>
    <t>SUDHANVA KARNICK T S</t>
  </si>
  <si>
    <t>sudhiallu62@gmail.com</t>
  </si>
  <si>
    <t>SEEBINARASIMHAIAH</t>
  </si>
  <si>
    <t>VEENA N</t>
  </si>
  <si>
    <t>9980356808, 9035156376</t>
  </si>
  <si>
    <t>seebiah007@gmail.com</t>
  </si>
  <si>
    <t>#92</t>
  </si>
  <si>
    <t>1ST MAIN, 1ST CROSS</t>
  </si>
  <si>
    <t>GURUDATTA LAYOUT, HOSAKEREHALLI</t>
  </si>
  <si>
    <t>17BCAR6029</t>
  </si>
  <si>
    <t>sujitha.ravichandran1999@gmail.com</t>
  </si>
  <si>
    <t xml:space="preserve">RAVI CHANDRAN R K </t>
  </si>
  <si>
    <t xml:space="preserve">KOKILA </t>
  </si>
  <si>
    <t xml:space="preserve">MUDALIAR </t>
  </si>
  <si>
    <t>9880247736, 9448848926</t>
  </si>
  <si>
    <t>#143</t>
  </si>
  <si>
    <t xml:space="preserve">AKKIPET MAIN ROAD </t>
  </si>
  <si>
    <t>17BCAR6044</t>
  </si>
  <si>
    <t>SUPRIYA R</t>
  </si>
  <si>
    <t>rcr.sindhe@gmail.com</t>
  </si>
  <si>
    <t>RAMACHANDRA RAO SINDHE</t>
  </si>
  <si>
    <t>RADHA BAI</t>
  </si>
  <si>
    <t>7411858740, 7411145343</t>
  </si>
  <si>
    <t>#69,70</t>
  </si>
  <si>
    <t>GAVIPURAM TEMPLE ROAD</t>
  </si>
  <si>
    <t>HANUMANTHANAGAR POST</t>
  </si>
  <si>
    <t>17BCAR6030</t>
  </si>
  <si>
    <t>SYED IMRAN</t>
  </si>
  <si>
    <t>NAYEEMUNNISA</t>
  </si>
  <si>
    <t>9945617861, 9663810454</t>
  </si>
  <si>
    <t>5TH CROSS</t>
  </si>
  <si>
    <t>SOMESHWARANAGAR</t>
  </si>
  <si>
    <t>JAYANAGAR 1ST BLOCK</t>
  </si>
  <si>
    <t>17BCAR6031</t>
  </si>
  <si>
    <t>taha.y.m@gmail.com</t>
  </si>
  <si>
    <t>YUNUS MOOCHHALA</t>
  </si>
  <si>
    <t>LULUA MOOCHHALA</t>
  </si>
  <si>
    <t>BOHRA MUSLIM</t>
  </si>
  <si>
    <t>yunusym@gmail.com</t>
  </si>
  <si>
    <t>#72</t>
  </si>
  <si>
    <t>19TH MAIN, 14TH CROSS</t>
  </si>
  <si>
    <t>J P NAGAR 2ND PHASE</t>
  </si>
  <si>
    <t>17BCAR8036</t>
  </si>
  <si>
    <t>tusharmehendiratta11@gmail.com</t>
  </si>
  <si>
    <t>RAJESH MEHENDIRATTA</t>
  </si>
  <si>
    <t>MINAKSHI MEHENDIRATTA</t>
  </si>
  <si>
    <t>9928353643 , 9529926588</t>
  </si>
  <si>
    <t>-</t>
  </si>
  <si>
    <t xml:space="preserve">#270, </t>
  </si>
  <si>
    <t xml:space="preserve">DADWARA MACHIS FACTORY ROAD </t>
  </si>
  <si>
    <t>KOTA (JUNCTION)</t>
  </si>
  <si>
    <t xml:space="preserve">KOTA </t>
  </si>
  <si>
    <t>17BCAR6068</t>
  </si>
  <si>
    <t>UTSAV BISTA</t>
  </si>
  <si>
    <t xml:space="preserve">RAMESH KUMAR BISTA </t>
  </si>
  <si>
    <t xml:space="preserve">URMILA BISTA </t>
  </si>
  <si>
    <t>8296887957, 009779808902037</t>
  </si>
  <si>
    <t xml:space="preserve">BARAKSHETRA </t>
  </si>
  <si>
    <t xml:space="preserve">SUNSARI </t>
  </si>
  <si>
    <t xml:space="preserve">DHARAN </t>
  </si>
  <si>
    <t>17BCAR6047</t>
  </si>
  <si>
    <t>VENKATA RAMANAN S</t>
  </si>
  <si>
    <t>venkataramanan280898@gmail.com</t>
  </si>
  <si>
    <t>SANKARA NARAYANAN</t>
  </si>
  <si>
    <t>ALAMELU</t>
  </si>
  <si>
    <t>OC</t>
  </si>
  <si>
    <t>9942008113, 9865705019</t>
  </si>
  <si>
    <t>BASKET BALL</t>
  </si>
  <si>
    <t>#5/152 DURAI RAM NAGAR</t>
  </si>
  <si>
    <t>S V MILL POST</t>
  </si>
  <si>
    <t>UDUMALPET</t>
  </si>
  <si>
    <t>17BCAR4042</t>
  </si>
  <si>
    <t>ayadav9718207950@gmail.com</t>
  </si>
  <si>
    <t>ADAR NATH YADAV</t>
  </si>
  <si>
    <t>NIDHA DEVI</t>
  </si>
  <si>
    <t>C</t>
  </si>
  <si>
    <t>8880678540, 7090277914, 8880004113</t>
  </si>
  <si>
    <t>ayadan9718207950@gmail.com</t>
  </si>
  <si>
    <t>LONAVAPA BUILDING ABBIEGERA MAIN ROAD</t>
  </si>
  <si>
    <t>OPPOSITE FATMA CLINIC</t>
  </si>
  <si>
    <t xml:space="preserve">KG HALLI </t>
  </si>
  <si>
    <t>17BCAR8019</t>
  </si>
  <si>
    <t>INTERNET OF THINGS(IOT)AND SERVICES</t>
  </si>
  <si>
    <t>adarshdkool@gmail.com</t>
  </si>
  <si>
    <t xml:space="preserve">CBSE BOARD UTTAR PRADESH </t>
  </si>
  <si>
    <t xml:space="preserve">BIJAY SHANKER DUBEY </t>
  </si>
  <si>
    <t xml:space="preserve">GEETA DUBEY </t>
  </si>
  <si>
    <t>9956619377, 9455802909</t>
  </si>
  <si>
    <t xml:space="preserve">#599 C </t>
  </si>
  <si>
    <t xml:space="preserve">ANUBHAV, UDYAN ELDECO-2 </t>
  </si>
  <si>
    <t xml:space="preserve">RAEBARELI ROAD </t>
  </si>
  <si>
    <t>LUCKNOW</t>
  </si>
  <si>
    <t xml:space="preserve">UTTAR PRADESH </t>
  </si>
  <si>
    <t>17BCAR8001</t>
  </si>
  <si>
    <t>akashnaiduaku@gmail.com</t>
  </si>
  <si>
    <t xml:space="preserve">LOKESH V </t>
  </si>
  <si>
    <t xml:space="preserve">PARVATHA </t>
  </si>
  <si>
    <t>#1,92</t>
  </si>
  <si>
    <t>CHENNATHUR (POST &amp; VILLAGE)</t>
  </si>
  <si>
    <t>HOSUR (TQ)</t>
  </si>
  <si>
    <t>17BCAR4002</t>
  </si>
  <si>
    <t>bitu.sureka@gmail.com</t>
  </si>
  <si>
    <t>CBSE BOARD TAMILNADU</t>
  </si>
  <si>
    <t>26,07,2000</t>
  </si>
  <si>
    <t>VIJAY SUREKA</t>
  </si>
  <si>
    <t>MANJU SUREKA</t>
  </si>
  <si>
    <t>AGARWAL</t>
  </si>
  <si>
    <t xml:space="preserve">#31 KANNIYAN STREET, </t>
  </si>
  <si>
    <t>THIRUNAGAR COLONY</t>
  </si>
  <si>
    <t>NEAR NAGA SCHOOL</t>
  </si>
  <si>
    <t xml:space="preserve">ERODE </t>
  </si>
  <si>
    <t>17BCAR8039</t>
  </si>
  <si>
    <t>anmoltandon7@gmail.com</t>
  </si>
  <si>
    <t xml:space="preserve">RAJAT TANDON </t>
  </si>
  <si>
    <t xml:space="preserve">VASU TANDON </t>
  </si>
  <si>
    <t xml:space="preserve">KHATRI </t>
  </si>
  <si>
    <t xml:space="preserve">#595 </t>
  </si>
  <si>
    <t>UTTAR PRADESH</t>
  </si>
  <si>
    <t>17BCAR8022</t>
  </si>
  <si>
    <t>anuragkrishna28@gmail.com</t>
  </si>
  <si>
    <t>JAYAKRISHNA. K</t>
  </si>
  <si>
    <t>SHEEJA. T</t>
  </si>
  <si>
    <t xml:space="preserve">NAYAR </t>
  </si>
  <si>
    <t>7760229090, 8892576613</t>
  </si>
  <si>
    <t xml:space="preserve">ROHINI, BEHIND VALMIKI ITI COLLEGE </t>
  </si>
  <si>
    <t xml:space="preserve">SARASWATHI PURAM </t>
  </si>
  <si>
    <t>2ND STAGE, TUMKUR</t>
  </si>
  <si>
    <t>17BCAR4003</t>
  </si>
  <si>
    <t>ARJUN P M</t>
  </si>
  <si>
    <t>arjrox777@gmail.om</t>
  </si>
  <si>
    <t>MAHESH KUMAR P G</t>
  </si>
  <si>
    <t>SHIBI MAHESH</t>
  </si>
  <si>
    <t>7012385387 , 9567687352</t>
  </si>
  <si>
    <t>arjcreations999@gmail.com</t>
  </si>
  <si>
    <t>PUTHUPALLY HOUSE</t>
  </si>
  <si>
    <t>AMBALLUR</t>
  </si>
  <si>
    <t>17BCAR8024</t>
  </si>
  <si>
    <t>ARSHNIDA</t>
  </si>
  <si>
    <t>arshnida06@gmail.com</t>
  </si>
  <si>
    <t xml:space="preserve">SYED AZAM </t>
  </si>
  <si>
    <t xml:space="preserve">SHAMSHAD BEGUM </t>
  </si>
  <si>
    <t xml:space="preserve">SUNNI </t>
  </si>
  <si>
    <t>8317473380, 7349580746</t>
  </si>
  <si>
    <t>#58</t>
  </si>
  <si>
    <t xml:space="preserve">2ND MAIN 16TH CROSS GOPLEP LAYOUT </t>
  </si>
  <si>
    <t xml:space="preserve">LAKKASANDRA </t>
  </si>
  <si>
    <t>17BCAR8040</t>
  </si>
  <si>
    <t>BENAKA D M</t>
  </si>
  <si>
    <t>benakagowda1999@GMAIL.COM</t>
  </si>
  <si>
    <t>MANJAPPA</t>
  </si>
  <si>
    <t>SUNITHA H M</t>
  </si>
  <si>
    <t>DAREKOPPA KULUR (P)</t>
  </si>
  <si>
    <t>JAYAPURA KOPPA(T)</t>
  </si>
  <si>
    <t>CHIKKAMAGALURE</t>
  </si>
  <si>
    <t>17BCAR8025</t>
  </si>
  <si>
    <t xml:space="preserve">RADHAKRISHNA K R </t>
  </si>
  <si>
    <t xml:space="preserve">RADHA H S </t>
  </si>
  <si>
    <t>7022981402, 9972373807</t>
  </si>
  <si>
    <t xml:space="preserve">#175 NEW NO 21 6TH A MAIN </t>
  </si>
  <si>
    <t xml:space="preserve">9TH CROSS 3RD BLOCK, SHANIMAHATMA </t>
  </si>
  <si>
    <t xml:space="preserve">THYAGARAJ NAGAR </t>
  </si>
  <si>
    <t>17BCAR8002</t>
  </si>
  <si>
    <t>dinky.dadhich@gmail.com</t>
  </si>
  <si>
    <t xml:space="preserve">S CHANDRASHEKAR DADHICH </t>
  </si>
  <si>
    <t xml:space="preserve">C PUSHPA DADHICH </t>
  </si>
  <si>
    <t>9972053322, 9379943846</t>
  </si>
  <si>
    <t xml:space="preserve">csdadhich123@gmail.com </t>
  </si>
  <si>
    <t xml:space="preserve">#306,B  13 TH CROSS </t>
  </si>
  <si>
    <t xml:space="preserve">WILSON MANOR, APARTMENT </t>
  </si>
  <si>
    <t xml:space="preserve">WILSON GARDEN </t>
  </si>
  <si>
    <t>17BCAR4017</t>
  </si>
  <si>
    <t>E M SAHITHI</t>
  </si>
  <si>
    <t>sahithimuni11@gmail.com</t>
  </si>
  <si>
    <t>E MUNICHANDRUDU</t>
  </si>
  <si>
    <t>E M SWAPNA</t>
  </si>
  <si>
    <t>9819928939, 9739008556</t>
  </si>
  <si>
    <t>muniswapna1980@gmail.com</t>
  </si>
  <si>
    <t>#2, FLAT #9</t>
  </si>
  <si>
    <t>MARUTHI ELITE APARTMENT</t>
  </si>
  <si>
    <t>MANJUNATHA LAYOUT, MUNNEKOLALA</t>
  </si>
  <si>
    <t>17BCAR8003</t>
  </si>
  <si>
    <t>vgokul312@gmail.com</t>
  </si>
  <si>
    <t>JULIE HARIDAS V</t>
  </si>
  <si>
    <t>T K HARIDAS</t>
  </si>
  <si>
    <t>REDDY'S</t>
  </si>
  <si>
    <t>9739371373, 7259244986</t>
  </si>
  <si>
    <t>SREENIVASA KALYANA MANTAPA</t>
  </si>
  <si>
    <t>3RD CROSS, 2ND MAIN</t>
  </si>
  <si>
    <t>HONGASANDRA, BEGUR ROAD</t>
  </si>
  <si>
    <t>17BCAR4025</t>
  </si>
  <si>
    <t>abidhakeem04@gmail.com</t>
  </si>
  <si>
    <t>HAKEEM MOHAMMED NAZEER</t>
  </si>
  <si>
    <t>JABEEN TAJ NAZEER</t>
  </si>
  <si>
    <t>CAT-II</t>
  </si>
  <si>
    <t>aymanhyderi@gmail.com</t>
  </si>
  <si>
    <t>#G006, B BLOCK, ZED ENCLAVE APARTMENTS</t>
  </si>
  <si>
    <t>NEAR LIVE 100 HOSPITAL, AISHWARYA CRYSTAL LAYOUT</t>
  </si>
  <si>
    <t>SINGASANDRA</t>
  </si>
  <si>
    <t>17BCAR8004</t>
  </si>
  <si>
    <t>harshvardhantiwary@live.com</t>
  </si>
  <si>
    <t xml:space="preserve"> CBSE BOARD JHARKHAND</t>
  </si>
  <si>
    <t xml:space="preserve">SATYENDRA NATH TIWARY </t>
  </si>
  <si>
    <t xml:space="preserve">JYOTI TIWARY </t>
  </si>
  <si>
    <t>9431115082 , 9934352122</t>
  </si>
  <si>
    <t xml:space="preserve">DEVKUNJ 211, </t>
  </si>
  <si>
    <t>KANKE ROADE, RANCHI</t>
  </si>
  <si>
    <t xml:space="preserve">NEAR GHANDI NAGAR GATE </t>
  </si>
  <si>
    <t>RANCHI</t>
  </si>
  <si>
    <t>17BCAR4004</t>
  </si>
  <si>
    <t>HASAN MURTAJA LAKDA WALA</t>
  </si>
  <si>
    <t>Hasanlakdawala1@gamil.com</t>
  </si>
  <si>
    <t>MURTAJA LAKDAWALA</t>
  </si>
  <si>
    <t>FATEMA LAKDAWALA</t>
  </si>
  <si>
    <t>9916043411 , 9036551132</t>
  </si>
  <si>
    <t>#502 SILVER SPRINGS APT</t>
  </si>
  <si>
    <t>17BCAR8026</t>
  </si>
  <si>
    <t>begumjaseeya@gmail.com</t>
  </si>
  <si>
    <t>RIYAZ  BAIG</t>
  </si>
  <si>
    <t>NAFEESA BEGUM</t>
  </si>
  <si>
    <t>9900810934 , 9902695711</t>
  </si>
  <si>
    <t>mkhanjabbar@gmail.com</t>
  </si>
  <si>
    <t xml:space="preserve">#54 SHARIFF MANZIL </t>
  </si>
  <si>
    <t>12TH MAIN BTM 1ST STAGE</t>
  </si>
  <si>
    <t>17BCAR8027</t>
  </si>
  <si>
    <t>kaushikgmrocks@gmail.com</t>
  </si>
  <si>
    <t>C GUNASEKARANAN</t>
  </si>
  <si>
    <t xml:space="preserve">MANI MALA G </t>
  </si>
  <si>
    <t>9952858197, 8220700885</t>
  </si>
  <si>
    <t>cgunasekarancud@yahoo.co.in</t>
  </si>
  <si>
    <t>#10</t>
  </si>
  <si>
    <t xml:space="preserve">CHAMUNDINAGAR </t>
  </si>
  <si>
    <t xml:space="preserve">AVALLAPALLI ROAD, BASTHI </t>
  </si>
  <si>
    <t>HOSUR</t>
  </si>
  <si>
    <t>17BCAR8005</t>
  </si>
  <si>
    <t>KAVYA B N</t>
  </si>
  <si>
    <t>meghabn0101@gmail.com</t>
  </si>
  <si>
    <t>NARASIMHACHAR N</t>
  </si>
  <si>
    <t>KUSUMA N</t>
  </si>
  <si>
    <t>9743455194, 9743455195</t>
  </si>
  <si>
    <t>#50, 5TH CROSS, "C" STREET</t>
  </si>
  <si>
    <t>BYATARAYANAPURA</t>
  </si>
  <si>
    <t>NEW EXTENSION, GEF POST, MYSORE ROAD</t>
  </si>
  <si>
    <t>17BCAR8006</t>
  </si>
  <si>
    <t>LIKITH K H</t>
  </si>
  <si>
    <t>likithashh@gmail.com</t>
  </si>
  <si>
    <t xml:space="preserve">HARISH K T </t>
  </si>
  <si>
    <t xml:space="preserve">DEVARAJAMMA B </t>
  </si>
  <si>
    <t>8095522605, 9980814552</t>
  </si>
  <si>
    <t>devikab714@gmail.com</t>
  </si>
  <si>
    <t>FOOTBALL</t>
  </si>
  <si>
    <t>#321</t>
  </si>
  <si>
    <t>8TH CROSS, 6TH BLOCK</t>
  </si>
  <si>
    <t>2ND STAGE, BDA LAYOUT, NAGARBHAVI</t>
  </si>
  <si>
    <t>17BCAR4005</t>
  </si>
  <si>
    <t>nishu.j@yahoo.com</t>
  </si>
  <si>
    <t>CBSE BOARD GUJRATH</t>
  </si>
  <si>
    <t xml:space="preserve">SATISH JINDAL </t>
  </si>
  <si>
    <t xml:space="preserve">URMILA JINDAL </t>
  </si>
  <si>
    <t>AGAEWAL</t>
  </si>
  <si>
    <t>9374755222, 9374611555</t>
  </si>
  <si>
    <t>#D-712</t>
  </si>
  <si>
    <t>SURYA RESIDENCY NEAR RAJMANDIR PLAZA</t>
  </si>
  <si>
    <t xml:space="preserve">CANAL ROAD VESU </t>
  </si>
  <si>
    <t xml:space="preserve">SURAT </t>
  </si>
  <si>
    <t>17BCAR8028</t>
  </si>
  <si>
    <t>MANOJ KUMAR H N</t>
  </si>
  <si>
    <t>ravidevanga1999@gmail.com</t>
  </si>
  <si>
    <t xml:space="preserve">NAGENDRA H K </t>
  </si>
  <si>
    <t>SAROJA</t>
  </si>
  <si>
    <t>DEVAN SHETTY</t>
  </si>
  <si>
    <t>8147963833 , 8904805627</t>
  </si>
  <si>
    <t>S,O NAGENDHRA B. KATTIHALLI</t>
  </si>
  <si>
    <t xml:space="preserve">KOPPLU ARCH ROAD </t>
  </si>
  <si>
    <t>2ND CROSS HASSAN</t>
  </si>
  <si>
    <t>HASSAN</t>
  </si>
  <si>
    <t>17BCAR8029</t>
  </si>
  <si>
    <t>meghanmadhu12@gmail.com</t>
  </si>
  <si>
    <t>NARAYAN IYENGAR</t>
  </si>
  <si>
    <t>SUMA</t>
  </si>
  <si>
    <t>9481543854, 9480434888</t>
  </si>
  <si>
    <t>D,O NARAYAN IYENGAR, THERINAMANE</t>
  </si>
  <si>
    <t>MAGGE HOBLI, ARKALGUD TALUK</t>
  </si>
  <si>
    <t>HASSAN DIST</t>
  </si>
  <si>
    <t>17BCAR8007</t>
  </si>
  <si>
    <t>Mfkrocks@gmail.com</t>
  </si>
  <si>
    <t>NASIRULLA KHAN</t>
  </si>
  <si>
    <t>KHALIDA BEGUM</t>
  </si>
  <si>
    <t>SUNNI MUSLIM</t>
  </si>
  <si>
    <t>9844133601 , 9035695189</t>
  </si>
  <si>
    <t>NASIRULLAKHAN076@GMAIL.COM</t>
  </si>
  <si>
    <t xml:space="preserve">#12, 5TH MAIN </t>
  </si>
  <si>
    <t>1ST STAGE,</t>
  </si>
  <si>
    <t>BTM LAYOUT `</t>
  </si>
  <si>
    <t>17BCAR4020</t>
  </si>
  <si>
    <t>charanabhay123@gmail.com</t>
  </si>
  <si>
    <t>SHASHI KUMAR Y</t>
  </si>
  <si>
    <t>K H LATHAMANI</t>
  </si>
  <si>
    <t>#213/1 7TH  CROSS</t>
  </si>
  <si>
    <t xml:space="preserve">1ST MAIN </t>
  </si>
  <si>
    <t>CHAMRAJPET</t>
  </si>
  <si>
    <t>17BCAR8030</t>
  </si>
  <si>
    <t>mohana99sindhu@gmail.com</t>
  </si>
  <si>
    <t>9449506030, 9731901134</t>
  </si>
  <si>
    <t xml:space="preserve">SAKTHIVEL R </t>
  </si>
  <si>
    <t xml:space="preserve">INDIRANI K S </t>
  </si>
  <si>
    <t xml:space="preserve">NARDAR </t>
  </si>
  <si>
    <t>9731901134, 9449506030</t>
  </si>
  <si>
    <t xml:space="preserve">Sakthi67@gmail.com </t>
  </si>
  <si>
    <t xml:space="preserve">#6 1ST MAIN ROAD </t>
  </si>
  <si>
    <t xml:space="preserve">BRINDAVAN NAGAR </t>
  </si>
  <si>
    <t xml:space="preserve">THAVAREKERE MAIN ROAD </t>
  </si>
  <si>
    <t>17BCAR8044</t>
  </si>
  <si>
    <t>mohihreddy12@gmail.com</t>
  </si>
  <si>
    <t xml:space="preserve">SURESH </t>
  </si>
  <si>
    <t>SUREKHA</t>
  </si>
  <si>
    <t>charanreddy957@gmail.com</t>
  </si>
  <si>
    <r>
      <t># 101</t>
    </r>
    <r>
      <rPr>
        <sz val="9"/>
        <rFont val="Calibri"/>
        <family val="2"/>
        <scheme val="minor"/>
      </rPr>
      <t xml:space="preserve"> CHALLAGHATTA </t>
    </r>
  </si>
  <si>
    <t>RAM TEMPLE STREET</t>
  </si>
  <si>
    <t>YAMLORE POST</t>
  </si>
  <si>
    <t>17BCAR8008</t>
  </si>
  <si>
    <t>MUKUNDHA R</t>
  </si>
  <si>
    <t>mukundharajendran@gmail.com</t>
  </si>
  <si>
    <t xml:space="preserve">RAJENDRAN </t>
  </si>
  <si>
    <t>DHANUNJAYAMMA</t>
  </si>
  <si>
    <t>VALLUVAN</t>
  </si>
  <si>
    <t>CAT-SC</t>
  </si>
  <si>
    <t>997285567, 9791946356, 7708728913</t>
  </si>
  <si>
    <t>mohantagore@gmail.com</t>
  </si>
  <si>
    <t>#54,55</t>
  </si>
  <si>
    <t xml:space="preserve">NANJUNDESHWAR NAGAR </t>
  </si>
  <si>
    <t xml:space="preserve">RAYAKOTTA ROAD </t>
  </si>
  <si>
    <t>17BCAR4039</t>
  </si>
  <si>
    <t>sritarran1999@gmail.com</t>
  </si>
  <si>
    <t xml:space="preserve">NEELAM SATISH </t>
  </si>
  <si>
    <t xml:space="preserve">NEELAM PADMAJA </t>
  </si>
  <si>
    <t xml:space="preserve">KAPU </t>
  </si>
  <si>
    <t>9550915587, 7993095989</t>
  </si>
  <si>
    <t xml:space="preserve">nlmsatish@gmail.com </t>
  </si>
  <si>
    <t>DOOR NO; 7, SRIAPTS,</t>
  </si>
  <si>
    <t xml:space="preserve">18TH MAIN, 3RD CROSS </t>
  </si>
  <si>
    <t xml:space="preserve">BTM 2ND STAGE </t>
  </si>
  <si>
    <t>17BCAR4007</t>
  </si>
  <si>
    <t>dhermaa23@gmail.com</t>
  </si>
  <si>
    <t xml:space="preserve">PILLAKATUPULA RAMAIAH </t>
  </si>
  <si>
    <t>PILLAKATUPULA LAKSHMI</t>
  </si>
  <si>
    <t>9491890147, 8331085118</t>
  </si>
  <si>
    <t>#2-58</t>
  </si>
  <si>
    <t xml:space="preserve">ANANTHAVARAM POST </t>
  </si>
  <si>
    <t>KROSURU MANDAL</t>
  </si>
  <si>
    <t>GUNTUR</t>
  </si>
  <si>
    <t>ANDRA PRADESH</t>
  </si>
  <si>
    <t>17BCAR8009</t>
  </si>
  <si>
    <t>mannapoorvi4747@gmail.com</t>
  </si>
  <si>
    <t>CBSE UTTAR PRADESH BOARD</t>
  </si>
  <si>
    <t>HARISH MANNA</t>
  </si>
  <si>
    <t>PALLAVI MANNA</t>
  </si>
  <si>
    <t>9451897537 , 8005334407</t>
  </si>
  <si>
    <t>mannapoorvi5290@gmail.com</t>
  </si>
  <si>
    <t># 42 VALMIKI MARG</t>
  </si>
  <si>
    <t>OPP TO HAZRATGANJ POLICE STATION</t>
  </si>
  <si>
    <t>17BCAR8010</t>
  </si>
  <si>
    <t>puneeth.p.reddy@gmail.com</t>
  </si>
  <si>
    <t>S R PRAKASH</t>
  </si>
  <si>
    <t>SATHYAVATHI S</t>
  </si>
  <si>
    <t>8762262614 , 9480796816</t>
  </si>
  <si>
    <t xml:space="preserve">#78,1 1ST MAIN 1ST CROSS </t>
  </si>
  <si>
    <t>SUDDUGUNTE PALYA</t>
  </si>
  <si>
    <t>DHARMAPURI COLLEGE POST</t>
  </si>
  <si>
    <t>17BCAR4024</t>
  </si>
  <si>
    <t>MANOJ KABRA</t>
  </si>
  <si>
    <t>NEELU KABRA</t>
  </si>
  <si>
    <t>8017571021, 9830202321, 9433435706</t>
  </si>
  <si>
    <t>SHREE APARTMENT, #138</t>
  </si>
  <si>
    <t>GT ROAD, BLOCK-C</t>
  </si>
  <si>
    <t>1ST FLOOR</t>
  </si>
  <si>
    <t>HOWRAH-2</t>
  </si>
  <si>
    <t>17BCAR8031</t>
  </si>
  <si>
    <t>rashmimuniraj15@gmail.com</t>
  </si>
  <si>
    <t xml:space="preserve"> MUNIRAJA V </t>
  </si>
  <si>
    <t>RENUKA M</t>
  </si>
  <si>
    <t>9844254755, 9980114755</t>
  </si>
  <si>
    <t>#220,44</t>
  </si>
  <si>
    <t xml:space="preserve">1ST MAIN ROAD, 3RD PHASE </t>
  </si>
  <si>
    <t xml:space="preserve">MANJUNATH NAGRA RAJAJINAGAR </t>
  </si>
  <si>
    <t>17BCAR4008</t>
  </si>
  <si>
    <t>rensvikem@gmail.com</t>
  </si>
  <si>
    <t>MUNIRATHINAM K</t>
  </si>
  <si>
    <t>C ELIZABETH</t>
  </si>
  <si>
    <t>8453789595 , 8762157605</t>
  </si>
  <si>
    <t>moseskmr7@gmail.com</t>
  </si>
  <si>
    <t># 261 B SFS 407 4TH PHASE</t>
  </si>
  <si>
    <t xml:space="preserve">YALAHANKA NEW TOWN </t>
  </si>
  <si>
    <t>17BCAR8020</t>
  </si>
  <si>
    <t>rashkamath@gmail.com</t>
  </si>
  <si>
    <t xml:space="preserve">KARNATAKA BOARD </t>
  </si>
  <si>
    <t>RAJIV KAMATH</t>
  </si>
  <si>
    <t>AMITA KAMATH</t>
  </si>
  <si>
    <t>9886002112, 9901909092</t>
  </si>
  <si>
    <t>rajiv.kamath@live.in</t>
  </si>
  <si>
    <t>#4</t>
  </si>
  <si>
    <t>RAMAKRISHNA GARDENS</t>
  </si>
  <si>
    <t>NEW BEL ROAD, DEVASANDRA</t>
  </si>
  <si>
    <t>17BCAR8021</t>
  </si>
  <si>
    <t>rudrajeetr@gmail.com</t>
  </si>
  <si>
    <t>ISCE BOARD KARNATAKA</t>
  </si>
  <si>
    <t>CHINMOY ROY</t>
  </si>
  <si>
    <t>MITHU ROY</t>
  </si>
  <si>
    <t>9739308903, 9986272800</t>
  </si>
  <si>
    <t>ch_roy@yahoo.com</t>
  </si>
  <si>
    <t>#A308</t>
  </si>
  <si>
    <t>SPLENDID LAKEDEWS</t>
  </si>
  <si>
    <t>BEGUR</t>
  </si>
  <si>
    <t>17BCAR8032</t>
  </si>
  <si>
    <t>S NITHYA</t>
  </si>
  <si>
    <t>nithyasrinivas1999@gmail.com</t>
  </si>
  <si>
    <t xml:space="preserve">SRINIVAS B K </t>
  </si>
  <si>
    <t xml:space="preserve">S KAVITHA </t>
  </si>
  <si>
    <t>9035493374, 9739894050</t>
  </si>
  <si>
    <t>#6, 108,1</t>
  </si>
  <si>
    <t xml:space="preserve">2ND CROSS, 2ND MAIN, THAVEREKERE MAIN ROAD </t>
  </si>
  <si>
    <t xml:space="preserve">BTM 1ST STAGE </t>
  </si>
  <si>
    <t>17BCAR8011</t>
  </si>
  <si>
    <t>Saiyafathima26@gmail.com</t>
  </si>
  <si>
    <t>SALAHUDDIN NASEEM</t>
  </si>
  <si>
    <t>SAYEEDA SIDDIQUA ALAVIYA</t>
  </si>
  <si>
    <t>Salahuddin.naseem@gmail.com</t>
  </si>
  <si>
    <t>#1,2-3 SAS COTTAGE JJ COLONY</t>
  </si>
  <si>
    <t xml:space="preserve">RBI EXTENSION </t>
  </si>
  <si>
    <t xml:space="preserve">JAYANAGAR 3RD BLOCK </t>
  </si>
  <si>
    <t>17BCAR8033</t>
  </si>
  <si>
    <t>seeni2000vasan@gmail.com</t>
  </si>
  <si>
    <t>DURAISU BRAMANIAM</t>
  </si>
  <si>
    <t>D TAMILVANI</t>
  </si>
  <si>
    <t xml:space="preserve">MANAI TELUGU CHETTY </t>
  </si>
  <si>
    <t>#3,16 ARUMUGAM ILLAM</t>
  </si>
  <si>
    <t>VPP NAGAR DIVANSAPUDUR (PO)</t>
  </si>
  <si>
    <t xml:space="preserve">POLLACHI (TQ) </t>
  </si>
  <si>
    <t>COIMBATORE</t>
  </si>
  <si>
    <t>17BCAR8034</t>
  </si>
  <si>
    <t>pintu19181@gmail.com</t>
  </si>
  <si>
    <t>DHIRAJ PUGALIYA</t>
  </si>
  <si>
    <t>PRAMILA PUGALIYA</t>
  </si>
  <si>
    <t>9435108655 , 9864219181</t>
  </si>
  <si>
    <t>dhirajain24365@gmail.com</t>
  </si>
  <si>
    <t>SUBHAM ELITE</t>
  </si>
  <si>
    <t>GANDHI BASTI TINALI</t>
  </si>
  <si>
    <t>SILPUKHURI</t>
  </si>
  <si>
    <t>17BCAR8035</t>
  </si>
  <si>
    <t>shifa.fatema3@gmail.com</t>
  </si>
  <si>
    <t>KALEEMULLA SHARIFF</t>
  </si>
  <si>
    <t xml:space="preserve">ZOHRA ADEEB KHANUM </t>
  </si>
  <si>
    <t>8095340640, 9916175632</t>
  </si>
  <si>
    <t>NEW 72 4TH CROSS RBI EXTENSION</t>
  </si>
  <si>
    <t>JAYANAGAR 3RD BLOCK EAST</t>
  </si>
  <si>
    <t>17BCAR8012</t>
  </si>
  <si>
    <t>SHRIJITH V A</t>
  </si>
  <si>
    <t>shrijith1999@gmail.com</t>
  </si>
  <si>
    <t>AJI KUMAR B</t>
  </si>
  <si>
    <t>SUJATHA R</t>
  </si>
  <si>
    <t>9632588174, 9741795004</t>
  </si>
  <si>
    <t>r.sujatha@rellis.co.in</t>
  </si>
  <si>
    <t>RALLIS INDIA LIMITED, 2ND FLOOR</t>
  </si>
  <si>
    <t>3RD BLOCK, KSCMF LTD BUILDING</t>
  </si>
  <si>
    <t>CUNNINGHAM ROAD, NEAR CHANDRIKA HOTEL</t>
  </si>
  <si>
    <t>17BCAR5001</t>
  </si>
  <si>
    <t>SHUBHAM GUPTA</t>
  </si>
  <si>
    <t>DTE</t>
  </si>
  <si>
    <t>RAJ KUMAR GUPTA</t>
  </si>
  <si>
    <t>NISHA GUPTA</t>
  </si>
  <si>
    <t>8923694172, 8923694171</t>
  </si>
  <si>
    <t>meelbarnal1968@gmail.com</t>
  </si>
  <si>
    <t xml:space="preserve">F7 SRI SAI SHIRWADH RESIDENCY , </t>
  </si>
  <si>
    <t>MUNESHWARA CIRCLE</t>
  </si>
  <si>
    <t>MANGAMAPALYA</t>
  </si>
  <si>
    <t>BOMMANHALLI</t>
  </si>
  <si>
    <t>17BCAR4011</t>
  </si>
  <si>
    <t>sileshg@gmail.com</t>
  </si>
  <si>
    <t xml:space="preserve">RAMANATHAN GANESH </t>
  </si>
  <si>
    <t xml:space="preserve">SRIVIDHYA GANESH </t>
  </si>
  <si>
    <t>9790972350, 9845750759</t>
  </si>
  <si>
    <t>rganesh_1999@yahoo.com</t>
  </si>
  <si>
    <t>#823</t>
  </si>
  <si>
    <t xml:space="preserve">8TH B MAIN 21ST CROSS </t>
  </si>
  <si>
    <t>HSR LAYOUT SECTOR-7</t>
  </si>
  <si>
    <t>17BCAR8013</t>
  </si>
  <si>
    <t>SREE HARI N</t>
  </si>
  <si>
    <t>sreehari@gmail.com</t>
  </si>
  <si>
    <t>21,01,1998</t>
  </si>
  <si>
    <t>MURALIDHARAN</t>
  </si>
  <si>
    <t>DEEPA MURALI</t>
  </si>
  <si>
    <t>9036708639, 7411489413</t>
  </si>
  <si>
    <t>deepa10923@gmail.com</t>
  </si>
  <si>
    <t>#25 HARI SHREE JANAPRIYA,</t>
  </si>
  <si>
    <t xml:space="preserve">2ND CROSS NANAPANAHALLI </t>
  </si>
  <si>
    <t>BEGUR ROAD</t>
  </si>
  <si>
    <t>17BCAR4023</t>
  </si>
  <si>
    <t>mrhardcore44.ss@gmail.com</t>
  </si>
  <si>
    <t>JIBAN SAHA</t>
  </si>
  <si>
    <t>SIPRA SAHA</t>
  </si>
  <si>
    <t>BENGALI</t>
  </si>
  <si>
    <t>9845157507, 9706462597</t>
  </si>
  <si>
    <t>KHARUPETIA</t>
  </si>
  <si>
    <t>DARRANG</t>
  </si>
  <si>
    <t>NEAR JAIN MANDIR</t>
  </si>
  <si>
    <t>17BCAR8018</t>
  </si>
  <si>
    <t>coolsubbu01@gmail.com</t>
  </si>
  <si>
    <t xml:space="preserve">PANDURANGA N </t>
  </si>
  <si>
    <t xml:space="preserve">VANI M </t>
  </si>
  <si>
    <t>9448707635, 9980335154</t>
  </si>
  <si>
    <t>coolpandu01@gmail.com</t>
  </si>
  <si>
    <t xml:space="preserve">#1171 18TH MAIN </t>
  </si>
  <si>
    <t xml:space="preserve">2ND 'B' CROSS </t>
  </si>
  <si>
    <t xml:space="preserve">JP NAGAR 2ND PHASE </t>
  </si>
  <si>
    <t>17BCAR4012</t>
  </si>
  <si>
    <t xml:space="preserve">SURESH KUMAR S </t>
  </si>
  <si>
    <t xml:space="preserve">RENUKA S </t>
  </si>
  <si>
    <t>TELUGU JANGAMA</t>
  </si>
  <si>
    <t>CAT-1</t>
  </si>
  <si>
    <t>9845271556, 9008516038</t>
  </si>
  <si>
    <t>SSSK4227@GMAIL.COM</t>
  </si>
  <si>
    <t xml:space="preserve">#10 7TH CROSS </t>
  </si>
  <si>
    <t>VENKTESWARA LAYOUT</t>
  </si>
  <si>
    <t>S G PALYA</t>
  </si>
  <si>
    <t>17BCAR4016</t>
  </si>
  <si>
    <t>stringroyale@gmail.com</t>
  </si>
  <si>
    <t xml:space="preserve">CBSE BOARD ROURKELA </t>
  </si>
  <si>
    <t>BAIDYANATH DEY</t>
  </si>
  <si>
    <t>MAYNA DEY</t>
  </si>
  <si>
    <t>ser.mayna@gmail.com</t>
  </si>
  <si>
    <t>#B/251</t>
  </si>
  <si>
    <t>KOELNAGAR</t>
  </si>
  <si>
    <t>ROURKELA</t>
  </si>
  <si>
    <t>ODISSA</t>
  </si>
  <si>
    <t>17BCAR4013</t>
  </si>
  <si>
    <t>surajsingh14996@gmail.com</t>
  </si>
  <si>
    <t>KISHORE KUMAR SINGH</t>
  </si>
  <si>
    <t>REKHA KISHORE SINGH</t>
  </si>
  <si>
    <t>9845674120, 9741823690</t>
  </si>
  <si>
    <t>#24</t>
  </si>
  <si>
    <t>8TH MAIN ROAD</t>
  </si>
  <si>
    <t>VASANTHNAGAR</t>
  </si>
  <si>
    <t>17BCAR8043</t>
  </si>
  <si>
    <t>suhaib1599@gmail.com</t>
  </si>
  <si>
    <t>9538720996, 7411409415</t>
  </si>
  <si>
    <t xml:space="preserve">SYED NAWAB JAN </t>
  </si>
  <si>
    <t xml:space="preserve">SARWATH ZAIBA </t>
  </si>
  <si>
    <t>7411409415, 7411408757</t>
  </si>
  <si>
    <t>nawabsnj@gmail.com</t>
  </si>
  <si>
    <t xml:space="preserve">#112, 7TH MAIN </t>
  </si>
  <si>
    <t xml:space="preserve">2ND CROSS, MARUTHI HBCS LAYOUT </t>
  </si>
  <si>
    <t xml:space="preserve">BTM LAYOUT 1ST STAGE </t>
  </si>
  <si>
    <t>17BCAR8037</t>
  </si>
  <si>
    <t>kkvaishak007@gmail.com</t>
  </si>
  <si>
    <t xml:space="preserve">KARTHIKEYAN K K </t>
  </si>
  <si>
    <t>RATHI KARTHIK</t>
  </si>
  <si>
    <t>9448200057 , 9036646790</t>
  </si>
  <si>
    <t>karthikeyankk064@gmail.com</t>
  </si>
  <si>
    <t>#25 SURYA ELEYRICALS</t>
  </si>
  <si>
    <t xml:space="preserve">K R ROAD BSK 2ND STAGE </t>
  </si>
  <si>
    <t>JAYANAGAR 7TH BLOCK</t>
  </si>
  <si>
    <t>17BCAR8014</t>
  </si>
  <si>
    <t>VAISHNAVI MANDIRA D R</t>
  </si>
  <si>
    <t>vaishnavisonu27@gmail.com</t>
  </si>
  <si>
    <t>RAVI SHANKAR DR</t>
  </si>
  <si>
    <t xml:space="preserve">JYOTHI LAKSHMI V </t>
  </si>
  <si>
    <t>8660407204 , 9378731012</t>
  </si>
  <si>
    <t>savishankardr@gmail.com</t>
  </si>
  <si>
    <t xml:space="preserve"># 47 20TH A CROSS </t>
  </si>
  <si>
    <t xml:space="preserve">19TH MAIN </t>
  </si>
  <si>
    <t>KAPILA ROAD SMS LAYOUT</t>
  </si>
  <si>
    <t>17BCAR8038</t>
  </si>
  <si>
    <t>VENKATESH G S</t>
  </si>
  <si>
    <t>venkateshgs156@gmail.com</t>
  </si>
  <si>
    <t>SURYANARAYANA G R</t>
  </si>
  <si>
    <t>ARUNA JYOTHI S</t>
  </si>
  <si>
    <t>8861104864, 9632520411</t>
  </si>
  <si>
    <t>HANUMANTHA CHAR HOUSE</t>
  </si>
  <si>
    <t>ASHOKA ROAD</t>
  </si>
  <si>
    <t>HIRIYUR TOWN</t>
  </si>
  <si>
    <t>CHITRADURGA</t>
  </si>
  <si>
    <t>17BCAR4014</t>
  </si>
  <si>
    <t>vineethj1109@gmail.com</t>
  </si>
  <si>
    <t xml:space="preserve">JAGANNATH M </t>
  </si>
  <si>
    <t>KOTESHWARI J</t>
  </si>
  <si>
    <t>AGAMUDI</t>
  </si>
  <si>
    <t>9900404808, 7411740011, 9060080060</t>
  </si>
  <si>
    <t>jagannathmani7@gmail.com</t>
  </si>
  <si>
    <t xml:space="preserve">#232,A, 2ND MAIN </t>
  </si>
  <si>
    <t>4TH STAGE INDUSTRIAL TOWN</t>
  </si>
  <si>
    <t xml:space="preserve">RAJAJINAGR </t>
  </si>
  <si>
    <t>17BCAR4015</t>
  </si>
  <si>
    <t>yashtated10@gmail.com</t>
  </si>
  <si>
    <t>BHARATH KUMAR K</t>
  </si>
  <si>
    <t>SHOBHA</t>
  </si>
  <si>
    <t>9844231360, 9986557702</t>
  </si>
  <si>
    <t>shobhatatedo@gmail.com</t>
  </si>
  <si>
    <t>#3373-16, KESARJI BUILDING</t>
  </si>
  <si>
    <t>NEAR KALIKAMBA TEMPLE</t>
  </si>
  <si>
    <t xml:space="preserve">GANDHI BAZAR </t>
  </si>
  <si>
    <t>17BCAR1019</t>
  </si>
  <si>
    <t>AADRITA LAIK</t>
  </si>
  <si>
    <t>aadritalaik123@gmail.com</t>
  </si>
  <si>
    <t xml:space="preserve">ISCE BOARD WEST BENGAL </t>
  </si>
  <si>
    <t>RAJA LAIK</t>
  </si>
  <si>
    <t>SANCHITA LAIK</t>
  </si>
  <si>
    <t>E</t>
  </si>
  <si>
    <t>7001710132, 9474486198</t>
  </si>
  <si>
    <t>rajalaik123@gmail.com</t>
  </si>
  <si>
    <t>HILL VIEW PARK EAST</t>
  </si>
  <si>
    <t>S B GORAI ROAD, PURBASHA</t>
  </si>
  <si>
    <t>NEAR ST. VINCENT HIGH AND TECHNICAL SCHOOL</t>
  </si>
  <si>
    <t>ASANSOL</t>
  </si>
  <si>
    <t>17BCAR6051</t>
  </si>
  <si>
    <t>AISHWARYA S</t>
  </si>
  <si>
    <t xml:space="preserve">tejaskytes56@gmail.com </t>
  </si>
  <si>
    <t xml:space="preserve">SURESH V </t>
  </si>
  <si>
    <t xml:space="preserve">SUMA V </t>
  </si>
  <si>
    <t xml:space="preserve">CTA 3A </t>
  </si>
  <si>
    <t>7899386967, 7338345959</t>
  </si>
  <si>
    <t xml:space="preserve">#46 6TH MAIN VAJPAYEE NAGAR </t>
  </si>
  <si>
    <t xml:space="preserve">CHIKALSANDRA KSRTC LAYOUT </t>
  </si>
  <si>
    <t>BSK 3RD STAGE</t>
  </si>
  <si>
    <t>17BCAR8041</t>
  </si>
  <si>
    <t>ALIYA QURESHI</t>
  </si>
  <si>
    <t>drowkhanum@gmail.com</t>
  </si>
  <si>
    <t>ILYAZ QURESHI</t>
  </si>
  <si>
    <t>SAHERA QURESHI</t>
  </si>
  <si>
    <t xml:space="preserve">2ND MAIN ROAD </t>
  </si>
  <si>
    <t xml:space="preserve">VINAYAKA NAGAR </t>
  </si>
  <si>
    <t xml:space="preserve">JP NAGAR 5TH PHASE </t>
  </si>
  <si>
    <t>17BCAR6052</t>
  </si>
  <si>
    <t>ANIKET GUCHAIT</t>
  </si>
  <si>
    <t>aniket24025@gmail.com</t>
  </si>
  <si>
    <t xml:space="preserve">NARAYAN GUCHAIT </t>
  </si>
  <si>
    <t xml:space="preserve">ANITA GUCHAIT </t>
  </si>
  <si>
    <t xml:space="preserve">MAHISHYA </t>
  </si>
  <si>
    <t>9036794200, 9880661445</t>
  </si>
  <si>
    <t xml:space="preserve">JP NAGAR 1ST PHASE, </t>
  </si>
  <si>
    <t>4TH CROSS,</t>
  </si>
  <si>
    <t xml:space="preserve">RAJ MANSION, 1ST FLOOR </t>
  </si>
  <si>
    <t>17BCAR4029</t>
  </si>
  <si>
    <t>ANISH V</t>
  </si>
  <si>
    <t>vinod_kotian2004@yahoo.com</t>
  </si>
  <si>
    <t xml:space="preserve">VINOD KOTIAN </t>
  </si>
  <si>
    <t xml:space="preserve">SUCHARITHA </t>
  </si>
  <si>
    <t xml:space="preserve">MOGAVEERA </t>
  </si>
  <si>
    <t>CTA 1</t>
  </si>
  <si>
    <t>9481851016, 9481851015</t>
  </si>
  <si>
    <t xml:space="preserve">#23, SBI COLONY </t>
  </si>
  <si>
    <t xml:space="preserve">DEVARACHIKKANAHALLI </t>
  </si>
  <si>
    <t>17BCAR2046</t>
  </si>
  <si>
    <t>ANUBANDH ANAND</t>
  </si>
  <si>
    <t>anubandhanand@gmail.com</t>
  </si>
  <si>
    <t>ANAND KUMAR</t>
  </si>
  <si>
    <t>BINDU ANAND</t>
  </si>
  <si>
    <t>IDIGA</t>
  </si>
  <si>
    <t>9731732460, 8197908809</t>
  </si>
  <si>
    <t>TABLE TENNIS</t>
  </si>
  <si>
    <t># 909, KALARAVA</t>
  </si>
  <si>
    <t>3RD BLOCK, SIR M V LAYOUT</t>
  </si>
  <si>
    <t>KENGERI SATELLITE</t>
  </si>
  <si>
    <t>17BCAR8023</t>
  </si>
  <si>
    <t>ANUSHA R</t>
  </si>
  <si>
    <t>ranushameda@gmail.com</t>
  </si>
  <si>
    <t xml:space="preserve">RAMAKRISHNA SETTY P B </t>
  </si>
  <si>
    <t>JYOTHSNA RAMU</t>
  </si>
  <si>
    <t xml:space="preserve">VYSYA </t>
  </si>
  <si>
    <t>jyothsnaramu65@gmail.com</t>
  </si>
  <si>
    <t xml:space="preserve">#3, 3RD CROSS </t>
  </si>
  <si>
    <t xml:space="preserve">MALLESHWARAM </t>
  </si>
  <si>
    <t>17BCAR6053</t>
  </si>
  <si>
    <t>ARUN KUMAR R</t>
  </si>
  <si>
    <t>arun94889@gmail.com</t>
  </si>
  <si>
    <t xml:space="preserve">RAMDAS V </t>
  </si>
  <si>
    <t xml:space="preserve">KALAIARASI R </t>
  </si>
  <si>
    <t>9481450990, 9483679820</t>
  </si>
  <si>
    <t xml:space="preserve">#71 </t>
  </si>
  <si>
    <t xml:space="preserve">KANAKAPURA ROAD </t>
  </si>
  <si>
    <t xml:space="preserve">BASAVANGUDI </t>
  </si>
  <si>
    <t>17BCAR4044</t>
  </si>
  <si>
    <t>ASHAR KHAN</t>
  </si>
  <si>
    <t>asharkhan11@gmail.com</t>
  </si>
  <si>
    <t>SEEMA KALEEM</t>
  </si>
  <si>
    <t>KALEEMULLA KHAN</t>
  </si>
  <si>
    <t>#31, 1ST FLOOR</t>
  </si>
  <si>
    <t>1ST CROSS</t>
  </si>
  <si>
    <t>BTM LAYOUT, 1ST STAGE</t>
  </si>
  <si>
    <t>17BCAR4038</t>
  </si>
  <si>
    <t>BALA MONESH G</t>
  </si>
  <si>
    <t>balamonesh10@gmail.com</t>
  </si>
  <si>
    <t>GANESHAN S</t>
  </si>
  <si>
    <t>CHITRA G</t>
  </si>
  <si>
    <t>THULLUVA VALLAR</t>
  </si>
  <si>
    <t>ganesh59995@gmail.com</t>
  </si>
  <si>
    <t>#2/1</t>
  </si>
  <si>
    <t>NETHAJI ROAD, 6TH CROSS</t>
  </si>
  <si>
    <t>TIRUPATTUR</t>
  </si>
  <si>
    <t>17BCAR1007</t>
  </si>
  <si>
    <t>CALDER DIAS</t>
  </si>
  <si>
    <t>calderdias55657947@gmail.com</t>
  </si>
  <si>
    <t>CBSE BOARD KUWAIT</t>
  </si>
  <si>
    <t>ANSY MANUEL A DIAS</t>
  </si>
  <si>
    <t>ANITA MENDES</t>
  </si>
  <si>
    <t>NCC URBAN ASTER</t>
  </si>
  <si>
    <t># A704</t>
  </si>
  <si>
    <t>YELLAHANKA NEW TOWN</t>
  </si>
  <si>
    <t>17BCAR1015</t>
  </si>
  <si>
    <t>CHANDAN B R</t>
  </si>
  <si>
    <t>gangsterchandan7@gmail.com</t>
  </si>
  <si>
    <t xml:space="preserve">RANGASWAMY B M </t>
  </si>
  <si>
    <t xml:space="preserve">GAYITHRI </t>
  </si>
  <si>
    <t xml:space="preserve">GOWDAS </t>
  </si>
  <si>
    <t>9886667403, 9742897849</t>
  </si>
  <si>
    <t xml:space="preserve">#658, 1ST FLOOR, 6TH MAIN, </t>
  </si>
  <si>
    <t xml:space="preserve">KRISHNANADI ROAD </t>
  </si>
  <si>
    <t xml:space="preserve">SRINAGAR </t>
  </si>
  <si>
    <t>17BCAR1026</t>
  </si>
  <si>
    <t>DEEPIKA G</t>
  </si>
  <si>
    <t>deepikaravi763@gmail.com</t>
  </si>
  <si>
    <t>GAVISIDDAIAH</t>
  </si>
  <si>
    <t>GOWRAMMA</t>
  </si>
  <si>
    <t xml:space="preserve">KURUBAS </t>
  </si>
  <si>
    <t xml:space="preserve">CTA 2A </t>
  </si>
  <si>
    <t>9900300129, 7022667996</t>
  </si>
  <si>
    <t xml:space="preserve">#3, 13TH A CROSS  </t>
  </si>
  <si>
    <t>ITTAMADU</t>
  </si>
  <si>
    <t xml:space="preserve">GIRINAGAR 1ST PHASE </t>
  </si>
  <si>
    <t>17BCAR6064</t>
  </si>
  <si>
    <t>DHANUSH A</t>
  </si>
  <si>
    <t>dhanushaji143@gmail.com</t>
  </si>
  <si>
    <t>AJI KUMAR A</t>
  </si>
  <si>
    <t>DEEPA S</t>
  </si>
  <si>
    <t>9447182181, 7558000403</t>
  </si>
  <si>
    <t>ASHADAM</t>
  </si>
  <si>
    <t>NARUVAMOODU</t>
  </si>
  <si>
    <t>NARUVAMOODU P O</t>
  </si>
  <si>
    <t>17BCAR4026</t>
  </si>
  <si>
    <t>GAGAN GOWDA V</t>
  </si>
  <si>
    <t>gagangowda8899@gmail.com</t>
  </si>
  <si>
    <t xml:space="preserve">VENKATARAMAIAH C M </t>
  </si>
  <si>
    <t xml:space="preserve">SHOBHA M R </t>
  </si>
  <si>
    <t>9916206983, 9738125511</t>
  </si>
  <si>
    <t>cmvenkatramaiah@gmail.com</t>
  </si>
  <si>
    <t xml:space="preserve">#1144, </t>
  </si>
  <si>
    <t xml:space="preserve">9TH MAIN, 5TH CROSS, </t>
  </si>
  <si>
    <t xml:space="preserve">SRINIVAS NAGAR </t>
  </si>
  <si>
    <t>17BCAR4030</t>
  </si>
  <si>
    <t>HUSSAIN M CALCUTTAWALA</t>
  </si>
  <si>
    <t>hussaincalcuttawal@yahoo.com</t>
  </si>
  <si>
    <t xml:space="preserve">MUSTAFA S CALCUTTAWALA </t>
  </si>
  <si>
    <t xml:space="preserve">REHANA M CALCUTTAWALA </t>
  </si>
  <si>
    <t xml:space="preserve">BOHRA </t>
  </si>
  <si>
    <t xml:space="preserve">CTA 2B </t>
  </si>
  <si>
    <t>9845290651, 9740699232</t>
  </si>
  <si>
    <t>mustafa.calcuttawala@yahoo.com</t>
  </si>
  <si>
    <t xml:space="preserve">#105 SILVER SPRINGS APARTMENTS </t>
  </si>
  <si>
    <t xml:space="preserve">BOHRA LAYOUT </t>
  </si>
  <si>
    <t xml:space="preserve">GOTTIGERE BANNERGHATTA </t>
  </si>
  <si>
    <t>17BCAR1031</t>
  </si>
  <si>
    <t>KARTHIK B</t>
  </si>
  <si>
    <t>karthikkar8970@gmail.com</t>
  </si>
  <si>
    <t>BADRAPPA</t>
  </si>
  <si>
    <t>MUNIRATHNAMMA</t>
  </si>
  <si>
    <t>BHOVI</t>
  </si>
  <si>
    <t>ST</t>
  </si>
  <si>
    <t>9008326664, 8970403339</t>
  </si>
  <si>
    <t>ATTIBELE INDUSTRIAL AREA, NEAR BIO CHEM LTD</t>
  </si>
  <si>
    <t>YADAVANAHLLI (POST)</t>
  </si>
  <si>
    <t>ANEKAL TALUK</t>
  </si>
  <si>
    <t>17BCAR1032</t>
  </si>
  <si>
    <t>KARTHIK M C</t>
  </si>
  <si>
    <t>mckarthik07@gmail.com</t>
  </si>
  <si>
    <t xml:space="preserve">CHANDRA MOHAN B K </t>
  </si>
  <si>
    <t xml:space="preserve">GEETHA RNI M C </t>
  </si>
  <si>
    <t>9972632755, 9901895511</t>
  </si>
  <si>
    <t>mcnagarjuna07@gmail.com</t>
  </si>
  <si>
    <t xml:space="preserve">SRI LAKSHMI NILAYA, </t>
  </si>
  <si>
    <t xml:space="preserve">BESIDE SRI RAMA MANDIR, </t>
  </si>
  <si>
    <t xml:space="preserve">N R EXTENTION </t>
  </si>
  <si>
    <t xml:space="preserve">CHINTAMANI </t>
  </si>
  <si>
    <t>17BCAR6054</t>
  </si>
  <si>
    <t>KARTHIK RAJ P</t>
  </si>
  <si>
    <t>karthick123rajp@fmail.com</t>
  </si>
  <si>
    <t xml:space="preserve">PRAHALATHAN P </t>
  </si>
  <si>
    <t xml:space="preserve">PARVATHI P </t>
  </si>
  <si>
    <t xml:space="preserve">VANNIER </t>
  </si>
  <si>
    <t>CTA 2A</t>
  </si>
  <si>
    <t>9448171615, 9141707494</t>
  </si>
  <si>
    <t>prahakadmp@gmail.com</t>
  </si>
  <si>
    <t xml:space="preserve"># 793, 15TH CROSS, 49TH MAIN </t>
  </si>
  <si>
    <t>K S LAYOUT, BSK 2ND STAGE</t>
  </si>
  <si>
    <t xml:space="preserve">BANASHANKARI </t>
  </si>
  <si>
    <t>17BCAR8042</t>
  </si>
  <si>
    <t>KAVIYA B</t>
  </si>
  <si>
    <t>kaviyabalachandran835@gmail.com</t>
  </si>
  <si>
    <t>R BALACHANDRAN</t>
  </si>
  <si>
    <t>B VALARMATHI</t>
  </si>
  <si>
    <t>SENGUNTHA MUFALIAR</t>
  </si>
  <si>
    <t>9845294534, 7022002493</t>
  </si>
  <si>
    <t>bala@classicac.co.in</t>
  </si>
  <si>
    <t># 16</t>
  </si>
  <si>
    <t>1ST CROSS, SARAVATHY LAYOUT</t>
  </si>
  <si>
    <t>KR PURAM, T C PALYA</t>
  </si>
  <si>
    <t>17BCAR2037</t>
  </si>
  <si>
    <t>KAVYA B</t>
  </si>
  <si>
    <t>kavyakavz854@gmail.com</t>
  </si>
  <si>
    <t xml:space="preserve">N L HARI BHASKAR </t>
  </si>
  <si>
    <t xml:space="preserve">SUJATHA HARIBHASKAR </t>
  </si>
  <si>
    <t>9740919468, 8431080179</t>
  </si>
  <si>
    <t>haribhaskar1966@gmail.com</t>
  </si>
  <si>
    <t xml:space="preserve">#17, "SAI KRUPA", 2ND CROSS </t>
  </si>
  <si>
    <t xml:space="preserve">MSH LAYOUT </t>
  </si>
  <si>
    <t xml:space="preserve">ANAND NAGAR </t>
  </si>
  <si>
    <t>17BCAR6014</t>
  </si>
  <si>
    <t>KUMAR AMRIT</t>
  </si>
  <si>
    <t>kumaramrit12dc1998@gmail.com</t>
  </si>
  <si>
    <t>CBSE BOARD BIHAR</t>
  </si>
  <si>
    <t>ANJALI JHA</t>
  </si>
  <si>
    <t>ASHUTOSH JHA</t>
  </si>
  <si>
    <t>9430675727, 9471849674</t>
  </si>
  <si>
    <t>OFFICERS COLONY</t>
  </si>
  <si>
    <t>MIRCHAI BARI</t>
  </si>
  <si>
    <t>KATIHAR</t>
  </si>
  <si>
    <t>BIHAR</t>
  </si>
  <si>
    <t>17BCAR2048</t>
  </si>
  <si>
    <t>M D UMAIR UZ ZAMAN H</t>
  </si>
  <si>
    <t>umairazama3934@gmail.com</t>
  </si>
  <si>
    <t xml:space="preserve">S HABEEB ULLA </t>
  </si>
  <si>
    <t>SHABEENA TAJ HABEEBULLA</t>
  </si>
  <si>
    <t>9343728940, 9535746591</t>
  </si>
  <si>
    <t>shabecbulla40@gmail.com</t>
  </si>
  <si>
    <t>#93 3RD CROSS ARADHANA LYT</t>
  </si>
  <si>
    <t>NEAR L&amp;T SOUTH CITY APARTMENTS AREKERE</t>
  </si>
  <si>
    <t xml:space="preserve">BANNERGHATTA ROAD </t>
  </si>
  <si>
    <t>17BCAR4032</t>
  </si>
  <si>
    <t>MADHU SUDAN</t>
  </si>
  <si>
    <t>madhusudanbalamrugan@gmail.com</t>
  </si>
  <si>
    <t xml:space="preserve">BALAMURUGAN </t>
  </si>
  <si>
    <t xml:space="preserve">TAMIL SELVI </t>
  </si>
  <si>
    <t xml:space="preserve">SADHU CHATTY </t>
  </si>
  <si>
    <t>9916546974, 9036885849</t>
  </si>
  <si>
    <t>selvibalamurgan90@gmail.com</t>
  </si>
  <si>
    <t xml:space="preserve">#55/5 VENKATAWARA ILLAM </t>
  </si>
  <si>
    <t xml:space="preserve">3RD MAIN, KAVERIPURA </t>
  </si>
  <si>
    <t xml:space="preserve">KAMAKSHIPALYA </t>
  </si>
  <si>
    <t>17BCAR4043</t>
  </si>
  <si>
    <t>MAHAMAD NOUSHADALI SHA</t>
  </si>
  <si>
    <t>mahamadnoushad@gmail.com</t>
  </si>
  <si>
    <t>DIPLOMA KARNATAKA</t>
  </si>
  <si>
    <t>DIPLOMA</t>
  </si>
  <si>
    <t>MAHAMAD RAFI P</t>
  </si>
  <si>
    <t>SARTHAJ BEGUM</t>
  </si>
  <si>
    <t>8496880681, 9686762154</t>
  </si>
  <si>
    <t>14TH WARD SMIORE COLONY SANDUR POST</t>
  </si>
  <si>
    <t>SANDUR TALUK</t>
  </si>
  <si>
    <t>BALLARY DIST</t>
  </si>
  <si>
    <t>BALLARY</t>
  </si>
  <si>
    <t>17BCAR4037</t>
  </si>
  <si>
    <t>MANIGANDA R</t>
  </si>
  <si>
    <t xml:space="preserve">maniganda647@gmail.com </t>
  </si>
  <si>
    <t xml:space="preserve">RAVIKUMAR R </t>
  </si>
  <si>
    <t xml:space="preserve">SHANTHI R </t>
  </si>
  <si>
    <t xml:space="preserve">GOWNDER </t>
  </si>
  <si>
    <t>8896687704 , 9535897039</t>
  </si>
  <si>
    <t xml:space="preserve">#81, 11 MAIN ROAD </t>
  </si>
  <si>
    <t xml:space="preserve">J C NAGAR, </t>
  </si>
  <si>
    <t xml:space="preserve">KURUBARAHALLI </t>
  </si>
  <si>
    <t>17BCAR1033</t>
  </si>
  <si>
    <t>MANOJ KUMAR N</t>
  </si>
  <si>
    <t>kumarmanoj34744@gmail.com</t>
  </si>
  <si>
    <t xml:space="preserve">NARAYAN S R </t>
  </si>
  <si>
    <t>KAMALA</t>
  </si>
  <si>
    <t>NAYAK</t>
  </si>
  <si>
    <t>9886531908, 974145730</t>
  </si>
  <si>
    <t xml:space="preserve">5TH MAIN, 5TH CROSS </t>
  </si>
  <si>
    <t xml:space="preserve">JAYABHEEM NAGAR </t>
  </si>
  <si>
    <t>17BCAR4033</t>
  </si>
  <si>
    <t>MOHITH V</t>
  </si>
  <si>
    <t xml:space="preserve">mohithvenkatesh0311@gmail.com </t>
  </si>
  <si>
    <t>VENKATESH V</t>
  </si>
  <si>
    <t xml:space="preserve">PUSPALATHA S </t>
  </si>
  <si>
    <t xml:space="preserve">THOGATAS </t>
  </si>
  <si>
    <t>9845084145, 9148946451</t>
  </si>
  <si>
    <t xml:space="preserve">L 14, </t>
  </si>
  <si>
    <t xml:space="preserve">8TH CROSS </t>
  </si>
  <si>
    <t>LAKSMINARAYANPURAM</t>
  </si>
  <si>
    <t>17BCAR1022</t>
  </si>
  <si>
    <t>MONISH M</t>
  </si>
  <si>
    <t>manjuvinutha@gmail.com</t>
  </si>
  <si>
    <t xml:space="preserve">MANJUNATH H </t>
  </si>
  <si>
    <t xml:space="preserve">VIJAYAMMA T P </t>
  </si>
  <si>
    <t>9686055515, 9448596017</t>
  </si>
  <si>
    <t>manjunath@gmail.com</t>
  </si>
  <si>
    <t xml:space="preserve"># 5/10,  ANANYA NILAYA, </t>
  </si>
  <si>
    <t>5TH MAIN ROAD 4TH BLOCK</t>
  </si>
  <si>
    <t xml:space="preserve">GORAGUNTEPALYA </t>
  </si>
  <si>
    <t>17BCAR1016</t>
  </si>
  <si>
    <t>MUSKAN SHARMA</t>
  </si>
  <si>
    <t>jkskathua@gmail.com</t>
  </si>
  <si>
    <t>JAMMU &amp; KASHMIR BORAD</t>
  </si>
  <si>
    <t xml:space="preserve">JOGINDER SHARMA </t>
  </si>
  <si>
    <t xml:space="preserve">SEEMA SHARMA </t>
  </si>
  <si>
    <t>9419150170, 9419150170</t>
  </si>
  <si>
    <t>WARD # 5,  HOUSE # 241,</t>
  </si>
  <si>
    <t>KATHUA</t>
  </si>
  <si>
    <t xml:space="preserve">KATHUA </t>
  </si>
  <si>
    <t>JAMMU &amp; KASHMIR</t>
  </si>
  <si>
    <t>17BCAR6056</t>
  </si>
  <si>
    <t>NAVEEN SRIVATSA</t>
  </si>
  <si>
    <t>naveensrivatsad.naneensrivatasa@gmail.com</t>
  </si>
  <si>
    <t>DWARAKANATH</t>
  </si>
  <si>
    <t>JAYALAKSHMI</t>
  </si>
  <si>
    <t>teju1296@gmail.com</t>
  </si>
  <si>
    <t>#348, 2ND B CROSS</t>
  </si>
  <si>
    <t>17BCAR6057</t>
  </si>
  <si>
    <t>NEHA ABROL</t>
  </si>
  <si>
    <t>neha.nelly123@gmail.com</t>
  </si>
  <si>
    <t xml:space="preserve">SANDEEP ABROL </t>
  </si>
  <si>
    <t xml:space="preserve">KRISHNA ABROL </t>
  </si>
  <si>
    <t>9739251038, 9738842378</t>
  </si>
  <si>
    <t>sandeep_abrol@rediffmail.com</t>
  </si>
  <si>
    <t xml:space="preserve">CHOCOLATE FACTORY ROAD, </t>
  </si>
  <si>
    <t xml:space="preserve">BTM LAYOUT STAGE 1 </t>
  </si>
  <si>
    <t xml:space="preserve">VRISHABH RESIDENCY </t>
  </si>
  <si>
    <t>17BCAR6049</t>
  </si>
  <si>
    <t>P M RAHUL</t>
  </si>
  <si>
    <t>rahulandroid18@gmail.com</t>
  </si>
  <si>
    <t xml:space="preserve">P S MOHAN KUMAR </t>
  </si>
  <si>
    <t xml:space="preserve">P M PUSHPALATHA </t>
  </si>
  <si>
    <t xml:space="preserve">BHAVASAR KSHATRIYA </t>
  </si>
  <si>
    <t>9944950275, 9986241760</t>
  </si>
  <si>
    <t>psmohan_kumar@yahoo.com</t>
  </si>
  <si>
    <t xml:space="preserve">#34, 3RD CROSS, BASAVARAJU LAYOUT </t>
  </si>
  <si>
    <t xml:space="preserve">JARGEHALLI </t>
  </si>
  <si>
    <t>17BCAR6058</t>
  </si>
  <si>
    <t>PAVAN S R</t>
  </si>
  <si>
    <t>pavanpop003@gmail.com</t>
  </si>
  <si>
    <t>RAMALINGEGOWDA S B</t>
  </si>
  <si>
    <t>SAVITHA S</t>
  </si>
  <si>
    <t>9964080785, 8951255161</t>
  </si>
  <si>
    <t>#311, 11TH MAIN</t>
  </si>
  <si>
    <t>6TH CROSS, SHESHADRINAGAR</t>
  </si>
  <si>
    <t>BAGALAGUNTE NAGASANDRA POST</t>
  </si>
  <si>
    <t>17BCAR2049</t>
  </si>
  <si>
    <t>PRAJVAL RAM R</t>
  </si>
  <si>
    <t>prajwalram216@gmail.com</t>
  </si>
  <si>
    <t xml:space="preserve">RAMAMURTHY T </t>
  </si>
  <si>
    <t xml:space="preserve">GAYATHRI P </t>
  </si>
  <si>
    <t xml:space="preserve">NAYINDA </t>
  </si>
  <si>
    <t>9686662362, 9731827031</t>
  </si>
  <si>
    <t>rams50339@gmail.com</t>
  </si>
  <si>
    <t>#29/A,</t>
  </si>
  <si>
    <t>6TH MAIN 6TH CROSS</t>
  </si>
  <si>
    <t>17BCAR6065</t>
  </si>
  <si>
    <t>PRASHANTH R MADHUGIR</t>
  </si>
  <si>
    <t>prashanth.r.m96@gmail.com</t>
  </si>
  <si>
    <t>RAJEEV K MADHUGIR</t>
  </si>
  <si>
    <t>VASANTHAVALLI B R</t>
  </si>
  <si>
    <t>9448280314, 9480102416</t>
  </si>
  <si>
    <t>#1235</t>
  </si>
  <si>
    <t>4TH MAIN, 18TH CROSS, SECTOR 7</t>
  </si>
  <si>
    <t>HSR LAYOUT</t>
  </si>
  <si>
    <t>17BCAR6059</t>
  </si>
  <si>
    <t>PREETHI NAG</t>
  </si>
  <si>
    <t>preethinag1999@gmail.com</t>
  </si>
  <si>
    <t xml:space="preserve">NAGRAJ J M </t>
  </si>
  <si>
    <t xml:space="preserve">SHYLA NARAJ </t>
  </si>
  <si>
    <t xml:space="preserve">EDIGA </t>
  </si>
  <si>
    <t>9845563343, 9035541388</t>
  </si>
  <si>
    <t>nagaraja_royal@yahoo.co.in</t>
  </si>
  <si>
    <t xml:space="preserve">#111 JANGALPALYA </t>
  </si>
  <si>
    <t xml:space="preserve">BANNERGHTTA POST </t>
  </si>
  <si>
    <t>17BCAR6060</t>
  </si>
  <si>
    <t>RISHAB B N</t>
  </si>
  <si>
    <t>rishabbn@gmail.com</t>
  </si>
  <si>
    <t xml:space="preserve">MADAN B N </t>
  </si>
  <si>
    <t xml:space="preserve">JYOTHI MADAN </t>
  </si>
  <si>
    <t>6472 3520 4203</t>
  </si>
  <si>
    <t>9886034686, 9986511234</t>
  </si>
  <si>
    <t>jyothimadan@gmail.com</t>
  </si>
  <si>
    <t>#B7 VILLA, RANKA COLON</t>
  </si>
  <si>
    <t>BILEKAHALLI, BG ROAD</t>
  </si>
  <si>
    <t>17BCAR6061</t>
  </si>
  <si>
    <t>pramodstarter@gmail.com</t>
  </si>
  <si>
    <t xml:space="preserve">NAGRAJ N </t>
  </si>
  <si>
    <t>VANI</t>
  </si>
  <si>
    <t xml:space="preserve">REDDY </t>
  </si>
  <si>
    <t>9886718326, 9739797357</t>
  </si>
  <si>
    <t xml:space="preserve">#68, 2ND CROSS, </t>
  </si>
  <si>
    <t xml:space="preserve">NEAR VENUGOPALASWAMI TEMPLE </t>
  </si>
  <si>
    <t xml:space="preserve">KONANAAGRAHARA </t>
  </si>
  <si>
    <t>17BCAR4041</t>
  </si>
  <si>
    <t>SAHANA S</t>
  </si>
  <si>
    <t>sahanashivakumar47@gmail.com</t>
  </si>
  <si>
    <t>SHIVAKUMAR S R</t>
  </si>
  <si>
    <t>YOGITHA B M</t>
  </si>
  <si>
    <t>PADMASHALI</t>
  </si>
  <si>
    <t>9945560375, 9845655951</t>
  </si>
  <si>
    <t>jadav.yogitha7@gmail.com</t>
  </si>
  <si>
    <t># 403, 3RD FLOOR, SAI RESIDENCY</t>
  </si>
  <si>
    <t>BANDEMUTT ROAD, NEAR DODDAMMA DEVI TEMPLE</t>
  </si>
  <si>
    <t>KOMMAGHATTA MAIN ROAD, KENGERI SATTELITE TOWN</t>
  </si>
  <si>
    <t>17BCAR2050</t>
  </si>
  <si>
    <t>SANJAY DOHARE</t>
  </si>
  <si>
    <t>sanjaydohare007@gmail.com</t>
  </si>
  <si>
    <t>D U V SINGH</t>
  </si>
  <si>
    <t>PUSHPA BEN</t>
  </si>
  <si>
    <t>7846988318, 7846988318</t>
  </si>
  <si>
    <t xml:space="preserve">11 MUNIYAMMA GARDEN </t>
  </si>
  <si>
    <t xml:space="preserve">VIVEKNAGAR POST </t>
  </si>
  <si>
    <t xml:space="preserve">VANNARPET </t>
  </si>
  <si>
    <t>17BCAR4034</t>
  </si>
  <si>
    <t>SANKARSH KRISHNA</t>
  </si>
  <si>
    <t>krishna.sankarsh@gmail.com</t>
  </si>
  <si>
    <t xml:space="preserve">KRISHNA SRINIVAS RAO </t>
  </si>
  <si>
    <t xml:space="preserve">VANDANA </t>
  </si>
  <si>
    <t>krisr001@hotmailc.com</t>
  </si>
  <si>
    <t xml:space="preserve">260/3, </t>
  </si>
  <si>
    <t xml:space="preserve">1ST CROSS, 3RD MAIN </t>
  </si>
  <si>
    <t xml:space="preserve">HANUMANTHANAGAR </t>
  </si>
  <si>
    <t>17BCAR1030</t>
  </si>
  <si>
    <t>SANMATHI C WAGLE</t>
  </si>
  <si>
    <t>sanmathicwagle17@gmail.com</t>
  </si>
  <si>
    <t>CHANDRASHEKAR</t>
  </si>
  <si>
    <t>NANDINI V</t>
  </si>
  <si>
    <t>BALAVALIKAR</t>
  </si>
  <si>
    <t>#19/A, 2ND MAIN</t>
  </si>
  <si>
    <t>2ND CROSS, SAMRAT LAYOUT</t>
  </si>
  <si>
    <t>IIMB POST, AREKERE</t>
  </si>
  <si>
    <t>17BCAR1028</t>
  </si>
  <si>
    <t>SHRAMITH SURYA RAM</t>
  </si>
  <si>
    <t>mcvram@gmail.com</t>
  </si>
  <si>
    <t>M C V RAM</t>
  </si>
  <si>
    <t>VEENA M</t>
  </si>
  <si>
    <t>9902744112, 9972600733</t>
  </si>
  <si>
    <t>#1041</t>
  </si>
  <si>
    <t>5TH CROSS, 13TH MAIN</t>
  </si>
  <si>
    <t>BTM 1ST STAGE</t>
  </si>
  <si>
    <t>17BCAR4035</t>
  </si>
  <si>
    <t>SHUBHAM NAHAR</t>
  </si>
  <si>
    <t>shubh.nahar07@gmail.com</t>
  </si>
  <si>
    <t xml:space="preserve">ALOK NAHAR </t>
  </si>
  <si>
    <t xml:space="preserve">NEETA NAHAR </t>
  </si>
  <si>
    <t xml:space="preserve">JAIN </t>
  </si>
  <si>
    <t>9036540331, 9448171333</t>
  </si>
  <si>
    <t>alokn1111#gmail.com</t>
  </si>
  <si>
    <t xml:space="preserve">#175 </t>
  </si>
  <si>
    <t xml:space="preserve">K G NAGAR MAIN ROAD </t>
  </si>
  <si>
    <t>17BCAR1029</t>
  </si>
  <si>
    <t>SIDDHARTH PARMAR</t>
  </si>
  <si>
    <t>sk596380@gmail.com</t>
  </si>
  <si>
    <t xml:space="preserve">CBSE BOARD ANDRA PRADESH </t>
  </si>
  <si>
    <t xml:space="preserve">SATISH KUMAR </t>
  </si>
  <si>
    <t xml:space="preserve">JYOTI KUMARI </t>
  </si>
  <si>
    <t xml:space="preserve">RAJPUT </t>
  </si>
  <si>
    <t xml:space="preserve">SIDDARTH PURI COLONY </t>
  </si>
  <si>
    <t xml:space="preserve">ROAD #-2, MANPUR, </t>
  </si>
  <si>
    <t xml:space="preserve">GAYA </t>
  </si>
  <si>
    <t>17BCAR4040</t>
  </si>
  <si>
    <t>SUPRIYA M V</t>
  </si>
  <si>
    <t>supriyagowda080@gmail.com</t>
  </si>
  <si>
    <t xml:space="preserve">VISHAKANTE GOWDA </t>
  </si>
  <si>
    <t xml:space="preserve">BHAGYAMMA </t>
  </si>
  <si>
    <t xml:space="preserve">GOWDA </t>
  </si>
  <si>
    <t>9880322261, 9535599190</t>
  </si>
  <si>
    <t>vgowda664@gmail.com</t>
  </si>
  <si>
    <t xml:space="preserve">#69, </t>
  </si>
  <si>
    <t xml:space="preserve">NAGADEVANAHALLI </t>
  </si>
  <si>
    <t>17BCAR6050</t>
  </si>
  <si>
    <t>SUSHRUTH MALLAPPA</t>
  </si>
  <si>
    <t>sushruth.guddu@gmail.com</t>
  </si>
  <si>
    <t>MALLAPPA D</t>
  </si>
  <si>
    <t>MAMATHA MALLAPPA</t>
  </si>
  <si>
    <t xml:space="preserve">LINGAYATA </t>
  </si>
  <si>
    <t>9448133714, 9449833714</t>
  </si>
  <si>
    <t># 206</t>
  </si>
  <si>
    <t>B' BLOCK, BRIGADE SOLITAIRE</t>
  </si>
  <si>
    <t>ALLANALLI</t>
  </si>
  <si>
    <t>17BCAR4036</t>
  </si>
  <si>
    <t>SYED FARDEEN</t>
  </si>
  <si>
    <t>syedfardeen.2014@gmail.com</t>
  </si>
  <si>
    <t>SYED RAFIUDDIN</t>
  </si>
  <si>
    <t>SAFINA BANU</t>
  </si>
  <si>
    <t>9341250114, 8861911778</t>
  </si>
  <si>
    <t>#12</t>
  </si>
  <si>
    <t>PARK VISTA APARTMENT, PARK ROAD</t>
  </si>
  <si>
    <t>TASKER TOWN</t>
  </si>
  <si>
    <t>17BCAR6062</t>
  </si>
  <si>
    <t>TEJA K L</t>
  </si>
  <si>
    <t>tejak555@gmail.com</t>
  </si>
  <si>
    <t xml:space="preserve">LOKESH K K </t>
  </si>
  <si>
    <t xml:space="preserve">PARVATHAMMA </t>
  </si>
  <si>
    <t>CTA 3B</t>
  </si>
  <si>
    <t>9141325939, 9141325939</t>
  </si>
  <si>
    <t xml:space="preserve">TEJA K L D/O LOKESH K K, </t>
  </si>
  <si>
    <t>KIBBNAHALLI</t>
  </si>
  <si>
    <t>POST TIPTUR TQ</t>
  </si>
  <si>
    <t>TUMKUR</t>
  </si>
  <si>
    <t>17BCAR8015</t>
  </si>
  <si>
    <t>VARUN S B</t>
  </si>
  <si>
    <t>varunsb2017@gmail.com</t>
  </si>
  <si>
    <t xml:space="preserve">BHASKARACHARI S </t>
  </si>
  <si>
    <t xml:space="preserve">SUJATHA </t>
  </si>
  <si>
    <t>OBA</t>
  </si>
  <si>
    <t>8105814129 , 8105714129</t>
  </si>
  <si>
    <t xml:space="preserve">VARUN S B, S/O BHASKARACHARI S </t>
  </si>
  <si>
    <t xml:space="preserve">S AGRAHARA VILLAGE </t>
  </si>
  <si>
    <t xml:space="preserve">MATNAHALLI POST, KOLAR TQ &amp; DIST, </t>
  </si>
  <si>
    <t xml:space="preserve">KOLAR </t>
  </si>
  <si>
    <t>17BCAR2052</t>
  </si>
  <si>
    <t>VIGNESH R</t>
  </si>
  <si>
    <t>vickyrockz1355@gmail.com</t>
  </si>
  <si>
    <t>RAJENDRAN N</t>
  </si>
  <si>
    <t>SHIVAGAMI R</t>
  </si>
  <si>
    <t>9035157408, 9945097430</t>
  </si>
  <si>
    <t># 1355/B</t>
  </si>
  <si>
    <t>4TH CROSS, 4TH MAIN ROAD</t>
  </si>
  <si>
    <t>PRAKASHNAGAR</t>
  </si>
  <si>
    <t>17BCAR1023</t>
  </si>
  <si>
    <t>VIGNESH S K</t>
  </si>
  <si>
    <t>skvignesh163@gmil.com</t>
  </si>
  <si>
    <t xml:space="preserve">S KANAGASABAI </t>
  </si>
  <si>
    <t xml:space="preserve">K UMA </t>
  </si>
  <si>
    <t>BCE</t>
  </si>
  <si>
    <t>9715733220, 8778742256</t>
  </si>
  <si>
    <t>jkuvl1212@gmail.com</t>
  </si>
  <si>
    <t xml:space="preserve">#01, JOTHI CHIPS &amp; SNAKS CHENNAI SALAI </t>
  </si>
  <si>
    <t xml:space="preserve">RAJAPALAYAM </t>
  </si>
  <si>
    <t xml:space="preserve">PANRUTI </t>
  </si>
  <si>
    <t xml:space="preserve">CHENNAI </t>
  </si>
  <si>
    <t>17BCAR6063</t>
  </si>
  <si>
    <t>VIGNESH SAMINATHAN</t>
  </si>
  <si>
    <t>vignesh.saminathan@gmail.com</t>
  </si>
  <si>
    <t>CMS BOARD NRI</t>
  </si>
  <si>
    <t>PONNURANGAM SAMINATHAN</t>
  </si>
  <si>
    <t>RAJESHWARI</t>
  </si>
  <si>
    <t>8095292447, +18034173886</t>
  </si>
  <si>
    <t>samiponn@yahoo.com</t>
  </si>
  <si>
    <t># 132</t>
  </si>
  <si>
    <t>32 MAIN ROAD</t>
  </si>
  <si>
    <t>17BCAR8016</t>
  </si>
  <si>
    <t>VIKAS K M</t>
  </si>
  <si>
    <t>vikaskallavi@gmail.com</t>
  </si>
  <si>
    <t>MADHUSUDHANRAO K R</t>
  </si>
  <si>
    <t>9945368399, 8904511768</t>
  </si>
  <si>
    <t>S/O K MADHUSUDAN RAO</t>
  </si>
  <si>
    <t>KAPPALAMADAGU (V)</t>
  </si>
  <si>
    <t>MULABAGAL (T), KOLAR (D)</t>
  </si>
  <si>
    <t>MULABAGAL</t>
  </si>
  <si>
    <t>17BCAR6066</t>
  </si>
  <si>
    <t>vikasreddym2009@gmail.com</t>
  </si>
  <si>
    <t>MANJUNATHA REDDY T</t>
  </si>
  <si>
    <t>MEENA M</t>
  </si>
  <si>
    <t>#297</t>
  </si>
  <si>
    <t>KITHIGANAHALLI, BOMMASANDRA POST</t>
  </si>
  <si>
    <t>17BCAR8017</t>
  </si>
  <si>
    <t>VISHESH KAPOOR</t>
  </si>
  <si>
    <t>vishesh.kapoor@ymail.com</t>
  </si>
  <si>
    <t>SANJEEV KAPOOR</t>
  </si>
  <si>
    <t>BHARATI KAPOOR</t>
  </si>
  <si>
    <t>9945540627, 994540626</t>
  </si>
  <si>
    <t>sanjeev@scurpicevent.in</t>
  </si>
  <si>
    <t xml:space="preserve">J-1104 </t>
  </si>
  <si>
    <t xml:space="preserve">ROHAN VASANTHA </t>
  </si>
  <si>
    <t xml:space="preserve">BESIDE MARATHALLI BRIDGE </t>
  </si>
  <si>
    <t>17BCAR1034</t>
  </si>
  <si>
    <t>WASEEM ABRAR K</t>
  </si>
  <si>
    <t>wasim.abrar11@gmail.com</t>
  </si>
  <si>
    <t xml:space="preserve">KARNATAKA STATE BOARD </t>
  </si>
  <si>
    <t xml:space="preserve">ABDUL JABBAR K </t>
  </si>
  <si>
    <t xml:space="preserve">FARIDA PARVEEN K </t>
  </si>
  <si>
    <t>7204671557, 9035362769</t>
  </si>
  <si>
    <t xml:space="preserve">#202, A.R RESIDENCY, </t>
  </si>
  <si>
    <t xml:space="preserve">J P NAGAR 5TH PHASE </t>
  </si>
  <si>
    <t>2016-2019</t>
  </si>
  <si>
    <t>SAHIL KHAN</t>
  </si>
  <si>
    <t>MOHAMMED FAHAD</t>
  </si>
  <si>
    <t>VISHNU</t>
  </si>
  <si>
    <t>Regular / Lateral entry</t>
  </si>
  <si>
    <t>16MCA10009</t>
  </si>
  <si>
    <t>KSEEB</t>
  </si>
  <si>
    <t xml:space="preserve">BCA General </t>
  </si>
  <si>
    <t>Bangalore University</t>
  </si>
  <si>
    <t>#71/1 4th Cross Rama Rao Layout BSK 3rd Stage Bangalore 85</t>
  </si>
  <si>
    <t xml:space="preserve">Guruprasad T S </t>
  </si>
  <si>
    <t>Manjulatha H V</t>
  </si>
  <si>
    <t>16MCA110050</t>
  </si>
  <si>
    <t>rajasthan board</t>
  </si>
  <si>
    <t>bca</t>
  </si>
  <si>
    <t>rajasthan university</t>
  </si>
  <si>
    <t>SNS PG 4TH MAIN , BTM 2ND STAGE, NS PALYA, 560076 bangalore</t>
  </si>
  <si>
    <t>sugna devi</t>
  </si>
  <si>
    <t>india</t>
  </si>
  <si>
    <t>16MCA10010</t>
  </si>
  <si>
    <t>BSE</t>
  </si>
  <si>
    <t>Accounting Honours</t>
  </si>
  <si>
    <t>Ravenshaw University</t>
  </si>
  <si>
    <t>QR No-A/68, AT/PO - Tensa, District - Sundargarh, State - Odisha, Pin - 770042</t>
  </si>
  <si>
    <t>Chandramani Naik</t>
  </si>
  <si>
    <t>Meenakshi Naik</t>
  </si>
  <si>
    <t>16mca10018</t>
  </si>
  <si>
    <t xml:space="preserve">Karnataka secondary education examination  board </t>
  </si>
  <si>
    <t>PUC</t>
  </si>
  <si>
    <t>Normal</t>
  </si>
  <si>
    <t xml:space="preserve">Bangalore university </t>
  </si>
  <si>
    <t>#20 barfi factory kothnur main road chunchagatta konankunte post Bangalore 78</t>
  </si>
  <si>
    <t>Moses. P</t>
  </si>
  <si>
    <t>Ruby. N</t>
  </si>
  <si>
    <t xml:space="preserve">Indian </t>
  </si>
  <si>
    <t>regular</t>
  </si>
  <si>
    <t>16MCA110017</t>
  </si>
  <si>
    <t>Cbse</t>
  </si>
  <si>
    <t>Bca</t>
  </si>
  <si>
    <t>Mcrp</t>
  </si>
  <si>
    <t xml:space="preserve">303, 4th cross, Koramangala 7th block </t>
  </si>
  <si>
    <t>Satyanarayan gupta</t>
  </si>
  <si>
    <t>Renu gupta</t>
  </si>
  <si>
    <t>16mca1006</t>
  </si>
  <si>
    <t>lateral entry</t>
  </si>
  <si>
    <t>16MCA10004</t>
  </si>
  <si>
    <t>KARNATAKA SECONDARY EDUCATION EXAMINATION BOARD</t>
  </si>
  <si>
    <t>DEPARTMENT OF PRE-UNIVERSITY EDUCATION</t>
  </si>
  <si>
    <t>COMPUTER SCIENCE</t>
  </si>
  <si>
    <t>S.madhamangala village.and sulikunte post. Bangapet taluk.kolar district</t>
  </si>
  <si>
    <t>MUNISWAMAPPA</t>
  </si>
  <si>
    <t>MANIKYA .R</t>
  </si>
  <si>
    <t>16mca10002</t>
  </si>
  <si>
    <t>Ksteb</t>
  </si>
  <si>
    <t>Kea</t>
  </si>
  <si>
    <t>General</t>
  </si>
  <si>
    <t>107 Vineyard layout kudlu village bangalore,68</t>
  </si>
  <si>
    <t>Venkatesh</t>
  </si>
  <si>
    <t>Nagaveni</t>
  </si>
  <si>
    <t>16mca10006</t>
  </si>
  <si>
    <t xml:space="preserve">Goa </t>
  </si>
  <si>
    <t>Goa</t>
  </si>
  <si>
    <t>52 B jayanivas y Ramakrishna layout RM Nagar Bangalore 16</t>
  </si>
  <si>
    <t>Murali S</t>
  </si>
  <si>
    <t>Minu Murali</t>
  </si>
  <si>
    <t>16MCA10025</t>
  </si>
  <si>
    <t>Board of Secondary Education , Rajasthan</t>
  </si>
  <si>
    <t>BCA</t>
  </si>
  <si>
    <t>Maharaja Ganja Singh University, Bikaner</t>
  </si>
  <si>
    <t>Near Bagaria Temple, East Market, Sujangarh (Rajasthan)</t>
  </si>
  <si>
    <t>Rajkumar Bagria</t>
  </si>
  <si>
    <t>Sapna Bagria</t>
  </si>
  <si>
    <t>India</t>
  </si>
  <si>
    <t>16mca10035</t>
  </si>
  <si>
    <t>Mangalore university</t>
  </si>
  <si>
    <t>#5/11, sai krupa, srikanteshwara layout, 24th main, 19th cross, 5th phase, J.P.Nagar</t>
  </si>
  <si>
    <t>PO Alexander</t>
  </si>
  <si>
    <t>Lissy Alexander</t>
  </si>
  <si>
    <t>16MCA10013</t>
  </si>
  <si>
    <t>SSLC</t>
  </si>
  <si>
    <t>JAIN UNIVERSITY</t>
  </si>
  <si>
    <t>Vijnapura</t>
  </si>
  <si>
    <t>Raghunathan Pillai K</t>
  </si>
  <si>
    <t>Usha Raghunathan</t>
  </si>
  <si>
    <t>16mca10014</t>
  </si>
  <si>
    <t>Karnataka board</t>
  </si>
  <si>
    <t>Diploma technical board</t>
  </si>
  <si>
    <t>Bangalore university</t>
  </si>
  <si>
    <t>#36,1st main ,5th cross , Maruthi Nagar ,kothnur main road ,j.p Nagar -7th phase ,Bangalore 560078</t>
  </si>
  <si>
    <t>Venkatesh b.s</t>
  </si>
  <si>
    <t>Sudhamani b.v</t>
  </si>
  <si>
    <t>16mca10008</t>
  </si>
  <si>
    <t>Karnataka</t>
  </si>
  <si>
    <t>Kuvempu</t>
  </si>
  <si>
    <t>#36,first main road,5th cross,maruthi Nagar,kouthnur main road,jp Nagar,7th phase,banglore,560078</t>
  </si>
  <si>
    <t>B umapathi</t>
  </si>
  <si>
    <t>Sudha n g</t>
  </si>
  <si>
    <t>16MCA10031</t>
  </si>
  <si>
    <t>karnataka state</t>
  </si>
  <si>
    <t>MANGALORE UNIVERSITY</t>
  </si>
  <si>
    <t>Tanvi residency apartment, A 02, Anugraha layout,belikahalli 1st Main, BTM 2nd stage, Bangalore - 560076</t>
  </si>
  <si>
    <t>THIMMAIAH P U</t>
  </si>
  <si>
    <t>VIDYA THIMMAIAH</t>
  </si>
  <si>
    <t>16mca10033</t>
  </si>
  <si>
    <t xml:space="preserve">Ims unison university </t>
  </si>
  <si>
    <t xml:space="preserve">Vinay residency, jp nagar 5th phase </t>
  </si>
  <si>
    <t xml:space="preserve">Thupten jampa </t>
  </si>
  <si>
    <t>Migmar lhamo</t>
  </si>
  <si>
    <t>+919760347932</t>
  </si>
  <si>
    <t xml:space="preserve">Tibetan </t>
  </si>
  <si>
    <t>16MCA10041</t>
  </si>
  <si>
    <t>Genral</t>
  </si>
  <si>
    <t>Banglore</t>
  </si>
  <si>
    <t>Pipe line road 7th cross , mallasandra t.dasarahalli banglore 57</t>
  </si>
  <si>
    <t>Murthy .m</t>
  </si>
  <si>
    <t>Yashoda.s</t>
  </si>
  <si>
    <t xml:space="preserve">15MCA10046 </t>
  </si>
  <si>
    <t xml:space="preserve">MUMBAI DIVISIONAL BOARD </t>
  </si>
  <si>
    <t xml:space="preserve">BANGALORE UNIVERSITY </t>
  </si>
  <si>
    <t xml:space="preserve">Kormangala 8th block near bhathny college </t>
  </si>
  <si>
    <t>RAMKARAN YADAV</t>
  </si>
  <si>
    <t xml:space="preserve">DROPATI DEVI </t>
  </si>
  <si>
    <t>16MCA10032</t>
  </si>
  <si>
    <t>State Board</t>
  </si>
  <si>
    <t>Gitam University</t>
  </si>
  <si>
    <t>#284, Chennemankere Achakattu , Bsk 3rd stage , Banashankari, Bangalore - 560085</t>
  </si>
  <si>
    <t>K V Viswa Prasad</t>
  </si>
  <si>
    <t>K V Sumathi</t>
  </si>
  <si>
    <t>16MCA10040</t>
  </si>
  <si>
    <t>NBOS</t>
  </si>
  <si>
    <t>KSOU</t>
  </si>
  <si>
    <t>#557/1 16th main 3rd stage manjunathnagar rajajinagar bangalore 79</t>
  </si>
  <si>
    <t>G Raj Prakash</t>
  </si>
  <si>
    <t>Bhanu Rekha A</t>
  </si>
  <si>
    <t>16mca10049</t>
  </si>
  <si>
    <t>GHSEB</t>
  </si>
  <si>
    <t>VEER NARMSD SOUTH GUJARAT UNIVERSITY</t>
  </si>
  <si>
    <t>2-682,NAVA FALIYA, NEAR POST-OFFICE, KATARGAM,SURAT.395004</t>
  </si>
  <si>
    <t>SANJAYBHAI PATEL</t>
  </si>
  <si>
    <t>CHETNABEN PATEL</t>
  </si>
  <si>
    <t>16mca10048</t>
  </si>
  <si>
    <t>gseb</t>
  </si>
  <si>
    <t>ghseb</t>
  </si>
  <si>
    <t>general</t>
  </si>
  <si>
    <t>veer narmad south gujarat university</t>
  </si>
  <si>
    <t xml:space="preserve">D1 FALAH HOUSE NEAR SAPTASRUNGHI MATA MANDIR RESHAMWAD  SALABATPURA SURAT </t>
  </si>
  <si>
    <t>MUSTAFA HANOLWALA</t>
  </si>
  <si>
    <t>SAIDA HANOLWALA</t>
  </si>
  <si>
    <t>16MCA10012</t>
  </si>
  <si>
    <t>State</t>
  </si>
  <si>
    <t>B.sc</t>
  </si>
  <si>
    <t>Autonomous(Affiliated to Bangalore University)</t>
  </si>
  <si>
    <t>#4,2nd floor,Behind Minerva mill,Magadi road post, Bangalore-23</t>
  </si>
  <si>
    <t>P.P.VISHWANATHAN</t>
  </si>
  <si>
    <t>V.JAYA GANDHI</t>
  </si>
  <si>
    <t>16MCA10028</t>
  </si>
  <si>
    <t>Icse</t>
  </si>
  <si>
    <t>Isc</t>
  </si>
  <si>
    <t xml:space="preserve">Bharathiar university </t>
  </si>
  <si>
    <t>Bl 8/3,babuline ,po moubhandar, ghatsila, jharkhand</t>
  </si>
  <si>
    <t>Sasi kumar</t>
  </si>
  <si>
    <t>Indu s nair</t>
  </si>
  <si>
    <t>16MCA10015</t>
  </si>
  <si>
    <t>State board</t>
  </si>
  <si>
    <t>Bharathiyar University</t>
  </si>
  <si>
    <t>45,No:3,KARKANA STREET,GUGAI,SALEM.</t>
  </si>
  <si>
    <t>Uma</t>
  </si>
  <si>
    <t>16MCA10027</t>
  </si>
  <si>
    <t>Kerala state</t>
  </si>
  <si>
    <t>BBM</t>
  </si>
  <si>
    <t>Sikkim Manipal university</t>
  </si>
  <si>
    <t>No 146, 3rd floor, 7th A main , 4rth phase JP nagar. Bangalore 78</t>
  </si>
  <si>
    <t>S Namdev Naik</t>
  </si>
  <si>
    <t>H heera bai</t>
  </si>
  <si>
    <t>16MCA10022</t>
  </si>
  <si>
    <t>Goa Unviersity</t>
  </si>
  <si>
    <t>Goa University</t>
  </si>
  <si>
    <t>#44/4 2nd Floor 2nd Cross C.R. Layout 1st Phase J.P. Nagar</t>
  </si>
  <si>
    <t>Luis J. S. Barreto</t>
  </si>
  <si>
    <t>Selin Barreto</t>
  </si>
  <si>
    <t>BSC.COMPUTER SCIENCE</t>
  </si>
  <si>
    <t>S.MADAMANGALA SULIKUNTE(POST).BANGATPET(T) KOLAR(D)</t>
  </si>
  <si>
    <t>MANIKYA.R</t>
  </si>
  <si>
    <t>16MCA10043</t>
  </si>
  <si>
    <t>Gujrat secondary &amp; higher secondary education board</t>
  </si>
  <si>
    <t>Gujrat secondary &amp; higher secondary board</t>
  </si>
  <si>
    <t>Ganpat University</t>
  </si>
  <si>
    <t>16mca10021</t>
  </si>
  <si>
    <t>Utkal university</t>
  </si>
  <si>
    <t>At: velanja, tekra faliyu, ta: kamrej,dist:surat</t>
  </si>
  <si>
    <t>Dharmeshbhai n. Patel</t>
  </si>
  <si>
    <t>pinaben d . patel</t>
  </si>
  <si>
    <t>indian</t>
  </si>
  <si>
    <t>16MCA10051</t>
  </si>
  <si>
    <t xml:space="preserve">16MCA10026 </t>
  </si>
  <si>
    <t xml:space="preserve">Utkal university </t>
  </si>
  <si>
    <t xml:space="preserve">4th main, ns palya, BTM 2nd Stage, Bangalore </t>
  </si>
  <si>
    <t>Md sultan haque</t>
  </si>
  <si>
    <t>Nasim ara haque</t>
  </si>
  <si>
    <t>16mca10020</t>
  </si>
  <si>
    <t>PUE</t>
  </si>
  <si>
    <t>#796,6 the cross ,hosa road</t>
  </si>
  <si>
    <t>Ramachandran</t>
  </si>
  <si>
    <t>Bhuvaneshwari</t>
  </si>
  <si>
    <t>16mca10037</t>
  </si>
  <si>
    <t>Rosary college of Commerce and Arts</t>
  </si>
  <si>
    <t xml:space="preserve">Comba Central, P.O Cuncolim, Salcete, Goa </t>
  </si>
  <si>
    <t xml:space="preserve">Santana Afonso </t>
  </si>
  <si>
    <t xml:space="preserve">Scelina Noronha </t>
  </si>
  <si>
    <t>15MCA10041</t>
  </si>
  <si>
    <t>female</t>
  </si>
  <si>
    <t>MG UNIVERSITY</t>
  </si>
  <si>
    <t>Swargath Madhom
Thiruvanchikulam
Kodungallur
680664</t>
  </si>
  <si>
    <t>S S GANESH PRABHU</t>
  </si>
  <si>
    <t>REKHA GANESH</t>
  </si>
  <si>
    <t>15mca10023</t>
  </si>
  <si>
    <t xml:space="preserve">National college jaynagar </t>
  </si>
  <si>
    <t xml:space="preserve">T. Venkatesh Kumar </t>
  </si>
  <si>
    <t xml:space="preserve">Poornima v Kumar </t>
  </si>
  <si>
    <t xml:space="preserve">India </t>
  </si>
  <si>
    <t>15MCA10005</t>
  </si>
  <si>
    <t>SCT</t>
  </si>
  <si>
    <t>#966,4th cross pushpagiri belwatha RBI post Mysore 570003</t>
  </si>
  <si>
    <t>L/O ARIK DAS</t>
  </si>
  <si>
    <t>BLESSY DAS</t>
  </si>
  <si>
    <t>15MCA10021</t>
  </si>
  <si>
    <t>male</t>
  </si>
  <si>
    <t>INTERMEDIATE</t>
  </si>
  <si>
    <t>BACHELOR'S OF SCIENCE IN INFORMATION TECHNOLOGY</t>
  </si>
  <si>
    <t>KUVEMPU UNIVERSITY</t>
  </si>
  <si>
    <t>007, VIKAS SQUARE, OPP, KENSRI SCHOOL, MARIANNAPALAYA, H.A.F. POST, BANGALORE , PIN - 560024</t>
  </si>
  <si>
    <t>R S SUBRAHMANYAM</t>
  </si>
  <si>
    <t>R V S KAMESWARI</t>
  </si>
  <si>
    <t>15MCA10001</t>
  </si>
  <si>
    <t>I.C.S.E</t>
  </si>
  <si>
    <t xml:space="preserve">West Bengal Council Of Higher Secondary Education </t>
  </si>
  <si>
    <t>Bachelor Of Computer Applications</t>
  </si>
  <si>
    <t>3C--1,Orange.Greenfield Residency .
City Centre. Durgapur -713216.
State - West Bengal</t>
  </si>
  <si>
    <t>Pankaj Roy</t>
  </si>
  <si>
    <t>Sudeshna Roy</t>
  </si>
  <si>
    <t>13mcal3007</t>
  </si>
  <si>
    <t xml:space="preserve">Rajasthan university </t>
  </si>
  <si>
    <t>Ju hostel,403/D , abbaih-reddy layout ,puttenahalli road, j.p nagar ,6th phase ,behind inchara hotel,bangalore 560078</t>
  </si>
  <si>
    <t xml:space="preserve">Mahesh Khandelwal </t>
  </si>
  <si>
    <t>Sharda badaya</t>
  </si>
  <si>
    <t>16mcal3001</t>
  </si>
  <si>
    <t>Pes south campus</t>
  </si>
  <si>
    <t>#130/32,mahaganapathy nagar,gottigere,B.G.Road, Bangalore-560083</t>
  </si>
  <si>
    <t>Nanjunda Swamy B.C</t>
  </si>
  <si>
    <t>Shree Krupa M</t>
  </si>
  <si>
    <t>16mcal3005</t>
  </si>
  <si>
    <t xml:space="preserve">State </t>
  </si>
  <si>
    <t>Pes university</t>
  </si>
  <si>
    <t>#36/2,nanjundeshwara residency, 17th main road,muneshwara block, Bangalore</t>
  </si>
  <si>
    <t>T.N .Srinivasulu</t>
  </si>
  <si>
    <t>Uma Srinivasulu</t>
  </si>
  <si>
    <t>15mca10006</t>
  </si>
  <si>
    <t>Punjab technical university</t>
  </si>
  <si>
    <t>B2, Ananda apartments, 9th cross, 2nd main, JP Nagar 2nd phase, Bangalore</t>
  </si>
  <si>
    <t>Siddhartha Kumar Roy</t>
  </si>
  <si>
    <t>Sukriti Roy</t>
  </si>
  <si>
    <t>15MCA10013</t>
  </si>
  <si>
    <t>WBSE</t>
  </si>
  <si>
    <t>WBHSE</t>
  </si>
  <si>
    <t>#B2,anada appt,JP Nagar 2nd phase,bangalore</t>
  </si>
  <si>
    <t>JB Rai</t>
  </si>
  <si>
    <t>Jeena Rai</t>
  </si>
  <si>
    <t>15MCA10027</t>
  </si>
  <si>
    <t>RBSE</t>
  </si>
  <si>
    <t># 157, 9th F main, BTM layout,bangalore</t>
  </si>
  <si>
    <t>Sheikh nishar ahmed</t>
  </si>
  <si>
    <t>Sehnaz bano</t>
  </si>
  <si>
    <t>15mca10039</t>
  </si>
  <si>
    <t>Bsc(IT)</t>
  </si>
  <si>
    <t>Guru nanak dev university</t>
  </si>
  <si>
    <t>b2,Anada Appartment,9th Cross,jp nagar 2nd phase</t>
  </si>
  <si>
    <t>Anand Singh Adhikari</t>
  </si>
  <si>
    <t>Ganga Devi</t>
  </si>
  <si>
    <t>15MCA10043</t>
  </si>
  <si>
    <t>JNVU</t>
  </si>
  <si>
    <t xml:space="preserve"> B2 ,ananda apartment ,jp nagar 2 nd phase, 9th cross, opposite to punjab national bank, pin-560078</t>
  </si>
  <si>
    <t>Mohammad Yusuf</t>
  </si>
  <si>
    <t>Mehraj Yusuf</t>
  </si>
  <si>
    <t>16MCAL3012</t>
  </si>
  <si>
    <t xml:space="preserve">Mody university </t>
  </si>
  <si>
    <t>Jain hostel, J. P Nagar 6th phase, Behind Inchara hotel, Bangalore</t>
  </si>
  <si>
    <t>Narendra prakash sharma</t>
  </si>
  <si>
    <t>Manju sharma</t>
  </si>
  <si>
    <t>15MCA10017</t>
  </si>
  <si>
    <t>Pokhara University</t>
  </si>
  <si>
    <t>J P Nagar 2nd phase</t>
  </si>
  <si>
    <t>Purushotam tamrakar</t>
  </si>
  <si>
    <t>Rushi tamrakar</t>
  </si>
  <si>
    <t xml:space="preserve">Neplease </t>
  </si>
  <si>
    <t>15MCA10029</t>
  </si>
  <si>
    <t xml:space="preserve">Davanagere </t>
  </si>
  <si>
    <t xml:space="preserve">Jp nagar 2nd phase </t>
  </si>
  <si>
    <t>Venkatesh war rao</t>
  </si>
  <si>
    <t>Maha laxshmi</t>
  </si>
  <si>
    <t>15MCA10002</t>
  </si>
  <si>
    <t xml:space="preserve">State Board </t>
  </si>
  <si>
    <t>PU Board</t>
  </si>
  <si>
    <t xml:space="preserve">Bangalore University </t>
  </si>
  <si>
    <t>#36, 7th A Main, 3rd Cross, Mina Masjid road, Gurappanpalya, BTM I stage, Bangalore-560029</t>
  </si>
  <si>
    <t xml:space="preserve">Irfan Naveed </t>
  </si>
  <si>
    <t xml:space="preserve">Muneera Naveed </t>
  </si>
  <si>
    <t>15MCA10019</t>
  </si>
  <si>
    <t>Pokhara university</t>
  </si>
  <si>
    <t>B2,Ananda apartment,JP Nagar 2 nd phase</t>
  </si>
  <si>
    <t>NARESH KUMAR AGRAWAL</t>
  </si>
  <si>
    <t>Krishna Devi agrawal</t>
  </si>
  <si>
    <t>15mca10025</t>
  </si>
  <si>
    <t>#81, 6th main BSK 3rd stage, Bengaluru-85</t>
  </si>
  <si>
    <t xml:space="preserve"> Raju Gowda B K</t>
  </si>
  <si>
    <t xml:space="preserve">Bhagyamma </t>
  </si>
  <si>
    <t>16MCAL3010</t>
  </si>
  <si>
    <t>306,Roshan palace ,behind big bazaar,kathriguppe ,1st cross,Bangalore 560085</t>
  </si>
  <si>
    <t>Vishwananth Pai K</t>
  </si>
  <si>
    <t>Gayathri Pai K</t>
  </si>
  <si>
    <t>16MCAL3011</t>
  </si>
  <si>
    <t>DHSE Kerala</t>
  </si>
  <si>
    <t>Eenam (ho), Muttungal West (po), vadakara, Calicut , Kerala</t>
  </si>
  <si>
    <t>Ramesh Babu K K</t>
  </si>
  <si>
    <t>Madhuri Ramesh</t>
  </si>
  <si>
    <t>16MCAL3006</t>
  </si>
  <si>
    <t>Karanataka secondary education examination board</t>
  </si>
  <si>
    <t>Department of pre-university education</t>
  </si>
  <si>
    <t>Vijaya degree college</t>
  </si>
  <si>
    <t>#22,1st main, 2nd cross, vivekananda colony banashankai bangalore -78</t>
  </si>
  <si>
    <t>Murugeshan</t>
  </si>
  <si>
    <t>Palaniyamma</t>
  </si>
  <si>
    <t>15MCA10011</t>
  </si>
  <si>
    <t>Yes</t>
  </si>
  <si>
    <t>B.Sc (Computer Science)</t>
  </si>
  <si>
    <t>TUMKUR UNIVERSITY</t>
  </si>
  <si>
    <t>#1900, sri sai ram girls p g , 27th cross, opp to mega mart, Bannerugatta main road, jaya nagar 9th block, Banglore-60</t>
  </si>
  <si>
    <t>Rajkumar N</t>
  </si>
  <si>
    <t>Nagamma E</t>
  </si>
  <si>
    <t>15MCA10024</t>
  </si>
  <si>
    <t>Seshadripuram First Grade College</t>
  </si>
  <si>
    <t>#25, Opp to Prabhakar Reddy Comp, 2nd Cross, 5th Main, Near Mamta High School, Manjunatha Layout , R.T. Nagar , Bangalore 560032</t>
  </si>
  <si>
    <t>Rahamathulla K</t>
  </si>
  <si>
    <t>Shanaz K</t>
  </si>
  <si>
    <t>15mca10037</t>
  </si>
  <si>
    <t>Na</t>
  </si>
  <si>
    <t>#34 4th C cross seethappalayout manarayanpalya r.t.nagar post Bangalore-32</t>
  </si>
  <si>
    <t>Ramakrishna.B.S</t>
  </si>
  <si>
    <t>Rukmini.M.U</t>
  </si>
  <si>
    <t>16MCAL3004</t>
  </si>
  <si>
    <t>KSEC</t>
  </si>
  <si>
    <t>#9, 7th main, 17th cross SR Nagar Bangalore 560027</t>
  </si>
  <si>
    <t>H K Nagaraja</t>
  </si>
  <si>
    <t>N Vani</t>
  </si>
  <si>
    <t>16MCAL3009</t>
  </si>
  <si>
    <t>BANGALORE UNIVERSITY</t>
  </si>
  <si>
    <t>ENGLISH , KANNADA , HINDI , MALYALAM</t>
  </si>
  <si>
    <t>M.SRINIVAS</t>
  </si>
  <si>
    <t>15MCA10028</t>
  </si>
  <si>
    <t>Pu board</t>
  </si>
  <si>
    <t>East west college of management</t>
  </si>
  <si>
    <t>#228 9th cross Telecom layout, K.P Agrahara bangalore-23</t>
  </si>
  <si>
    <t>Srinivasa M N</t>
  </si>
  <si>
    <t>Sathyaveni B</t>
  </si>
  <si>
    <t>16MCAL3002</t>
  </si>
  <si>
    <t>BOARD OF SECONDARY EDUCATION</t>
  </si>
  <si>
    <t>BOARD OF INTERMEDIATE EDUCATION</t>
  </si>
  <si>
    <t>RAYALASEEMA UNIVERSITY</t>
  </si>
  <si>
    <t>1672/12,4th floor,18th main,41st cross road,jayanagar 4th T block,560041</t>
  </si>
  <si>
    <t>BYSANI NAGENDRA SREENIVASA RAO</t>
  </si>
  <si>
    <t>BYSANI ARUNA KUMARI</t>
  </si>
  <si>
    <t>16MCAL3003</t>
  </si>
  <si>
    <t>1672/12, 4TH FLOOR, 18TH MAIN,41ST CROSS ROAD, JAYANAGAR 4TH T BLOCK</t>
  </si>
  <si>
    <t>GOPIREDDY.VENKATESWARA REDDY</t>
  </si>
  <si>
    <t>GOPIREDDY.PADMAVATHI</t>
  </si>
  <si>
    <t>15MCA10022</t>
  </si>
  <si>
    <t xml:space="preserve">Karnataka Examination Authority </t>
  </si>
  <si>
    <t xml:space="preserve">Karnataka examination authority </t>
  </si>
  <si>
    <t xml:space="preserve">Kumaraswamy layout Bangalore </t>
  </si>
  <si>
    <t xml:space="preserve">Mohan </t>
  </si>
  <si>
    <t>Chandrika</t>
  </si>
  <si>
    <t>15mca10010</t>
  </si>
  <si>
    <t>bangalore university</t>
  </si>
  <si>
    <t>11,4th block denkanni kottai police quarters hosur</t>
  </si>
  <si>
    <t>R.sundaram</t>
  </si>
  <si>
    <t>S.poongodi</t>
  </si>
  <si>
    <t>bc</t>
  </si>
  <si>
    <t>16mcal3008</t>
  </si>
  <si>
    <t>DPUE</t>
  </si>
  <si>
    <t>Jain University</t>
  </si>
  <si>
    <t>No.42,sanjeevappa lane Avenue Road cross,cubbonpet bangalore -560002</t>
  </si>
  <si>
    <t>J.Ramesh</t>
  </si>
  <si>
    <t>O.Deva kumari</t>
  </si>
  <si>
    <t>15MCA10012</t>
  </si>
  <si>
    <t>state board</t>
  </si>
  <si>
    <t>computer science</t>
  </si>
  <si>
    <t>Mobile call</t>
  </si>
  <si>
    <t>kodhandaram</t>
  </si>
  <si>
    <t>Manjula</t>
  </si>
  <si>
    <t>16MCAL2001</t>
  </si>
  <si>
    <t xml:space="preserve">karnataka </t>
  </si>
  <si>
    <t xml:space="preserve">Mangalore </t>
  </si>
  <si>
    <t>99 2nd floor, 2nd cross , 3rd main road, arekere mico layout 2nd stage bengaluru 560076</t>
  </si>
  <si>
    <t xml:space="preserve">K Raghuveer Kamath </t>
  </si>
  <si>
    <t xml:space="preserve">Sumathi R Kamath </t>
  </si>
  <si>
    <t>16MCAL2002</t>
  </si>
  <si>
    <t>NORTH BENGAL UNIVERSITY</t>
  </si>
  <si>
    <t>C/O Sai PG, 30th Main, Kuvempu Nagar, Btm 2nd Stage, Bangalore, Karnataka - 560076</t>
  </si>
  <si>
    <t>Hartej Singh</t>
  </si>
  <si>
    <t>Charanjeet Kaur</t>
  </si>
  <si>
    <t>16MCAL2004</t>
  </si>
  <si>
    <t>North Bengal University</t>
  </si>
  <si>
    <t>#16,30th Main,1st cross, Kuvempu Nagar, BTM Stage-2nd , Bangalore, Karnataka-560076</t>
  </si>
  <si>
    <t>Mohan Lal Maheshwari</t>
  </si>
  <si>
    <t>Bindu Maheshwari</t>
  </si>
  <si>
    <t>16MCAL2007</t>
  </si>
  <si>
    <t xml:space="preserve">Jan University </t>
  </si>
  <si>
    <t>88/A,2nd main,2nd cross,BSK-3rd stage, East of kathriguppe,Bangalore-85</t>
  </si>
  <si>
    <t>Krishnappa</t>
  </si>
  <si>
    <t>Shanthamma R</t>
  </si>
  <si>
    <t>15MCAL2012</t>
  </si>
  <si>
    <t xml:space="preserve">Jain university </t>
  </si>
  <si>
    <t>#101, kalpatharu heritage, kathriguppe, bsk 3rd stage, Bangalore 85</t>
  </si>
  <si>
    <t>Seetharamaiah.N</t>
  </si>
  <si>
    <t>Prameela.K.V</t>
  </si>
  <si>
    <t>16MCAL2011</t>
  </si>
  <si>
    <t xml:space="preserve">Karnataka State board </t>
  </si>
  <si>
    <t>Karnataka state board</t>
  </si>
  <si>
    <t xml:space="preserve">Jain </t>
  </si>
  <si>
    <t>No 98 30th cross 7th block Jayanagar Bangalore-82</t>
  </si>
  <si>
    <t>MS Shekar</t>
  </si>
  <si>
    <t>Sandhya Shekar</t>
  </si>
  <si>
    <t>16mcal2009</t>
  </si>
  <si>
    <t>Karnatka state board</t>
  </si>
  <si>
    <t>88,Amruthnagar B sector,  sahakarnagar post B'lore-92</t>
  </si>
  <si>
    <t>Shashikant B Hiremath</t>
  </si>
  <si>
    <t>Vijayalaxmi S Hiremath</t>
  </si>
  <si>
    <t>16mcal2008</t>
  </si>
  <si>
    <t xml:space="preserve">Manglore university </t>
  </si>
  <si>
    <t>No 1/1 Shri skanda nilaya 6th main 3rd block  grape garden TR NAGAR BANGLORE 28</t>
  </si>
  <si>
    <t xml:space="preserve">Havayadana bayari </t>
  </si>
  <si>
    <t xml:space="preserve">Sudha bayari </t>
  </si>
  <si>
    <t>15MCA10034</t>
  </si>
  <si>
    <t>Karnataka Education board</t>
  </si>
  <si>
    <t>Karnataka PU board</t>
  </si>
  <si>
    <t xml:space="preserve">Banglore University </t>
  </si>
  <si>
    <t>#116,Vyshya street,Thyamagondlu,Nelamangala taluk,  banglore rural district. 562132</t>
  </si>
  <si>
    <t>Jayaram TS</t>
  </si>
  <si>
    <t>Harinakshi</t>
  </si>
  <si>
    <t>15MCA10007</t>
  </si>
  <si>
    <t>B.Sc.Computer Science</t>
  </si>
  <si>
    <t>LOYOLA COLLEGE,  CHENNAI</t>
  </si>
  <si>
    <t>#115, Ground Floor, 7th main, Jaibheema Nagar, BTM 1st stage, Bangalore -560068</t>
  </si>
  <si>
    <t>RENGASAMY R</t>
  </si>
  <si>
    <t>VIJAYARANI R</t>
  </si>
  <si>
    <t>15MCA10014</t>
  </si>
  <si>
    <t>Kerala State</t>
  </si>
  <si>
    <t>Thasneem House , Koroth Road (P.O) , Azhiyoor , Vatakara ,Kerala PIN 673309</t>
  </si>
  <si>
    <t>Abdul Jaleel</t>
  </si>
  <si>
    <t>Saaji</t>
  </si>
  <si>
    <t>15MCA10008</t>
  </si>
  <si>
    <t>Mahatma gandhi university(MG)</t>
  </si>
  <si>
    <t xml:space="preserve">#24,marenahalli bund area, Marenahalli, jp nagar 2nd phase,Bangalore 560078 </t>
  </si>
  <si>
    <t>Jayadevan P A</t>
  </si>
  <si>
    <t>Ajitha jayadevan</t>
  </si>
  <si>
    <t>15mca10020</t>
  </si>
  <si>
    <t>#10 RR nilaya 1st A cross near banashankari temple behind reghavendra Swamy temple Bangalore 560070</t>
  </si>
  <si>
    <t>Chandrasekhar R</t>
  </si>
  <si>
    <t>Hemavathi shekar</t>
  </si>
  <si>
    <t>15mca10036</t>
  </si>
  <si>
    <t>INDO ASIAN ACADEMY-Bangalore University</t>
  </si>
  <si>
    <t>709/9,New no#01,chandramma layout, dodda banaswadi, blore - 43</t>
  </si>
  <si>
    <t>M Ramachandra</t>
  </si>
  <si>
    <t>M Umadevi</t>
  </si>
  <si>
    <t>15MCA10032</t>
  </si>
  <si>
    <t>Sir M vishweshwaraya layout, bangalore-560091</t>
  </si>
  <si>
    <t>Krishnaiyer .G.V</t>
  </si>
  <si>
    <t>Shashikala</t>
  </si>
  <si>
    <t>15MCA10016</t>
  </si>
  <si>
    <t>GOA BOARD</t>
  </si>
  <si>
    <t>GOA UNIVERSITY</t>
  </si>
  <si>
    <t>JP Nagar 5th phase, Bangalore.</t>
  </si>
  <si>
    <t>BHANU PAWAR</t>
  </si>
  <si>
    <t>LALITA PAWAR</t>
  </si>
  <si>
    <t>16MCAL2005</t>
  </si>
  <si>
    <t>No specialization</t>
  </si>
  <si>
    <t xml:space="preserve">Bijapur university </t>
  </si>
  <si>
    <t>Hno 1152 ,26th 'A' main,jaynagar 9 block banglore</t>
  </si>
  <si>
    <t>Sangappa  patil</t>
  </si>
  <si>
    <t>Shobha s patil</t>
  </si>
  <si>
    <t>16mcal2003</t>
  </si>
  <si>
    <t>Bijapur university</t>
  </si>
  <si>
    <t>1152  26 'a' main jaynagar 9th block Bangalore</t>
  </si>
  <si>
    <t>Balwanth udnoor</t>
  </si>
  <si>
    <t>Uma udnoor</t>
  </si>
  <si>
    <t>15MCA10030</t>
  </si>
  <si>
    <t>Karnataka SSLC board</t>
  </si>
  <si>
    <t xml:space="preserve">KARNATAKA PU BOARD </t>
  </si>
  <si>
    <t>#1, 1st main, 3rd cross,  wasa layout,  doddanekundi, marathahalli -560037</t>
  </si>
  <si>
    <t>Narasimhamurthy.R</t>
  </si>
  <si>
    <t>Vimala kumari.n</t>
  </si>
  <si>
    <t>15MCA10042</t>
  </si>
  <si>
    <t>Karnataka secondary examination board</t>
  </si>
  <si>
    <t>Karnataka pre university board</t>
  </si>
  <si>
    <t xml:space="preserve">JAIN UNIVERSITY </t>
  </si>
  <si>
    <t xml:space="preserve">#760, 53rd main, 25th cross, 1st stage, kumaraswamy layout bangalore </t>
  </si>
  <si>
    <t>HIMAVANTH RAO SV</t>
  </si>
  <si>
    <t>ANURADHA SV</t>
  </si>
  <si>
    <t>15mca10003</t>
  </si>
  <si>
    <t>Karnataka examination</t>
  </si>
  <si>
    <t>Karnataka examination board</t>
  </si>
  <si>
    <t>Banglore university</t>
  </si>
  <si>
    <t>#94,6th main,Maruthi HBCS,BTM 1st stage, banglore-29</t>
  </si>
  <si>
    <t>Rajaram hegde</t>
  </si>
  <si>
    <t>Bharathi hegde</t>
  </si>
  <si>
    <t>16MCAL2006</t>
  </si>
  <si>
    <t xml:space="preserve">Karnataka Secondary Education </t>
  </si>
  <si>
    <t>Karnataka University Dharwad</t>
  </si>
  <si>
    <t>39 Boodye house , Jamia street, Bhatkal</t>
  </si>
  <si>
    <t>Mohammed Nauman Kazia</t>
  </si>
  <si>
    <t xml:space="preserve">Musarrat </t>
  </si>
  <si>
    <t>15MCA10015</t>
  </si>
  <si>
    <t>#14,12th Cross,3rd Main,Wilson Garden,Bengaluru-560030</t>
  </si>
  <si>
    <t>Satish Kumar N</t>
  </si>
  <si>
    <t>Chandrakala C K</t>
  </si>
  <si>
    <t>Jain university</t>
  </si>
  <si>
    <t>No 98, 30th cross, 7th block Jayanagar Bangalore-84</t>
  </si>
  <si>
    <t>M S Shekar</t>
  </si>
  <si>
    <t>Sandhya shekar</t>
  </si>
  <si>
    <t>15PGMCA10035</t>
  </si>
  <si>
    <t>Sambalpur University</t>
  </si>
  <si>
    <t>Sri lakshmi pg,3rd cross,29th main, btm 2nd stage, bangalore</t>
  </si>
  <si>
    <t>Ajit kumar saha</t>
  </si>
  <si>
    <t>Ratna saha</t>
  </si>
  <si>
    <t>chintooshetkar@gmail.com</t>
  </si>
  <si>
    <t>kaganara25@gmail.com</t>
  </si>
  <si>
    <t>16MCAL4035</t>
  </si>
  <si>
    <t>Regular</t>
  </si>
  <si>
    <t>MOHANLAL SUKHADIYA UNIVERSITY,UDAIPUR</t>
  </si>
  <si>
    <t>59,Kalbi vas ,Malawa,Reodar,307514</t>
  </si>
  <si>
    <t>Ratna ram</t>
  </si>
  <si>
    <t>Meera devi</t>
  </si>
  <si>
    <t>16mcal4034</t>
  </si>
  <si>
    <t>HEMCHANDRACHARYA NORTH GUJRAT UNIVERSITY PATAN</t>
  </si>
  <si>
    <t>JAIPUR PALACE ROAD MALI COLONY MOUNT ABU  (RAJASTHAN)</t>
  </si>
  <si>
    <t>DARGARAM KOLI</t>
  </si>
  <si>
    <t>SOPU DEVI</t>
  </si>
  <si>
    <t>16MCAL4038</t>
  </si>
  <si>
    <t>Birla Institute of Technology, Ranchi</t>
  </si>
  <si>
    <t xml:space="preserve">#5/11 saikrupa, 19th cross road, 24th Main, 5th phase, J.P Nagar, Bangalore </t>
  </si>
  <si>
    <t xml:space="preserve">Thomaskutty Cherian </t>
  </si>
  <si>
    <t xml:space="preserve">Susan Cherian </t>
  </si>
  <si>
    <t>16MCAL4039</t>
  </si>
  <si>
    <t>No.52, 3rd floor, T-1, Sri Sai Comforts, NVSK Naidu Layout, Uttarahalli, Bangalore- 560061</t>
  </si>
  <si>
    <t>C K Tulasiram</t>
  </si>
  <si>
    <t>Manjula K</t>
  </si>
  <si>
    <t>16MCAL4033</t>
  </si>
  <si>
    <t>V.BADAGA VILLAGE ,KUTTANDI POST, VIRAJPET, KODAGU ,571218</t>
  </si>
  <si>
    <t>NANJAPPA K C</t>
  </si>
  <si>
    <t>NALINI K N</t>
  </si>
  <si>
    <t>16MCAL4042</t>
  </si>
  <si>
    <t>BSc (EMCs)</t>
  </si>
  <si>
    <t>St.Francis De Sales Degree College</t>
  </si>
  <si>
    <t>#308 Paras Mallige Apts, 6th cross, shree ananthnagar, huskur gate, e.city post, Bangalore</t>
  </si>
  <si>
    <t>MV Anantharam</t>
  </si>
  <si>
    <t>M NagaLakshmi Kameswari</t>
  </si>
  <si>
    <t>16MCAL4037</t>
  </si>
  <si>
    <t>#1/5 munishwara c block mathadahalli rt nagar Bangalore 560032</t>
  </si>
  <si>
    <t>V Ramesh</t>
  </si>
  <si>
    <t>Anupama TM</t>
  </si>
  <si>
    <t>16MCAL4040</t>
  </si>
  <si>
    <t>mangalore university</t>
  </si>
  <si>
    <t>Btm ,thavarekere ,bangalore</t>
  </si>
  <si>
    <t>Kiran K.K</t>
  </si>
  <si>
    <t>Jayalakshmi K.K</t>
  </si>
  <si>
    <t>16MCAL1005</t>
  </si>
  <si>
    <t>Sri venkateswara university, thirupathi</t>
  </si>
  <si>
    <t>Ashraya PG,
Sri venkata nilayam,
No.1041,
27 main, 9th block,
Jayanagar,
Bangalore-560069.</t>
  </si>
  <si>
    <t>Syamala Yallaiah</t>
  </si>
  <si>
    <t>Syamala Padma</t>
  </si>
  <si>
    <t>16MCAL1010</t>
  </si>
  <si>
    <t xml:space="preserve">Vijayanagara Shri Krishnadevaraya university </t>
  </si>
  <si>
    <t>Behind Central mall, Jayanagar 9th block, 5600078</t>
  </si>
  <si>
    <t>M.D.Badarinath</t>
  </si>
  <si>
    <t>Indira Rani.M.B</t>
  </si>
  <si>
    <t>16MCAL1009</t>
  </si>
  <si>
    <t>D-011, Chandrakiran Apts, Netaji Road, Frazer Town, Bangalore - 560005</t>
  </si>
  <si>
    <t>Kannan</t>
  </si>
  <si>
    <t>Priya</t>
  </si>
  <si>
    <t>16MCAL1002</t>
  </si>
  <si>
    <t>Kerala Secondary Education Examination Board</t>
  </si>
  <si>
    <t>Kannur University</t>
  </si>
  <si>
    <t>#46,Pranavam,lake City Township,TC Palya,KR Puram,B'lore 560036</t>
  </si>
  <si>
    <t>Balakrishnan T M</t>
  </si>
  <si>
    <t>Devaki V M</t>
  </si>
  <si>
    <t>16MCAL1007</t>
  </si>
  <si>
    <t>GUJARAT BOARD (GSHEB)</t>
  </si>
  <si>
    <t>BSC IT</t>
  </si>
  <si>
    <t>SAURASHTRA UNIVERSITY</t>
  </si>
  <si>
    <t>MOTI CHOWK MAIN BAZAR JASDAN TA JASDAN DIST RAJKOT GUJARAT 360050</t>
  </si>
  <si>
    <t>GOSAI SURESHGIRI</t>
  </si>
  <si>
    <t>GOSAI RAXABEN</t>
  </si>
  <si>
    <t>16MCAL1006</t>
  </si>
  <si>
    <t>North Bengal university</t>
  </si>
  <si>
    <t>1059, 27th main, jayanagar 9th block, Bangalore</t>
  </si>
  <si>
    <t>Ashesh saha roy</t>
  </si>
  <si>
    <t>Pranati saha roy</t>
  </si>
  <si>
    <t>16MCAL1001</t>
  </si>
  <si>
    <t>No</t>
  </si>
  <si>
    <t>Bangalore</t>
  </si>
  <si>
    <t>Rajeshwari bajji center #2/4,old Gurappan paly's  Main Road,B.G.Road cross,DRC post,Banglore-560029</t>
  </si>
  <si>
    <t>Govinda poojary</t>
  </si>
  <si>
    <t>16MCAL1004</t>
  </si>
  <si>
    <t>Karnataka/ state</t>
  </si>
  <si>
    <t>E2,6th block, jayanthi gardens,jpnagar1st phace 560078</t>
  </si>
  <si>
    <t>Ramesh a</t>
  </si>
  <si>
    <t>Anitha ramesh</t>
  </si>
  <si>
    <t>13MCAL1003</t>
  </si>
  <si>
    <t>#646/56,3rd main road, srinagar, Bangalore-560050</t>
  </si>
  <si>
    <t>Late Krishnamurthi N</t>
  </si>
  <si>
    <t>Jyothamma K S</t>
  </si>
  <si>
    <t>16MCAL1008</t>
  </si>
  <si>
    <t>193, Anurag 6th main, 7th cross, Canara Bank Layout, Sahakarnagar-560097</t>
  </si>
  <si>
    <t>Varadarajan KR</t>
  </si>
  <si>
    <t>Prathibha</t>
  </si>
  <si>
    <t>16MS1AN005</t>
  </si>
  <si>
    <t>Male</t>
  </si>
  <si>
    <t>16MS1AN001</t>
  </si>
  <si>
    <t>16MS1AN009</t>
  </si>
  <si>
    <t>16MS1AN002</t>
  </si>
  <si>
    <t>16MS1AN010</t>
  </si>
  <si>
    <t>16MS1AN011</t>
  </si>
  <si>
    <t>16MS1AN008</t>
  </si>
  <si>
    <t>16MS1AN012</t>
  </si>
  <si>
    <t>16MS1AN013</t>
  </si>
  <si>
    <t>Female</t>
  </si>
  <si>
    <t>16MS1AN006</t>
  </si>
  <si>
    <t>16MS1AN003</t>
  </si>
  <si>
    <t>16MS1AN007</t>
  </si>
  <si>
    <t>16MS1AN004</t>
  </si>
  <si>
    <t>17MCAR0001</t>
  </si>
  <si>
    <t>JOHN MILLTON J</t>
  </si>
  <si>
    <t>MCA - ISMS</t>
  </si>
  <si>
    <t>17MCAR0003</t>
  </si>
  <si>
    <t>PREM KUMAR</t>
  </si>
  <si>
    <t>17MCAR0004</t>
  </si>
  <si>
    <t>VIBHA BHOJ</t>
  </si>
  <si>
    <t>17MCAR0005</t>
  </si>
  <si>
    <t>ABHISHEK B N</t>
  </si>
  <si>
    <t>17MCAR0006</t>
  </si>
  <si>
    <t>AFRIN HUSSAIN</t>
  </si>
  <si>
    <t>17MCAR0007</t>
  </si>
  <si>
    <t>KRISHNA B L</t>
  </si>
  <si>
    <t>17MCAR0008</t>
  </si>
  <si>
    <t>PIYUSH SANKHLA</t>
  </si>
  <si>
    <t>17MCAR0009</t>
  </si>
  <si>
    <t>PRATYAY MUKHERJEE</t>
  </si>
  <si>
    <t>17MCAR0010</t>
  </si>
  <si>
    <t>SIVA V</t>
  </si>
  <si>
    <t>17MCAR0011</t>
  </si>
  <si>
    <t>VIKRAM MEWARA</t>
  </si>
  <si>
    <t>17MCAR0013</t>
  </si>
  <si>
    <t>DIVYA KIRAN</t>
  </si>
  <si>
    <t>MCA - GENERAL</t>
  </si>
  <si>
    <t>17MCAR0014</t>
  </si>
  <si>
    <t>FELICITA FURTADO</t>
  </si>
  <si>
    <t>17MCAR0015</t>
  </si>
  <si>
    <t>PRASHANTH C</t>
  </si>
  <si>
    <t>17MCAR0016</t>
  </si>
  <si>
    <t>SHASHANK JAIN</t>
  </si>
  <si>
    <t>17MCAR0017</t>
  </si>
  <si>
    <t>VAISHALI SUDARSHAN</t>
  </si>
  <si>
    <t>17MCAR0018</t>
  </si>
  <si>
    <t>KUNDAN KUMAR</t>
  </si>
  <si>
    <t>17MCAR0019</t>
  </si>
  <si>
    <t>17MCAR0020</t>
  </si>
  <si>
    <t>RAHUL RANJAN SINGH</t>
  </si>
  <si>
    <t>17MCAR0021</t>
  </si>
  <si>
    <t>RAJEEV KUMAR</t>
  </si>
  <si>
    <t>17MCAR0022</t>
  </si>
  <si>
    <t>AKIL A</t>
  </si>
  <si>
    <t>MCA - SCT</t>
  </si>
  <si>
    <t>17MCAR0023</t>
  </si>
  <si>
    <t>ANKITH K MENON</t>
  </si>
  <si>
    <t>17MCAR0025</t>
  </si>
  <si>
    <t>DEAN OSMOND IANGRAI</t>
  </si>
  <si>
    <t>17MCAR0026</t>
  </si>
  <si>
    <t>DEVARAJ THANUSHA</t>
  </si>
  <si>
    <t>17MCAR0027</t>
  </si>
  <si>
    <t>KALASA VAMSI</t>
  </si>
  <si>
    <t>17MCAR0028</t>
  </si>
  <si>
    <t>KAVYASHREE S</t>
  </si>
  <si>
    <t>17MCAR0029</t>
  </si>
  <si>
    <t>KRISHNA N MEHTA</t>
  </si>
  <si>
    <t>17MCAR0030</t>
  </si>
  <si>
    <t>MEGHANA PRAKASH</t>
  </si>
  <si>
    <t>17MCAR0031</t>
  </si>
  <si>
    <t>PADMINI PRAHLAD</t>
  </si>
  <si>
    <t>17MCAR0032</t>
  </si>
  <si>
    <t>REVANTH S</t>
  </si>
  <si>
    <t>17MCAR0033</t>
  </si>
  <si>
    <t>RIMMY KUMARI</t>
  </si>
  <si>
    <t>17MCAR0034</t>
  </si>
  <si>
    <t>VINAY GUPATA</t>
  </si>
  <si>
    <t>17MCAR0035</t>
  </si>
  <si>
    <t>ZEESHAN MANSOOR SHARIEF</t>
  </si>
  <si>
    <t>17MCAR0036</t>
  </si>
  <si>
    <t>OTIENO GODFREY ODUOR</t>
  </si>
  <si>
    <t>17MCAR0037</t>
  </si>
  <si>
    <t>VISHNU ANIL KUMAR</t>
  </si>
  <si>
    <t>17MCAR0038</t>
  </si>
  <si>
    <t>AJAYI KEMI PATIENCE</t>
  </si>
  <si>
    <t>17MCAR0039</t>
  </si>
  <si>
    <t>ASHA ALI JUMA</t>
  </si>
  <si>
    <t>17MCAR0040</t>
  </si>
  <si>
    <t>MOHAN PRAKASH R</t>
  </si>
  <si>
    <t>17MCAR0041</t>
  </si>
  <si>
    <t>NIKHITH</t>
  </si>
  <si>
    <t>17MCAR0042</t>
  </si>
  <si>
    <t>AKSHAY M RAO</t>
  </si>
  <si>
    <t>17MCAR0043</t>
  </si>
  <si>
    <t>DHIVIN KUMAR P</t>
  </si>
  <si>
    <t>17MCAR0044</t>
  </si>
  <si>
    <t>GONDI SATYANARAYANA</t>
  </si>
  <si>
    <t>17MCAR0045</t>
  </si>
  <si>
    <t>HALEEMA KHATOON</t>
  </si>
  <si>
    <t>17MCAR0046</t>
  </si>
  <si>
    <t>MALATHI S</t>
  </si>
  <si>
    <t>17MCAR0047</t>
  </si>
  <si>
    <t>MAYANK SHANKAR</t>
  </si>
  <si>
    <t>17MCAR0048</t>
  </si>
  <si>
    <t>MOHAMMED IMRAN KHAN A</t>
  </si>
  <si>
    <t>17MCAR0049</t>
  </si>
  <si>
    <t>MOHIT SHARMA</t>
  </si>
  <si>
    <t>17MCAR0050</t>
  </si>
  <si>
    <t>SANJAY R</t>
  </si>
  <si>
    <t>17MCAR0051</t>
  </si>
  <si>
    <t>SHAGUFTA FARHEEN</t>
  </si>
  <si>
    <t>17MCAR0052</t>
  </si>
  <si>
    <t>RAHUL MARWAHA</t>
  </si>
  <si>
    <t>17MCAR0053</t>
  </si>
  <si>
    <t>PATEL RAHUL NARENRABHAI</t>
  </si>
  <si>
    <t>17MCAR0054</t>
  </si>
  <si>
    <t>AMRITHESH SINGH</t>
  </si>
  <si>
    <t>17MCAR0055</t>
  </si>
  <si>
    <t>HARSHITHA H T</t>
  </si>
  <si>
    <t>17MCAR0056</t>
  </si>
  <si>
    <t>HARIPRIYA D V</t>
  </si>
  <si>
    <t>17MCAR0057</t>
  </si>
  <si>
    <t>TRIDIB MONDAL</t>
  </si>
  <si>
    <t>17MCAR0058</t>
  </si>
  <si>
    <t>KARTHIK M V</t>
  </si>
  <si>
    <t>AHIPA</t>
  </si>
  <si>
    <t>MSc-ANM</t>
  </si>
  <si>
    <t>AHIPA.PSD@GMAIL.COM</t>
  </si>
  <si>
    <t>#18,ASHIRWADA NILAYA, BALAJI NAGAR, NEAR ROYAL MART, UTTARAHALLI MAIN ROAD, SUBRAHMANYAPURA POST, BANGALORE KARNATAKA, 560061, INDIA</t>
  </si>
  <si>
    <t>SANJEEV REDDY P</t>
  </si>
  <si>
    <t>SANJEEVREDDY2519@GMAIL.COM</t>
  </si>
  <si>
    <t>SRI LAXMI WEIGH BRIDGE, SIRWAR CROSS, MOKRA ROAD, BELLARY, KARNATAKA,583101, INDIA</t>
  </si>
  <si>
    <t>SACHIN BHARTI</t>
  </si>
  <si>
    <t>SACHIN.BHARTI8791@GMAIL.COM</t>
  </si>
  <si>
    <t>MAHESHWARI VIHAR, SEWALA KALAN, CHANDERBANI ROAD, DEHRADUN, UTTARAKAND, 248001, INDIA</t>
  </si>
  <si>
    <t>SHASHIKANTH M</t>
  </si>
  <si>
    <t>KADAINI09@GMAIL.COM</t>
  </si>
  <si>
    <t>484,11TH CROSS,2ND MAIN, MUNESHWARA LAYOUT,LAGGERE</t>
  </si>
  <si>
    <t>M VIJAY</t>
  </si>
  <si>
    <t>VIJAESEC93@GMAIL.COM</t>
  </si>
  <si>
    <t>640/87, NAVATHAAVU STREET, MANAMADURAI , TK SIVAGANGAI , TAMIL NADU, 630606, INDIA</t>
  </si>
  <si>
    <t>DEEPSHIKA CHAUHAN</t>
  </si>
  <si>
    <t>DDEEPSHIKHACHAUHAN@GMAIL.COM</t>
  </si>
  <si>
    <t>32, ANANAD  NAGAR, KHATIPURA, JAIPUR, RAJASTHAN, 302012, INDIA</t>
  </si>
  <si>
    <t>GOVIND CS</t>
  </si>
  <si>
    <t>CSGOVIND02@GMAIL.COM</t>
  </si>
  <si>
    <t>CHENGAPPALLIL HOUSE PILAPPUZHA, HARIPAD PO ALAPPUZHA, KERALA, 590514, INDIA</t>
  </si>
  <si>
    <t>RATHOD ROHANBHAI BABUBHAI</t>
  </si>
  <si>
    <t>rathodrohan196@gmail.com</t>
  </si>
  <si>
    <t>A-20 HALPATIWAS N/R MANSAROVAR SOCIETY SARTHANA JAKATNAKA SURAT, GUJARAT,395006, INDIA</t>
  </si>
  <si>
    <t>ANJALI ROSHAN</t>
  </si>
  <si>
    <t>SAI HARSHITH</t>
  </si>
  <si>
    <t>MANOJBASUMATARYAMT.200915@GMAIL.COM</t>
  </si>
  <si>
    <t>VILL/TOWN MAINAGURI, PO RUPAHI, SALBARI DIST BAKSA, BARPETA ROAD, ASSAM</t>
  </si>
  <si>
    <t>J MAHESH REDDY</t>
  </si>
  <si>
    <t>MJMAHESHREDDY@GMAIL.COM</t>
  </si>
  <si>
    <t>AGARAHARA LAYOUT YELAHANKA BANGALORE 560064</t>
  </si>
  <si>
    <t>ROHITH D V</t>
  </si>
  <si>
    <t>ROHITHREDDY8147@GMAIL.COM</t>
  </si>
  <si>
    <t>DODDA DUNNASANDRA HOSKOTE BANGALORE 560067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</si>
</sst>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8"/>
      <color indexed="8"/>
      <name val="Calibri"/>
      <family val="2"/>
    </font>
    <font>
      <u/>
      <sz val="8"/>
      <color indexed="12"/>
      <name val="Calibri"/>
      <family val="2"/>
    </font>
    <font>
      <b/>
      <sz val="8"/>
      <color indexed="10"/>
      <name val="Calibri"/>
      <family val="2"/>
    </font>
    <font>
      <u/>
      <sz val="8"/>
      <name val="Calibri"/>
      <family val="2"/>
    </font>
    <font>
      <sz val="8"/>
      <color indexed="10"/>
      <name val="Calibri"/>
      <family val="2"/>
    </font>
    <font>
      <u/>
      <sz val="8"/>
      <color indexed="10"/>
      <name val="Calibri"/>
      <family val="2"/>
    </font>
    <font>
      <vertAlign val="superscript"/>
      <sz val="8"/>
      <color indexed="1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7"/>
        <b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3" fillId="0" borderId="0" applyNumberFormat="0" applyFill="0" applyBorder="0" applyAlignment="0" applyProtection="0"/>
  </cellStyleXfs>
  <cellXfs count="286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 wrapText="1"/>
    </xf>
    <xf numFmtId="0" fontId="9" fillId="0" borderId="8" xfId="1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vertical="center" wrapText="1"/>
    </xf>
    <xf numFmtId="0" fontId="9" fillId="0" borderId="8" xfId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vertical="center" wrapText="1"/>
    </xf>
    <xf numFmtId="0" fontId="8" fillId="0" borderId="1" xfId="0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8" borderId="1" xfId="2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9" fillId="4" borderId="1" xfId="2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4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4" fillId="5" borderId="1" xfId="0" applyFont="1" applyFill="1" applyBorder="1" applyAlignment="1">
      <alignment vertical="center" wrapText="1"/>
    </xf>
    <xf numFmtId="0" fontId="9" fillId="4" borderId="1" xfId="0" applyFont="1" applyFill="1" applyBorder="1"/>
    <xf numFmtId="0" fontId="7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/>
    <xf numFmtId="0" fontId="8" fillId="8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13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8" borderId="1" xfId="0" applyFont="1" applyFill="1" applyBorder="1"/>
    <xf numFmtId="0" fontId="15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right" vertical="center"/>
    </xf>
    <xf numFmtId="0" fontId="16" fillId="6" borderId="1" xfId="0" applyFont="1" applyFill="1" applyBorder="1" applyAlignment="1">
      <alignment vertical="center" wrapText="1"/>
    </xf>
    <xf numFmtId="11" fontId="15" fillId="6" borderId="1" xfId="0" applyNumberFormat="1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5" fillId="8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8" borderId="4" xfId="0" applyFont="1" applyFill="1" applyBorder="1"/>
    <xf numFmtId="0" fontId="15" fillId="8" borderId="4" xfId="0" applyFont="1" applyFill="1" applyBorder="1" applyAlignment="1">
      <alignment vertical="center"/>
    </xf>
    <xf numFmtId="0" fontId="15" fillId="8" borderId="4" xfId="0" applyFont="1" applyFill="1" applyBorder="1" applyAlignment="1">
      <alignment horizontal="left" vertical="center" wrapText="1"/>
    </xf>
    <xf numFmtId="0" fontId="8" fillId="10" borderId="5" xfId="0" applyFont="1" applyFill="1" applyBorder="1"/>
    <xf numFmtId="0" fontId="8" fillId="10" borderId="6" xfId="0" applyFont="1" applyFill="1" applyBorder="1"/>
    <xf numFmtId="0" fontId="8" fillId="10" borderId="6" xfId="0" applyFont="1" applyFill="1" applyBorder="1" applyAlignment="1">
      <alignment horizontal="left"/>
    </xf>
    <xf numFmtId="0" fontId="8" fillId="10" borderId="17" xfId="0" applyFont="1" applyFill="1" applyBorder="1"/>
    <xf numFmtId="0" fontId="8" fillId="0" borderId="7" xfId="0" applyFont="1" applyFill="1" applyBorder="1" applyAlignment="1">
      <alignment horizontal="center" vertical="center"/>
    </xf>
    <xf numFmtId="1" fontId="9" fillId="0" borderId="8" xfId="0" applyNumberFormat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11" borderId="8" xfId="1" applyFont="1" applyFill="1" applyBorder="1" applyAlignment="1">
      <alignment horizontal="center" vertical="center" wrapText="1"/>
    </xf>
    <xf numFmtId="0" fontId="9" fillId="11" borderId="8" xfId="1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 vertical="center" wrapText="1"/>
    </xf>
    <xf numFmtId="14" fontId="8" fillId="11" borderId="8" xfId="0" applyNumberFormat="1" applyFont="1" applyFill="1" applyBorder="1" applyAlignment="1">
      <alignment horizontal="center" vertical="center"/>
    </xf>
    <xf numFmtId="0" fontId="8" fillId="0" borderId="13" xfId="0" applyFont="1" applyBorder="1"/>
    <xf numFmtId="1" fontId="9" fillId="0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11" borderId="1" xfId="1" applyFont="1" applyFill="1" applyBorder="1" applyAlignment="1">
      <alignment horizontal="center" vertical="center" wrapText="1"/>
    </xf>
    <xf numFmtId="0" fontId="9" fillId="11" borderId="1" xfId="1" applyFont="1" applyFill="1" applyBorder="1" applyAlignment="1">
      <alignment horizontal="left" vertical="center" wrapText="1"/>
    </xf>
    <xf numFmtId="14" fontId="8" fillId="11" borderId="1" xfId="0" applyNumberFormat="1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" xfId="1" applyFont="1" applyFill="1" applyBorder="1" applyAlignment="1">
      <alignment horizontal="left" vertical="center" wrapText="1"/>
    </xf>
    <xf numFmtId="1" fontId="15" fillId="8" borderId="1" xfId="0" applyNumberFormat="1" applyFont="1" applyFill="1" applyBorder="1" applyAlignment="1">
      <alignment horizontal="center" vertical="center"/>
    </xf>
    <xf numFmtId="0" fontId="15" fillId="8" borderId="1" xfId="1" applyFont="1" applyFill="1" applyBorder="1" applyAlignment="1">
      <alignment horizontal="center" vertical="center" wrapText="1"/>
    </xf>
    <xf numFmtId="0" fontId="15" fillId="8" borderId="1" xfId="2" applyFont="1" applyFill="1" applyBorder="1" applyAlignment="1">
      <alignment vertical="center" wrapText="1"/>
    </xf>
    <xf numFmtId="0" fontId="15" fillId="8" borderId="1" xfId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14" fontId="15" fillId="8" borderId="1" xfId="0" applyNumberFormat="1" applyFont="1" applyFill="1" applyBorder="1" applyAlignment="1">
      <alignment horizontal="center" vertical="center"/>
    </xf>
    <xf numFmtId="0" fontId="15" fillId="8" borderId="14" xfId="0" applyFont="1" applyFill="1" applyBorder="1"/>
    <xf numFmtId="0" fontId="8" fillId="13" borderId="1" xfId="0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/>
    <xf numFmtId="14" fontId="8" fillId="14" borderId="1" xfId="0" applyNumberFormat="1" applyFont="1" applyFill="1" applyBorder="1" applyAlignment="1">
      <alignment horizontal="center" vertical="center"/>
    </xf>
    <xf numFmtId="0" fontId="9" fillId="14" borderId="1" xfId="1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 vertical="center"/>
    </xf>
    <xf numFmtId="0" fontId="8" fillId="4" borderId="14" xfId="0" applyFont="1" applyFill="1" applyBorder="1"/>
    <xf numFmtId="14" fontId="15" fillId="8" borderId="1" xfId="0" applyNumberFormat="1" applyFont="1" applyFill="1" applyBorder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/>
    <xf numFmtId="0" fontId="8" fillId="4" borderId="4" xfId="0" applyFont="1" applyFill="1" applyBorder="1" applyAlignment="1">
      <alignment horizontal="center" vertical="center" wrapText="1"/>
    </xf>
    <xf numFmtId="14" fontId="9" fillId="4" borderId="4" xfId="0" applyNumberFormat="1" applyFont="1" applyFill="1" applyBorder="1" applyAlignment="1">
      <alignment vertical="center"/>
    </xf>
    <xf numFmtId="0" fontId="8" fillId="4" borderId="18" xfId="0" applyFont="1" applyFill="1" applyBorder="1"/>
    <xf numFmtId="0" fontId="18" fillId="0" borderId="7" xfId="0" applyFont="1" applyBorder="1"/>
    <xf numFmtId="0" fontId="19" fillId="15" borderId="8" xfId="0" applyFont="1" applyFill="1" applyBorder="1" applyAlignment="1">
      <alignment horizontal="left" vertical="center" readingOrder="1"/>
    </xf>
    <xf numFmtId="0" fontId="18" fillId="0" borderId="8" xfId="0" applyFont="1" applyBorder="1"/>
    <xf numFmtId="0" fontId="19" fillId="15" borderId="8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/>
    </xf>
    <xf numFmtId="0" fontId="19" fillId="15" borderId="8" xfId="0" applyFont="1" applyFill="1" applyBorder="1" applyAlignment="1">
      <alignment horizontal="left" readingOrder="1"/>
    </xf>
    <xf numFmtId="0" fontId="19" fillId="15" borderId="8" xfId="0" applyFont="1" applyFill="1" applyBorder="1" applyAlignment="1">
      <alignment horizontal="right" readingOrder="1"/>
    </xf>
    <xf numFmtId="0" fontId="19" fillId="15" borderId="8" xfId="0" applyFont="1" applyFill="1" applyBorder="1" applyAlignment="1">
      <alignment horizontal="left"/>
    </xf>
    <xf numFmtId="0" fontId="18" fillId="0" borderId="13" xfId="0" applyFont="1" applyBorder="1"/>
    <xf numFmtId="0" fontId="18" fillId="0" borderId="0" xfId="0" applyFont="1" applyBorder="1"/>
    <xf numFmtId="0" fontId="18" fillId="0" borderId="9" xfId="0" applyFont="1" applyBorder="1"/>
    <xf numFmtId="0" fontId="19" fillId="15" borderId="1" xfId="0" applyFont="1" applyFill="1" applyBorder="1" applyAlignment="1">
      <alignment horizontal="left" vertical="center" readingOrder="1"/>
    </xf>
    <xf numFmtId="0" fontId="18" fillId="0" borderId="1" xfId="0" applyFont="1" applyBorder="1"/>
    <xf numFmtId="0" fontId="19" fillId="15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19" fillId="15" borderId="1" xfId="0" applyFont="1" applyFill="1" applyBorder="1" applyAlignment="1">
      <alignment horizontal="left" readingOrder="1"/>
    </xf>
    <xf numFmtId="0" fontId="19" fillId="15" borderId="1" xfId="0" applyFont="1" applyFill="1" applyBorder="1" applyAlignment="1">
      <alignment horizontal="right" readingOrder="1"/>
    </xf>
    <xf numFmtId="0" fontId="19" fillId="15" borderId="1" xfId="0" applyFont="1" applyFill="1" applyBorder="1" applyAlignment="1">
      <alignment horizontal="left"/>
    </xf>
    <xf numFmtId="0" fontId="18" fillId="0" borderId="14" xfId="0" applyFont="1" applyBorder="1"/>
    <xf numFmtId="0" fontId="19" fillId="16" borderId="1" xfId="0" applyFont="1" applyFill="1" applyBorder="1" applyAlignment="1">
      <alignment horizontal="left" vertical="center"/>
    </xf>
    <xf numFmtId="0" fontId="19" fillId="16" borderId="1" xfId="0" applyFont="1" applyFill="1" applyBorder="1" applyAlignment="1">
      <alignment horizontal="left" vertical="center" readingOrder="1"/>
    </xf>
    <xf numFmtId="0" fontId="19" fillId="16" borderId="1" xfId="0" applyFont="1" applyFill="1" applyBorder="1" applyAlignment="1">
      <alignment horizontal="left" readingOrder="1"/>
    </xf>
    <xf numFmtId="0" fontId="18" fillId="17" borderId="9" xfId="0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left" vertical="center"/>
    </xf>
    <xf numFmtId="0" fontId="21" fillId="17" borderId="1" xfId="2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wrapText="1"/>
    </xf>
    <xf numFmtId="0" fontId="21" fillId="0" borderId="1" xfId="2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left" vertical="top"/>
    </xf>
    <xf numFmtId="0" fontId="21" fillId="0" borderId="1" xfId="2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/>
    </xf>
    <xf numFmtId="0" fontId="21" fillId="0" borderId="1" xfId="2" applyFont="1" applyFill="1" applyBorder="1" applyAlignment="1">
      <alignment horizontal="left"/>
    </xf>
    <xf numFmtId="0" fontId="18" fillId="17" borderId="11" xfId="0" applyFont="1" applyFill="1" applyBorder="1" applyAlignment="1">
      <alignment horizontal="left" vertic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/>
    <xf numFmtId="0" fontId="18" fillId="0" borderId="15" xfId="0" applyFont="1" applyBorder="1"/>
    <xf numFmtId="0" fontId="22" fillId="18" borderId="1" xfId="0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 wrapText="1"/>
    </xf>
    <xf numFmtId="164" fontId="22" fillId="18" borderId="1" xfId="0" applyNumberFormat="1" applyFont="1" applyFill="1" applyBorder="1" applyAlignment="1">
      <alignment horizontal="center" vertical="center"/>
    </xf>
    <xf numFmtId="1" fontId="22" fillId="18" borderId="1" xfId="0" applyNumberFormat="1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horizontal="left" vertical="center"/>
    </xf>
    <xf numFmtId="0" fontId="22" fillId="17" borderId="0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1" fontId="23" fillId="17" borderId="1" xfId="0" applyNumberFormat="1" applyFont="1" applyFill="1" applyBorder="1" applyAlignment="1">
      <alignment horizontal="center" vertical="center"/>
    </xf>
    <xf numFmtId="0" fontId="23" fillId="17" borderId="1" xfId="1" applyFont="1" applyFill="1" applyBorder="1" applyAlignment="1">
      <alignment vertical="center"/>
    </xf>
    <xf numFmtId="0" fontId="23" fillId="17" borderId="1" xfId="1" applyFont="1" applyFill="1" applyBorder="1" applyAlignment="1">
      <alignment horizontal="center" vertical="center" wrapText="1"/>
    </xf>
    <xf numFmtId="0" fontId="23" fillId="17" borderId="1" xfId="1" applyFont="1" applyFill="1" applyBorder="1" applyAlignment="1">
      <alignment horizontal="center" vertical="center"/>
    </xf>
    <xf numFmtId="1" fontId="23" fillId="17" borderId="1" xfId="0" applyNumberFormat="1" applyFont="1" applyFill="1" applyBorder="1" applyAlignment="1">
      <alignment horizontal="left" vertical="center"/>
    </xf>
    <xf numFmtId="1" fontId="23" fillId="17" borderId="1" xfId="1" applyNumberFormat="1" applyFont="1" applyFill="1" applyBorder="1" applyAlignment="1">
      <alignment horizontal="center" vertical="center" wrapText="1"/>
    </xf>
    <xf numFmtId="10" fontId="23" fillId="17" borderId="1" xfId="1" applyNumberFormat="1" applyFont="1" applyFill="1" applyBorder="1" applyAlignment="1">
      <alignment horizontal="center" vertical="center" wrapText="1"/>
    </xf>
    <xf numFmtId="164" fontId="23" fillId="17" borderId="1" xfId="0" applyNumberFormat="1" applyFont="1" applyFill="1" applyBorder="1" applyAlignment="1">
      <alignment horizontal="center" vertical="center"/>
    </xf>
    <xf numFmtId="1" fontId="21" fillId="17" borderId="1" xfId="2" applyNumberFormat="1" applyFont="1" applyFill="1" applyBorder="1" applyAlignment="1">
      <alignment horizontal="center" vertical="center" wrapText="1"/>
    </xf>
    <xf numFmtId="0" fontId="23" fillId="17" borderId="1" xfId="1" applyFont="1" applyFill="1" applyBorder="1" applyAlignment="1">
      <alignment horizontal="left" vertical="center" wrapText="1"/>
    </xf>
    <xf numFmtId="0" fontId="23" fillId="17" borderId="0" xfId="0" applyFont="1" applyFill="1" applyBorder="1" applyAlignment="1">
      <alignment vertical="center"/>
    </xf>
    <xf numFmtId="0" fontId="23" fillId="17" borderId="1" xfId="0" applyFont="1" applyFill="1" applyBorder="1" applyAlignment="1">
      <alignment horizontal="left" vertical="center"/>
    </xf>
    <xf numFmtId="1" fontId="21" fillId="17" borderId="1" xfId="2" applyNumberFormat="1" applyFont="1" applyFill="1" applyBorder="1" applyAlignment="1">
      <alignment horizontal="center"/>
    </xf>
    <xf numFmtId="1" fontId="23" fillId="17" borderId="1" xfId="0" applyNumberFormat="1" applyFont="1" applyFill="1" applyBorder="1" applyAlignment="1">
      <alignment horizontal="center"/>
    </xf>
    <xf numFmtId="0" fontId="23" fillId="17" borderId="1" xfId="0" applyFont="1" applyFill="1" applyBorder="1" applyAlignment="1">
      <alignment vertical="center"/>
    </xf>
    <xf numFmtId="10" fontId="23" fillId="17" borderId="1" xfId="0" applyNumberFormat="1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/>
    </xf>
    <xf numFmtId="0" fontId="23" fillId="19" borderId="0" xfId="0" applyFont="1" applyFill="1" applyBorder="1" applyAlignment="1">
      <alignment vertical="center"/>
    </xf>
    <xf numFmtId="164" fontId="23" fillId="17" borderId="1" xfId="1" applyNumberFormat="1" applyFont="1" applyFill="1" applyBorder="1" applyAlignment="1">
      <alignment horizontal="center" vertical="center"/>
    </xf>
    <xf numFmtId="16" fontId="23" fillId="17" borderId="1" xfId="1" applyNumberFormat="1" applyFont="1" applyFill="1" applyBorder="1" applyAlignment="1">
      <alignment horizontal="left" vertical="center" wrapText="1"/>
    </xf>
    <xf numFmtId="14" fontId="23" fillId="17" borderId="1" xfId="0" applyNumberFormat="1" applyFont="1" applyFill="1" applyBorder="1" applyAlignment="1">
      <alignment horizontal="center" vertical="center"/>
    </xf>
    <xf numFmtId="0" fontId="24" fillId="17" borderId="1" xfId="1" applyFont="1" applyFill="1" applyBorder="1" applyAlignment="1">
      <alignment horizontal="left" vertical="center" wrapText="1"/>
    </xf>
    <xf numFmtId="14" fontId="23" fillId="17" borderId="1" xfId="1" applyNumberFormat="1" applyFont="1" applyFill="1" applyBorder="1" applyAlignment="1">
      <alignment horizontal="center" vertical="center"/>
    </xf>
    <xf numFmtId="0" fontId="23" fillId="17" borderId="1" xfId="1" applyFont="1" applyFill="1" applyBorder="1" applyAlignment="1">
      <alignment horizontal="left" vertical="center"/>
    </xf>
    <xf numFmtId="14" fontId="23" fillId="17" borderId="1" xfId="1" applyNumberFormat="1" applyFont="1" applyFill="1" applyBorder="1" applyAlignment="1">
      <alignment horizontal="center" vertical="center" wrapText="1"/>
    </xf>
    <xf numFmtId="0" fontId="23" fillId="17" borderId="1" xfId="1" applyNumberFormat="1" applyFont="1" applyFill="1" applyBorder="1" applyAlignment="1" applyProtection="1">
      <alignment horizontal="left" vertical="center" wrapText="1"/>
    </xf>
    <xf numFmtId="1" fontId="21" fillId="17" borderId="1" xfId="2" applyNumberFormat="1" applyFont="1" applyFill="1" applyBorder="1" applyAlignment="1">
      <alignment horizontal="left" vertical="center"/>
    </xf>
    <xf numFmtId="0" fontId="23" fillId="19" borderId="1" xfId="1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left" vertical="center"/>
    </xf>
    <xf numFmtId="1" fontId="23" fillId="0" borderId="1" xfId="1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10" fontId="23" fillId="0" borderId="1" xfId="1" applyNumberFormat="1" applyFont="1" applyFill="1" applyBorder="1" applyAlignment="1">
      <alignment horizontal="center" vertical="center" wrapText="1"/>
    </xf>
    <xf numFmtId="164" fontId="23" fillId="19" borderId="1" xfId="0" applyNumberFormat="1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1" fontId="23" fillId="19" borderId="1" xfId="0" applyNumberFormat="1" applyFont="1" applyFill="1" applyBorder="1" applyAlignment="1">
      <alignment horizontal="center" vertical="center"/>
    </xf>
    <xf numFmtId="1" fontId="23" fillId="19" borderId="1" xfId="1" applyNumberFormat="1" applyFont="1" applyFill="1" applyBorder="1" applyAlignment="1">
      <alignment horizontal="center" vertical="center" wrapText="1"/>
    </xf>
    <xf numFmtId="0" fontId="23" fillId="19" borderId="1" xfId="1" applyFont="1" applyFill="1" applyBorder="1" applyAlignment="1">
      <alignment horizontal="center" vertical="center"/>
    </xf>
    <xf numFmtId="0" fontId="23" fillId="19" borderId="1" xfId="1" applyFont="1" applyFill="1" applyBorder="1" applyAlignment="1">
      <alignment horizontal="left" vertical="center" wrapText="1"/>
    </xf>
    <xf numFmtId="1" fontId="21" fillId="19" borderId="1" xfId="2" applyNumberFormat="1" applyFont="1" applyFill="1" applyBorder="1" applyAlignment="1">
      <alignment horizontal="center" vertical="center" wrapText="1"/>
    </xf>
    <xf numFmtId="1" fontId="21" fillId="0" borderId="1" xfId="2" applyNumberFormat="1" applyFont="1" applyFill="1" applyBorder="1" applyAlignment="1">
      <alignment horizontal="left" vertical="center"/>
    </xf>
    <xf numFmtId="0" fontId="23" fillId="17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" fontId="21" fillId="0" borderId="1" xfId="2" applyNumberFormat="1" applyFont="1" applyFill="1" applyBorder="1" applyAlignment="1">
      <alignment horizontal="left" vertical="center" wrapText="1"/>
    </xf>
    <xf numFmtId="1" fontId="21" fillId="17" borderId="0" xfId="2" applyNumberFormat="1" applyFont="1" applyFill="1" applyBorder="1" applyAlignment="1">
      <alignment horizontal="center" vertical="center" wrapText="1"/>
    </xf>
    <xf numFmtId="1" fontId="23" fillId="17" borderId="4" xfId="0" applyNumberFormat="1" applyFont="1" applyFill="1" applyBorder="1" applyAlignment="1">
      <alignment horizontal="center" vertical="center"/>
    </xf>
    <xf numFmtId="0" fontId="23" fillId="17" borderId="4" xfId="1" applyFont="1" applyFill="1" applyBorder="1" applyAlignment="1">
      <alignment vertical="center"/>
    </xf>
    <xf numFmtId="0" fontId="23" fillId="17" borderId="4" xfId="1" applyFont="1" applyFill="1" applyBorder="1" applyAlignment="1">
      <alignment horizontal="center" vertical="center" wrapText="1"/>
    </xf>
    <xf numFmtId="1" fontId="23" fillId="17" borderId="4" xfId="0" applyNumberFormat="1" applyFont="1" applyFill="1" applyBorder="1" applyAlignment="1">
      <alignment horizontal="left" vertical="center"/>
    </xf>
    <xf numFmtId="1" fontId="23" fillId="17" borderId="4" xfId="1" applyNumberFormat="1" applyFont="1" applyFill="1" applyBorder="1" applyAlignment="1">
      <alignment horizontal="center" vertical="center" wrapText="1"/>
    </xf>
    <xf numFmtId="10" fontId="23" fillId="17" borderId="4" xfId="1" applyNumberFormat="1" applyFont="1" applyFill="1" applyBorder="1" applyAlignment="1">
      <alignment horizontal="center" vertical="center" wrapText="1"/>
    </xf>
    <xf numFmtId="164" fontId="23" fillId="17" borderId="4" xfId="0" applyNumberFormat="1" applyFont="1" applyFill="1" applyBorder="1" applyAlignment="1">
      <alignment horizontal="center" vertical="center"/>
    </xf>
    <xf numFmtId="0" fontId="23" fillId="19" borderId="4" xfId="1" applyFont="1" applyFill="1" applyBorder="1" applyAlignment="1">
      <alignment horizontal="center" vertical="center" wrapText="1"/>
    </xf>
    <xf numFmtId="1" fontId="23" fillId="17" borderId="4" xfId="0" applyNumberFormat="1" applyFont="1" applyFill="1" applyBorder="1" applyAlignment="1">
      <alignment horizontal="center"/>
    </xf>
    <xf numFmtId="0" fontId="23" fillId="17" borderId="4" xfId="1" applyFont="1" applyFill="1" applyBorder="1" applyAlignment="1">
      <alignment horizontal="center" vertical="center"/>
    </xf>
    <xf numFmtId="0" fontId="23" fillId="17" borderId="4" xfId="1" applyFont="1" applyFill="1" applyBorder="1" applyAlignment="1">
      <alignment horizontal="left" vertical="center" wrapText="1"/>
    </xf>
    <xf numFmtId="1" fontId="21" fillId="17" borderId="1" xfId="2" applyNumberFormat="1" applyFont="1" applyFill="1" applyBorder="1" applyAlignment="1">
      <alignment horizontal="left" vertical="center" wrapText="1"/>
    </xf>
    <xf numFmtId="0" fontId="23" fillId="17" borderId="1" xfId="1" quotePrefix="1" applyFont="1" applyFill="1" applyBorder="1" applyAlignment="1">
      <alignment horizontal="left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1" fillId="17" borderId="1" xfId="2" applyFont="1" applyFill="1" applyBorder="1" applyAlignment="1">
      <alignment horizontal="left" vertical="center" wrapText="1"/>
    </xf>
    <xf numFmtId="0" fontId="18" fillId="17" borderId="1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left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23" fillId="17" borderId="1" xfId="1" applyFont="1" applyFill="1" applyBorder="1" applyAlignment="1">
      <alignment horizontal="left" vertical="top" wrapText="1"/>
    </xf>
    <xf numFmtId="14" fontId="18" fillId="17" borderId="1" xfId="0" applyNumberFormat="1" applyFont="1" applyFill="1" applyBorder="1" applyAlignment="1">
      <alignment horizontal="center" vertical="center"/>
    </xf>
  </cellXfs>
  <cellStyles count="6">
    <cellStyle name="Hyperlink" xfId="2" builtinId="8"/>
    <cellStyle name="Hyperlink 3" xfId="5"/>
    <cellStyle name="Hyperlink 4" xfId="3"/>
    <cellStyle name="Normal" xfId="0" builtinId="0"/>
    <cellStyle name="Normal 4" xfId="4"/>
    <cellStyle name="Normal_Sheet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EA63BQWW/BCA%202017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SEM BCA"/>
      <sheetName val="Sheet1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PARTHIBAN30@GMAIL.COM" TargetMode="External"/><Relationship Id="rId299" Type="http://schemas.openxmlformats.org/officeDocument/2006/relationships/hyperlink" Target="mailto:skrvlzzzz@gmail.com" TargetMode="External"/><Relationship Id="rId21" Type="http://schemas.openxmlformats.org/officeDocument/2006/relationships/hyperlink" Target="mailto:siddartravichandran06@gmail.com" TargetMode="External"/><Relationship Id="rId42" Type="http://schemas.openxmlformats.org/officeDocument/2006/relationships/hyperlink" Target="mailto:sanyamlunawat08@gmail.com" TargetMode="External"/><Relationship Id="rId63" Type="http://schemas.openxmlformats.org/officeDocument/2006/relationships/hyperlink" Target="mailto:saneyar.dibs@outlook.com" TargetMode="External"/><Relationship Id="rId84" Type="http://schemas.openxmlformats.org/officeDocument/2006/relationships/hyperlink" Target="mailto:akshayba18@gmail.com" TargetMode="External"/><Relationship Id="rId138" Type="http://schemas.openxmlformats.org/officeDocument/2006/relationships/hyperlink" Target="mailto:arunve666@gmail.com" TargetMode="External"/><Relationship Id="rId159" Type="http://schemas.openxmlformats.org/officeDocument/2006/relationships/hyperlink" Target="mailto:skandakumar6688@gmail.com" TargetMode="External"/><Relationship Id="rId170" Type="http://schemas.openxmlformats.org/officeDocument/2006/relationships/hyperlink" Target="mailto:shaidcollmailbox@gmail.com" TargetMode="External"/><Relationship Id="rId191" Type="http://schemas.openxmlformats.org/officeDocument/2006/relationships/hyperlink" Target="mailto:rensvikem@gmail.com" TargetMode="External"/><Relationship Id="rId205" Type="http://schemas.openxmlformats.org/officeDocument/2006/relationships/hyperlink" Target="mailto:Mfkrocks@gmail.com" TargetMode="External"/><Relationship Id="rId226" Type="http://schemas.openxmlformats.org/officeDocument/2006/relationships/hyperlink" Target="mailto:varunsb2017@gmail.com" TargetMode="External"/><Relationship Id="rId247" Type="http://schemas.openxmlformats.org/officeDocument/2006/relationships/hyperlink" Target="mailto:jyothi.n.sharma@gmail.com" TargetMode="External"/><Relationship Id="rId107" Type="http://schemas.openxmlformats.org/officeDocument/2006/relationships/hyperlink" Target="mailto:karanrulz169@gmail.com" TargetMode="External"/><Relationship Id="rId268" Type="http://schemas.openxmlformats.org/officeDocument/2006/relationships/hyperlink" Target="mailto:mannapoorvi5290@gmail.com" TargetMode="External"/><Relationship Id="rId289" Type="http://schemas.openxmlformats.org/officeDocument/2006/relationships/hyperlink" Target="mailto:samiponn@yahoo.com" TargetMode="External"/><Relationship Id="rId11" Type="http://schemas.openxmlformats.org/officeDocument/2006/relationships/hyperlink" Target="mailto:rajach2797@gmail.com" TargetMode="External"/><Relationship Id="rId32" Type="http://schemas.openxmlformats.org/officeDocument/2006/relationships/hyperlink" Target="mailto:ksharath700@gmail.com" TargetMode="External"/><Relationship Id="rId53" Type="http://schemas.openxmlformats.org/officeDocument/2006/relationships/hyperlink" Target="mailto:rakesh.uma89@gmail.com" TargetMode="External"/><Relationship Id="rId74" Type="http://schemas.openxmlformats.org/officeDocument/2006/relationships/hyperlink" Target="mailto:ahmad786ataei@gmail.com" TargetMode="External"/><Relationship Id="rId128" Type="http://schemas.openxmlformats.org/officeDocument/2006/relationships/hyperlink" Target="mailto:JERRYRISH@GMAIL.COM" TargetMode="External"/><Relationship Id="rId149" Type="http://schemas.openxmlformats.org/officeDocument/2006/relationships/hyperlink" Target="mailto:vineethj1109@gmail.com" TargetMode="External"/><Relationship Id="rId5" Type="http://schemas.openxmlformats.org/officeDocument/2006/relationships/hyperlink" Target="mailto:rahul88677@gmail.com" TargetMode="External"/><Relationship Id="rId95" Type="http://schemas.openxmlformats.org/officeDocument/2006/relationships/hyperlink" Target="mailto:udhayraghu666@gmail.com" TargetMode="External"/><Relationship Id="rId160" Type="http://schemas.openxmlformats.org/officeDocument/2006/relationships/hyperlink" Target="mailto:rr7649599@gmail.com" TargetMode="External"/><Relationship Id="rId181" Type="http://schemas.openxmlformats.org/officeDocument/2006/relationships/hyperlink" Target="mailto:Chiragsatya10@gmail.com" TargetMode="External"/><Relationship Id="rId216" Type="http://schemas.openxmlformats.org/officeDocument/2006/relationships/hyperlink" Target="mailto:kkvaishak007@gmail.com" TargetMode="External"/><Relationship Id="rId237" Type="http://schemas.openxmlformats.org/officeDocument/2006/relationships/hyperlink" Target="mailto:aadritalaik123@gmail.com" TargetMode="External"/><Relationship Id="rId258" Type="http://schemas.openxmlformats.org/officeDocument/2006/relationships/hyperlink" Target="mailto:deepa10923@gmail.com" TargetMode="External"/><Relationship Id="rId279" Type="http://schemas.openxmlformats.org/officeDocument/2006/relationships/hyperlink" Target="mailto:Suresh121065@gmail.com" TargetMode="External"/><Relationship Id="rId22" Type="http://schemas.openxmlformats.org/officeDocument/2006/relationships/hyperlink" Target="mailto:deepthigirish6@gmail.com" TargetMode="External"/><Relationship Id="rId43" Type="http://schemas.openxmlformats.org/officeDocument/2006/relationships/hyperlink" Target="mailto:sriharipr96@gmail.com" TargetMode="External"/><Relationship Id="rId64" Type="http://schemas.openxmlformats.org/officeDocument/2006/relationships/hyperlink" Target="mailto:mahin9760@gmail.com" TargetMode="External"/><Relationship Id="rId118" Type="http://schemas.openxmlformats.org/officeDocument/2006/relationships/hyperlink" Target="mailto:PUJARSR@GMAIL.COM" TargetMode="External"/><Relationship Id="rId139" Type="http://schemas.openxmlformats.org/officeDocument/2006/relationships/hyperlink" Target="mailto:seeni2000vasan@gmail.com" TargetMode="External"/><Relationship Id="rId290" Type="http://schemas.openxmlformats.org/officeDocument/2006/relationships/hyperlink" Target="mailto:mahamadnoushad@gmail.com" TargetMode="External"/><Relationship Id="rId85" Type="http://schemas.openxmlformats.org/officeDocument/2006/relationships/hyperlink" Target="mailto:akshays1105@gmail.com" TargetMode="External"/><Relationship Id="rId150" Type="http://schemas.openxmlformats.org/officeDocument/2006/relationships/hyperlink" Target="mailto:lathachinnu222@gmail.com" TargetMode="External"/><Relationship Id="rId171" Type="http://schemas.openxmlformats.org/officeDocument/2006/relationships/hyperlink" Target="mailto:shubhamgpt1995@gmail.com" TargetMode="External"/><Relationship Id="rId192" Type="http://schemas.openxmlformats.org/officeDocument/2006/relationships/hyperlink" Target="mailto:mannapoorvi4747@gmail.com" TargetMode="External"/><Relationship Id="rId206" Type="http://schemas.openxmlformats.org/officeDocument/2006/relationships/hyperlink" Target="mailto:Saiyafathima26@gmail.com" TargetMode="External"/><Relationship Id="rId227" Type="http://schemas.openxmlformats.org/officeDocument/2006/relationships/hyperlink" Target="mailto:balamonesh10@gmail.com" TargetMode="External"/><Relationship Id="rId248" Type="http://schemas.openxmlformats.org/officeDocument/2006/relationships/hyperlink" Target="mailto:SSSK4227@GMAIL.COM" TargetMode="External"/><Relationship Id="rId269" Type="http://schemas.openxmlformats.org/officeDocument/2006/relationships/hyperlink" Target="mailto:charanreddy957@gmail.com" TargetMode="External"/><Relationship Id="rId12" Type="http://schemas.openxmlformats.org/officeDocument/2006/relationships/hyperlink" Target="mailto:jackie.scop@gmail.com" TargetMode="External"/><Relationship Id="rId33" Type="http://schemas.openxmlformats.org/officeDocument/2006/relationships/hyperlink" Target="mailto:vivekbaid08@gmail.com" TargetMode="External"/><Relationship Id="rId108" Type="http://schemas.openxmlformats.org/officeDocument/2006/relationships/hyperlink" Target="mailto:srinivsachandrasekhar67@gmail.com" TargetMode="External"/><Relationship Id="rId129" Type="http://schemas.openxmlformats.org/officeDocument/2006/relationships/hyperlink" Target="mailto:PRANAV7272JUSTIN@GMAIL.COM" TargetMode="External"/><Relationship Id="rId280" Type="http://schemas.openxmlformats.org/officeDocument/2006/relationships/hyperlink" Target="mailto:ranganathmacchanna@gmail.com" TargetMode="External"/><Relationship Id="rId54" Type="http://schemas.openxmlformats.org/officeDocument/2006/relationships/hyperlink" Target="mailto:ujwal.n1997@gmail.com" TargetMode="External"/><Relationship Id="rId75" Type="http://schemas.openxmlformats.org/officeDocument/2006/relationships/hyperlink" Target="mailto:karimullahzaland2@gmail.com" TargetMode="External"/><Relationship Id="rId96" Type="http://schemas.openxmlformats.org/officeDocument/2006/relationships/hyperlink" Target="mailto:aishr15@gmail.com" TargetMode="External"/><Relationship Id="rId140" Type="http://schemas.openxmlformats.org/officeDocument/2006/relationships/hyperlink" Target="mailto:gmajay54@gmail.com" TargetMode="External"/><Relationship Id="rId161" Type="http://schemas.openxmlformats.org/officeDocument/2006/relationships/hyperlink" Target="mailto:rashmimuniraj15@gmail.com" TargetMode="External"/><Relationship Id="rId182" Type="http://schemas.openxmlformats.org/officeDocument/2006/relationships/hyperlink" Target="mailto:Hemantrockz756@gmail.com" TargetMode="External"/><Relationship Id="rId217" Type="http://schemas.openxmlformats.org/officeDocument/2006/relationships/hyperlink" Target="mailto:bittubivadas05@gmail.com" TargetMode="External"/><Relationship Id="rId6" Type="http://schemas.openxmlformats.org/officeDocument/2006/relationships/hyperlink" Target="mailto:rahulraj.subramani@gmail.com" TargetMode="External"/><Relationship Id="rId238" Type="http://schemas.openxmlformats.org/officeDocument/2006/relationships/hyperlink" Target="mailto:gagangowda8899@gmail.com" TargetMode="External"/><Relationship Id="rId259" Type="http://schemas.openxmlformats.org/officeDocument/2006/relationships/hyperlink" Target="mailto:anup.srk15@gmail.com" TargetMode="External"/><Relationship Id="rId23" Type="http://schemas.openxmlformats.org/officeDocument/2006/relationships/hyperlink" Target="mailto:pradeeptony46@gmail.com" TargetMode="External"/><Relationship Id="rId119" Type="http://schemas.openxmlformats.org/officeDocument/2006/relationships/hyperlink" Target="mailto:SAIRAJ.PR101@GMAIL.COM" TargetMode="External"/><Relationship Id="rId270" Type="http://schemas.openxmlformats.org/officeDocument/2006/relationships/hyperlink" Target="mailto:sanjaydbs@gmail.com" TargetMode="External"/><Relationship Id="rId291" Type="http://schemas.openxmlformats.org/officeDocument/2006/relationships/hyperlink" Target="mailto:jkuvl1212@gmail.com" TargetMode="External"/><Relationship Id="rId44" Type="http://schemas.openxmlformats.org/officeDocument/2006/relationships/hyperlink" Target="mailto:haripriyas666@gmail.com" TargetMode="External"/><Relationship Id="rId65" Type="http://schemas.openxmlformats.org/officeDocument/2006/relationships/hyperlink" Target="mailto:246pavan@gmail.com" TargetMode="External"/><Relationship Id="rId86" Type="http://schemas.openxmlformats.org/officeDocument/2006/relationships/hyperlink" Target="mailto:nitesh920498@gmail.com" TargetMode="External"/><Relationship Id="rId130" Type="http://schemas.openxmlformats.org/officeDocument/2006/relationships/hyperlink" Target="mailto:rashmi.ruchim@gmail.com" TargetMode="External"/><Relationship Id="rId151" Type="http://schemas.openxmlformats.org/officeDocument/2006/relationships/hyperlink" Target="mailto:divit21@gmail.com" TargetMode="External"/><Relationship Id="rId172" Type="http://schemas.openxmlformats.org/officeDocument/2006/relationships/hyperlink" Target="mailto:sreehari@gmail.com" TargetMode="External"/><Relationship Id="rId193" Type="http://schemas.openxmlformats.org/officeDocument/2006/relationships/hyperlink" Target="mailto:mohihreddy12@gmail.com" TargetMode="External"/><Relationship Id="rId207" Type="http://schemas.openxmlformats.org/officeDocument/2006/relationships/hyperlink" Target="mailto:91King89@gmail.com" TargetMode="External"/><Relationship Id="rId228" Type="http://schemas.openxmlformats.org/officeDocument/2006/relationships/hyperlink" Target="mailto:dhanushaji143@gmail.com" TargetMode="External"/><Relationship Id="rId249" Type="http://schemas.openxmlformats.org/officeDocument/2006/relationships/hyperlink" Target="mailto:mohantagore@gmail.com" TargetMode="External"/><Relationship Id="rId13" Type="http://schemas.openxmlformats.org/officeDocument/2006/relationships/hyperlink" Target="mailto:kavya.g.shree@gmail.com" TargetMode="External"/><Relationship Id="rId109" Type="http://schemas.openxmlformats.org/officeDocument/2006/relationships/hyperlink" Target="mailto:tharun.orblove@gmail.com" TargetMode="External"/><Relationship Id="rId260" Type="http://schemas.openxmlformats.org/officeDocument/2006/relationships/hyperlink" Target="mailto:krnair34@gmail.com" TargetMode="External"/><Relationship Id="rId281" Type="http://schemas.openxmlformats.org/officeDocument/2006/relationships/hyperlink" Target="mailto:classicthreads21@gmail.com" TargetMode="External"/><Relationship Id="rId34" Type="http://schemas.openxmlformats.org/officeDocument/2006/relationships/hyperlink" Target="mailto:nikhilbmwak47@gmail.com" TargetMode="External"/><Relationship Id="rId55" Type="http://schemas.openxmlformats.org/officeDocument/2006/relationships/hyperlink" Target="mailto:singhrakshak83@gmail.com" TargetMode="External"/><Relationship Id="rId76" Type="http://schemas.openxmlformats.org/officeDocument/2006/relationships/hyperlink" Target="mailto:lutfullah.haqnesare@gmail.com" TargetMode="External"/><Relationship Id="rId97" Type="http://schemas.openxmlformats.org/officeDocument/2006/relationships/hyperlink" Target="mailto:SOUNDARYARAJ456@GMAIL.COM" TargetMode="External"/><Relationship Id="rId120" Type="http://schemas.openxmlformats.org/officeDocument/2006/relationships/hyperlink" Target="mailto:ATHAOPAMY@GMAIL.COM" TargetMode="External"/><Relationship Id="rId141" Type="http://schemas.openxmlformats.org/officeDocument/2006/relationships/hyperlink" Target="mailto:pooja201999@gmail.com" TargetMode="External"/><Relationship Id="rId7" Type="http://schemas.openxmlformats.org/officeDocument/2006/relationships/hyperlink" Target="mailto:rajath.t.s.52@gmail.com" TargetMode="External"/><Relationship Id="rId162" Type="http://schemas.openxmlformats.org/officeDocument/2006/relationships/hyperlink" Target="mailto:kaushikgmrocks@gmail.com" TargetMode="External"/><Relationship Id="rId183" Type="http://schemas.openxmlformats.org/officeDocument/2006/relationships/hyperlink" Target="mailto:Hasanlakdawala1@gamil.com" TargetMode="External"/><Relationship Id="rId218" Type="http://schemas.openxmlformats.org/officeDocument/2006/relationships/hyperlink" Target="mailto:likithashh@gmail.com" TargetMode="External"/><Relationship Id="rId239" Type="http://schemas.openxmlformats.org/officeDocument/2006/relationships/hyperlink" Target="mailto:Sakthi67@gmail.com" TargetMode="External"/><Relationship Id="rId2" Type="http://schemas.openxmlformats.org/officeDocument/2006/relationships/hyperlink" Target="mailto:litzshroff16@gmail.com" TargetMode="External"/><Relationship Id="rId29" Type="http://schemas.openxmlformats.org/officeDocument/2006/relationships/hyperlink" Target="mailto:kpriya0411@gmail.com" TargetMode="External"/><Relationship Id="rId250" Type="http://schemas.openxmlformats.org/officeDocument/2006/relationships/hyperlink" Target="mailto:srinivas_1903@hotmail.com" TargetMode="External"/><Relationship Id="rId255" Type="http://schemas.openxmlformats.org/officeDocument/2006/relationships/hyperlink" Target="mailto:rganesh_1999@yahoo.com" TargetMode="External"/><Relationship Id="rId271" Type="http://schemas.openxmlformats.org/officeDocument/2006/relationships/hyperlink" Target="mailto:nkmurthy.2010@rediffmail.com" TargetMode="External"/><Relationship Id="rId276" Type="http://schemas.openxmlformats.org/officeDocument/2006/relationships/hyperlink" Target="mailto:ravismaidyam@gmail.com" TargetMode="External"/><Relationship Id="rId292" Type="http://schemas.openxmlformats.org/officeDocument/2006/relationships/hyperlink" Target="mailto:mcnagarjuna07@gmail.com" TargetMode="External"/><Relationship Id="rId297" Type="http://schemas.openxmlformats.org/officeDocument/2006/relationships/hyperlink" Target="mailto:safwan.ahmed.31@gmail.com" TargetMode="External"/><Relationship Id="rId24" Type="http://schemas.openxmlformats.org/officeDocument/2006/relationships/hyperlink" Target="mailto:niteshj102@gmail.com" TargetMode="External"/><Relationship Id="rId40" Type="http://schemas.openxmlformats.org/officeDocument/2006/relationships/hyperlink" Target="mailto:santriptibhujel@gmail.com" TargetMode="External"/><Relationship Id="rId45" Type="http://schemas.openxmlformats.org/officeDocument/2006/relationships/hyperlink" Target="mailto:darshud72@gmail.com" TargetMode="External"/><Relationship Id="rId66" Type="http://schemas.openxmlformats.org/officeDocument/2006/relationships/hyperlink" Target="mailto:prakashmalviya032@gmail.com" TargetMode="External"/><Relationship Id="rId87" Type="http://schemas.openxmlformats.org/officeDocument/2006/relationships/hyperlink" Target="mailto:sudhakar_shama10@yahoo.in" TargetMode="External"/><Relationship Id="rId110" Type="http://schemas.openxmlformats.org/officeDocument/2006/relationships/hyperlink" Target="mailto:uzokenmark@gmail.com" TargetMode="External"/><Relationship Id="rId115" Type="http://schemas.openxmlformats.org/officeDocument/2006/relationships/hyperlink" Target="mailto:PK635268@GMAIL.COM" TargetMode="External"/><Relationship Id="rId131" Type="http://schemas.openxmlformats.org/officeDocument/2006/relationships/hyperlink" Target="mailto:mohana99sindhu@gmail.com" TargetMode="External"/><Relationship Id="rId136" Type="http://schemas.openxmlformats.org/officeDocument/2006/relationships/hyperlink" Target="mailto:dhermaa23@gmail.com" TargetMode="External"/><Relationship Id="rId157" Type="http://schemas.openxmlformats.org/officeDocument/2006/relationships/hyperlink" Target="mailto:nithyasrinivas1999@gmail.com" TargetMode="External"/><Relationship Id="rId178" Type="http://schemas.openxmlformats.org/officeDocument/2006/relationships/hyperlink" Target="mailto:buracalliarjun@gmail.com" TargetMode="External"/><Relationship Id="rId301" Type="http://schemas.openxmlformats.org/officeDocument/2006/relationships/vmlDrawing" Target="../drawings/vmlDrawing1.vml"/><Relationship Id="rId61" Type="http://schemas.openxmlformats.org/officeDocument/2006/relationships/hyperlink" Target="mailto:mohammedkashi17@gmail.com" TargetMode="External"/><Relationship Id="rId82" Type="http://schemas.openxmlformats.org/officeDocument/2006/relationships/hyperlink" Target="mailto:ibrahim.tamkin@gmail.com" TargetMode="External"/><Relationship Id="rId152" Type="http://schemas.openxmlformats.org/officeDocument/2006/relationships/hyperlink" Target="mailto:pannagasiri@gmail.com" TargetMode="External"/><Relationship Id="rId173" Type="http://schemas.openxmlformats.org/officeDocument/2006/relationships/hyperlink" Target="mailto:bitu.sureka@gmail.com" TargetMode="External"/><Relationship Id="rId194" Type="http://schemas.openxmlformats.org/officeDocument/2006/relationships/hyperlink" Target="mailto:shamudhishamu015@gmail.com" TargetMode="External"/><Relationship Id="rId199" Type="http://schemas.openxmlformats.org/officeDocument/2006/relationships/hyperlink" Target="mailto:mohankrishnamurhty111@gmail.com" TargetMode="External"/><Relationship Id="rId203" Type="http://schemas.openxmlformats.org/officeDocument/2006/relationships/hyperlink" Target="mailto:Anjanghosh63@gmail.com" TargetMode="External"/><Relationship Id="rId208" Type="http://schemas.openxmlformats.org/officeDocument/2006/relationships/hyperlink" Target="mailto:stardavid554@gmail.com" TargetMode="External"/><Relationship Id="rId229" Type="http://schemas.openxmlformats.org/officeDocument/2006/relationships/hyperlink" Target="mailto:jkskathua@gmail.com" TargetMode="External"/><Relationship Id="rId19" Type="http://schemas.openxmlformats.org/officeDocument/2006/relationships/hyperlink" Target="mailto:yjkheraluwala@gmail.com" TargetMode="External"/><Relationship Id="rId224" Type="http://schemas.openxmlformats.org/officeDocument/2006/relationships/hyperlink" Target="mailto:sk596380@gmail.com" TargetMode="External"/><Relationship Id="rId240" Type="http://schemas.openxmlformats.org/officeDocument/2006/relationships/hyperlink" Target="mailto:girishms70@gmail.com" TargetMode="External"/><Relationship Id="rId245" Type="http://schemas.openxmlformats.org/officeDocument/2006/relationships/hyperlink" Target="mailto:jagannathmani7@gmail.com" TargetMode="External"/><Relationship Id="rId261" Type="http://schemas.openxmlformats.org/officeDocument/2006/relationships/hyperlink" Target="mailto:pallusingh778@gmail.com" TargetMode="External"/><Relationship Id="rId266" Type="http://schemas.openxmlformats.org/officeDocument/2006/relationships/hyperlink" Target="mailto:sunilam2008@yahoo.com" TargetMode="External"/><Relationship Id="rId287" Type="http://schemas.openxmlformats.org/officeDocument/2006/relationships/hyperlink" Target="mailto:dhanushaji143@gmail.com" TargetMode="External"/><Relationship Id="rId14" Type="http://schemas.openxmlformats.org/officeDocument/2006/relationships/hyperlink" Target="mailto:aishwarya007shanmugam@gmail.com" TargetMode="External"/><Relationship Id="rId30" Type="http://schemas.openxmlformats.org/officeDocument/2006/relationships/hyperlink" Target="mailto:arunkp311@gmail.com" TargetMode="External"/><Relationship Id="rId35" Type="http://schemas.openxmlformats.org/officeDocument/2006/relationships/hyperlink" Target="mailto:veena.hemanth.rao@gmail.com" TargetMode="External"/><Relationship Id="rId56" Type="http://schemas.openxmlformats.org/officeDocument/2006/relationships/hyperlink" Target="mailto:sandeshsoans0116@gmail.com" TargetMode="External"/><Relationship Id="rId77" Type="http://schemas.openxmlformats.org/officeDocument/2006/relationships/hyperlink" Target="mailto:matiullahbaha98@gmail.com" TargetMode="External"/><Relationship Id="rId100" Type="http://schemas.openxmlformats.org/officeDocument/2006/relationships/hyperlink" Target="mailto:vijethphoenix@gmail.com" TargetMode="External"/><Relationship Id="rId105" Type="http://schemas.openxmlformats.org/officeDocument/2006/relationships/hyperlink" Target="mailto:vrushank18@gmail.com" TargetMode="External"/><Relationship Id="rId126" Type="http://schemas.openxmlformats.org/officeDocument/2006/relationships/hyperlink" Target="mailto:CAMMONDEVERETT@GMAIL.COM" TargetMode="External"/><Relationship Id="rId147" Type="http://schemas.openxmlformats.org/officeDocument/2006/relationships/hyperlink" Target="mailto:melvingeorge10@gmail.com" TargetMode="External"/><Relationship Id="rId168" Type="http://schemas.openxmlformats.org/officeDocument/2006/relationships/hyperlink" Target="mailto:sileshg@gmail.com" TargetMode="External"/><Relationship Id="rId282" Type="http://schemas.openxmlformats.org/officeDocument/2006/relationships/hyperlink" Target="mailto:karthikeyankk064@gmail.com" TargetMode="External"/><Relationship Id="rId8" Type="http://schemas.openxmlformats.org/officeDocument/2006/relationships/hyperlink" Target="mailto:rakshith.sr6@gmail.com" TargetMode="External"/><Relationship Id="rId51" Type="http://schemas.openxmlformats.org/officeDocument/2006/relationships/hyperlink" Target="mailto:shakshirunwal3@gmail.com" TargetMode="External"/><Relationship Id="rId72" Type="http://schemas.openxmlformats.org/officeDocument/2006/relationships/hyperlink" Target="mailto:pleam.siras.t@hotmail.com" TargetMode="External"/><Relationship Id="rId93" Type="http://schemas.openxmlformats.org/officeDocument/2006/relationships/hyperlink" Target="mailto:jraiv02@gmail.com" TargetMode="External"/><Relationship Id="rId98" Type="http://schemas.openxmlformats.org/officeDocument/2006/relationships/hyperlink" Target="mailto:JOHNSON_M333@YAHOO.COM" TargetMode="External"/><Relationship Id="rId121" Type="http://schemas.openxmlformats.org/officeDocument/2006/relationships/hyperlink" Target="mailto:LALITJOSH22@GMAIL.COM" TargetMode="External"/><Relationship Id="rId142" Type="http://schemas.openxmlformats.org/officeDocument/2006/relationships/hyperlink" Target="mailto:harshithkumar9904@gmail.com" TargetMode="External"/><Relationship Id="rId163" Type="http://schemas.openxmlformats.org/officeDocument/2006/relationships/hyperlink" Target="mailto:sujitha.ravichandran1999@gmail.com" TargetMode="External"/><Relationship Id="rId184" Type="http://schemas.openxmlformats.org/officeDocument/2006/relationships/hyperlink" Target="mailto:Vaishnavi320@gmail.com" TargetMode="External"/><Relationship Id="rId189" Type="http://schemas.openxmlformats.org/officeDocument/2006/relationships/hyperlink" Target="mailto:anshulijalan24@gmail.com" TargetMode="External"/><Relationship Id="rId219" Type="http://schemas.openxmlformats.org/officeDocument/2006/relationships/hyperlink" Target="mailto:pawanrbps@gmail.com" TargetMode="External"/><Relationship Id="rId3" Type="http://schemas.openxmlformats.org/officeDocument/2006/relationships/hyperlink" Target="mailto:anagha2924@gmail.com" TargetMode="External"/><Relationship Id="rId214" Type="http://schemas.openxmlformats.org/officeDocument/2006/relationships/hyperlink" Target="mailto:susharthbanchan@gmail.com" TargetMode="External"/><Relationship Id="rId230" Type="http://schemas.openxmlformats.org/officeDocument/2006/relationships/hyperlink" Target="mailto:manjuvinutha@gmail.com" TargetMode="External"/><Relationship Id="rId235" Type="http://schemas.openxmlformats.org/officeDocument/2006/relationships/hyperlink" Target="mailto:mckarthik07@gmail.com" TargetMode="External"/><Relationship Id="rId251" Type="http://schemas.openxmlformats.org/officeDocument/2006/relationships/hyperlink" Target="mailto:sohanlalj501732@gmail.com" TargetMode="External"/><Relationship Id="rId256" Type="http://schemas.openxmlformats.org/officeDocument/2006/relationships/hyperlink" Target="mailto:saf.sarfaraz@gmaile.com" TargetMode="External"/><Relationship Id="rId277" Type="http://schemas.openxmlformats.org/officeDocument/2006/relationships/hyperlink" Target="mailto:NASIRULLAKHAN076@GMAIL.COM" TargetMode="External"/><Relationship Id="rId298" Type="http://schemas.openxmlformats.org/officeDocument/2006/relationships/hyperlink" Target="mailto:ashokkcm@gmail.com" TargetMode="External"/><Relationship Id="rId25" Type="http://schemas.openxmlformats.org/officeDocument/2006/relationships/hyperlink" Target="mailto:madhu.dhanush@gmail.com" TargetMode="External"/><Relationship Id="rId46" Type="http://schemas.openxmlformats.org/officeDocument/2006/relationships/hyperlink" Target="mailto:navya.sudhindra@gmail.com" TargetMode="External"/><Relationship Id="rId67" Type="http://schemas.openxmlformats.org/officeDocument/2006/relationships/hyperlink" Target="mailto:satyatorres73balotelli@gmail.com" TargetMode="External"/><Relationship Id="rId116" Type="http://schemas.openxmlformats.org/officeDocument/2006/relationships/hyperlink" Target="mailto:SHRIDHAR18631008@GMAIL.COM" TargetMode="External"/><Relationship Id="rId137" Type="http://schemas.openxmlformats.org/officeDocument/2006/relationships/hyperlink" Target="mailto:nishu.j@yahoo.com" TargetMode="External"/><Relationship Id="rId158" Type="http://schemas.openxmlformats.org/officeDocument/2006/relationships/hyperlink" Target="mailto:arshnida06@gmail.com" TargetMode="External"/><Relationship Id="rId272" Type="http://schemas.openxmlformats.org/officeDocument/2006/relationships/hyperlink" Target="mailto:mktg.kttm@gmail.com" TargetMode="External"/><Relationship Id="rId293" Type="http://schemas.openxmlformats.org/officeDocument/2006/relationships/hyperlink" Target="mailto:rajalaik123@gmail.com" TargetMode="External"/><Relationship Id="rId302" Type="http://schemas.openxmlformats.org/officeDocument/2006/relationships/comments" Target="../comments1.xml"/><Relationship Id="rId20" Type="http://schemas.openxmlformats.org/officeDocument/2006/relationships/hyperlink" Target="mailto:akshayrdd3@gmail.com" TargetMode="External"/><Relationship Id="rId41" Type="http://schemas.openxmlformats.org/officeDocument/2006/relationships/hyperlink" Target="mailto:meetpsoni@gmail.com" TargetMode="External"/><Relationship Id="rId62" Type="http://schemas.openxmlformats.org/officeDocument/2006/relationships/hyperlink" Target="mailto:shreehari975@gmail.com" TargetMode="External"/><Relationship Id="rId83" Type="http://schemas.openxmlformats.org/officeDocument/2006/relationships/hyperlink" Target="mailto:aasifaasi777@gmail.com" TargetMode="External"/><Relationship Id="rId88" Type="http://schemas.openxmlformats.org/officeDocument/2006/relationships/hyperlink" Target="mailto:rahulshekar.28@gmail.com" TargetMode="External"/><Relationship Id="rId111" Type="http://schemas.openxmlformats.org/officeDocument/2006/relationships/hyperlink" Target="mailto:DHEERAJ10@ICLOUD.COM" TargetMode="External"/><Relationship Id="rId132" Type="http://schemas.openxmlformats.org/officeDocument/2006/relationships/hyperlink" Target="mailto:shahsharan71@yahoo.in" TargetMode="External"/><Relationship Id="rId153" Type="http://schemas.openxmlformats.org/officeDocument/2006/relationships/hyperlink" Target="mailto:SUJITROMEOSSS@GMAIL.COM" TargetMode="External"/><Relationship Id="rId174" Type="http://schemas.openxmlformats.org/officeDocument/2006/relationships/hyperlink" Target="mailto:anaghanair56@gmail.com" TargetMode="External"/><Relationship Id="rId179" Type="http://schemas.openxmlformats.org/officeDocument/2006/relationships/hyperlink" Target="mailto:anuragkrishna28@gmail.com" TargetMode="External"/><Relationship Id="rId195" Type="http://schemas.openxmlformats.org/officeDocument/2006/relationships/hyperlink" Target="mailto:namanrao1099@gmail.com" TargetMode="External"/><Relationship Id="rId209" Type="http://schemas.openxmlformats.org/officeDocument/2006/relationships/hyperlink" Target="mailto:harshvardhantiwary@live.com" TargetMode="External"/><Relationship Id="rId190" Type="http://schemas.openxmlformats.org/officeDocument/2006/relationships/hyperlink" Target="mailto:gowrinshetty@gmail.com" TargetMode="External"/><Relationship Id="rId204" Type="http://schemas.openxmlformats.org/officeDocument/2006/relationships/hyperlink" Target="mailto:Rakshithvaidyam@gmail.com" TargetMode="External"/><Relationship Id="rId220" Type="http://schemas.openxmlformats.org/officeDocument/2006/relationships/hyperlink" Target="mailto:tusharmehendiratta11@gmail.com" TargetMode="External"/><Relationship Id="rId225" Type="http://schemas.openxmlformats.org/officeDocument/2006/relationships/hyperlink" Target="mailto:maniganda647@gmail.com" TargetMode="External"/><Relationship Id="rId241" Type="http://schemas.openxmlformats.org/officeDocument/2006/relationships/hyperlink" Target="mailto:yogesh1334@gmail.com" TargetMode="External"/><Relationship Id="rId246" Type="http://schemas.openxmlformats.org/officeDocument/2006/relationships/hyperlink" Target="mailto:nicejnr@1995@gmail.com" TargetMode="External"/><Relationship Id="rId267" Type="http://schemas.openxmlformats.org/officeDocument/2006/relationships/hyperlink" Target="mailto:moseskmr7@gmail.com" TargetMode="External"/><Relationship Id="rId288" Type="http://schemas.openxmlformats.org/officeDocument/2006/relationships/hyperlink" Target="mailto:manjunath@gmail.com" TargetMode="External"/><Relationship Id="rId15" Type="http://schemas.openxmlformats.org/officeDocument/2006/relationships/hyperlink" Target="mailto:banerjee.megha123@gmail.com" TargetMode="External"/><Relationship Id="rId36" Type="http://schemas.openxmlformats.org/officeDocument/2006/relationships/hyperlink" Target="mailto:akshatapanditjkd@gmail.com" TargetMode="External"/><Relationship Id="rId57" Type="http://schemas.openxmlformats.org/officeDocument/2006/relationships/hyperlink" Target="mailto:kumarprateesh1265@gmail.com" TargetMode="External"/><Relationship Id="rId106" Type="http://schemas.openxmlformats.org/officeDocument/2006/relationships/hyperlink" Target="mailto:sami.mukadan11@gmail.com" TargetMode="External"/><Relationship Id="rId127" Type="http://schemas.openxmlformats.org/officeDocument/2006/relationships/hyperlink" Target="mailto:ANSHEDKA80@GMAIL.COM" TargetMode="External"/><Relationship Id="rId262" Type="http://schemas.openxmlformats.org/officeDocument/2006/relationships/hyperlink" Target="mailto:cmouli.bn@gmail.com" TargetMode="External"/><Relationship Id="rId283" Type="http://schemas.openxmlformats.org/officeDocument/2006/relationships/hyperlink" Target="mailto:omprakashbiradal50@Gmail.com" TargetMode="External"/><Relationship Id="rId10" Type="http://schemas.openxmlformats.org/officeDocument/2006/relationships/hyperlink" Target="mailto:vinayareddy0143@gmail.com" TargetMode="External"/><Relationship Id="rId31" Type="http://schemas.openxmlformats.org/officeDocument/2006/relationships/hyperlink" Target="mailto:akshayjain86703@gmail.com" TargetMode="External"/><Relationship Id="rId52" Type="http://schemas.openxmlformats.org/officeDocument/2006/relationships/hyperlink" Target="mailto:rrj775@gmail.com" TargetMode="External"/><Relationship Id="rId73" Type="http://schemas.openxmlformats.org/officeDocument/2006/relationships/hyperlink" Target="mailto:ahmadrezahoseyni3@gmail.com" TargetMode="External"/><Relationship Id="rId78" Type="http://schemas.openxmlformats.org/officeDocument/2006/relationships/hyperlink" Target="mailto:mojtaba.akrami1373@gmail.com" TargetMode="External"/><Relationship Id="rId94" Type="http://schemas.openxmlformats.org/officeDocument/2006/relationships/hyperlink" Target="mailto:chandsuresh169@gmail.com" TargetMode="External"/><Relationship Id="rId99" Type="http://schemas.openxmlformats.org/officeDocument/2006/relationships/hyperlink" Target="mailto:SAMPRASH777@GMAIL.COM" TargetMode="External"/><Relationship Id="rId101" Type="http://schemas.openxmlformats.org/officeDocument/2006/relationships/hyperlink" Target="mailto:bmw.power368@gmail.com" TargetMode="External"/><Relationship Id="rId122" Type="http://schemas.openxmlformats.org/officeDocument/2006/relationships/hyperlink" Target="mailto:MANOJ29698@GMAIL.COM" TargetMode="External"/><Relationship Id="rId143" Type="http://schemas.openxmlformats.org/officeDocument/2006/relationships/hyperlink" Target="mailto:aswinpremnath2000@gmail.com" TargetMode="External"/><Relationship Id="rId148" Type="http://schemas.openxmlformats.org/officeDocument/2006/relationships/hyperlink" Target="mailto:shifa.fatema3@gmail.com" TargetMode="External"/><Relationship Id="rId164" Type="http://schemas.openxmlformats.org/officeDocument/2006/relationships/hyperlink" Target="mailto:sarathpeechingayil@gmail.com" TargetMode="External"/><Relationship Id="rId169" Type="http://schemas.openxmlformats.org/officeDocument/2006/relationships/hyperlink" Target="mailto:isha.agarwal2399@gmail.com" TargetMode="External"/><Relationship Id="rId185" Type="http://schemas.openxmlformats.org/officeDocument/2006/relationships/hyperlink" Target="mailto:Mohammedshayans9@gmail.com" TargetMode="External"/><Relationship Id="rId4" Type="http://schemas.openxmlformats.org/officeDocument/2006/relationships/hyperlink" Target="mailto:kubergupta98@gmail.com" TargetMode="External"/><Relationship Id="rId9" Type="http://schemas.openxmlformats.org/officeDocument/2006/relationships/hyperlink" Target="mailto:tejeswarprashanth02@gmail.com" TargetMode="External"/><Relationship Id="rId180" Type="http://schemas.openxmlformats.org/officeDocument/2006/relationships/hyperlink" Target="mailto:mohammednawaz9144@gmail.com" TargetMode="External"/><Relationship Id="rId210" Type="http://schemas.openxmlformats.org/officeDocument/2006/relationships/hyperlink" Target="mailto:justinjeevan48@gmail.com" TargetMode="External"/><Relationship Id="rId215" Type="http://schemas.openxmlformats.org/officeDocument/2006/relationships/hyperlink" Target="mailto:arvindsirvi1999@gmail.com" TargetMode="External"/><Relationship Id="rId236" Type="http://schemas.openxmlformats.org/officeDocument/2006/relationships/hyperlink" Target="mailto:wasim.abrar11@gmail.com" TargetMode="External"/><Relationship Id="rId257" Type="http://schemas.openxmlformats.org/officeDocument/2006/relationships/hyperlink" Target="mailto:meelbarnal1968@gmail.com" TargetMode="External"/><Relationship Id="rId278" Type="http://schemas.openxmlformats.org/officeDocument/2006/relationships/hyperlink" Target="mailto:Salahuddin.naseem@gmail.com" TargetMode="External"/><Relationship Id="rId26" Type="http://schemas.openxmlformats.org/officeDocument/2006/relationships/hyperlink" Target="mailto:pavanm3997@gmail.com" TargetMode="External"/><Relationship Id="rId231" Type="http://schemas.openxmlformats.org/officeDocument/2006/relationships/hyperlink" Target="mailto:calderdias55657947@gmail.com" TargetMode="External"/><Relationship Id="rId252" Type="http://schemas.openxmlformats.org/officeDocument/2006/relationships/hyperlink" Target="mailto:cgunasekarancud@yahoo.co.in" TargetMode="External"/><Relationship Id="rId273" Type="http://schemas.openxmlformats.org/officeDocument/2006/relationships/hyperlink" Target="mailto:radhan469@gmail.com" TargetMode="External"/><Relationship Id="rId294" Type="http://schemas.openxmlformats.org/officeDocument/2006/relationships/hyperlink" Target="mailto:cmvenkatramaiah@gmail.com" TargetMode="External"/><Relationship Id="rId47" Type="http://schemas.openxmlformats.org/officeDocument/2006/relationships/hyperlink" Target="mailto:mnaina979@gmail.com" TargetMode="External"/><Relationship Id="rId68" Type="http://schemas.openxmlformats.org/officeDocument/2006/relationships/hyperlink" Target="mailto:priyanka.ddoc.jain@gmail.com" TargetMode="External"/><Relationship Id="rId89" Type="http://schemas.openxmlformats.org/officeDocument/2006/relationships/hyperlink" Target="mailto:varunhm.vv1@gmail.com" TargetMode="External"/><Relationship Id="rId112" Type="http://schemas.openxmlformats.org/officeDocument/2006/relationships/hyperlink" Target="mailto:PRASADMUTHANNA@GMAIL.COM" TargetMode="External"/><Relationship Id="rId133" Type="http://schemas.openxmlformats.org/officeDocument/2006/relationships/hyperlink" Target="mailto:adarshdkool@gmail.com" TargetMode="External"/><Relationship Id="rId154" Type="http://schemas.openxmlformats.org/officeDocument/2006/relationships/hyperlink" Target="mailto:99BHARATHBSK99@GMAIL.COM" TargetMode="External"/><Relationship Id="rId175" Type="http://schemas.openxmlformats.org/officeDocument/2006/relationships/hyperlink" Target="mailto:sunitharawal1995@gmail.com" TargetMode="External"/><Relationship Id="rId196" Type="http://schemas.openxmlformats.org/officeDocument/2006/relationships/hyperlink" Target="mailto:CHANDRIKA2000R@GMAIL.COM" TargetMode="External"/><Relationship Id="rId200" Type="http://schemas.openxmlformats.org/officeDocument/2006/relationships/hyperlink" Target="mailto:sulighaiharshit@gmail.com" TargetMode="External"/><Relationship Id="rId16" Type="http://schemas.openxmlformats.org/officeDocument/2006/relationships/hyperlink" Target="mailto:adnandhinojwala@gmail.com" TargetMode="External"/><Relationship Id="rId221" Type="http://schemas.openxmlformats.org/officeDocument/2006/relationships/hyperlink" Target="mailto:bazith.devil@yahoo.com" TargetMode="External"/><Relationship Id="rId242" Type="http://schemas.openxmlformats.org/officeDocument/2006/relationships/hyperlink" Target="mailto:sandhyan1995@gmail.com" TargetMode="External"/><Relationship Id="rId263" Type="http://schemas.openxmlformats.org/officeDocument/2006/relationships/hyperlink" Target="mailto:ashok.stya05@gmail.com" TargetMode="External"/><Relationship Id="rId284" Type="http://schemas.openxmlformats.org/officeDocument/2006/relationships/hyperlink" Target="mailto:devikab714@gmail.com" TargetMode="External"/><Relationship Id="rId37" Type="http://schemas.openxmlformats.org/officeDocument/2006/relationships/hyperlink" Target="mailto:madankumarreddy10@gmail.com" TargetMode="External"/><Relationship Id="rId58" Type="http://schemas.openxmlformats.org/officeDocument/2006/relationships/hyperlink" Target="mailto:chethanta@gmail.com" TargetMode="External"/><Relationship Id="rId79" Type="http://schemas.openxmlformats.org/officeDocument/2006/relationships/hyperlink" Target="mailto:samiullahhashmzai@yahoo.com" TargetMode="External"/><Relationship Id="rId102" Type="http://schemas.openxmlformats.org/officeDocument/2006/relationships/hyperlink" Target="mailto:bharath.mady@gmail.com" TargetMode="External"/><Relationship Id="rId123" Type="http://schemas.openxmlformats.org/officeDocument/2006/relationships/hyperlink" Target="mailto:PIYUSH248JAIN@GMAIL.COM" TargetMode="External"/><Relationship Id="rId144" Type="http://schemas.openxmlformats.org/officeDocument/2006/relationships/hyperlink" Target="mailto:shreya15nov.99@gmail.com" TargetMode="External"/><Relationship Id="rId90" Type="http://schemas.openxmlformats.org/officeDocument/2006/relationships/hyperlink" Target="mailto:eenkat17@gmail.com" TargetMode="External"/><Relationship Id="rId165" Type="http://schemas.openxmlformats.org/officeDocument/2006/relationships/hyperlink" Target="mailto:saikumarrajan@gmail.com" TargetMode="External"/><Relationship Id="rId186" Type="http://schemas.openxmlformats.org/officeDocument/2006/relationships/hyperlink" Target="mailto:sidd.vagg@gmail.com" TargetMode="External"/><Relationship Id="rId211" Type="http://schemas.openxmlformats.org/officeDocument/2006/relationships/hyperlink" Target="mailto:ranganathmacchanna@gmail.com" TargetMode="External"/><Relationship Id="rId232" Type="http://schemas.openxmlformats.org/officeDocument/2006/relationships/hyperlink" Target="mailto:vignesh.saminathan@gmail.com" TargetMode="External"/><Relationship Id="rId253" Type="http://schemas.openxmlformats.org/officeDocument/2006/relationships/hyperlink" Target="mailto:shashikumar1689@gmail.com" TargetMode="External"/><Relationship Id="rId274" Type="http://schemas.openxmlformats.org/officeDocument/2006/relationships/hyperlink" Target="mailto:ravishankar@gmail.com" TargetMode="External"/><Relationship Id="rId295" Type="http://schemas.openxmlformats.org/officeDocument/2006/relationships/hyperlink" Target="mailto:niravrai28@gmail.com" TargetMode="External"/><Relationship Id="rId27" Type="http://schemas.openxmlformats.org/officeDocument/2006/relationships/hyperlink" Target="mailto:raj.vishi581@gmail.com" TargetMode="External"/><Relationship Id="rId48" Type="http://schemas.openxmlformats.org/officeDocument/2006/relationships/hyperlink" Target="mailto:jsanjay151@gmail.com" TargetMode="External"/><Relationship Id="rId69" Type="http://schemas.openxmlformats.org/officeDocument/2006/relationships/hyperlink" Target="mailto:aarasd@gmail.com" TargetMode="External"/><Relationship Id="rId113" Type="http://schemas.openxmlformats.org/officeDocument/2006/relationships/hyperlink" Target="mailto:RAVITEJA97.VITALA@GMAIL.COM" TargetMode="External"/><Relationship Id="rId134" Type="http://schemas.openxmlformats.org/officeDocument/2006/relationships/hyperlink" Target="mailto:anmoltandon7@gmail.com" TargetMode="External"/><Relationship Id="rId80" Type="http://schemas.openxmlformats.org/officeDocument/2006/relationships/hyperlink" Target="mailto:shahabuddinmangal2@gmail.com" TargetMode="External"/><Relationship Id="rId155" Type="http://schemas.openxmlformats.org/officeDocument/2006/relationships/hyperlink" Target="mailto:mukundharajendran@gmail.com" TargetMode="External"/><Relationship Id="rId176" Type="http://schemas.openxmlformats.org/officeDocument/2006/relationships/hyperlink" Target="mailto:keerthanadimple13@gmail.com" TargetMode="External"/><Relationship Id="rId197" Type="http://schemas.openxmlformats.org/officeDocument/2006/relationships/hyperlink" Target="mailto:vinaynagaragajo@gmail.com" TargetMode="External"/><Relationship Id="rId201" Type="http://schemas.openxmlformats.org/officeDocument/2006/relationships/hyperlink" Target="mailto:shtanush@gmail.com" TargetMode="External"/><Relationship Id="rId222" Type="http://schemas.openxmlformats.org/officeDocument/2006/relationships/hyperlink" Target="mailto:begumjaseeya@gmail.com" TargetMode="External"/><Relationship Id="rId243" Type="http://schemas.openxmlformats.org/officeDocument/2006/relationships/hyperlink" Target="mailto:r.sujatha@rellis.co.in" TargetMode="External"/><Relationship Id="rId264" Type="http://schemas.openxmlformats.org/officeDocument/2006/relationships/hyperlink" Target="mailto:bijender1974@yahoo.com" TargetMode="External"/><Relationship Id="rId285" Type="http://schemas.openxmlformats.org/officeDocument/2006/relationships/hyperlink" Target="mailto:mkhanjabbar@gmail.com" TargetMode="External"/><Relationship Id="rId17" Type="http://schemas.openxmlformats.org/officeDocument/2006/relationships/hyperlink" Target="mailto:burhanloli@gmail.com" TargetMode="External"/><Relationship Id="rId38" Type="http://schemas.openxmlformats.org/officeDocument/2006/relationships/hyperlink" Target="mailto:vinaykashyap140@gmail.com" TargetMode="External"/><Relationship Id="rId59" Type="http://schemas.openxmlformats.org/officeDocument/2006/relationships/hyperlink" Target="mailto:saumengaurav15@gmail.com" TargetMode="External"/><Relationship Id="rId103" Type="http://schemas.openxmlformats.org/officeDocument/2006/relationships/hyperlink" Target="mailto:abhilashep1234@gmail.com" TargetMode="External"/><Relationship Id="rId124" Type="http://schemas.openxmlformats.org/officeDocument/2006/relationships/hyperlink" Target="mailto:GUPTASHREYA412@GMAIL.COM" TargetMode="External"/><Relationship Id="rId70" Type="http://schemas.openxmlformats.org/officeDocument/2006/relationships/hyperlink" Target="mailto:ayush20srinivas@gmail.com" TargetMode="External"/><Relationship Id="rId91" Type="http://schemas.openxmlformats.org/officeDocument/2006/relationships/hyperlink" Target="mailto:sbindumadavan@gmail.com" TargetMode="External"/><Relationship Id="rId145" Type="http://schemas.openxmlformats.org/officeDocument/2006/relationships/hyperlink" Target="mailto:praveenraj621999@gmail.com" TargetMode="External"/><Relationship Id="rId166" Type="http://schemas.openxmlformats.org/officeDocument/2006/relationships/hyperlink" Target="mailto:harshithabhakthavatsalam@gmail.com" TargetMode="External"/><Relationship Id="rId187" Type="http://schemas.openxmlformats.org/officeDocument/2006/relationships/hyperlink" Target="mailto:shashikurosaki@gmail.com" TargetMode="External"/><Relationship Id="rId1" Type="http://schemas.openxmlformats.org/officeDocument/2006/relationships/hyperlink" Target="mailto:siddhant_basu@yahoo.com" TargetMode="External"/><Relationship Id="rId212" Type="http://schemas.openxmlformats.org/officeDocument/2006/relationships/hyperlink" Target="mailto:sakshirander1@gmail.com" TargetMode="External"/><Relationship Id="rId233" Type="http://schemas.openxmlformats.org/officeDocument/2006/relationships/hyperlink" Target="mailto:mahamadnoushad@gmail.com" TargetMode="External"/><Relationship Id="rId254" Type="http://schemas.openxmlformats.org/officeDocument/2006/relationships/hyperlink" Target="mailto:sudhaperumal1975@gmail.com" TargetMode="External"/><Relationship Id="rId28" Type="http://schemas.openxmlformats.org/officeDocument/2006/relationships/hyperlink" Target="mailto:manojcchoudhary@gmail.com" TargetMode="External"/><Relationship Id="rId49" Type="http://schemas.openxmlformats.org/officeDocument/2006/relationships/hyperlink" Target="mailto:bharathab76@gmail.com" TargetMode="External"/><Relationship Id="rId114" Type="http://schemas.openxmlformats.org/officeDocument/2006/relationships/hyperlink" Target="mailto:JMUKHERJEE616@GMAIL.COM" TargetMode="External"/><Relationship Id="rId275" Type="http://schemas.openxmlformats.org/officeDocument/2006/relationships/hyperlink" Target="mailto:anjanghosh63@gmail.com" TargetMode="External"/><Relationship Id="rId296" Type="http://schemas.openxmlformats.org/officeDocument/2006/relationships/hyperlink" Target="mailto:prakashajmani77@gmail.com" TargetMode="External"/><Relationship Id="rId300" Type="http://schemas.openxmlformats.org/officeDocument/2006/relationships/printerSettings" Target="../printerSettings/printerSettings1.bin"/><Relationship Id="rId60" Type="http://schemas.openxmlformats.org/officeDocument/2006/relationships/hyperlink" Target="mailto:h.elaana678@gmail.com" TargetMode="External"/><Relationship Id="rId81" Type="http://schemas.openxmlformats.org/officeDocument/2006/relationships/hyperlink" Target="mailto:zaidrahman.safi@gmail.com" TargetMode="External"/><Relationship Id="rId135" Type="http://schemas.openxmlformats.org/officeDocument/2006/relationships/hyperlink" Target="mailto:dheerajpgirish@gmail.com" TargetMode="External"/><Relationship Id="rId156" Type="http://schemas.openxmlformats.org/officeDocument/2006/relationships/hyperlink" Target="mailto:karthiksrikanth535@gmail.com" TargetMode="External"/><Relationship Id="rId177" Type="http://schemas.openxmlformats.org/officeDocument/2006/relationships/hyperlink" Target="mailto:srushthisingh25@gmail.com" TargetMode="External"/><Relationship Id="rId198" Type="http://schemas.openxmlformats.org/officeDocument/2006/relationships/hyperlink" Target="mailto:puneeth.p.reddy@gmail.com" TargetMode="External"/><Relationship Id="rId202" Type="http://schemas.openxmlformats.org/officeDocument/2006/relationships/hyperlink" Target="mailto:pooja995@gmail.com" TargetMode="External"/><Relationship Id="rId223" Type="http://schemas.openxmlformats.org/officeDocument/2006/relationships/hyperlink" Target="mailto:venkataramanan280898@gmail.com" TargetMode="External"/><Relationship Id="rId244" Type="http://schemas.openxmlformats.org/officeDocument/2006/relationships/hyperlink" Target="mailto:rudit20394@yahoo.com" TargetMode="External"/><Relationship Id="rId18" Type="http://schemas.openxmlformats.org/officeDocument/2006/relationships/hyperlink" Target="mailto:selvi5293@gmail.com" TargetMode="External"/><Relationship Id="rId39" Type="http://schemas.openxmlformats.org/officeDocument/2006/relationships/hyperlink" Target="mailto:srividya.bhalle@gmail.com" TargetMode="External"/><Relationship Id="rId265" Type="http://schemas.openxmlformats.org/officeDocument/2006/relationships/hyperlink" Target="mailto:vicky272979@gmail.com" TargetMode="External"/><Relationship Id="rId286" Type="http://schemas.openxmlformats.org/officeDocument/2006/relationships/hyperlink" Target="mailto:ganesh59995@gmail.com" TargetMode="External"/><Relationship Id="rId50" Type="http://schemas.openxmlformats.org/officeDocument/2006/relationships/hyperlink" Target="mailto:monica.sukumar96@gmail.com" TargetMode="External"/><Relationship Id="rId104" Type="http://schemas.openxmlformats.org/officeDocument/2006/relationships/hyperlink" Target="mailto:vipuldani96@yahoo.in" TargetMode="External"/><Relationship Id="rId125" Type="http://schemas.openxmlformats.org/officeDocument/2006/relationships/hyperlink" Target="mailto:ASHOKANKKQATAR@GMAIL.COM" TargetMode="External"/><Relationship Id="rId146" Type="http://schemas.openxmlformats.org/officeDocument/2006/relationships/hyperlink" Target="mailto:shrijith1999@gmail.com" TargetMode="External"/><Relationship Id="rId167" Type="http://schemas.openxmlformats.org/officeDocument/2006/relationships/hyperlink" Target="mailto:akashnaiduaku@gmail.com" TargetMode="External"/><Relationship Id="rId188" Type="http://schemas.openxmlformats.org/officeDocument/2006/relationships/hyperlink" Target="mailto:janishsanghvi@gmail.com" TargetMode="External"/><Relationship Id="rId71" Type="http://schemas.openxmlformats.org/officeDocument/2006/relationships/hyperlink" Target="mailto:kapil99nikamal@gmail.com" TargetMode="External"/><Relationship Id="rId92" Type="http://schemas.openxmlformats.org/officeDocument/2006/relationships/hyperlink" Target="mailto:abhi.mani007@gmail.com" TargetMode="External"/><Relationship Id="rId213" Type="http://schemas.openxmlformats.org/officeDocument/2006/relationships/hyperlink" Target="mailto:snuman992@gmail.com" TargetMode="External"/><Relationship Id="rId234" Type="http://schemas.openxmlformats.org/officeDocument/2006/relationships/hyperlink" Target="mailto:skvignesh163@gm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06"/>
  <sheetViews>
    <sheetView tabSelected="1" topLeftCell="A763" workbookViewId="0">
      <selection activeCell="B778" sqref="B778"/>
    </sheetView>
  </sheetViews>
  <sheetFormatPr defaultRowHeight="15" x14ac:dyDescent="0.25"/>
  <cols>
    <col min="1" max="1" width="4.85546875" bestFit="1" customWidth="1"/>
    <col min="2" max="2" width="25.140625" bestFit="1" customWidth="1"/>
    <col min="3" max="3" width="19.5703125" customWidth="1"/>
    <col min="4" max="4" width="20.5703125" customWidth="1"/>
    <col min="5" max="5" width="17.42578125" bestFit="1" customWidth="1"/>
    <col min="6" max="6" width="9.7109375" bestFit="1" customWidth="1"/>
    <col min="7" max="7" width="29" customWidth="1"/>
    <col min="8" max="8" width="41.42578125" bestFit="1" customWidth="1"/>
    <col min="9" max="9" width="19.7109375" bestFit="1" customWidth="1"/>
    <col min="10" max="10" width="9.85546875" bestFit="1" customWidth="1"/>
    <col min="11" max="11" width="16.85546875" bestFit="1" customWidth="1"/>
    <col min="12" max="12" width="9.85546875" bestFit="1" customWidth="1"/>
    <col min="13" max="13" width="36.140625" bestFit="1" customWidth="1"/>
    <col min="14" max="14" width="28.28515625" bestFit="1" customWidth="1"/>
    <col min="15" max="15" width="8.7109375" bestFit="1" customWidth="1"/>
    <col min="16" max="16" width="9" bestFit="1" customWidth="1"/>
    <col min="17" max="17" width="7.7109375" bestFit="1" customWidth="1"/>
    <col min="18" max="18" width="20.85546875" bestFit="1" customWidth="1"/>
    <col min="19" max="20" width="6.42578125" bestFit="1" customWidth="1"/>
    <col min="21" max="21" width="6.5703125" bestFit="1" customWidth="1"/>
    <col min="22" max="22" width="9" bestFit="1" customWidth="1"/>
    <col min="23" max="25" width="6.42578125" bestFit="1" customWidth="1"/>
    <col min="26" max="26" width="29.140625" bestFit="1" customWidth="1"/>
    <col min="27" max="27" width="21.5703125" bestFit="1" customWidth="1"/>
    <col min="28" max="28" width="72.42578125" bestFit="1" customWidth="1"/>
    <col min="29" max="29" width="11.28515625" bestFit="1" customWidth="1"/>
    <col min="30" max="30" width="24.42578125" bestFit="1" customWidth="1"/>
    <col min="31" max="31" width="18.85546875" bestFit="1" customWidth="1"/>
    <col min="32" max="32" width="24.28515625" bestFit="1" customWidth="1"/>
    <col min="33" max="33" width="23.28515625" bestFit="1" customWidth="1"/>
    <col min="34" max="34" width="7.85546875" bestFit="1" customWidth="1"/>
    <col min="35" max="35" width="9" bestFit="1" customWidth="1"/>
    <col min="36" max="36" width="10.42578125" bestFit="1" customWidth="1"/>
    <col min="37" max="37" width="26" bestFit="1" customWidth="1"/>
    <col min="38" max="38" width="29" bestFit="1" customWidth="1"/>
    <col min="41" max="41" width="9.28515625" bestFit="1" customWidth="1"/>
    <col min="43" max="43" width="9.28515625" bestFit="1" customWidth="1"/>
  </cols>
  <sheetData>
    <row r="1" spans="1:38" ht="67.5" x14ac:dyDescent="0.25">
      <c r="A1" s="1" t="s">
        <v>7</v>
      </c>
      <c r="B1" s="2" t="s">
        <v>8</v>
      </c>
      <c r="C1" s="2" t="s">
        <v>997</v>
      </c>
      <c r="D1" s="2" t="s">
        <v>998</v>
      </c>
      <c r="E1" s="2" t="s">
        <v>9</v>
      </c>
      <c r="F1" s="2" t="s">
        <v>10</v>
      </c>
      <c r="G1" s="2" t="s">
        <v>11</v>
      </c>
      <c r="H1" s="3" t="s">
        <v>12</v>
      </c>
      <c r="I1" s="2" t="s">
        <v>13</v>
      </c>
      <c r="J1" s="2" t="s">
        <v>999</v>
      </c>
      <c r="K1" s="2" t="s">
        <v>1000</v>
      </c>
      <c r="L1" s="2" t="s">
        <v>1001</v>
      </c>
      <c r="M1" s="2" t="s">
        <v>1002</v>
      </c>
      <c r="N1" s="2" t="s">
        <v>1003</v>
      </c>
      <c r="O1" s="2" t="s">
        <v>1004</v>
      </c>
      <c r="P1" s="2" t="s">
        <v>1005</v>
      </c>
      <c r="Q1" s="2" t="s">
        <v>1006</v>
      </c>
      <c r="R1" s="2" t="s">
        <v>1007</v>
      </c>
      <c r="S1" s="2" t="s">
        <v>1008</v>
      </c>
      <c r="T1" s="2" t="s">
        <v>1009</v>
      </c>
      <c r="U1" s="2" t="s">
        <v>1010</v>
      </c>
      <c r="V1" s="2" t="s">
        <v>1011</v>
      </c>
      <c r="W1" s="2" t="s">
        <v>1012</v>
      </c>
      <c r="X1" s="2" t="s">
        <v>1013</v>
      </c>
      <c r="Y1" s="2" t="s">
        <v>1014</v>
      </c>
      <c r="Z1" s="2" t="s">
        <v>1015</v>
      </c>
      <c r="AA1" s="2" t="s">
        <v>1016</v>
      </c>
      <c r="AB1" s="2" t="s">
        <v>1017</v>
      </c>
      <c r="AC1" s="2" t="s">
        <v>1018</v>
      </c>
      <c r="AD1" s="2" t="s">
        <v>1019</v>
      </c>
      <c r="AE1" s="2" t="s">
        <v>1020</v>
      </c>
      <c r="AF1" s="45" t="s">
        <v>1021</v>
      </c>
      <c r="AG1" s="2" t="s">
        <v>1022</v>
      </c>
      <c r="AH1" s="2" t="s">
        <v>1023</v>
      </c>
      <c r="AI1" s="2" t="s">
        <v>1024</v>
      </c>
      <c r="AJ1" s="2" t="s">
        <v>1025</v>
      </c>
      <c r="AK1" s="2" t="s">
        <v>1026</v>
      </c>
      <c r="AL1" s="33" t="s">
        <v>1027</v>
      </c>
    </row>
    <row r="2" spans="1:38" x14ac:dyDescent="0.25">
      <c r="A2" s="46">
        <v>1</v>
      </c>
      <c r="B2" s="47" t="s">
        <v>14</v>
      </c>
      <c r="C2" s="48" t="s">
        <v>1028</v>
      </c>
      <c r="D2" s="4" t="s">
        <v>1029</v>
      </c>
      <c r="E2" s="48" t="s">
        <v>15</v>
      </c>
      <c r="F2" s="4" t="s">
        <v>2</v>
      </c>
      <c r="G2" s="4">
        <v>5</v>
      </c>
      <c r="H2" s="49" t="str">
        <f>HYPERLINK("mailto:meetpsoni@gmail.com","meetpsoni@gmail.com")</f>
        <v>meetpsoni@gmail.com</v>
      </c>
      <c r="I2" s="50" t="s">
        <v>16</v>
      </c>
      <c r="J2" s="4">
        <v>58</v>
      </c>
      <c r="K2" s="4" t="s">
        <v>1030</v>
      </c>
      <c r="L2" s="46">
        <v>58</v>
      </c>
      <c r="M2" s="4" t="s">
        <v>1031</v>
      </c>
      <c r="N2" s="4" t="s">
        <v>1032</v>
      </c>
      <c r="O2" s="51" t="s">
        <v>1033</v>
      </c>
      <c r="P2" s="51" t="s">
        <v>1033</v>
      </c>
      <c r="Q2" s="51" t="s">
        <v>1033</v>
      </c>
      <c r="R2" s="4">
        <v>61</v>
      </c>
      <c r="S2" s="4">
        <v>58</v>
      </c>
      <c r="T2" s="4">
        <v>58</v>
      </c>
      <c r="U2" s="4">
        <v>68</v>
      </c>
      <c r="V2" s="18"/>
      <c r="W2" s="18"/>
      <c r="X2" s="18"/>
      <c r="Y2" s="18"/>
      <c r="Z2" s="52" t="s">
        <v>1034</v>
      </c>
      <c r="AA2" s="4" t="s">
        <v>1035</v>
      </c>
      <c r="AB2" s="53" t="s">
        <v>1036</v>
      </c>
      <c r="AC2" s="54" t="s">
        <v>1037</v>
      </c>
      <c r="AD2" s="55" t="s">
        <v>1038</v>
      </c>
      <c r="AE2" s="55" t="s">
        <v>1039</v>
      </c>
      <c r="AF2" s="31">
        <v>9824722040</v>
      </c>
      <c r="AG2" s="4" t="s">
        <v>1040</v>
      </c>
      <c r="AH2" s="4" t="s">
        <v>1041</v>
      </c>
      <c r="AI2" s="4" t="s">
        <v>1042</v>
      </c>
      <c r="AJ2" s="18"/>
      <c r="AK2" s="18"/>
      <c r="AL2" s="18"/>
    </row>
    <row r="3" spans="1:38" x14ac:dyDescent="0.25">
      <c r="A3" s="46">
        <v>2</v>
      </c>
      <c r="B3" s="56" t="s">
        <v>17</v>
      </c>
      <c r="C3" s="48" t="s">
        <v>1043</v>
      </c>
      <c r="D3" s="4" t="s">
        <v>1029</v>
      </c>
      <c r="E3" s="48" t="s">
        <v>15</v>
      </c>
      <c r="F3" s="4" t="s">
        <v>2</v>
      </c>
      <c r="G3" s="4">
        <v>5</v>
      </c>
      <c r="H3" s="49" t="str">
        <f>HYPERLINK("mailto:sbindumadavan@gmail.com","sbindumadavan@gmail.com")</f>
        <v>sbindumadavan@gmail.com</v>
      </c>
      <c r="I3" s="50">
        <v>8197022336</v>
      </c>
      <c r="J3" s="4">
        <v>70</v>
      </c>
      <c r="K3" s="4" t="s">
        <v>1030</v>
      </c>
      <c r="L3" s="46">
        <v>70</v>
      </c>
      <c r="M3" s="4" t="s">
        <v>1044</v>
      </c>
      <c r="N3" s="48" t="s">
        <v>1045</v>
      </c>
      <c r="O3" s="51" t="s">
        <v>1033</v>
      </c>
      <c r="P3" s="51" t="s">
        <v>1033</v>
      </c>
      <c r="Q3" s="51" t="s">
        <v>1033</v>
      </c>
      <c r="R3" s="4">
        <v>81</v>
      </c>
      <c r="S3" s="4">
        <v>77</v>
      </c>
      <c r="T3" s="4">
        <v>82</v>
      </c>
      <c r="U3" s="4">
        <v>83</v>
      </c>
      <c r="V3" s="18"/>
      <c r="W3" s="18"/>
      <c r="X3" s="18"/>
      <c r="Y3" s="18"/>
      <c r="Z3" s="52" t="s">
        <v>1046</v>
      </c>
      <c r="AA3" s="4" t="s">
        <v>1035</v>
      </c>
      <c r="AB3" s="19" t="s">
        <v>1047</v>
      </c>
      <c r="AC3" s="37" t="s">
        <v>1048</v>
      </c>
      <c r="AD3" s="57" t="s">
        <v>1049</v>
      </c>
      <c r="AE3" s="57" t="s">
        <v>1050</v>
      </c>
      <c r="AF3" s="31">
        <v>9972094842</v>
      </c>
      <c r="AG3" s="4" t="s">
        <v>1051</v>
      </c>
      <c r="AH3" s="4" t="s">
        <v>1041</v>
      </c>
      <c r="AI3" s="4" t="s">
        <v>1042</v>
      </c>
      <c r="AJ3" s="18"/>
      <c r="AK3" s="18"/>
      <c r="AL3" s="18"/>
    </row>
    <row r="4" spans="1:38" x14ac:dyDescent="0.25">
      <c r="A4" s="46">
        <v>3</v>
      </c>
      <c r="B4" s="47" t="s">
        <v>18</v>
      </c>
      <c r="C4" s="48" t="s">
        <v>1052</v>
      </c>
      <c r="D4" s="4" t="s">
        <v>1029</v>
      </c>
      <c r="E4" s="48" t="s">
        <v>15</v>
      </c>
      <c r="F4" s="4" t="s">
        <v>2</v>
      </c>
      <c r="G4" s="4">
        <v>5</v>
      </c>
      <c r="H4" s="49" t="str">
        <f>HYPERLINK("mailto:rrj775@gmail.com","rrj775@gmail.com")</f>
        <v>rrj775@gmail.com</v>
      </c>
      <c r="I4" s="50">
        <v>9534921388</v>
      </c>
      <c r="J4" s="4">
        <v>57</v>
      </c>
      <c r="K4" s="4" t="s">
        <v>1030</v>
      </c>
      <c r="L4" s="46">
        <v>57</v>
      </c>
      <c r="M4" s="4" t="s">
        <v>1053</v>
      </c>
      <c r="N4" s="4" t="s">
        <v>1032</v>
      </c>
      <c r="O4" s="51" t="s">
        <v>1033</v>
      </c>
      <c r="P4" s="51" t="s">
        <v>1033</v>
      </c>
      <c r="Q4" s="51" t="s">
        <v>1033</v>
      </c>
      <c r="R4" s="4">
        <v>60</v>
      </c>
      <c r="S4" s="4">
        <v>62</v>
      </c>
      <c r="T4" s="4">
        <v>58</v>
      </c>
      <c r="U4" s="4">
        <v>50.17</v>
      </c>
      <c r="V4" s="18"/>
      <c r="W4" s="18"/>
      <c r="X4" s="18"/>
      <c r="Y4" s="18"/>
      <c r="Z4" s="52" t="s">
        <v>1034</v>
      </c>
      <c r="AA4" s="4" t="s">
        <v>1035</v>
      </c>
      <c r="AB4" s="36" t="s">
        <v>1054</v>
      </c>
      <c r="AC4" s="37" t="s">
        <v>1055</v>
      </c>
      <c r="AD4" s="57" t="s">
        <v>1056</v>
      </c>
      <c r="AE4" s="57" t="s">
        <v>1057</v>
      </c>
      <c r="AF4" s="31">
        <v>9431575926</v>
      </c>
      <c r="AG4" s="4" t="s">
        <v>1058</v>
      </c>
      <c r="AH4" s="4" t="s">
        <v>1041</v>
      </c>
      <c r="AI4" s="4" t="s">
        <v>1042</v>
      </c>
      <c r="AJ4" s="18"/>
      <c r="AK4" s="18"/>
      <c r="AL4" s="18"/>
    </row>
    <row r="5" spans="1:38" x14ac:dyDescent="0.25">
      <c r="A5" s="58">
        <v>4</v>
      </c>
      <c r="B5" s="59" t="s">
        <v>19</v>
      </c>
      <c r="C5" s="60" t="s">
        <v>1059</v>
      </c>
      <c r="D5" s="61" t="s">
        <v>1029</v>
      </c>
      <c r="E5" s="60" t="s">
        <v>15</v>
      </c>
      <c r="F5" s="61" t="s">
        <v>2</v>
      </c>
      <c r="G5" s="61">
        <v>5</v>
      </c>
      <c r="H5" s="62" t="str">
        <f>HYPERLINK("mailto:saneyar.dibs@outlook.com","saneyar.dibs@outlook.com")</f>
        <v>saneyar.dibs@outlook.com</v>
      </c>
      <c r="I5" s="63">
        <v>9689200000</v>
      </c>
      <c r="J5" s="61">
        <v>75</v>
      </c>
      <c r="K5" s="61" t="s">
        <v>1060</v>
      </c>
      <c r="L5" s="58">
        <v>75</v>
      </c>
      <c r="M5" s="61" t="s">
        <v>1031</v>
      </c>
      <c r="N5" s="61" t="s">
        <v>1060</v>
      </c>
      <c r="O5" s="61" t="s">
        <v>1033</v>
      </c>
      <c r="P5" s="61" t="s">
        <v>1033</v>
      </c>
      <c r="Q5" s="61" t="s">
        <v>1033</v>
      </c>
      <c r="R5" s="61">
        <v>70</v>
      </c>
      <c r="S5" s="61">
        <v>70</v>
      </c>
      <c r="T5" s="61">
        <v>64</v>
      </c>
      <c r="U5" s="61">
        <v>65.5</v>
      </c>
      <c r="V5" s="64"/>
      <c r="W5" s="64"/>
      <c r="X5" s="64"/>
      <c r="Y5" s="64"/>
      <c r="Z5" s="58" t="s">
        <v>1034</v>
      </c>
      <c r="AA5" s="61" t="s">
        <v>1035</v>
      </c>
      <c r="AB5" s="32" t="s">
        <v>1061</v>
      </c>
      <c r="AC5" s="7" t="s">
        <v>1062</v>
      </c>
      <c r="AD5" s="26" t="s">
        <v>1063</v>
      </c>
      <c r="AE5" s="26" t="s">
        <v>1064</v>
      </c>
      <c r="AF5" s="65">
        <v>96896460469</v>
      </c>
      <c r="AG5" s="61" t="s">
        <v>1065</v>
      </c>
      <c r="AH5" s="61" t="s">
        <v>1066</v>
      </c>
      <c r="AI5" s="61" t="s">
        <v>1042</v>
      </c>
      <c r="AJ5" s="64"/>
      <c r="AK5" s="64"/>
      <c r="AL5" s="64"/>
    </row>
    <row r="6" spans="1:38" x14ac:dyDescent="0.25">
      <c r="A6" s="46">
        <v>5</v>
      </c>
      <c r="B6" s="47" t="s">
        <v>20</v>
      </c>
      <c r="C6" s="48" t="s">
        <v>1067</v>
      </c>
      <c r="D6" s="4" t="s">
        <v>1029</v>
      </c>
      <c r="E6" s="48" t="s">
        <v>15</v>
      </c>
      <c r="F6" s="4" t="s">
        <v>2</v>
      </c>
      <c r="G6" s="4">
        <v>5</v>
      </c>
      <c r="H6" s="49" t="str">
        <f>HYPERLINK("mailto:satyatorres73balotelli@gmail.com","satyatorres73balotelli@gmail.com")</f>
        <v>satyatorres73balotelli@gmail.com</v>
      </c>
      <c r="I6" s="50">
        <v>8933976772</v>
      </c>
      <c r="J6" s="4">
        <v>66</v>
      </c>
      <c r="K6" s="4" t="s">
        <v>1030</v>
      </c>
      <c r="L6" s="46">
        <v>66</v>
      </c>
      <c r="M6" s="4" t="s">
        <v>1053</v>
      </c>
      <c r="N6" s="4" t="s">
        <v>1032</v>
      </c>
      <c r="O6" s="51" t="s">
        <v>1033</v>
      </c>
      <c r="P6" s="51" t="s">
        <v>1033</v>
      </c>
      <c r="Q6" s="51" t="s">
        <v>1033</v>
      </c>
      <c r="R6" s="4">
        <v>72</v>
      </c>
      <c r="S6" s="4">
        <v>70</v>
      </c>
      <c r="T6" s="4">
        <v>68</v>
      </c>
      <c r="U6" s="4">
        <v>65.67</v>
      </c>
      <c r="V6" s="18"/>
      <c r="W6" s="18"/>
      <c r="X6" s="18"/>
      <c r="Y6" s="18"/>
      <c r="Z6" s="52" t="s">
        <v>1034</v>
      </c>
      <c r="AA6" s="4" t="s">
        <v>1035</v>
      </c>
      <c r="AB6" s="53" t="s">
        <v>1068</v>
      </c>
      <c r="AC6" s="54" t="s">
        <v>1069</v>
      </c>
      <c r="AD6" s="55" t="s">
        <v>1070</v>
      </c>
      <c r="AE6" s="55" t="s">
        <v>1071</v>
      </c>
      <c r="AF6" s="31">
        <v>9451577941</v>
      </c>
      <c r="AG6" s="4" t="s">
        <v>1058</v>
      </c>
      <c r="AH6" s="4" t="s">
        <v>1041</v>
      </c>
      <c r="AI6" s="4" t="s">
        <v>1042</v>
      </c>
      <c r="AJ6" s="18"/>
      <c r="AK6" s="18"/>
      <c r="AL6" s="18"/>
    </row>
    <row r="7" spans="1:38" x14ac:dyDescent="0.25">
      <c r="A7" s="46">
        <v>6</v>
      </c>
      <c r="B7" s="47" t="s">
        <v>21</v>
      </c>
      <c r="C7" s="48" t="s">
        <v>1072</v>
      </c>
      <c r="D7" s="4" t="s">
        <v>1073</v>
      </c>
      <c r="E7" s="48" t="s">
        <v>15</v>
      </c>
      <c r="F7" s="4" t="s">
        <v>2</v>
      </c>
      <c r="G7" s="4">
        <v>5</v>
      </c>
      <c r="H7" s="49" t="str">
        <f>HYPERLINK("mailto:aishwarya007shanmugam@gmail.com","aishwarya007shanmugam@gmail.com")</f>
        <v>aishwarya007shanmugam@gmail.com</v>
      </c>
      <c r="I7" s="50">
        <v>7259581074</v>
      </c>
      <c r="J7" s="4">
        <v>64</v>
      </c>
      <c r="K7" s="4" t="s">
        <v>1030</v>
      </c>
      <c r="L7" s="46">
        <v>64</v>
      </c>
      <c r="M7" s="4" t="s">
        <v>1053</v>
      </c>
      <c r="N7" s="4" t="s">
        <v>1032</v>
      </c>
      <c r="O7" s="51" t="s">
        <v>1033</v>
      </c>
      <c r="P7" s="51" t="s">
        <v>1033</v>
      </c>
      <c r="Q7" s="51" t="s">
        <v>1033</v>
      </c>
      <c r="R7" s="4">
        <v>74</v>
      </c>
      <c r="S7" s="4">
        <v>76</v>
      </c>
      <c r="T7" s="4">
        <v>80.16</v>
      </c>
      <c r="U7" s="4">
        <v>81.5</v>
      </c>
      <c r="V7" s="18"/>
      <c r="W7" s="18"/>
      <c r="X7" s="18"/>
      <c r="Y7" s="18"/>
      <c r="Z7" s="52" t="s">
        <v>1034</v>
      </c>
      <c r="AA7" s="4" t="s">
        <v>1035</v>
      </c>
      <c r="AB7" s="19" t="s">
        <v>1074</v>
      </c>
      <c r="AC7" s="37" t="s">
        <v>1075</v>
      </c>
      <c r="AD7" s="57" t="s">
        <v>1076</v>
      </c>
      <c r="AE7" s="57" t="s">
        <v>1077</v>
      </c>
      <c r="AF7" s="31" t="s">
        <v>1078</v>
      </c>
      <c r="AG7" s="4" t="s">
        <v>1079</v>
      </c>
      <c r="AH7" s="4" t="s">
        <v>1041</v>
      </c>
      <c r="AI7" s="4" t="s">
        <v>1042</v>
      </c>
      <c r="AJ7" s="18"/>
      <c r="AK7" s="18"/>
      <c r="AL7" s="18"/>
    </row>
    <row r="8" spans="1:38" x14ac:dyDescent="0.25">
      <c r="A8" s="46">
        <v>7</v>
      </c>
      <c r="B8" s="56" t="s">
        <v>22</v>
      </c>
      <c r="C8" s="48" t="s">
        <v>1080</v>
      </c>
      <c r="D8" s="4" t="s">
        <v>1029</v>
      </c>
      <c r="E8" s="48" t="s">
        <v>15</v>
      </c>
      <c r="F8" s="4" t="s">
        <v>2</v>
      </c>
      <c r="G8" s="4">
        <v>5</v>
      </c>
      <c r="H8" s="66" t="str">
        <f>HYPERLINK("mailto:udhayraghu666@gmail.com","udhayraghu666@gmail.com")</f>
        <v>udhayraghu666@gmail.com</v>
      </c>
      <c r="I8" s="50">
        <v>9448158419</v>
      </c>
      <c r="J8" s="4">
        <v>52</v>
      </c>
      <c r="K8" s="4" t="s">
        <v>1030</v>
      </c>
      <c r="L8" s="46">
        <v>52</v>
      </c>
      <c r="M8" s="4" t="s">
        <v>1053</v>
      </c>
      <c r="N8" s="4" t="s">
        <v>1032</v>
      </c>
      <c r="O8" s="51" t="s">
        <v>1033</v>
      </c>
      <c r="P8" s="51" t="s">
        <v>1033</v>
      </c>
      <c r="Q8" s="51" t="s">
        <v>1033</v>
      </c>
      <c r="R8" s="4">
        <v>68</v>
      </c>
      <c r="S8" s="4">
        <v>68</v>
      </c>
      <c r="T8" s="4">
        <v>57</v>
      </c>
      <c r="U8" s="4" t="s">
        <v>1058</v>
      </c>
      <c r="V8" s="18"/>
      <c r="W8" s="18"/>
      <c r="X8" s="18"/>
      <c r="Y8" s="18"/>
      <c r="Z8" s="52" t="s">
        <v>1081</v>
      </c>
      <c r="AA8" s="4" t="s">
        <v>1035</v>
      </c>
      <c r="AB8" s="53" t="s">
        <v>1082</v>
      </c>
      <c r="AC8" s="54" t="s">
        <v>1083</v>
      </c>
      <c r="AD8" s="55" t="s">
        <v>1084</v>
      </c>
      <c r="AE8" s="55" t="s">
        <v>1085</v>
      </c>
      <c r="AF8" s="31">
        <v>9980642052</v>
      </c>
      <c r="AG8" s="4" t="s">
        <v>1051</v>
      </c>
      <c r="AH8" s="4" t="s">
        <v>1041</v>
      </c>
      <c r="AI8" s="4" t="s">
        <v>1042</v>
      </c>
      <c r="AJ8" s="18"/>
      <c r="AK8" s="18"/>
      <c r="AL8" s="18"/>
    </row>
    <row r="9" spans="1:38" x14ac:dyDescent="0.25">
      <c r="A9" s="46">
        <v>8</v>
      </c>
      <c r="B9" s="47" t="s">
        <v>23</v>
      </c>
      <c r="C9" s="48" t="s">
        <v>1086</v>
      </c>
      <c r="D9" s="4" t="s">
        <v>1029</v>
      </c>
      <c r="E9" s="48" t="s">
        <v>15</v>
      </c>
      <c r="F9" s="4" t="s">
        <v>2</v>
      </c>
      <c r="G9" s="4">
        <v>5</v>
      </c>
      <c r="H9" s="49" t="str">
        <f>HYPERLINK("mailto:rahulraj.subramani@gmail.com","rahulraj.subramani@gmail.com")</f>
        <v>rahulraj.subramani@gmail.com</v>
      </c>
      <c r="I9" s="50">
        <v>9611018054</v>
      </c>
      <c r="J9" s="4">
        <v>88</v>
      </c>
      <c r="K9" s="4" t="s">
        <v>1030</v>
      </c>
      <c r="L9" s="46">
        <v>88</v>
      </c>
      <c r="M9" s="4" t="s">
        <v>1031</v>
      </c>
      <c r="N9" s="4" t="s">
        <v>1032</v>
      </c>
      <c r="O9" s="51" t="s">
        <v>1033</v>
      </c>
      <c r="P9" s="51" t="s">
        <v>1033</v>
      </c>
      <c r="Q9" s="51" t="s">
        <v>1033</v>
      </c>
      <c r="R9" s="4">
        <v>68</v>
      </c>
      <c r="S9" s="4">
        <v>74</v>
      </c>
      <c r="T9" s="4">
        <v>78</v>
      </c>
      <c r="U9" s="4">
        <v>77.5</v>
      </c>
      <c r="V9" s="18"/>
      <c r="W9" s="18"/>
      <c r="X9" s="18"/>
      <c r="Y9" s="18"/>
      <c r="Z9" s="52" t="s">
        <v>1034</v>
      </c>
      <c r="AA9" s="4" t="s">
        <v>1035</v>
      </c>
      <c r="AB9" s="36" t="s">
        <v>1087</v>
      </c>
      <c r="AC9" s="37" t="s">
        <v>1088</v>
      </c>
      <c r="AD9" s="57" t="s">
        <v>1089</v>
      </c>
      <c r="AE9" s="57" t="s">
        <v>1090</v>
      </c>
      <c r="AF9" s="31">
        <v>7676777770</v>
      </c>
      <c r="AG9" s="4" t="s">
        <v>1091</v>
      </c>
      <c r="AH9" s="4" t="s">
        <v>1041</v>
      </c>
      <c r="AI9" s="4" t="s">
        <v>1042</v>
      </c>
      <c r="AJ9" s="18"/>
      <c r="AK9" s="18"/>
      <c r="AL9" s="18"/>
    </row>
    <row r="10" spans="1:38" x14ac:dyDescent="0.25">
      <c r="A10" s="46">
        <v>9</v>
      </c>
      <c r="B10" s="47" t="s">
        <v>24</v>
      </c>
      <c r="C10" s="48" t="s">
        <v>1092</v>
      </c>
      <c r="D10" s="4" t="s">
        <v>1029</v>
      </c>
      <c r="E10" s="48" t="s">
        <v>15</v>
      </c>
      <c r="F10" s="4" t="s">
        <v>2</v>
      </c>
      <c r="G10" s="4">
        <v>5</v>
      </c>
      <c r="H10" s="49" t="str">
        <f>HYPERLINK("mailto:shreehari975@gmail.com","shreehari975@gmail.com")</f>
        <v>shreehari975@gmail.com</v>
      </c>
      <c r="I10" s="50">
        <v>9480990221</v>
      </c>
      <c r="J10" s="4">
        <v>58</v>
      </c>
      <c r="K10" s="4" t="s">
        <v>1030</v>
      </c>
      <c r="L10" s="46">
        <v>58</v>
      </c>
      <c r="M10" s="4" t="s">
        <v>1053</v>
      </c>
      <c r="N10" s="4" t="s">
        <v>1032</v>
      </c>
      <c r="O10" s="51" t="s">
        <v>1033</v>
      </c>
      <c r="P10" s="51" t="s">
        <v>1033</v>
      </c>
      <c r="Q10" s="51" t="s">
        <v>1033</v>
      </c>
      <c r="R10" s="4">
        <v>72</v>
      </c>
      <c r="S10" s="4">
        <v>61.3</v>
      </c>
      <c r="T10" s="4">
        <v>60.2</v>
      </c>
      <c r="U10" s="4">
        <v>57.67</v>
      </c>
      <c r="V10" s="18"/>
      <c r="W10" s="18"/>
      <c r="X10" s="18"/>
      <c r="Y10" s="18"/>
      <c r="Z10" s="52" t="s">
        <v>1034</v>
      </c>
      <c r="AA10" s="4" t="s">
        <v>1035</v>
      </c>
      <c r="AB10" s="36" t="s">
        <v>1093</v>
      </c>
      <c r="AC10" s="37" t="s">
        <v>1094</v>
      </c>
      <c r="AD10" s="57" t="s">
        <v>1095</v>
      </c>
      <c r="AE10" s="57" t="s">
        <v>1096</v>
      </c>
      <c r="AF10" s="31">
        <v>96896460469</v>
      </c>
      <c r="AG10" s="4" t="s">
        <v>1051</v>
      </c>
      <c r="AH10" s="4" t="s">
        <v>1041</v>
      </c>
      <c r="AI10" s="4" t="s">
        <v>1042</v>
      </c>
      <c r="AJ10" s="18"/>
      <c r="AK10" s="18"/>
      <c r="AL10" s="18"/>
    </row>
    <row r="11" spans="1:38" x14ac:dyDescent="0.25">
      <c r="A11" s="46">
        <v>10</v>
      </c>
      <c r="B11" s="47" t="s">
        <v>25</v>
      </c>
      <c r="C11" s="48" t="s">
        <v>1097</v>
      </c>
      <c r="D11" s="4" t="s">
        <v>1073</v>
      </c>
      <c r="E11" s="48" t="s">
        <v>15</v>
      </c>
      <c r="F11" s="4" t="s">
        <v>2</v>
      </c>
      <c r="G11" s="4">
        <v>5</v>
      </c>
      <c r="H11" s="49" t="str">
        <f>HYPERLINK("mailto:srividya.bhalle@gmail.com","srividya.bhalle@gmail.com")</f>
        <v>srividya.bhalle@gmail.com</v>
      </c>
      <c r="I11" s="50">
        <v>9742898078</v>
      </c>
      <c r="J11" s="4">
        <v>70</v>
      </c>
      <c r="K11" s="4" t="s">
        <v>1098</v>
      </c>
      <c r="L11" s="46">
        <v>70</v>
      </c>
      <c r="M11" s="4" t="s">
        <v>1053</v>
      </c>
      <c r="N11" s="4" t="s">
        <v>1032</v>
      </c>
      <c r="O11" s="51" t="s">
        <v>1033</v>
      </c>
      <c r="P11" s="51" t="s">
        <v>1033</v>
      </c>
      <c r="Q11" s="51" t="s">
        <v>1033</v>
      </c>
      <c r="R11" s="4">
        <v>87</v>
      </c>
      <c r="S11" s="4">
        <v>82.67</v>
      </c>
      <c r="T11" s="4">
        <v>78</v>
      </c>
      <c r="U11" s="4">
        <v>79.67</v>
      </c>
      <c r="V11" s="18"/>
      <c r="W11" s="18"/>
      <c r="X11" s="18"/>
      <c r="Y11" s="18"/>
      <c r="Z11" s="52" t="s">
        <v>1034</v>
      </c>
      <c r="AA11" s="4" t="s">
        <v>1035</v>
      </c>
      <c r="AB11" s="36" t="s">
        <v>1099</v>
      </c>
      <c r="AC11" s="37" t="s">
        <v>1100</v>
      </c>
      <c r="AD11" s="57" t="s">
        <v>1101</v>
      </c>
      <c r="AE11" s="57" t="s">
        <v>1102</v>
      </c>
      <c r="AF11" s="31">
        <v>9741779581</v>
      </c>
      <c r="AG11" s="4" t="s">
        <v>1051</v>
      </c>
      <c r="AH11" s="4" t="s">
        <v>1041</v>
      </c>
      <c r="AI11" s="4" t="s">
        <v>1042</v>
      </c>
      <c r="AJ11" s="18"/>
      <c r="AK11" s="18"/>
      <c r="AL11" s="18"/>
    </row>
    <row r="12" spans="1:38" x14ac:dyDescent="0.25">
      <c r="A12" s="46">
        <v>11</v>
      </c>
      <c r="B12" s="47" t="s">
        <v>26</v>
      </c>
      <c r="C12" s="48" t="s">
        <v>1103</v>
      </c>
      <c r="D12" s="4" t="s">
        <v>1029</v>
      </c>
      <c r="E12" s="48" t="s">
        <v>15</v>
      </c>
      <c r="F12" s="4" t="s">
        <v>2</v>
      </c>
      <c r="G12" s="4">
        <v>5</v>
      </c>
      <c r="H12" s="49" t="str">
        <f>HYPERLINK("mailto:tejeswarprashanth02@gmail.com","tejeswarprashanth02@gmail.com")</f>
        <v>tejeswarprashanth02@gmail.com</v>
      </c>
      <c r="I12" s="50">
        <v>8892885420</v>
      </c>
      <c r="J12" s="4">
        <v>59</v>
      </c>
      <c r="K12" s="4" t="s">
        <v>1098</v>
      </c>
      <c r="L12" s="46">
        <v>59</v>
      </c>
      <c r="M12" s="4" t="s">
        <v>1053</v>
      </c>
      <c r="N12" s="4" t="s">
        <v>1032</v>
      </c>
      <c r="O12" s="51" t="s">
        <v>1033</v>
      </c>
      <c r="P12" s="51" t="s">
        <v>1033</v>
      </c>
      <c r="Q12" s="51" t="s">
        <v>1033</v>
      </c>
      <c r="R12" s="4">
        <v>67</v>
      </c>
      <c r="S12" s="4">
        <v>62.53</v>
      </c>
      <c r="T12" s="4">
        <v>59.67</v>
      </c>
      <c r="U12" s="4">
        <v>56.67</v>
      </c>
      <c r="V12" s="18"/>
      <c r="W12" s="18"/>
      <c r="X12" s="18"/>
      <c r="Y12" s="18"/>
      <c r="Z12" s="52" t="s">
        <v>1034</v>
      </c>
      <c r="AA12" s="4" t="s">
        <v>1035</v>
      </c>
      <c r="AB12" s="19" t="s">
        <v>1104</v>
      </c>
      <c r="AC12" s="37" t="s">
        <v>1105</v>
      </c>
      <c r="AD12" s="57" t="s">
        <v>1106</v>
      </c>
      <c r="AE12" s="57" t="s">
        <v>1107</v>
      </c>
      <c r="AF12" s="31">
        <v>9740376641</v>
      </c>
      <c r="AG12" s="4" t="s">
        <v>1108</v>
      </c>
      <c r="AH12" s="4" t="s">
        <v>1041</v>
      </c>
      <c r="AI12" s="4" t="s">
        <v>1042</v>
      </c>
      <c r="AJ12" s="18"/>
      <c r="AK12" s="18"/>
      <c r="AL12" s="18"/>
    </row>
    <row r="13" spans="1:38" x14ac:dyDescent="0.25">
      <c r="A13" s="46">
        <v>12</v>
      </c>
      <c r="B13" s="47" t="s">
        <v>27</v>
      </c>
      <c r="C13" s="48" t="s">
        <v>1109</v>
      </c>
      <c r="D13" s="4" t="s">
        <v>1029</v>
      </c>
      <c r="E13" s="48" t="s">
        <v>15</v>
      </c>
      <c r="F13" s="4" t="s">
        <v>2</v>
      </c>
      <c r="G13" s="4">
        <v>5</v>
      </c>
      <c r="H13" s="49" t="str">
        <f>HYPERLINK("mailto:rajach2797@gmail.com","rajach2797@gmail.com")</f>
        <v>rajach2797@gmail.com</v>
      </c>
      <c r="I13" s="50">
        <v>9632148721</v>
      </c>
      <c r="J13" s="4">
        <v>58</v>
      </c>
      <c r="K13" s="4" t="s">
        <v>1060</v>
      </c>
      <c r="L13" s="46">
        <v>58</v>
      </c>
      <c r="M13" s="4" t="s">
        <v>1053</v>
      </c>
      <c r="N13" s="4" t="s">
        <v>1032</v>
      </c>
      <c r="O13" s="51" t="s">
        <v>1033</v>
      </c>
      <c r="P13" s="51" t="s">
        <v>1033</v>
      </c>
      <c r="Q13" s="51" t="s">
        <v>1033</v>
      </c>
      <c r="R13" s="4">
        <v>70</v>
      </c>
      <c r="S13" s="4">
        <v>66</v>
      </c>
      <c r="T13" s="4">
        <v>67.5</v>
      </c>
      <c r="U13" s="4">
        <v>61</v>
      </c>
      <c r="V13" s="18"/>
      <c r="W13" s="18"/>
      <c r="X13" s="18"/>
      <c r="Y13" s="18"/>
      <c r="Z13" s="52" t="s">
        <v>1034</v>
      </c>
      <c r="AA13" s="4" t="s">
        <v>1035</v>
      </c>
      <c r="AB13" s="36" t="s">
        <v>1110</v>
      </c>
      <c r="AC13" s="37" t="s">
        <v>1111</v>
      </c>
      <c r="AD13" s="57" t="s">
        <v>1112</v>
      </c>
      <c r="AE13" s="57" t="s">
        <v>1113</v>
      </c>
      <c r="AF13" s="31">
        <v>8904011081</v>
      </c>
      <c r="AG13" s="4" t="s">
        <v>1058</v>
      </c>
      <c r="AH13" s="4" t="s">
        <v>1041</v>
      </c>
      <c r="AI13" s="4" t="s">
        <v>1042</v>
      </c>
      <c r="AJ13" s="18"/>
      <c r="AK13" s="18"/>
      <c r="AL13" s="18"/>
    </row>
    <row r="14" spans="1:38" x14ac:dyDescent="0.25">
      <c r="A14" s="46">
        <v>13</v>
      </c>
      <c r="B14" s="47" t="s">
        <v>28</v>
      </c>
      <c r="C14" s="48" t="s">
        <v>1114</v>
      </c>
      <c r="D14" s="4" t="s">
        <v>1029</v>
      </c>
      <c r="E14" s="48" t="s">
        <v>15</v>
      </c>
      <c r="F14" s="4" t="s">
        <v>2</v>
      </c>
      <c r="G14" s="4">
        <v>5</v>
      </c>
      <c r="H14" s="49" t="str">
        <f>HYPERLINK("mailto:adnandhinojwala@gmail.com","adnandhinojwala@gmail.com")</f>
        <v>adnandhinojwala@gmail.com</v>
      </c>
      <c r="I14" s="50">
        <v>9379788520</v>
      </c>
      <c r="J14" s="4">
        <v>83</v>
      </c>
      <c r="K14" s="4" t="s">
        <v>1030</v>
      </c>
      <c r="L14" s="46">
        <v>83</v>
      </c>
      <c r="M14" s="4" t="s">
        <v>1031</v>
      </c>
      <c r="N14" s="4" t="s">
        <v>1032</v>
      </c>
      <c r="O14" s="51" t="s">
        <v>1033</v>
      </c>
      <c r="P14" s="51" t="s">
        <v>1033</v>
      </c>
      <c r="Q14" s="51" t="s">
        <v>1033</v>
      </c>
      <c r="R14" s="4">
        <v>73</v>
      </c>
      <c r="S14" s="4">
        <v>76.67</v>
      </c>
      <c r="T14" s="4">
        <v>42.67</v>
      </c>
      <c r="U14" s="4">
        <v>69.67</v>
      </c>
      <c r="V14" s="18"/>
      <c r="W14" s="18"/>
      <c r="X14" s="18"/>
      <c r="Y14" s="18"/>
      <c r="Z14" s="52" t="s">
        <v>1081</v>
      </c>
      <c r="AA14" s="4" t="s">
        <v>1035</v>
      </c>
      <c r="AB14" s="19" t="s">
        <v>1115</v>
      </c>
      <c r="AC14" s="37" t="s">
        <v>1116</v>
      </c>
      <c r="AD14" s="57" t="s">
        <v>1117</v>
      </c>
      <c r="AE14" s="57" t="s">
        <v>1118</v>
      </c>
      <c r="AF14" s="31">
        <v>9886298594</v>
      </c>
      <c r="AG14" s="4" t="s">
        <v>1119</v>
      </c>
      <c r="AH14" s="4" t="s">
        <v>1041</v>
      </c>
      <c r="AI14" s="4" t="s">
        <v>1042</v>
      </c>
      <c r="AJ14" s="18"/>
      <c r="AK14" s="18"/>
      <c r="AL14" s="18"/>
    </row>
    <row r="15" spans="1:38" x14ac:dyDescent="0.25">
      <c r="A15" s="46">
        <v>14</v>
      </c>
      <c r="B15" s="47" t="s">
        <v>29</v>
      </c>
      <c r="C15" s="47" t="s">
        <v>1120</v>
      </c>
      <c r="D15" s="4" t="s">
        <v>1073</v>
      </c>
      <c r="E15" s="48" t="s">
        <v>15</v>
      </c>
      <c r="F15" s="4" t="s">
        <v>2</v>
      </c>
      <c r="G15" s="4">
        <v>5</v>
      </c>
      <c r="H15" s="66" t="str">
        <f>HYPERLINK("mailto:aishr15@gmail.com","aishr15@gmail.com")</f>
        <v>aishr15@gmail.com</v>
      </c>
      <c r="I15" s="50">
        <v>9738949351</v>
      </c>
      <c r="J15" s="4">
        <v>57</v>
      </c>
      <c r="K15" s="4" t="s">
        <v>1030</v>
      </c>
      <c r="L15" s="46">
        <v>57</v>
      </c>
      <c r="M15" s="4" t="s">
        <v>1053</v>
      </c>
      <c r="N15" s="4" t="s">
        <v>1032</v>
      </c>
      <c r="O15" s="51" t="s">
        <v>1033</v>
      </c>
      <c r="P15" s="51" t="s">
        <v>1033</v>
      </c>
      <c r="Q15" s="51" t="s">
        <v>1033</v>
      </c>
      <c r="R15" s="4">
        <v>62</v>
      </c>
      <c r="S15" s="4">
        <v>74</v>
      </c>
      <c r="T15" s="4">
        <v>60</v>
      </c>
      <c r="U15" s="4">
        <v>76.83</v>
      </c>
      <c r="V15" s="18"/>
      <c r="W15" s="18"/>
      <c r="X15" s="18"/>
      <c r="Y15" s="18"/>
      <c r="Z15" s="52" t="s">
        <v>1034</v>
      </c>
      <c r="AA15" s="4" t="s">
        <v>1035</v>
      </c>
      <c r="AB15" s="36" t="s">
        <v>1121</v>
      </c>
      <c r="AC15" s="37" t="s">
        <v>1122</v>
      </c>
      <c r="AD15" s="57" t="s">
        <v>1123</v>
      </c>
      <c r="AE15" s="57" t="s">
        <v>1124</v>
      </c>
      <c r="AF15" s="31">
        <v>9448542943</v>
      </c>
      <c r="AG15" s="4" t="s">
        <v>1125</v>
      </c>
      <c r="AH15" s="4" t="s">
        <v>1041</v>
      </c>
      <c r="AI15" s="4" t="s">
        <v>1042</v>
      </c>
      <c r="AJ15" s="18"/>
      <c r="AK15" s="18"/>
      <c r="AL15" s="18"/>
    </row>
    <row r="16" spans="1:38" x14ac:dyDescent="0.25">
      <c r="A16" s="46">
        <v>15</v>
      </c>
      <c r="B16" s="47" t="s">
        <v>30</v>
      </c>
      <c r="C16" s="48" t="s">
        <v>1126</v>
      </c>
      <c r="D16" s="4" t="s">
        <v>1029</v>
      </c>
      <c r="E16" s="48" t="s">
        <v>15</v>
      </c>
      <c r="F16" s="4" t="s">
        <v>2</v>
      </c>
      <c r="G16" s="4">
        <v>5</v>
      </c>
      <c r="H16" s="49" t="str">
        <f>HYPERLINK("mailto:bharathab76@gmail.com","bharathab76@gmail.com")</f>
        <v>bharathab76@gmail.com</v>
      </c>
      <c r="I16" s="50">
        <v>8553587624</v>
      </c>
      <c r="J16" s="4">
        <v>67</v>
      </c>
      <c r="K16" s="4" t="s">
        <v>1030</v>
      </c>
      <c r="L16" s="46">
        <v>67</v>
      </c>
      <c r="M16" s="4" t="s">
        <v>1053</v>
      </c>
      <c r="N16" s="4" t="s">
        <v>1032</v>
      </c>
      <c r="O16" s="51" t="s">
        <v>1033</v>
      </c>
      <c r="P16" s="51" t="s">
        <v>1033</v>
      </c>
      <c r="Q16" s="51" t="s">
        <v>1033</v>
      </c>
      <c r="R16" s="4">
        <v>76</v>
      </c>
      <c r="S16" s="4">
        <v>77.16</v>
      </c>
      <c r="T16" s="4">
        <v>67</v>
      </c>
      <c r="U16" s="4">
        <v>66.67</v>
      </c>
      <c r="V16" s="18"/>
      <c r="W16" s="18"/>
      <c r="X16" s="18"/>
      <c r="Y16" s="18"/>
      <c r="Z16" s="52" t="s">
        <v>1081</v>
      </c>
      <c r="AA16" s="4" t="s">
        <v>1035</v>
      </c>
      <c r="AB16" s="36" t="s">
        <v>1127</v>
      </c>
      <c r="AC16" s="37" t="s">
        <v>1128</v>
      </c>
      <c r="AD16" s="57" t="s">
        <v>1129</v>
      </c>
      <c r="AE16" s="57" t="s">
        <v>1130</v>
      </c>
      <c r="AF16" s="31" t="s">
        <v>1131</v>
      </c>
      <c r="AG16" s="4" t="s">
        <v>1065</v>
      </c>
      <c r="AH16" s="4" t="s">
        <v>1041</v>
      </c>
      <c r="AI16" s="4" t="s">
        <v>1042</v>
      </c>
      <c r="AJ16" s="18"/>
      <c r="AK16" s="18"/>
      <c r="AL16" s="18"/>
    </row>
    <row r="17" spans="1:38" x14ac:dyDescent="0.25">
      <c r="A17" s="46">
        <v>16</v>
      </c>
      <c r="B17" s="47" t="s">
        <v>31</v>
      </c>
      <c r="C17" s="48" t="s">
        <v>1132</v>
      </c>
      <c r="D17" s="4" t="s">
        <v>1073</v>
      </c>
      <c r="E17" s="48" t="s">
        <v>15</v>
      </c>
      <c r="F17" s="4" t="s">
        <v>2</v>
      </c>
      <c r="G17" s="4">
        <v>5</v>
      </c>
      <c r="H17" s="49" t="str">
        <f>HYPERLINK("mailto:niteshj102@gmail.com","niteshj102@gmail.com /harshita.njain@gmail.com")</f>
        <v>niteshj102@gmail.com /harshita.njain@gmail.com</v>
      </c>
      <c r="I17" s="50">
        <v>9483953730</v>
      </c>
      <c r="J17" s="4">
        <v>78</v>
      </c>
      <c r="K17" s="4" t="s">
        <v>1030</v>
      </c>
      <c r="L17" s="46">
        <v>78</v>
      </c>
      <c r="M17" s="4" t="s">
        <v>1053</v>
      </c>
      <c r="N17" s="4" t="s">
        <v>1032</v>
      </c>
      <c r="O17" s="51" t="s">
        <v>1033</v>
      </c>
      <c r="P17" s="51" t="s">
        <v>1033</v>
      </c>
      <c r="Q17" s="51" t="s">
        <v>1033</v>
      </c>
      <c r="R17" s="4">
        <v>73</v>
      </c>
      <c r="S17" s="4">
        <v>71.83</v>
      </c>
      <c r="T17" s="4">
        <v>68.33</v>
      </c>
      <c r="U17" s="4">
        <v>72.83</v>
      </c>
      <c r="V17" s="18"/>
      <c r="W17" s="18"/>
      <c r="X17" s="18"/>
      <c r="Y17" s="18"/>
      <c r="Z17" s="52" t="s">
        <v>1034</v>
      </c>
      <c r="AA17" s="4" t="s">
        <v>1035</v>
      </c>
      <c r="AB17" s="36" t="s">
        <v>1133</v>
      </c>
      <c r="AC17" s="37" t="s">
        <v>1134</v>
      </c>
      <c r="AD17" s="57" t="s">
        <v>1135</v>
      </c>
      <c r="AE17" s="57" t="s">
        <v>1136</v>
      </c>
      <c r="AF17" s="31" t="s">
        <v>1137</v>
      </c>
      <c r="AG17" s="4" t="s">
        <v>1138</v>
      </c>
      <c r="AH17" s="4" t="s">
        <v>1041</v>
      </c>
      <c r="AI17" s="4" t="s">
        <v>1042</v>
      </c>
      <c r="AJ17" s="18"/>
      <c r="AK17" s="18"/>
      <c r="AL17" s="18"/>
    </row>
    <row r="18" spans="1:38" x14ac:dyDescent="0.25">
      <c r="A18" s="46">
        <v>17</v>
      </c>
      <c r="B18" s="47" t="s">
        <v>32</v>
      </c>
      <c r="C18" s="48" t="s">
        <v>1139</v>
      </c>
      <c r="D18" s="4" t="s">
        <v>1029</v>
      </c>
      <c r="E18" s="48" t="s">
        <v>15</v>
      </c>
      <c r="F18" s="4" t="s">
        <v>2</v>
      </c>
      <c r="G18" s="4">
        <v>5</v>
      </c>
      <c r="H18" s="49" t="str">
        <f>HYPERLINK("mailto:manojcchoudhary@gmail.com","manojcchoudhary@gmail.com")</f>
        <v>manojcchoudhary@gmail.com</v>
      </c>
      <c r="I18" s="50">
        <v>9901367038</v>
      </c>
      <c r="J18" s="4">
        <v>52</v>
      </c>
      <c r="K18" s="4" t="s">
        <v>1060</v>
      </c>
      <c r="L18" s="46">
        <v>52</v>
      </c>
      <c r="M18" s="4" t="s">
        <v>1053</v>
      </c>
      <c r="N18" s="4" t="s">
        <v>1032</v>
      </c>
      <c r="O18" s="51" t="s">
        <v>1033</v>
      </c>
      <c r="P18" s="51" t="s">
        <v>1033</v>
      </c>
      <c r="Q18" s="51" t="s">
        <v>1033</v>
      </c>
      <c r="R18" s="4">
        <v>71</v>
      </c>
      <c r="S18" s="4">
        <v>69</v>
      </c>
      <c r="T18" s="4">
        <v>71</v>
      </c>
      <c r="U18" s="4">
        <v>75</v>
      </c>
      <c r="V18" s="18"/>
      <c r="W18" s="18"/>
      <c r="X18" s="18"/>
      <c r="Y18" s="18"/>
      <c r="Z18" s="52" t="s">
        <v>1034</v>
      </c>
      <c r="AA18" s="4" t="s">
        <v>1035</v>
      </c>
      <c r="AB18" s="36" t="s">
        <v>1140</v>
      </c>
      <c r="AC18" s="37" t="s">
        <v>1141</v>
      </c>
      <c r="AD18" s="57" t="s">
        <v>1142</v>
      </c>
      <c r="AE18" s="57" t="s">
        <v>1143</v>
      </c>
      <c r="AF18" s="31">
        <v>88611088106</v>
      </c>
      <c r="AG18" s="4" t="s">
        <v>1058</v>
      </c>
      <c r="AH18" s="4" t="s">
        <v>1041</v>
      </c>
      <c r="AI18" s="4" t="s">
        <v>1042</v>
      </c>
      <c r="AJ18" s="18"/>
      <c r="AK18" s="18"/>
      <c r="AL18" s="18"/>
    </row>
    <row r="19" spans="1:38" x14ac:dyDescent="0.25">
      <c r="A19" s="46">
        <v>18</v>
      </c>
      <c r="B19" s="47" t="s">
        <v>33</v>
      </c>
      <c r="C19" s="48" t="s">
        <v>1144</v>
      </c>
      <c r="D19" s="4" t="s">
        <v>1029</v>
      </c>
      <c r="E19" s="48" t="s">
        <v>15</v>
      </c>
      <c r="F19" s="4" t="s">
        <v>2</v>
      </c>
      <c r="G19" s="4">
        <v>5</v>
      </c>
      <c r="H19" s="49" t="str">
        <f>HYPERLINK("mailto:246pavan@gmail.com","246pavan@gmail.com")</f>
        <v>246pavan@gmail.com</v>
      </c>
      <c r="I19" s="50">
        <v>9901333842</v>
      </c>
      <c r="J19" s="4">
        <v>56</v>
      </c>
      <c r="K19" s="4" t="s">
        <v>1030</v>
      </c>
      <c r="L19" s="46">
        <v>56</v>
      </c>
      <c r="M19" s="4" t="s">
        <v>1053</v>
      </c>
      <c r="N19" s="4" t="s">
        <v>1032</v>
      </c>
      <c r="O19" s="51" t="s">
        <v>1033</v>
      </c>
      <c r="P19" s="51" t="s">
        <v>1033</v>
      </c>
      <c r="Q19" s="51" t="s">
        <v>1033</v>
      </c>
      <c r="R19" s="4">
        <v>50</v>
      </c>
      <c r="S19" s="4">
        <v>58</v>
      </c>
      <c r="T19" s="4">
        <v>61</v>
      </c>
      <c r="U19" s="4">
        <v>69.5</v>
      </c>
      <c r="V19" s="18"/>
      <c r="W19" s="18"/>
      <c r="X19" s="18"/>
      <c r="Y19" s="18"/>
      <c r="Z19" s="52" t="s">
        <v>1034</v>
      </c>
      <c r="AA19" s="4" t="s">
        <v>1035</v>
      </c>
      <c r="AB19" s="53" t="s">
        <v>1145</v>
      </c>
      <c r="AC19" s="54" t="s">
        <v>1146</v>
      </c>
      <c r="AD19" s="55" t="s">
        <v>1147</v>
      </c>
      <c r="AE19" s="55" t="s">
        <v>1148</v>
      </c>
      <c r="AF19" s="31">
        <v>9901333842</v>
      </c>
      <c r="AG19" s="4" t="s">
        <v>1149</v>
      </c>
      <c r="AH19" s="4" t="s">
        <v>1041</v>
      </c>
      <c r="AI19" s="4" t="s">
        <v>1042</v>
      </c>
      <c r="AJ19" s="18"/>
      <c r="AK19" s="18"/>
      <c r="AL19" s="18"/>
    </row>
    <row r="20" spans="1:38" x14ac:dyDescent="0.25">
      <c r="A20" s="46">
        <v>19</v>
      </c>
      <c r="B20" s="47" t="s">
        <v>34</v>
      </c>
      <c r="C20" s="48" t="s">
        <v>1150</v>
      </c>
      <c r="D20" s="4" t="s">
        <v>1029</v>
      </c>
      <c r="E20" s="48" t="s">
        <v>15</v>
      </c>
      <c r="F20" s="4" t="s">
        <v>2</v>
      </c>
      <c r="G20" s="4">
        <v>5</v>
      </c>
      <c r="H20" s="49" t="str">
        <f>HYPERLINK("mailto:pradeeptony46@gmail.com","pradeeptony46@gmail.com")</f>
        <v>pradeeptony46@gmail.com</v>
      </c>
      <c r="I20" s="50">
        <v>9741017303</v>
      </c>
      <c r="J20" s="4">
        <v>67</v>
      </c>
      <c r="K20" s="4" t="s">
        <v>1030</v>
      </c>
      <c r="L20" s="46">
        <v>67</v>
      </c>
      <c r="M20" s="4" t="s">
        <v>1031</v>
      </c>
      <c r="N20" s="4" t="s">
        <v>1032</v>
      </c>
      <c r="O20" s="51" t="s">
        <v>1033</v>
      </c>
      <c r="P20" s="51" t="s">
        <v>1033</v>
      </c>
      <c r="Q20" s="51" t="s">
        <v>1033</v>
      </c>
      <c r="R20" s="4">
        <v>65</v>
      </c>
      <c r="S20" s="4">
        <v>59</v>
      </c>
      <c r="T20" s="4">
        <v>64</v>
      </c>
      <c r="U20" s="4">
        <v>56.83</v>
      </c>
      <c r="V20" s="18"/>
      <c r="W20" s="18"/>
      <c r="X20" s="18"/>
      <c r="Y20" s="18"/>
      <c r="Z20" s="52" t="s">
        <v>1046</v>
      </c>
      <c r="AA20" s="4" t="s">
        <v>1035</v>
      </c>
      <c r="AB20" s="36" t="s">
        <v>1151</v>
      </c>
      <c r="AC20" s="37" t="s">
        <v>1152</v>
      </c>
      <c r="AD20" s="57" t="s">
        <v>1153</v>
      </c>
      <c r="AE20" s="57" t="s">
        <v>1154</v>
      </c>
      <c r="AF20" s="31">
        <v>9845419994</v>
      </c>
      <c r="AG20" s="4" t="s">
        <v>1155</v>
      </c>
      <c r="AH20" s="4" t="s">
        <v>1041</v>
      </c>
      <c r="AI20" s="4" t="s">
        <v>1042</v>
      </c>
      <c r="AJ20" s="18"/>
      <c r="AK20" s="18"/>
      <c r="AL20" s="18"/>
    </row>
    <row r="21" spans="1:38" x14ac:dyDescent="0.25">
      <c r="A21" s="46">
        <v>20</v>
      </c>
      <c r="B21" s="47" t="s">
        <v>35</v>
      </c>
      <c r="C21" s="48" t="s">
        <v>1156</v>
      </c>
      <c r="D21" s="4" t="s">
        <v>1029</v>
      </c>
      <c r="E21" s="48" t="s">
        <v>15</v>
      </c>
      <c r="F21" s="4" t="s">
        <v>2</v>
      </c>
      <c r="G21" s="4">
        <v>5</v>
      </c>
      <c r="H21" s="49" t="str">
        <f>HYPERLINK("mailto:singhrakshak83@gmail.com","singhrakshak83@gmail.com")</f>
        <v>singhrakshak83@gmail.com</v>
      </c>
      <c r="I21" s="50">
        <v>9739693946</v>
      </c>
      <c r="J21" s="4">
        <v>67</v>
      </c>
      <c r="K21" s="4" t="s">
        <v>1030</v>
      </c>
      <c r="L21" s="46">
        <v>67</v>
      </c>
      <c r="M21" s="4" t="s">
        <v>1053</v>
      </c>
      <c r="N21" s="4" t="s">
        <v>1032</v>
      </c>
      <c r="O21" s="51" t="s">
        <v>1033</v>
      </c>
      <c r="P21" s="51" t="s">
        <v>1033</v>
      </c>
      <c r="Q21" s="51" t="s">
        <v>1033</v>
      </c>
      <c r="R21" s="4">
        <v>68</v>
      </c>
      <c r="S21" s="4">
        <v>68.5</v>
      </c>
      <c r="T21" s="4">
        <v>69.5</v>
      </c>
      <c r="U21" s="4">
        <v>65.67</v>
      </c>
      <c r="V21" s="18"/>
      <c r="W21" s="18"/>
      <c r="X21" s="18"/>
      <c r="Y21" s="18"/>
      <c r="Z21" s="52" t="s">
        <v>1046</v>
      </c>
      <c r="AA21" s="4" t="s">
        <v>1035</v>
      </c>
      <c r="AB21" s="36" t="s">
        <v>1157</v>
      </c>
      <c r="AC21" s="37" t="s">
        <v>1158</v>
      </c>
      <c r="AD21" s="57" t="s">
        <v>1159</v>
      </c>
      <c r="AE21" s="57" t="s">
        <v>1160</v>
      </c>
      <c r="AF21" s="31">
        <v>9480069914</v>
      </c>
      <c r="AG21" s="4" t="s">
        <v>1161</v>
      </c>
      <c r="AH21" s="4" t="s">
        <v>1041</v>
      </c>
      <c r="AI21" s="4" t="s">
        <v>1042</v>
      </c>
      <c r="AJ21" s="18"/>
      <c r="AK21" s="18"/>
      <c r="AL21" s="18"/>
    </row>
    <row r="22" spans="1:38" x14ac:dyDescent="0.25">
      <c r="A22" s="46">
        <v>21</v>
      </c>
      <c r="B22" s="47" t="s">
        <v>36</v>
      </c>
      <c r="C22" s="47" t="s">
        <v>1162</v>
      </c>
      <c r="D22" s="4" t="s">
        <v>1029</v>
      </c>
      <c r="E22" s="48" t="s">
        <v>15</v>
      </c>
      <c r="F22" s="4" t="s">
        <v>2</v>
      </c>
      <c r="G22" s="4">
        <v>5</v>
      </c>
      <c r="H22" s="49" t="str">
        <f>HYPERLINK("mailto:mahin9760@gmail.com","mahin9760@gmail.com")</f>
        <v>mahin9760@gmail.com</v>
      </c>
      <c r="I22" s="50">
        <v>9620799349</v>
      </c>
      <c r="J22" s="4">
        <v>62</v>
      </c>
      <c r="K22" s="4" t="s">
        <v>1030</v>
      </c>
      <c r="L22" s="46">
        <v>62</v>
      </c>
      <c r="M22" s="4" t="s">
        <v>1031</v>
      </c>
      <c r="N22" s="4" t="s">
        <v>1032</v>
      </c>
      <c r="O22" s="51" t="s">
        <v>1033</v>
      </c>
      <c r="P22" s="51" t="s">
        <v>1033</v>
      </c>
      <c r="Q22" s="51" t="s">
        <v>1033</v>
      </c>
      <c r="R22" s="4">
        <v>59</v>
      </c>
      <c r="S22" s="4">
        <v>57.67</v>
      </c>
      <c r="T22" s="4">
        <v>63.17</v>
      </c>
      <c r="U22" s="4">
        <v>69.17</v>
      </c>
      <c r="V22" s="18"/>
      <c r="W22" s="18"/>
      <c r="X22" s="18"/>
      <c r="Y22" s="18"/>
      <c r="Z22" s="52" t="s">
        <v>1034</v>
      </c>
      <c r="AA22" s="4" t="s">
        <v>1035</v>
      </c>
      <c r="AB22" s="36" t="s">
        <v>1163</v>
      </c>
      <c r="AC22" s="37" t="s">
        <v>1164</v>
      </c>
      <c r="AD22" s="57" t="s">
        <v>1165</v>
      </c>
      <c r="AE22" s="57" t="s">
        <v>1166</v>
      </c>
      <c r="AF22" s="31">
        <v>9341388885</v>
      </c>
      <c r="AG22" s="4" t="s">
        <v>1058</v>
      </c>
      <c r="AH22" s="4" t="s">
        <v>1066</v>
      </c>
      <c r="AI22" s="4" t="s">
        <v>1042</v>
      </c>
      <c r="AJ22" s="18"/>
      <c r="AK22" s="18"/>
      <c r="AL22" s="18"/>
    </row>
    <row r="23" spans="1:38" x14ac:dyDescent="0.25">
      <c r="A23" s="46">
        <v>22</v>
      </c>
      <c r="B23" s="56" t="s">
        <v>37</v>
      </c>
      <c r="C23" s="48" t="s">
        <v>1167</v>
      </c>
      <c r="D23" s="4" t="s">
        <v>1029</v>
      </c>
      <c r="E23" s="48" t="s">
        <v>15</v>
      </c>
      <c r="F23" s="4" t="s">
        <v>2</v>
      </c>
      <c r="G23" s="4">
        <v>5</v>
      </c>
      <c r="H23" s="49" t="str">
        <f>HYPERLINK("mailto:varunhm.vv1@gmail.com","varunhm.vv1@gmail.com")</f>
        <v>varunhm.vv1@gmail.com</v>
      </c>
      <c r="I23" s="50">
        <v>9980863717</v>
      </c>
      <c r="J23" s="4">
        <v>42</v>
      </c>
      <c r="K23" s="4" t="s">
        <v>1168</v>
      </c>
      <c r="L23" s="46">
        <v>42</v>
      </c>
      <c r="M23" s="4" t="s">
        <v>1053</v>
      </c>
      <c r="N23" s="46" t="s">
        <v>1169</v>
      </c>
      <c r="O23" s="51" t="s">
        <v>1033</v>
      </c>
      <c r="P23" s="51" t="s">
        <v>1033</v>
      </c>
      <c r="Q23" s="51" t="s">
        <v>1033</v>
      </c>
      <c r="R23" s="4">
        <v>60</v>
      </c>
      <c r="S23" s="4">
        <v>57</v>
      </c>
      <c r="T23" s="4">
        <v>54</v>
      </c>
      <c r="U23" s="4">
        <v>62.83</v>
      </c>
      <c r="V23" s="18"/>
      <c r="W23" s="18"/>
      <c r="X23" s="18"/>
      <c r="Y23" s="18"/>
      <c r="Z23" s="52" t="s">
        <v>1034</v>
      </c>
      <c r="AA23" s="4" t="s">
        <v>1035</v>
      </c>
      <c r="AB23" s="19" t="s">
        <v>1170</v>
      </c>
      <c r="AC23" s="37" t="s">
        <v>1171</v>
      </c>
      <c r="AD23" s="57" t="s">
        <v>1172</v>
      </c>
      <c r="AE23" s="57" t="s">
        <v>1173</v>
      </c>
      <c r="AF23" s="31">
        <v>9980863717</v>
      </c>
      <c r="AG23" s="4" t="s">
        <v>1174</v>
      </c>
      <c r="AH23" s="4" t="s">
        <v>1041</v>
      </c>
      <c r="AI23" s="4" t="s">
        <v>1042</v>
      </c>
      <c r="AJ23" s="18"/>
      <c r="AK23" s="18"/>
      <c r="AL23" s="18"/>
    </row>
    <row r="24" spans="1:38" x14ac:dyDescent="0.25">
      <c r="A24" s="46">
        <v>23</v>
      </c>
      <c r="B24" s="47" t="s">
        <v>38</v>
      </c>
      <c r="C24" s="48" t="s">
        <v>1175</v>
      </c>
      <c r="D24" s="4" t="s">
        <v>1029</v>
      </c>
      <c r="E24" s="48" t="s">
        <v>15</v>
      </c>
      <c r="F24" s="4" t="s">
        <v>2</v>
      </c>
      <c r="G24" s="4">
        <v>5</v>
      </c>
      <c r="H24" s="49" t="str">
        <f>HYPERLINK("mailto:chethanta@gmail.com","chethanta@gmail.com")</f>
        <v>chethanta@gmail.com</v>
      </c>
      <c r="I24" s="50">
        <v>9844494007</v>
      </c>
      <c r="J24" s="4">
        <v>69</v>
      </c>
      <c r="K24" s="4" t="s">
        <v>1030</v>
      </c>
      <c r="L24" s="46">
        <v>69</v>
      </c>
      <c r="M24" s="4" t="s">
        <v>1053</v>
      </c>
      <c r="N24" s="4" t="s">
        <v>1032</v>
      </c>
      <c r="O24" s="51" t="s">
        <v>1033</v>
      </c>
      <c r="P24" s="51" t="s">
        <v>1033</v>
      </c>
      <c r="Q24" s="51" t="s">
        <v>1033</v>
      </c>
      <c r="R24" s="4">
        <v>79</v>
      </c>
      <c r="S24" s="4">
        <v>79</v>
      </c>
      <c r="T24" s="4">
        <v>68</v>
      </c>
      <c r="U24" s="4">
        <v>73.17</v>
      </c>
      <c r="V24" s="18"/>
      <c r="W24" s="18"/>
      <c r="X24" s="18"/>
      <c r="Y24" s="18"/>
      <c r="Z24" s="52" t="s">
        <v>1034</v>
      </c>
      <c r="AA24" s="4" t="s">
        <v>1035</v>
      </c>
      <c r="AB24" s="19" t="s">
        <v>1176</v>
      </c>
      <c r="AC24" s="37" t="s">
        <v>1177</v>
      </c>
      <c r="AD24" s="57" t="s">
        <v>1178</v>
      </c>
      <c r="AE24" s="57" t="s">
        <v>1179</v>
      </c>
      <c r="AF24" s="31" t="s">
        <v>1180</v>
      </c>
      <c r="AG24" s="4" t="s">
        <v>1174</v>
      </c>
      <c r="AH24" s="4" t="s">
        <v>1041</v>
      </c>
      <c r="AI24" s="4" t="s">
        <v>1042</v>
      </c>
      <c r="AJ24" s="18"/>
      <c r="AK24" s="18"/>
      <c r="AL24" s="18"/>
    </row>
    <row r="25" spans="1:38" x14ac:dyDescent="0.25">
      <c r="A25" s="46">
        <v>24</v>
      </c>
      <c r="B25" s="47" t="s">
        <v>39</v>
      </c>
      <c r="C25" s="48" t="s">
        <v>1181</v>
      </c>
      <c r="D25" s="4" t="s">
        <v>1073</v>
      </c>
      <c r="E25" s="48" t="s">
        <v>15</v>
      </c>
      <c r="F25" s="4" t="s">
        <v>2</v>
      </c>
      <c r="G25" s="4">
        <v>5</v>
      </c>
      <c r="H25" s="67" t="str">
        <f>HYPERLINK("mailto:SOUNDARYARAJ456@GMAIL.COM","SOUNDARYARAJ456@GMAIL.COM")</f>
        <v>SOUNDARYARAJ456@GMAIL.COM</v>
      </c>
      <c r="I25" s="46">
        <v>9741333947</v>
      </c>
      <c r="J25" s="4">
        <v>54</v>
      </c>
      <c r="K25" s="4" t="s">
        <v>1030</v>
      </c>
      <c r="L25" s="46">
        <v>54</v>
      </c>
      <c r="M25" s="4" t="s">
        <v>1053</v>
      </c>
      <c r="N25" s="4" t="s">
        <v>1032</v>
      </c>
      <c r="O25" s="51" t="s">
        <v>1033</v>
      </c>
      <c r="P25" s="51" t="s">
        <v>1033</v>
      </c>
      <c r="Q25" s="51" t="s">
        <v>1033</v>
      </c>
      <c r="R25" s="4">
        <v>62</v>
      </c>
      <c r="S25" s="4">
        <v>60</v>
      </c>
      <c r="T25" s="4">
        <v>59</v>
      </c>
      <c r="U25" s="4">
        <v>57</v>
      </c>
      <c r="V25" s="18"/>
      <c r="W25" s="18"/>
      <c r="X25" s="18"/>
      <c r="Y25" s="18"/>
      <c r="Z25" s="52" t="s">
        <v>1034</v>
      </c>
      <c r="AA25" s="4" t="s">
        <v>1035</v>
      </c>
      <c r="AB25" s="19" t="s">
        <v>1182</v>
      </c>
      <c r="AC25" s="37" t="s">
        <v>1183</v>
      </c>
      <c r="AD25" s="57" t="s">
        <v>1184</v>
      </c>
      <c r="AE25" s="57" t="s">
        <v>1185</v>
      </c>
      <c r="AF25" s="31">
        <v>9741333947</v>
      </c>
      <c r="AG25" s="4" t="s">
        <v>1186</v>
      </c>
      <c r="AH25" s="4" t="s">
        <v>1041</v>
      </c>
      <c r="AI25" s="4" t="s">
        <v>1042</v>
      </c>
      <c r="AJ25" s="18"/>
      <c r="AK25" s="18"/>
      <c r="AL25" s="18"/>
    </row>
    <row r="26" spans="1:38" x14ac:dyDescent="0.25">
      <c r="A26" s="46">
        <v>25</v>
      </c>
      <c r="B26" s="47" t="s">
        <v>40</v>
      </c>
      <c r="C26" s="48" t="s">
        <v>1187</v>
      </c>
      <c r="D26" s="4" t="s">
        <v>1029</v>
      </c>
      <c r="E26" s="48" t="s">
        <v>15</v>
      </c>
      <c r="F26" s="4" t="s">
        <v>2</v>
      </c>
      <c r="G26" s="4">
        <v>5</v>
      </c>
      <c r="H26" s="67" t="str">
        <f>HYPERLINK("mailto:vijethphoenix@gmail.com","vijethphoenix@gmail.com")</f>
        <v>vijethphoenix@gmail.com</v>
      </c>
      <c r="I26" s="46">
        <v>9620827599</v>
      </c>
      <c r="J26" s="4">
        <v>67</v>
      </c>
      <c r="K26" s="4" t="s">
        <v>1030</v>
      </c>
      <c r="L26" s="46">
        <v>67</v>
      </c>
      <c r="M26" s="4" t="s">
        <v>1053</v>
      </c>
      <c r="N26" s="4" t="s">
        <v>1188</v>
      </c>
      <c r="O26" s="51" t="s">
        <v>1033</v>
      </c>
      <c r="P26" s="51" t="s">
        <v>1033</v>
      </c>
      <c r="Q26" s="51" t="s">
        <v>1033</v>
      </c>
      <c r="R26" s="4">
        <v>51</v>
      </c>
      <c r="S26" s="4">
        <v>51</v>
      </c>
      <c r="T26" s="4">
        <v>51</v>
      </c>
      <c r="U26" s="4">
        <v>45.17</v>
      </c>
      <c r="V26" s="18"/>
      <c r="W26" s="18"/>
      <c r="X26" s="18"/>
      <c r="Y26" s="18"/>
      <c r="Z26" s="52" t="s">
        <v>1034</v>
      </c>
      <c r="AA26" s="4" t="s">
        <v>1035</v>
      </c>
      <c r="AB26" s="53" t="s">
        <v>1189</v>
      </c>
      <c r="AC26" s="54" t="s">
        <v>1190</v>
      </c>
      <c r="AD26" s="55" t="s">
        <v>1191</v>
      </c>
      <c r="AE26" s="55" t="s">
        <v>1192</v>
      </c>
      <c r="AF26" s="31">
        <v>9980301535</v>
      </c>
      <c r="AG26" s="4" t="s">
        <v>1051</v>
      </c>
      <c r="AH26" s="4" t="s">
        <v>1041</v>
      </c>
      <c r="AI26" s="4" t="s">
        <v>1042</v>
      </c>
      <c r="AJ26" s="18"/>
      <c r="AK26" s="18"/>
      <c r="AL26" s="18"/>
    </row>
    <row r="27" spans="1:38" x14ac:dyDescent="0.25">
      <c r="A27" s="46">
        <v>26</v>
      </c>
      <c r="B27" s="47" t="s">
        <v>41</v>
      </c>
      <c r="C27" s="68" t="s">
        <v>1193</v>
      </c>
      <c r="D27" s="4" t="s">
        <v>1029</v>
      </c>
      <c r="E27" s="48" t="s">
        <v>15</v>
      </c>
      <c r="F27" s="4" t="s">
        <v>2</v>
      </c>
      <c r="G27" s="4">
        <v>5</v>
      </c>
      <c r="H27" s="49" t="str">
        <f>HYPERLINK("mailto:SAMPRASH777@GMAIL.COM","SAMPRASH777@GMAIL.COM")</f>
        <v>SAMPRASH777@GMAIL.COM</v>
      </c>
      <c r="I27" s="50">
        <v>9886418918</v>
      </c>
      <c r="J27" s="4">
        <v>43</v>
      </c>
      <c r="K27" s="4" t="s">
        <v>1030</v>
      </c>
      <c r="L27" s="46">
        <v>43</v>
      </c>
      <c r="M27" s="4" t="s">
        <v>1053</v>
      </c>
      <c r="N27" s="4" t="s">
        <v>1032</v>
      </c>
      <c r="O27" s="51" t="s">
        <v>1033</v>
      </c>
      <c r="P27" s="51" t="s">
        <v>1033</v>
      </c>
      <c r="Q27" s="51" t="s">
        <v>1033</v>
      </c>
      <c r="R27" s="4">
        <v>42</v>
      </c>
      <c r="S27" s="4">
        <v>45</v>
      </c>
      <c r="T27" s="4">
        <v>50</v>
      </c>
      <c r="U27" s="4">
        <v>53.5</v>
      </c>
      <c r="V27" s="18"/>
      <c r="W27" s="18"/>
      <c r="X27" s="18"/>
      <c r="Y27" s="18"/>
      <c r="Z27" s="52" t="s">
        <v>1034</v>
      </c>
      <c r="AA27" s="4" t="s">
        <v>1035</v>
      </c>
      <c r="AB27" s="53" t="s">
        <v>1194</v>
      </c>
      <c r="AC27" s="54" t="s">
        <v>1195</v>
      </c>
      <c r="AD27" s="55" t="s">
        <v>1196</v>
      </c>
      <c r="AE27" s="55" t="s">
        <v>1197</v>
      </c>
      <c r="AF27" s="31">
        <v>9886418918</v>
      </c>
      <c r="AG27" s="4" t="s">
        <v>1051</v>
      </c>
      <c r="AH27" s="4" t="s">
        <v>1041</v>
      </c>
      <c r="AI27" s="4" t="s">
        <v>1042</v>
      </c>
      <c r="AJ27" s="18"/>
      <c r="AK27" s="18"/>
      <c r="AL27" s="18"/>
    </row>
    <row r="28" spans="1:38" x14ac:dyDescent="0.25">
      <c r="A28" s="46">
        <v>27</v>
      </c>
      <c r="B28" s="69" t="s">
        <v>42</v>
      </c>
      <c r="C28" s="48" t="s">
        <v>1198</v>
      </c>
      <c r="D28" s="4" t="s">
        <v>1029</v>
      </c>
      <c r="E28" s="48" t="s">
        <v>43</v>
      </c>
      <c r="F28" s="4" t="s">
        <v>2</v>
      </c>
      <c r="G28" s="4">
        <v>5</v>
      </c>
      <c r="H28" s="49" t="str">
        <f>HYPERLINK("mailto:JOHNSON_M333@YAHOO.COM","JOHNSON_M333@YAHOO.COM")</f>
        <v>JOHNSON_M333@YAHOO.COM</v>
      </c>
      <c r="I28" s="50">
        <v>9986978429</v>
      </c>
      <c r="J28" s="4">
        <v>61</v>
      </c>
      <c r="K28" s="4" t="s">
        <v>1030</v>
      </c>
      <c r="L28" s="46">
        <v>61</v>
      </c>
      <c r="M28" s="4" t="s">
        <v>1031</v>
      </c>
      <c r="N28" s="4" t="s">
        <v>1032</v>
      </c>
      <c r="O28" s="51" t="s">
        <v>1033</v>
      </c>
      <c r="P28" s="51" t="s">
        <v>1033</v>
      </c>
      <c r="Q28" s="51" t="s">
        <v>1033</v>
      </c>
      <c r="R28" s="4">
        <v>38</v>
      </c>
      <c r="S28" s="4">
        <v>35</v>
      </c>
      <c r="T28" s="4">
        <v>40</v>
      </c>
      <c r="U28" s="4">
        <v>28.5</v>
      </c>
      <c r="V28" s="18"/>
      <c r="W28" s="18"/>
      <c r="X28" s="18"/>
      <c r="Y28" s="18"/>
      <c r="Z28" s="52" t="s">
        <v>1034</v>
      </c>
      <c r="AA28" s="4" t="s">
        <v>1035</v>
      </c>
      <c r="AB28" s="53" t="s">
        <v>1199</v>
      </c>
      <c r="AC28" s="54"/>
      <c r="AD28" s="55"/>
      <c r="AE28" s="55"/>
      <c r="AF28" s="31">
        <v>9740015505</v>
      </c>
      <c r="AG28" s="4" t="s">
        <v>1058</v>
      </c>
      <c r="AH28" s="4" t="s">
        <v>1041</v>
      </c>
      <c r="AI28" s="4" t="s">
        <v>1042</v>
      </c>
      <c r="AJ28" s="18"/>
      <c r="AK28" s="18"/>
      <c r="AL28" s="18"/>
    </row>
    <row r="29" spans="1:38" x14ac:dyDescent="0.25">
      <c r="A29" s="46">
        <v>28</v>
      </c>
      <c r="B29" s="47" t="s">
        <v>44</v>
      </c>
      <c r="C29" s="48" t="s">
        <v>1200</v>
      </c>
      <c r="D29" s="4" t="s">
        <v>1029</v>
      </c>
      <c r="E29" s="48" t="s">
        <v>43</v>
      </c>
      <c r="F29" s="4" t="s">
        <v>2</v>
      </c>
      <c r="G29" s="4">
        <v>5</v>
      </c>
      <c r="H29" s="49" t="str">
        <f>HYPERLINK("mailto:kapil99nikamal@gmail.com","kapil99nikamal@gmail.com")</f>
        <v>kapil99nikamal@gmail.com</v>
      </c>
      <c r="I29" s="50">
        <v>8792270677</v>
      </c>
      <c r="J29" s="4">
        <v>69</v>
      </c>
      <c r="K29" s="4" t="s">
        <v>1201</v>
      </c>
      <c r="L29" s="46">
        <v>69</v>
      </c>
      <c r="M29" s="4" t="s">
        <v>1053</v>
      </c>
      <c r="N29" s="4" t="s">
        <v>1202</v>
      </c>
      <c r="O29" s="51" t="s">
        <v>1033</v>
      </c>
      <c r="P29" s="51" t="s">
        <v>1033</v>
      </c>
      <c r="Q29" s="51" t="s">
        <v>1033</v>
      </c>
      <c r="R29" s="4">
        <v>90</v>
      </c>
      <c r="S29" s="4">
        <v>85</v>
      </c>
      <c r="T29" s="4">
        <v>79</v>
      </c>
      <c r="U29" s="4">
        <v>81.17</v>
      </c>
      <c r="V29" s="18"/>
      <c r="W29" s="18"/>
      <c r="X29" s="18"/>
      <c r="Y29" s="18"/>
      <c r="Z29" s="52" t="s">
        <v>1034</v>
      </c>
      <c r="AA29" s="4" t="s">
        <v>1035</v>
      </c>
      <c r="AB29" s="70" t="s">
        <v>1203</v>
      </c>
      <c r="AC29" s="37" t="s">
        <v>1204</v>
      </c>
      <c r="AD29" s="57" t="s">
        <v>1205</v>
      </c>
      <c r="AE29" s="57" t="s">
        <v>1206</v>
      </c>
      <c r="AF29" s="31" t="s">
        <v>1207</v>
      </c>
      <c r="AG29" s="4" t="s">
        <v>1051</v>
      </c>
      <c r="AH29" s="4" t="s">
        <v>1208</v>
      </c>
      <c r="AI29" s="4" t="s">
        <v>1209</v>
      </c>
      <c r="AJ29" s="18"/>
      <c r="AK29" s="18"/>
      <c r="AL29" s="18"/>
    </row>
    <row r="30" spans="1:38" x14ac:dyDescent="0.25">
      <c r="A30" s="46">
        <v>29</v>
      </c>
      <c r="B30" s="47" t="s">
        <v>45</v>
      </c>
      <c r="C30" s="48" t="s">
        <v>1210</v>
      </c>
      <c r="D30" s="4" t="s">
        <v>1029</v>
      </c>
      <c r="E30" s="48" t="s">
        <v>43</v>
      </c>
      <c r="F30" s="4" t="s">
        <v>2</v>
      </c>
      <c r="G30" s="4">
        <v>5</v>
      </c>
      <c r="H30" s="49" t="str">
        <f>HYPERLINK("mailto:raj.vishi581@gmail.com","raj.vishi581@gmail.com")</f>
        <v>raj.vishi581@gmail.com</v>
      </c>
      <c r="I30" s="50">
        <v>8697815257</v>
      </c>
      <c r="J30" s="4">
        <v>52</v>
      </c>
      <c r="K30" s="4" t="s">
        <v>1098</v>
      </c>
      <c r="L30" s="46">
        <v>52</v>
      </c>
      <c r="M30" s="4" t="s">
        <v>1053</v>
      </c>
      <c r="N30" s="4" t="s">
        <v>1211</v>
      </c>
      <c r="O30" s="51" t="s">
        <v>1033</v>
      </c>
      <c r="P30" s="51" t="s">
        <v>1033</v>
      </c>
      <c r="Q30" s="51" t="s">
        <v>1033</v>
      </c>
      <c r="R30" s="4">
        <v>76</v>
      </c>
      <c r="S30" s="4">
        <v>72</v>
      </c>
      <c r="T30" s="4">
        <v>70</v>
      </c>
      <c r="U30" s="4">
        <v>76.33</v>
      </c>
      <c r="V30" s="18"/>
      <c r="W30" s="18"/>
      <c r="X30" s="18"/>
      <c r="Y30" s="18"/>
      <c r="Z30" s="52" t="s">
        <v>1034</v>
      </c>
      <c r="AA30" s="4" t="s">
        <v>1035</v>
      </c>
      <c r="AB30" s="53" t="s">
        <v>1212</v>
      </c>
      <c r="AC30" s="54" t="s">
        <v>1213</v>
      </c>
      <c r="AD30" s="55" t="s">
        <v>1214</v>
      </c>
      <c r="AE30" s="55" t="s">
        <v>1215</v>
      </c>
      <c r="AF30" s="31" t="s">
        <v>1216</v>
      </c>
      <c r="AG30" s="4" t="s">
        <v>1217</v>
      </c>
      <c r="AH30" s="4" t="s">
        <v>1041</v>
      </c>
      <c r="AI30" s="4" t="s">
        <v>1042</v>
      </c>
      <c r="AJ30" s="18"/>
      <c r="AK30" s="18"/>
      <c r="AL30" s="18"/>
    </row>
    <row r="31" spans="1:38" x14ac:dyDescent="0.25">
      <c r="A31" s="5">
        <v>30</v>
      </c>
      <c r="B31" s="6" t="s">
        <v>46</v>
      </c>
      <c r="C31" s="6" t="s">
        <v>1218</v>
      </c>
      <c r="D31" s="7" t="s">
        <v>1029</v>
      </c>
      <c r="E31" s="6" t="s">
        <v>43</v>
      </c>
      <c r="F31" s="7" t="s">
        <v>2</v>
      </c>
      <c r="G31" s="7">
        <v>5</v>
      </c>
      <c r="H31" s="71" t="str">
        <f>HYPERLINK("mailto:pleam.siras.t@hotmail.com","pleam.siras.t@hotmail.com")</f>
        <v>pleam.siras.t@hotmail.com</v>
      </c>
      <c r="I31" s="8">
        <v>9066265033</v>
      </c>
      <c r="J31" s="7">
        <v>70</v>
      </c>
      <c r="K31" s="26" t="s">
        <v>1219</v>
      </c>
      <c r="L31" s="5">
        <v>70</v>
      </c>
      <c r="M31" s="7" t="s">
        <v>1053</v>
      </c>
      <c r="N31" s="26" t="s">
        <v>1219</v>
      </c>
      <c r="O31" s="7" t="s">
        <v>1033</v>
      </c>
      <c r="P31" s="7" t="s">
        <v>1033</v>
      </c>
      <c r="Q31" s="7" t="s">
        <v>1033</v>
      </c>
      <c r="R31" s="7">
        <v>77</v>
      </c>
      <c r="S31" s="7">
        <v>81</v>
      </c>
      <c r="T31" s="7">
        <v>74</v>
      </c>
      <c r="U31" s="7">
        <v>76.67</v>
      </c>
      <c r="V31" s="72"/>
      <c r="W31" s="72"/>
      <c r="X31" s="72"/>
      <c r="Y31" s="72"/>
      <c r="Z31" s="5" t="s">
        <v>1034</v>
      </c>
      <c r="AA31" s="7" t="s">
        <v>1035</v>
      </c>
      <c r="AB31" s="73" t="s">
        <v>1203</v>
      </c>
      <c r="AC31" s="7" t="s">
        <v>1220</v>
      </c>
      <c r="AD31" s="26" t="s">
        <v>1221</v>
      </c>
      <c r="AE31" s="26" t="s">
        <v>1222</v>
      </c>
      <c r="AF31" s="74" t="s">
        <v>1058</v>
      </c>
      <c r="AG31" s="7" t="s">
        <v>1058</v>
      </c>
      <c r="AH31" s="7" t="s">
        <v>1208</v>
      </c>
      <c r="AI31" s="7" t="s">
        <v>1223</v>
      </c>
      <c r="AJ31" s="72"/>
      <c r="AK31" s="72"/>
      <c r="AL31" s="72"/>
    </row>
    <row r="32" spans="1:38" x14ac:dyDescent="0.25">
      <c r="A32" s="46">
        <v>31</v>
      </c>
      <c r="B32" s="56" t="s">
        <v>47</v>
      </c>
      <c r="C32" s="48" t="s">
        <v>1224</v>
      </c>
      <c r="D32" s="4" t="s">
        <v>1029</v>
      </c>
      <c r="E32" s="48" t="s">
        <v>43</v>
      </c>
      <c r="F32" s="4" t="s">
        <v>2</v>
      </c>
      <c r="G32" s="4">
        <v>5</v>
      </c>
      <c r="H32" s="49" t="str">
        <f>HYPERLINK("mailto:rahulshekar.28@gmail.com","rahulshekar.28@gmail.com")</f>
        <v>rahulshekar.28@gmail.com</v>
      </c>
      <c r="I32" s="50">
        <v>9620033473</v>
      </c>
      <c r="J32" s="4">
        <v>57</v>
      </c>
      <c r="K32" s="4" t="s">
        <v>1030</v>
      </c>
      <c r="L32" s="46">
        <v>57</v>
      </c>
      <c r="M32" s="4" t="s">
        <v>1053</v>
      </c>
      <c r="N32" s="4" t="s">
        <v>1032</v>
      </c>
      <c r="O32" s="51" t="s">
        <v>1033</v>
      </c>
      <c r="P32" s="51" t="s">
        <v>1033</v>
      </c>
      <c r="Q32" s="51" t="s">
        <v>1033</v>
      </c>
      <c r="R32" s="4">
        <v>70</v>
      </c>
      <c r="S32" s="4">
        <v>70.67</v>
      </c>
      <c r="T32" s="4">
        <v>68.83</v>
      </c>
      <c r="U32" s="4">
        <v>71</v>
      </c>
      <c r="V32" s="18"/>
      <c r="W32" s="18"/>
      <c r="X32" s="18"/>
      <c r="Y32" s="18"/>
      <c r="Z32" s="52" t="s">
        <v>1034</v>
      </c>
      <c r="AA32" s="4" t="s">
        <v>1035</v>
      </c>
      <c r="AB32" s="53" t="s">
        <v>1225</v>
      </c>
      <c r="AC32" s="54" t="s">
        <v>1226</v>
      </c>
      <c r="AD32" s="55" t="s">
        <v>1227</v>
      </c>
      <c r="AE32" s="55" t="s">
        <v>1228</v>
      </c>
      <c r="AF32" s="31">
        <v>9620020984</v>
      </c>
      <c r="AG32" s="4" t="s">
        <v>1229</v>
      </c>
      <c r="AH32" s="4" t="s">
        <v>1041</v>
      </c>
      <c r="AI32" s="4" t="s">
        <v>1042</v>
      </c>
      <c r="AJ32" s="18"/>
      <c r="AK32" s="18"/>
      <c r="AL32" s="18"/>
    </row>
    <row r="33" spans="1:38" x14ac:dyDescent="0.25">
      <c r="A33" s="46">
        <v>32</v>
      </c>
      <c r="B33" s="47" t="s">
        <v>48</v>
      </c>
      <c r="C33" s="48" t="s">
        <v>1230</v>
      </c>
      <c r="D33" s="4" t="s">
        <v>1029</v>
      </c>
      <c r="E33" s="48" t="s">
        <v>43</v>
      </c>
      <c r="F33" s="4" t="s">
        <v>2</v>
      </c>
      <c r="G33" s="4">
        <v>5</v>
      </c>
      <c r="H33" s="49" t="str">
        <f>HYPERLINK("mailto:rajath.t.s.52@gmail.com","rajath.t.s.52@gmail.com")</f>
        <v>rajath.t.s.52@gmail.com</v>
      </c>
      <c r="I33" s="50">
        <v>8553202838</v>
      </c>
      <c r="J33" s="4">
        <v>60</v>
      </c>
      <c r="K33" s="4" t="s">
        <v>1030</v>
      </c>
      <c r="L33" s="46">
        <v>60</v>
      </c>
      <c r="M33" s="4" t="s">
        <v>1031</v>
      </c>
      <c r="N33" s="4" t="s">
        <v>1032</v>
      </c>
      <c r="O33" s="51" t="s">
        <v>1033</v>
      </c>
      <c r="P33" s="51" t="s">
        <v>1033</v>
      </c>
      <c r="Q33" s="51" t="s">
        <v>1033</v>
      </c>
      <c r="R33" s="4">
        <v>68</v>
      </c>
      <c r="S33" s="4">
        <v>67</v>
      </c>
      <c r="T33" s="4">
        <v>65</v>
      </c>
      <c r="U33" s="4">
        <v>65.33</v>
      </c>
      <c r="V33" s="18"/>
      <c r="W33" s="18"/>
      <c r="X33" s="18"/>
      <c r="Y33" s="18"/>
      <c r="Z33" s="52" t="s">
        <v>1034</v>
      </c>
      <c r="AA33" s="4" t="s">
        <v>1035</v>
      </c>
      <c r="AB33" s="36" t="s">
        <v>1231</v>
      </c>
      <c r="AC33" s="37" t="s">
        <v>1232</v>
      </c>
      <c r="AD33" s="57" t="s">
        <v>1233</v>
      </c>
      <c r="AE33" s="57" t="s">
        <v>1234</v>
      </c>
      <c r="AF33" s="31">
        <v>9538213101</v>
      </c>
      <c r="AG33" s="4" t="s">
        <v>1235</v>
      </c>
      <c r="AH33" s="4" t="s">
        <v>1041</v>
      </c>
      <c r="AI33" s="4" t="s">
        <v>1042</v>
      </c>
      <c r="AJ33" s="18"/>
      <c r="AK33" s="18"/>
      <c r="AL33" s="18"/>
    </row>
    <row r="34" spans="1:38" x14ac:dyDescent="0.25">
      <c r="A34" s="46">
        <v>33</v>
      </c>
      <c r="B34" s="47" t="s">
        <v>49</v>
      </c>
      <c r="C34" s="48" t="s">
        <v>1236</v>
      </c>
      <c r="D34" s="4" t="s">
        <v>1029</v>
      </c>
      <c r="E34" s="48" t="s">
        <v>43</v>
      </c>
      <c r="F34" s="4" t="s">
        <v>2</v>
      </c>
      <c r="G34" s="4">
        <v>5</v>
      </c>
      <c r="H34" s="49" t="str">
        <f>HYPERLINK("mailto:vinaykashyap140@gmail.com","vinaykashyap140@gmail.com")</f>
        <v>vinaykashyap140@gmail.com</v>
      </c>
      <c r="I34" s="50">
        <v>9964702874</v>
      </c>
      <c r="J34" s="4">
        <v>66</v>
      </c>
      <c r="K34" s="4" t="s">
        <v>1030</v>
      </c>
      <c r="L34" s="46">
        <v>66</v>
      </c>
      <c r="M34" s="4" t="s">
        <v>1053</v>
      </c>
      <c r="N34" s="4" t="s">
        <v>1032</v>
      </c>
      <c r="O34" s="51" t="s">
        <v>1033</v>
      </c>
      <c r="P34" s="51" t="s">
        <v>1033</v>
      </c>
      <c r="Q34" s="51" t="s">
        <v>1033</v>
      </c>
      <c r="R34" s="4">
        <v>65</v>
      </c>
      <c r="S34" s="4">
        <v>56</v>
      </c>
      <c r="T34" s="4">
        <v>53</v>
      </c>
      <c r="U34" s="4">
        <v>59.33</v>
      </c>
      <c r="V34" s="18"/>
      <c r="W34" s="18"/>
      <c r="X34" s="18"/>
      <c r="Y34" s="18"/>
      <c r="Z34" s="52" t="s">
        <v>1046</v>
      </c>
      <c r="AA34" s="4" t="s">
        <v>1035</v>
      </c>
      <c r="AB34" s="53" t="s">
        <v>1237</v>
      </c>
      <c r="AC34" s="54" t="s">
        <v>1238</v>
      </c>
      <c r="AD34" s="55" t="s">
        <v>1239</v>
      </c>
      <c r="AE34" s="55" t="s">
        <v>1240</v>
      </c>
      <c r="AF34" s="31">
        <v>9964702874</v>
      </c>
      <c r="AG34" s="4" t="s">
        <v>1051</v>
      </c>
      <c r="AH34" s="4" t="s">
        <v>1041</v>
      </c>
      <c r="AI34" s="4" t="s">
        <v>1042</v>
      </c>
      <c r="AJ34" s="18"/>
      <c r="AK34" s="18"/>
      <c r="AL34" s="18"/>
    </row>
    <row r="35" spans="1:38" x14ac:dyDescent="0.25">
      <c r="A35" s="46">
        <v>34</v>
      </c>
      <c r="B35" s="56" t="s">
        <v>50</v>
      </c>
      <c r="C35" s="48" t="s">
        <v>1241</v>
      </c>
      <c r="D35" s="4" t="s">
        <v>1029</v>
      </c>
      <c r="E35" s="48" t="s">
        <v>43</v>
      </c>
      <c r="F35" s="4" t="s">
        <v>2</v>
      </c>
      <c r="G35" s="4">
        <v>5</v>
      </c>
      <c r="H35" s="49" t="str">
        <f>HYPERLINK("mailto:akshays1105@gmail.com","akshays1105@gmail.com")</f>
        <v>akshays1105@gmail.com</v>
      </c>
      <c r="I35" s="50">
        <v>9611511354</v>
      </c>
      <c r="J35" s="4">
        <v>65</v>
      </c>
      <c r="K35" s="4" t="s">
        <v>1030</v>
      </c>
      <c r="L35" s="46">
        <v>65</v>
      </c>
      <c r="M35" s="4" t="s">
        <v>1053</v>
      </c>
      <c r="N35" s="4" t="s">
        <v>1032</v>
      </c>
      <c r="O35" s="51" t="s">
        <v>1033</v>
      </c>
      <c r="P35" s="51" t="s">
        <v>1033</v>
      </c>
      <c r="Q35" s="51" t="s">
        <v>1033</v>
      </c>
      <c r="R35" s="4">
        <v>62</v>
      </c>
      <c r="S35" s="4">
        <v>58</v>
      </c>
      <c r="T35" s="4">
        <v>56</v>
      </c>
      <c r="U35" s="4">
        <v>66.33</v>
      </c>
      <c r="V35" s="18"/>
      <c r="W35" s="18"/>
      <c r="X35" s="18"/>
      <c r="Y35" s="18"/>
      <c r="Z35" s="52" t="s">
        <v>1046</v>
      </c>
      <c r="AA35" s="4" t="s">
        <v>1035</v>
      </c>
      <c r="AB35" s="43" t="s">
        <v>1242</v>
      </c>
      <c r="AC35" s="54" t="s">
        <v>1243</v>
      </c>
      <c r="AD35" s="55" t="s">
        <v>1244</v>
      </c>
      <c r="AE35" s="55" t="s">
        <v>1245</v>
      </c>
      <c r="AF35" s="31">
        <v>7815033566</v>
      </c>
      <c r="AG35" s="4" t="s">
        <v>1051</v>
      </c>
      <c r="AH35" s="4" t="s">
        <v>1041</v>
      </c>
      <c r="AI35" s="4" t="s">
        <v>1042</v>
      </c>
      <c r="AJ35" s="18"/>
      <c r="AK35" s="18"/>
      <c r="AL35" s="18"/>
    </row>
    <row r="36" spans="1:38" x14ac:dyDescent="0.25">
      <c r="A36" s="46">
        <v>35</v>
      </c>
      <c r="B36" s="56" t="s">
        <v>51</v>
      </c>
      <c r="C36" s="48" t="s">
        <v>1246</v>
      </c>
      <c r="D36" s="4" t="s">
        <v>1029</v>
      </c>
      <c r="E36" s="48" t="s">
        <v>43</v>
      </c>
      <c r="F36" s="4" t="s">
        <v>2</v>
      </c>
      <c r="G36" s="4">
        <v>5</v>
      </c>
      <c r="H36" s="49" t="str">
        <f>HYPERLINK("mailto:bharath.mady@gmail.com","bharath.mady@gmail.com")</f>
        <v>bharath.mady@gmail.com</v>
      </c>
      <c r="I36" s="50">
        <v>9731675557</v>
      </c>
      <c r="J36" s="4">
        <v>45</v>
      </c>
      <c r="K36" s="4" t="s">
        <v>1030</v>
      </c>
      <c r="L36" s="46">
        <v>45</v>
      </c>
      <c r="M36" s="4" t="s">
        <v>1053</v>
      </c>
      <c r="N36" s="4" t="s">
        <v>1032</v>
      </c>
      <c r="O36" s="51" t="s">
        <v>1033</v>
      </c>
      <c r="P36" s="51" t="s">
        <v>1033</v>
      </c>
      <c r="Q36" s="51" t="s">
        <v>1033</v>
      </c>
      <c r="R36" s="4">
        <v>53</v>
      </c>
      <c r="S36" s="4">
        <v>50.63</v>
      </c>
      <c r="T36" s="4">
        <v>54</v>
      </c>
      <c r="U36" s="4">
        <v>57.83</v>
      </c>
      <c r="V36" s="18"/>
      <c r="W36" s="18"/>
      <c r="X36" s="18"/>
      <c r="Y36" s="18"/>
      <c r="Z36" s="52" t="s">
        <v>1046</v>
      </c>
      <c r="AA36" s="4" t="s">
        <v>1035</v>
      </c>
      <c r="AB36" s="19" t="s">
        <v>1247</v>
      </c>
      <c r="AC36" s="37" t="s">
        <v>1248</v>
      </c>
      <c r="AD36" s="57" t="s">
        <v>1249</v>
      </c>
      <c r="AE36" s="57" t="s">
        <v>1250</v>
      </c>
      <c r="AF36" s="31">
        <v>9945391104</v>
      </c>
      <c r="AG36" s="4" t="s">
        <v>1251</v>
      </c>
      <c r="AH36" s="4" t="s">
        <v>1041</v>
      </c>
      <c r="AI36" s="4" t="s">
        <v>1042</v>
      </c>
      <c r="AJ36" s="18"/>
      <c r="AK36" s="18"/>
      <c r="AL36" s="18"/>
    </row>
    <row r="37" spans="1:38" x14ac:dyDescent="0.25">
      <c r="A37" s="46">
        <v>36</v>
      </c>
      <c r="B37" s="47" t="s">
        <v>52</v>
      </c>
      <c r="C37" s="48" t="s">
        <v>1252</v>
      </c>
      <c r="D37" s="4" t="s">
        <v>1073</v>
      </c>
      <c r="E37" s="48" t="s">
        <v>43</v>
      </c>
      <c r="F37" s="4" t="s">
        <v>2</v>
      </c>
      <c r="G37" s="4">
        <v>5</v>
      </c>
      <c r="H37" s="49" t="str">
        <f>HYPERLINK("mailto:h.elaana678@gmail.com","h.elaana678@gmail.com")</f>
        <v>h.elaana678@gmail.com</v>
      </c>
      <c r="I37" s="50">
        <v>9008729666</v>
      </c>
      <c r="J37" s="4">
        <v>53</v>
      </c>
      <c r="K37" s="4" t="s">
        <v>1060</v>
      </c>
      <c r="L37" s="46">
        <v>53</v>
      </c>
      <c r="M37" s="4" t="s">
        <v>1031</v>
      </c>
      <c r="N37" s="4" t="s">
        <v>1032</v>
      </c>
      <c r="O37" s="51" t="s">
        <v>1033</v>
      </c>
      <c r="P37" s="51" t="s">
        <v>1033</v>
      </c>
      <c r="Q37" s="51" t="s">
        <v>1033</v>
      </c>
      <c r="R37" s="4">
        <v>69</v>
      </c>
      <c r="S37" s="4">
        <v>58</v>
      </c>
      <c r="T37" s="4">
        <v>49</v>
      </c>
      <c r="U37" s="4">
        <v>57.17</v>
      </c>
      <c r="V37" s="18"/>
      <c r="W37" s="18"/>
      <c r="X37" s="18"/>
      <c r="Y37" s="18"/>
      <c r="Z37" s="52" t="s">
        <v>1034</v>
      </c>
      <c r="AA37" s="4" t="s">
        <v>1035</v>
      </c>
      <c r="AB37" s="19" t="s">
        <v>1253</v>
      </c>
      <c r="AC37" s="37" t="s">
        <v>1254</v>
      </c>
      <c r="AD37" s="57" t="s">
        <v>1255</v>
      </c>
      <c r="AE37" s="57" t="s">
        <v>1256</v>
      </c>
      <c r="AF37" s="31">
        <v>8861958548</v>
      </c>
      <c r="AG37" s="4" t="s">
        <v>1138</v>
      </c>
      <c r="AH37" s="4" t="s">
        <v>1041</v>
      </c>
      <c r="AI37" s="4" t="s">
        <v>1042</v>
      </c>
      <c r="AJ37" s="18"/>
      <c r="AK37" s="18"/>
      <c r="AL37" s="18"/>
    </row>
    <row r="38" spans="1:38" x14ac:dyDescent="0.25">
      <c r="A38" s="46">
        <v>37</v>
      </c>
      <c r="B38" s="47" t="s">
        <v>53</v>
      </c>
      <c r="C38" s="48" t="s">
        <v>1257</v>
      </c>
      <c r="D38" s="4" t="s">
        <v>1029</v>
      </c>
      <c r="E38" s="48" t="s">
        <v>43</v>
      </c>
      <c r="F38" s="4" t="s">
        <v>2</v>
      </c>
      <c r="G38" s="4">
        <v>5</v>
      </c>
      <c r="H38" s="49" t="str">
        <f>HYPERLINK("mailto:yjkheraluwala@gmail.com","yjkheraluwala@gmail.com / nnoreply54@gmail.com")</f>
        <v>yjkheraluwala@gmail.com / nnoreply54@gmail.com</v>
      </c>
      <c r="I38" s="50">
        <v>8147218480</v>
      </c>
      <c r="J38" s="4">
        <v>87</v>
      </c>
      <c r="K38" s="4" t="s">
        <v>1030</v>
      </c>
      <c r="L38" s="46">
        <v>87</v>
      </c>
      <c r="M38" s="4" t="s">
        <v>1031</v>
      </c>
      <c r="N38" s="4" t="s">
        <v>1032</v>
      </c>
      <c r="O38" s="51" t="s">
        <v>1033</v>
      </c>
      <c r="P38" s="51" t="s">
        <v>1033</v>
      </c>
      <c r="Q38" s="51" t="s">
        <v>1033</v>
      </c>
      <c r="R38" s="4">
        <v>62</v>
      </c>
      <c r="S38" s="4">
        <v>71.599999999999994</v>
      </c>
      <c r="T38" s="4">
        <v>51.5</v>
      </c>
      <c r="U38" s="4">
        <v>76.17</v>
      </c>
      <c r="V38" s="18"/>
      <c r="W38" s="18"/>
      <c r="X38" s="18"/>
      <c r="Y38" s="18"/>
      <c r="Z38" s="52" t="s">
        <v>1034</v>
      </c>
      <c r="AA38" s="4" t="s">
        <v>1035</v>
      </c>
      <c r="AB38" s="36" t="s">
        <v>1258</v>
      </c>
      <c r="AC38" s="37" t="s">
        <v>1259</v>
      </c>
      <c r="AD38" s="57" t="s">
        <v>1260</v>
      </c>
      <c r="AE38" s="57" t="s">
        <v>1261</v>
      </c>
      <c r="AF38" s="31">
        <v>9742743951</v>
      </c>
      <c r="AG38" s="4" t="s">
        <v>1262</v>
      </c>
      <c r="AH38" s="4" t="s">
        <v>1066</v>
      </c>
      <c r="AI38" s="4" t="s">
        <v>1042</v>
      </c>
      <c r="AJ38" s="18"/>
      <c r="AK38" s="18"/>
      <c r="AL38" s="18"/>
    </row>
    <row r="39" spans="1:38" x14ac:dyDescent="0.25">
      <c r="A39" s="46">
        <v>38</v>
      </c>
      <c r="B39" s="56" t="s">
        <v>54</v>
      </c>
      <c r="C39" s="48" t="s">
        <v>1263</v>
      </c>
      <c r="D39" s="4" t="s">
        <v>1029</v>
      </c>
      <c r="E39" s="48" t="s">
        <v>43</v>
      </c>
      <c r="F39" s="4" t="s">
        <v>2</v>
      </c>
      <c r="G39" s="4">
        <v>5</v>
      </c>
      <c r="H39" s="49" t="str">
        <f>HYPERLINK("mailto:abhi.mani007@gmail.com","abhi.mani007@gmail.com")</f>
        <v>abhi.mani007@gmail.com</v>
      </c>
      <c r="I39" s="50">
        <v>9945680091</v>
      </c>
      <c r="J39" s="4">
        <v>52</v>
      </c>
      <c r="K39" s="4" t="s">
        <v>1030</v>
      </c>
      <c r="L39" s="46">
        <v>52</v>
      </c>
      <c r="M39" s="4" t="s">
        <v>1053</v>
      </c>
      <c r="N39" s="4" t="s">
        <v>1264</v>
      </c>
      <c r="O39" s="51" t="s">
        <v>1033</v>
      </c>
      <c r="P39" s="51" t="s">
        <v>1033</v>
      </c>
      <c r="Q39" s="51" t="s">
        <v>1033</v>
      </c>
      <c r="R39" s="4">
        <v>59</v>
      </c>
      <c r="S39" s="4">
        <v>69</v>
      </c>
      <c r="T39" s="4">
        <v>74</v>
      </c>
      <c r="U39" s="4">
        <v>72.33</v>
      </c>
      <c r="V39" s="18"/>
      <c r="W39" s="18"/>
      <c r="X39" s="18"/>
      <c r="Y39" s="18"/>
      <c r="Z39" s="52" t="s">
        <v>1034</v>
      </c>
      <c r="AA39" s="4" t="s">
        <v>1035</v>
      </c>
      <c r="AB39" s="53" t="s">
        <v>1265</v>
      </c>
      <c r="AC39" s="54" t="s">
        <v>1266</v>
      </c>
      <c r="AD39" s="55" t="s">
        <v>1267</v>
      </c>
      <c r="AE39" s="55" t="s">
        <v>1268</v>
      </c>
      <c r="AF39" s="31">
        <v>9448026971</v>
      </c>
      <c r="AG39" s="4" t="s">
        <v>1051</v>
      </c>
      <c r="AH39" s="4" t="s">
        <v>1041</v>
      </c>
      <c r="AI39" s="4" t="s">
        <v>1042</v>
      </c>
      <c r="AJ39" s="18"/>
      <c r="AK39" s="18"/>
      <c r="AL39" s="18"/>
    </row>
    <row r="40" spans="1:38" x14ac:dyDescent="0.25">
      <c r="A40" s="46">
        <v>39</v>
      </c>
      <c r="B40" s="47" t="s">
        <v>55</v>
      </c>
      <c r="C40" s="48" t="s">
        <v>1269</v>
      </c>
      <c r="D40" s="4" t="s">
        <v>1029</v>
      </c>
      <c r="E40" s="48" t="s">
        <v>56</v>
      </c>
      <c r="F40" s="4" t="s">
        <v>2</v>
      </c>
      <c r="G40" s="4">
        <v>5</v>
      </c>
      <c r="H40" s="49" t="str">
        <f>HYPERLINK("mailto:kumarprateesh1265@gmail.com","kumarprateesh1265@gmail.com")</f>
        <v>kumarprateesh1265@gmail.com</v>
      </c>
      <c r="I40" s="50">
        <v>9632171227</v>
      </c>
      <c r="J40" s="4">
        <v>69.5</v>
      </c>
      <c r="K40" s="4" t="s">
        <v>1098</v>
      </c>
      <c r="L40" s="46">
        <v>69.5</v>
      </c>
      <c r="M40" s="4" t="s">
        <v>1053</v>
      </c>
      <c r="N40" s="4" t="s">
        <v>1060</v>
      </c>
      <c r="O40" s="51" t="s">
        <v>1033</v>
      </c>
      <c r="P40" s="51" t="s">
        <v>1033</v>
      </c>
      <c r="Q40" s="51" t="s">
        <v>1033</v>
      </c>
      <c r="R40" s="4">
        <v>66</v>
      </c>
      <c r="S40" s="4">
        <v>62</v>
      </c>
      <c r="T40" s="4">
        <v>69</v>
      </c>
      <c r="U40" s="4">
        <v>70.67</v>
      </c>
      <c r="V40" s="18"/>
      <c r="W40" s="18"/>
      <c r="X40" s="18"/>
      <c r="Y40" s="18"/>
      <c r="Z40" s="52" t="s">
        <v>1034</v>
      </c>
      <c r="AA40" s="4" t="s">
        <v>1035</v>
      </c>
      <c r="AB40" s="19" t="s">
        <v>1176</v>
      </c>
      <c r="AC40" s="37" t="s">
        <v>1270</v>
      </c>
      <c r="AD40" s="57" t="s">
        <v>1271</v>
      </c>
      <c r="AE40" s="57" t="s">
        <v>1272</v>
      </c>
      <c r="AF40" s="31">
        <v>8892073825</v>
      </c>
      <c r="AG40" s="4" t="s">
        <v>1273</v>
      </c>
      <c r="AH40" s="4" t="s">
        <v>1041</v>
      </c>
      <c r="AI40" s="4" t="s">
        <v>1042</v>
      </c>
      <c r="AJ40" s="18"/>
      <c r="AK40" s="18"/>
      <c r="AL40" s="18"/>
    </row>
    <row r="41" spans="1:38" x14ac:dyDescent="0.25">
      <c r="A41" s="46">
        <v>40</v>
      </c>
      <c r="B41" s="56" t="s">
        <v>57</v>
      </c>
      <c r="C41" s="48" t="s">
        <v>1274</v>
      </c>
      <c r="D41" s="4" t="s">
        <v>1073</v>
      </c>
      <c r="E41" s="48" t="s">
        <v>43</v>
      </c>
      <c r="F41" s="4" t="s">
        <v>2</v>
      </c>
      <c r="G41" s="4">
        <v>5</v>
      </c>
      <c r="H41" s="49" t="str">
        <f>HYPERLINK("mailto:chandsuresh169@gmail.com","chandsuresh169@gmail.com")</f>
        <v>chandsuresh169@gmail.com</v>
      </c>
      <c r="I41" s="50">
        <v>9590321691</v>
      </c>
      <c r="J41" s="4">
        <v>54</v>
      </c>
      <c r="K41" s="4" t="s">
        <v>1060</v>
      </c>
      <c r="L41" s="46">
        <v>54</v>
      </c>
      <c r="M41" s="4" t="s">
        <v>1053</v>
      </c>
      <c r="N41" s="4" t="s">
        <v>1032</v>
      </c>
      <c r="O41" s="51" t="s">
        <v>1033</v>
      </c>
      <c r="P41" s="51" t="s">
        <v>1033</v>
      </c>
      <c r="Q41" s="51" t="s">
        <v>1033</v>
      </c>
      <c r="R41" s="4">
        <v>79</v>
      </c>
      <c r="S41" s="4">
        <v>77</v>
      </c>
      <c r="T41" s="4">
        <v>69</v>
      </c>
      <c r="U41" s="4">
        <v>68.67</v>
      </c>
      <c r="V41" s="18"/>
      <c r="W41" s="18"/>
      <c r="X41" s="18"/>
      <c r="Y41" s="18"/>
      <c r="Z41" s="52" t="s">
        <v>1034</v>
      </c>
      <c r="AA41" s="4" t="s">
        <v>1035</v>
      </c>
      <c r="AB41" s="36" t="s">
        <v>1275</v>
      </c>
      <c r="AC41" s="37" t="s">
        <v>1276</v>
      </c>
      <c r="AD41" s="57" t="s">
        <v>1277</v>
      </c>
      <c r="AE41" s="57" t="s">
        <v>1278</v>
      </c>
      <c r="AF41" s="31">
        <v>9342729341</v>
      </c>
      <c r="AG41" s="4" t="s">
        <v>1279</v>
      </c>
      <c r="AH41" s="4" t="s">
        <v>1041</v>
      </c>
      <c r="AI41" s="4" t="s">
        <v>1042</v>
      </c>
      <c r="AJ41" s="18"/>
      <c r="AK41" s="18"/>
      <c r="AL41" s="18"/>
    </row>
    <row r="42" spans="1:38" x14ac:dyDescent="0.25">
      <c r="A42" s="58">
        <v>41</v>
      </c>
      <c r="B42" s="59" t="s">
        <v>58</v>
      </c>
      <c r="C42" s="60" t="s">
        <v>1280</v>
      </c>
      <c r="D42" s="61" t="s">
        <v>1029</v>
      </c>
      <c r="E42" s="60" t="s">
        <v>56</v>
      </c>
      <c r="F42" s="61" t="s">
        <v>2</v>
      </c>
      <c r="G42" s="61">
        <v>5</v>
      </c>
      <c r="H42" s="62" t="str">
        <f>HYPERLINK("mailto:karimullahzaland2@gmail.com","karimullahzaland2@gmail.com")</f>
        <v>karimullahzaland2@gmail.com</v>
      </c>
      <c r="I42" s="63">
        <v>8147089543</v>
      </c>
      <c r="J42" s="61">
        <v>90</v>
      </c>
      <c r="K42" s="61" t="s">
        <v>1281</v>
      </c>
      <c r="L42" s="58">
        <v>90</v>
      </c>
      <c r="M42" s="61" t="s">
        <v>1058</v>
      </c>
      <c r="N42" s="61" t="s">
        <v>1281</v>
      </c>
      <c r="O42" s="61" t="s">
        <v>1033</v>
      </c>
      <c r="P42" s="61" t="s">
        <v>1033</v>
      </c>
      <c r="Q42" s="61" t="s">
        <v>1033</v>
      </c>
      <c r="R42" s="61">
        <v>63</v>
      </c>
      <c r="S42" s="61">
        <v>69</v>
      </c>
      <c r="T42" s="61">
        <v>66</v>
      </c>
      <c r="U42" s="61">
        <v>66.17</v>
      </c>
      <c r="V42" s="64"/>
      <c r="W42" s="64"/>
      <c r="X42" s="64"/>
      <c r="Y42" s="64"/>
      <c r="Z42" s="58" t="s">
        <v>1034</v>
      </c>
      <c r="AA42" s="61" t="s">
        <v>1035</v>
      </c>
      <c r="AB42" s="32" t="s">
        <v>1203</v>
      </c>
      <c r="AC42" s="7" t="s">
        <v>1282</v>
      </c>
      <c r="AD42" s="26" t="s">
        <v>1283</v>
      </c>
      <c r="AE42" s="26" t="s">
        <v>1284</v>
      </c>
      <c r="AF42" s="65" t="s">
        <v>1058</v>
      </c>
      <c r="AG42" s="61" t="s">
        <v>1058</v>
      </c>
      <c r="AH42" s="61" t="s">
        <v>1066</v>
      </c>
      <c r="AI42" s="61" t="s">
        <v>1285</v>
      </c>
      <c r="AJ42" s="64"/>
      <c r="AK42" s="64"/>
      <c r="AL42" s="64"/>
    </row>
    <row r="43" spans="1:38" x14ac:dyDescent="0.25">
      <c r="A43" s="58">
        <v>42</v>
      </c>
      <c r="B43" s="59" t="s">
        <v>59</v>
      </c>
      <c r="C43" s="60" t="s">
        <v>1286</v>
      </c>
      <c r="D43" s="61" t="s">
        <v>1029</v>
      </c>
      <c r="E43" s="60" t="s">
        <v>56</v>
      </c>
      <c r="F43" s="61" t="s">
        <v>2</v>
      </c>
      <c r="G43" s="61">
        <v>5</v>
      </c>
      <c r="H43" s="62" t="str">
        <f>HYPERLINK("mailto:lutfullah.haqnesare@gmail.com","lutfullah.haqnesare@gmail.com")</f>
        <v>lutfullah.haqnesare@gmail.com</v>
      </c>
      <c r="I43" s="63">
        <v>9066910994</v>
      </c>
      <c r="J43" s="61">
        <v>91</v>
      </c>
      <c r="K43" s="61" t="s">
        <v>1281</v>
      </c>
      <c r="L43" s="58">
        <v>91</v>
      </c>
      <c r="M43" s="61" t="s">
        <v>1058</v>
      </c>
      <c r="N43" s="61" t="s">
        <v>1281</v>
      </c>
      <c r="O43" s="61" t="s">
        <v>1033</v>
      </c>
      <c r="P43" s="61" t="s">
        <v>1033</v>
      </c>
      <c r="Q43" s="61" t="s">
        <v>1033</v>
      </c>
      <c r="R43" s="61">
        <v>70</v>
      </c>
      <c r="S43" s="61">
        <v>68</v>
      </c>
      <c r="T43" s="61">
        <v>66</v>
      </c>
      <c r="U43" s="61">
        <v>60</v>
      </c>
      <c r="V43" s="64"/>
      <c r="W43" s="64"/>
      <c r="X43" s="64"/>
      <c r="Y43" s="64"/>
      <c r="Z43" s="58" t="s">
        <v>1034</v>
      </c>
      <c r="AA43" s="61" t="s">
        <v>1035</v>
      </c>
      <c r="AB43" s="32" t="s">
        <v>1203</v>
      </c>
      <c r="AC43" s="7" t="s">
        <v>1287</v>
      </c>
      <c r="AD43" s="26" t="s">
        <v>1288</v>
      </c>
      <c r="AE43" s="26" t="s">
        <v>1289</v>
      </c>
      <c r="AF43" s="65" t="s">
        <v>1058</v>
      </c>
      <c r="AG43" s="61" t="s">
        <v>1058</v>
      </c>
      <c r="AH43" s="61" t="s">
        <v>1066</v>
      </c>
      <c r="AI43" s="61" t="s">
        <v>1285</v>
      </c>
      <c r="AJ43" s="64"/>
      <c r="AK43" s="64"/>
      <c r="AL43" s="64"/>
    </row>
    <row r="44" spans="1:38" x14ac:dyDescent="0.25">
      <c r="A44" s="58">
        <v>43</v>
      </c>
      <c r="B44" s="59" t="s">
        <v>60</v>
      </c>
      <c r="C44" s="60" t="s">
        <v>1290</v>
      </c>
      <c r="D44" s="61" t="s">
        <v>1029</v>
      </c>
      <c r="E44" s="60" t="s">
        <v>56</v>
      </c>
      <c r="F44" s="61" t="s">
        <v>2</v>
      </c>
      <c r="G44" s="61">
        <v>5</v>
      </c>
      <c r="H44" s="62" t="str">
        <f>HYPERLINK("mailto:matiullahbaha98@gmail.com","matiullahbaha98@gmail.com")</f>
        <v>matiullahbaha98@gmail.com</v>
      </c>
      <c r="I44" s="63">
        <v>7204769866</v>
      </c>
      <c r="J44" s="61">
        <v>95</v>
      </c>
      <c r="K44" s="61" t="s">
        <v>1281</v>
      </c>
      <c r="L44" s="58">
        <v>95</v>
      </c>
      <c r="M44" s="61" t="s">
        <v>1058</v>
      </c>
      <c r="N44" s="61" t="s">
        <v>1281</v>
      </c>
      <c r="O44" s="61" t="s">
        <v>1033</v>
      </c>
      <c r="P44" s="61" t="s">
        <v>1033</v>
      </c>
      <c r="Q44" s="61" t="s">
        <v>1033</v>
      </c>
      <c r="R44" s="61">
        <v>72</v>
      </c>
      <c r="S44" s="61">
        <v>69</v>
      </c>
      <c r="T44" s="61">
        <v>74</v>
      </c>
      <c r="U44" s="61">
        <v>69.17</v>
      </c>
      <c r="V44" s="64"/>
      <c r="W44" s="64"/>
      <c r="X44" s="64"/>
      <c r="Y44" s="64"/>
      <c r="Z44" s="58" t="s">
        <v>1034</v>
      </c>
      <c r="AA44" s="61" t="s">
        <v>1035</v>
      </c>
      <c r="AB44" s="32" t="s">
        <v>1203</v>
      </c>
      <c r="AC44" s="7" t="s">
        <v>1291</v>
      </c>
      <c r="AD44" s="26" t="s">
        <v>1292</v>
      </c>
      <c r="AE44" s="26" t="s">
        <v>1293</v>
      </c>
      <c r="AF44" s="65" t="s">
        <v>1058</v>
      </c>
      <c r="AG44" s="61" t="s">
        <v>1058</v>
      </c>
      <c r="AH44" s="61" t="s">
        <v>1066</v>
      </c>
      <c r="AI44" s="61" t="s">
        <v>1285</v>
      </c>
      <c r="AJ44" s="64"/>
      <c r="AK44" s="64"/>
      <c r="AL44" s="64"/>
    </row>
    <row r="45" spans="1:38" x14ac:dyDescent="0.25">
      <c r="A45" s="58">
        <v>44</v>
      </c>
      <c r="B45" s="59" t="s">
        <v>61</v>
      </c>
      <c r="C45" s="60" t="s">
        <v>1294</v>
      </c>
      <c r="D45" s="61" t="s">
        <v>1029</v>
      </c>
      <c r="E45" s="60" t="s">
        <v>56</v>
      </c>
      <c r="F45" s="61" t="s">
        <v>2</v>
      </c>
      <c r="G45" s="61">
        <v>5</v>
      </c>
      <c r="H45" s="62" t="str">
        <f>HYPERLINK("mailto:mojtaba.akrami1373@gmail.com","mojtaba.akrami1373@gmail.com")</f>
        <v>mojtaba.akrami1373@gmail.com</v>
      </c>
      <c r="I45" s="63">
        <v>9611834093</v>
      </c>
      <c r="J45" s="61">
        <v>86</v>
      </c>
      <c r="K45" s="61" t="s">
        <v>1281</v>
      </c>
      <c r="L45" s="58">
        <v>86</v>
      </c>
      <c r="M45" s="61" t="s">
        <v>1058</v>
      </c>
      <c r="N45" s="61" t="s">
        <v>1281</v>
      </c>
      <c r="O45" s="61" t="s">
        <v>1033</v>
      </c>
      <c r="P45" s="61" t="s">
        <v>1033</v>
      </c>
      <c r="Q45" s="61" t="s">
        <v>1033</v>
      </c>
      <c r="R45" s="61">
        <v>70</v>
      </c>
      <c r="S45" s="61">
        <v>70</v>
      </c>
      <c r="T45" s="61">
        <v>64</v>
      </c>
      <c r="U45" s="61">
        <v>63.5</v>
      </c>
      <c r="V45" s="64"/>
      <c r="W45" s="64"/>
      <c r="X45" s="64"/>
      <c r="Y45" s="64"/>
      <c r="Z45" s="58" t="s">
        <v>1034</v>
      </c>
      <c r="AA45" s="61" t="s">
        <v>1035</v>
      </c>
      <c r="AB45" s="32" t="s">
        <v>1203</v>
      </c>
      <c r="AC45" s="7" t="s">
        <v>1295</v>
      </c>
      <c r="AD45" s="26" t="s">
        <v>1296</v>
      </c>
      <c r="AE45" s="26" t="s">
        <v>1297</v>
      </c>
      <c r="AF45" s="65" t="s">
        <v>1058</v>
      </c>
      <c r="AG45" s="61" t="s">
        <v>1058</v>
      </c>
      <c r="AH45" s="61" t="s">
        <v>1066</v>
      </c>
      <c r="AI45" s="61" t="s">
        <v>1285</v>
      </c>
      <c r="AJ45" s="64"/>
      <c r="AK45" s="64"/>
      <c r="AL45" s="64"/>
    </row>
    <row r="46" spans="1:38" x14ac:dyDescent="0.25">
      <c r="A46" s="46">
        <v>45</v>
      </c>
      <c r="B46" s="47" t="s">
        <v>62</v>
      </c>
      <c r="C46" s="48" t="s">
        <v>1298</v>
      </c>
      <c r="D46" s="4" t="s">
        <v>1073</v>
      </c>
      <c r="E46" s="48" t="s">
        <v>43</v>
      </c>
      <c r="F46" s="4" t="s">
        <v>2</v>
      </c>
      <c r="G46" s="4">
        <v>5</v>
      </c>
      <c r="H46" s="49" t="str">
        <f>HYPERLINK("mailto:mnaina979@gmail.com","mnaina979@gmail.com")</f>
        <v>mnaina979@gmail.com</v>
      </c>
      <c r="I46" s="50">
        <v>8120307243</v>
      </c>
      <c r="J46" s="4">
        <v>86</v>
      </c>
      <c r="K46" s="4" t="s">
        <v>1030</v>
      </c>
      <c r="L46" s="46">
        <v>86</v>
      </c>
      <c r="M46" s="4" t="s">
        <v>1053</v>
      </c>
      <c r="N46" s="4" t="s">
        <v>1032</v>
      </c>
      <c r="O46" s="51" t="s">
        <v>1033</v>
      </c>
      <c r="P46" s="51" t="s">
        <v>1033</v>
      </c>
      <c r="Q46" s="51" t="s">
        <v>1033</v>
      </c>
      <c r="R46" s="4">
        <v>88</v>
      </c>
      <c r="S46" s="4">
        <v>84</v>
      </c>
      <c r="T46" s="4">
        <v>86</v>
      </c>
      <c r="U46" s="4">
        <v>86.83</v>
      </c>
      <c r="V46" s="18"/>
      <c r="W46" s="18"/>
      <c r="X46" s="18"/>
      <c r="Y46" s="18"/>
      <c r="Z46" s="52" t="s">
        <v>1034</v>
      </c>
      <c r="AA46" s="4" t="s">
        <v>1035</v>
      </c>
      <c r="AB46" s="53" t="s">
        <v>1299</v>
      </c>
      <c r="AC46" s="54" t="s">
        <v>1300</v>
      </c>
      <c r="AD46" s="55" t="s">
        <v>1301</v>
      </c>
      <c r="AE46" s="55" t="s">
        <v>1302</v>
      </c>
      <c r="AF46" s="31">
        <v>9669331102</v>
      </c>
      <c r="AG46" s="4" t="s">
        <v>1303</v>
      </c>
      <c r="AH46" s="4" t="s">
        <v>1041</v>
      </c>
      <c r="AI46" s="4" t="s">
        <v>1042</v>
      </c>
      <c r="AJ46" s="18"/>
      <c r="AK46" s="18"/>
      <c r="AL46" s="18"/>
    </row>
    <row r="47" spans="1:38" x14ac:dyDescent="0.25">
      <c r="A47" s="58">
        <v>46</v>
      </c>
      <c r="B47" s="75" t="s">
        <v>63</v>
      </c>
      <c r="C47" s="60" t="s">
        <v>1304</v>
      </c>
      <c r="D47" s="61" t="s">
        <v>1029</v>
      </c>
      <c r="E47" s="60" t="s">
        <v>56</v>
      </c>
      <c r="F47" s="61" t="s">
        <v>2</v>
      </c>
      <c r="G47" s="61">
        <v>5</v>
      </c>
      <c r="H47" s="62" t="str">
        <f>HYPERLINK("mailto:uzokenmark@gmail.com","uzokenmark@gmail.com")</f>
        <v>uzokenmark@gmail.com</v>
      </c>
      <c r="I47" s="58"/>
      <c r="J47" s="7" t="s">
        <v>1058</v>
      </c>
      <c r="K47" s="58" t="s">
        <v>1305</v>
      </c>
      <c r="L47" s="7" t="s">
        <v>1058</v>
      </c>
      <c r="M47" s="7" t="s">
        <v>1058</v>
      </c>
      <c r="N47" s="58" t="s">
        <v>1305</v>
      </c>
      <c r="O47" s="61" t="s">
        <v>1033</v>
      </c>
      <c r="P47" s="61" t="s">
        <v>1033</v>
      </c>
      <c r="Q47" s="61" t="s">
        <v>1033</v>
      </c>
      <c r="R47" s="61">
        <v>62</v>
      </c>
      <c r="S47" s="61">
        <v>61.5</v>
      </c>
      <c r="T47" s="61">
        <v>59</v>
      </c>
      <c r="U47" s="61">
        <v>62.83</v>
      </c>
      <c r="V47" s="64"/>
      <c r="W47" s="64"/>
      <c r="X47" s="64"/>
      <c r="Y47" s="64"/>
      <c r="Z47" s="58" t="s">
        <v>1034</v>
      </c>
      <c r="AA47" s="61" t="s">
        <v>1035</v>
      </c>
      <c r="AB47" s="26" t="s">
        <v>1203</v>
      </c>
      <c r="AC47" s="7" t="s">
        <v>1306</v>
      </c>
      <c r="AD47" s="26" t="s">
        <v>1307</v>
      </c>
      <c r="AE47" s="26" t="s">
        <v>1308</v>
      </c>
      <c r="AF47" s="65" t="s">
        <v>1058</v>
      </c>
      <c r="AG47" s="61" t="s">
        <v>1058</v>
      </c>
      <c r="AH47" s="61" t="s">
        <v>1309</v>
      </c>
      <c r="AI47" s="61" t="s">
        <v>1310</v>
      </c>
      <c r="AJ47" s="64"/>
      <c r="AK47" s="64"/>
      <c r="AL47" s="64"/>
    </row>
    <row r="48" spans="1:38" x14ac:dyDescent="0.25">
      <c r="A48" s="58">
        <v>47</v>
      </c>
      <c r="B48" s="75" t="s">
        <v>64</v>
      </c>
      <c r="C48" s="60" t="s">
        <v>1311</v>
      </c>
      <c r="D48" s="61" t="s">
        <v>1029</v>
      </c>
      <c r="E48" s="60" t="s">
        <v>56</v>
      </c>
      <c r="F48" s="61" t="s">
        <v>2</v>
      </c>
      <c r="G48" s="61">
        <v>5</v>
      </c>
      <c r="H48" s="62" t="str">
        <f>HYPERLINK("mailto:samiullahhashmzai@yahoo.com","samiullahhashmzai@yahoo.com")</f>
        <v>samiullahhashmzai@yahoo.com</v>
      </c>
      <c r="I48" s="76">
        <v>8147106270</v>
      </c>
      <c r="J48" s="61">
        <v>95</v>
      </c>
      <c r="K48" s="61" t="s">
        <v>1281</v>
      </c>
      <c r="L48" s="58">
        <v>95</v>
      </c>
      <c r="M48" s="7" t="s">
        <v>1058</v>
      </c>
      <c r="N48" s="61" t="s">
        <v>1281</v>
      </c>
      <c r="O48" s="61" t="s">
        <v>1033</v>
      </c>
      <c r="P48" s="61" t="s">
        <v>1033</v>
      </c>
      <c r="Q48" s="61" t="s">
        <v>1033</v>
      </c>
      <c r="R48" s="61">
        <v>80</v>
      </c>
      <c r="S48" s="61">
        <v>76</v>
      </c>
      <c r="T48" s="61">
        <v>75</v>
      </c>
      <c r="U48" s="61">
        <v>75.33</v>
      </c>
      <c r="V48" s="64"/>
      <c r="W48" s="64"/>
      <c r="X48" s="64"/>
      <c r="Y48" s="64"/>
      <c r="Z48" s="58" t="s">
        <v>1034</v>
      </c>
      <c r="AA48" s="61" t="s">
        <v>1035</v>
      </c>
      <c r="AB48" s="77" t="s">
        <v>1203</v>
      </c>
      <c r="AC48" s="7" t="s">
        <v>1312</v>
      </c>
      <c r="AD48" s="26" t="s">
        <v>1313</v>
      </c>
      <c r="AE48" s="26" t="s">
        <v>1284</v>
      </c>
      <c r="AF48" s="65" t="s">
        <v>1058</v>
      </c>
      <c r="AG48" s="61" t="s">
        <v>1058</v>
      </c>
      <c r="AH48" s="61" t="s">
        <v>1066</v>
      </c>
      <c r="AI48" s="61" t="s">
        <v>1285</v>
      </c>
      <c r="AJ48" s="64"/>
      <c r="AK48" s="64"/>
      <c r="AL48" s="64"/>
    </row>
    <row r="49" spans="1:38" x14ac:dyDescent="0.25">
      <c r="A49" s="46">
        <v>48</v>
      </c>
      <c r="B49" s="47" t="s">
        <v>65</v>
      </c>
      <c r="C49" s="48" t="s">
        <v>1314</v>
      </c>
      <c r="D49" s="4" t="s">
        <v>1073</v>
      </c>
      <c r="E49" s="48" t="s">
        <v>15</v>
      </c>
      <c r="F49" s="4" t="s">
        <v>2</v>
      </c>
      <c r="G49" s="4">
        <v>5</v>
      </c>
      <c r="H49" s="67" t="str">
        <f>HYPERLINK("mailto:santriptibhujel@gmail.com","santriptibhujel@gmail.com")</f>
        <v>santriptibhujel@gmail.com</v>
      </c>
      <c r="I49" s="46">
        <v>8436408656</v>
      </c>
      <c r="J49" s="4">
        <v>67</v>
      </c>
      <c r="K49" s="4" t="s">
        <v>1030</v>
      </c>
      <c r="L49" s="46">
        <v>67</v>
      </c>
      <c r="M49" s="4" t="s">
        <v>1053</v>
      </c>
      <c r="N49" s="4" t="s">
        <v>1032</v>
      </c>
      <c r="O49" s="51" t="s">
        <v>1033</v>
      </c>
      <c r="P49" s="51" t="s">
        <v>1033</v>
      </c>
      <c r="Q49" s="51" t="s">
        <v>1033</v>
      </c>
      <c r="R49" s="4">
        <v>80</v>
      </c>
      <c r="S49" s="4">
        <v>82</v>
      </c>
      <c r="T49" s="4">
        <v>75</v>
      </c>
      <c r="U49" s="4">
        <v>78.67</v>
      </c>
      <c r="V49" s="18"/>
      <c r="W49" s="18"/>
      <c r="X49" s="18"/>
      <c r="Y49" s="18"/>
      <c r="Z49" s="52" t="s">
        <v>1034</v>
      </c>
      <c r="AA49" s="4" t="s">
        <v>1035</v>
      </c>
      <c r="AB49" s="53" t="s">
        <v>1315</v>
      </c>
      <c r="AC49" s="54" t="s">
        <v>1316</v>
      </c>
      <c r="AD49" s="55" t="s">
        <v>1317</v>
      </c>
      <c r="AE49" s="55" t="s">
        <v>1318</v>
      </c>
      <c r="AF49" s="31">
        <v>9434988908</v>
      </c>
      <c r="AG49" s="4" t="s">
        <v>1058</v>
      </c>
      <c r="AH49" s="4" t="s">
        <v>1041</v>
      </c>
      <c r="AI49" s="4" t="s">
        <v>1042</v>
      </c>
      <c r="AJ49" s="18"/>
      <c r="AK49" s="18"/>
      <c r="AL49" s="18"/>
    </row>
    <row r="50" spans="1:38" x14ac:dyDescent="0.25">
      <c r="A50" s="58">
        <v>49</v>
      </c>
      <c r="B50" s="75" t="s">
        <v>66</v>
      </c>
      <c r="C50" s="60" t="s">
        <v>1319</v>
      </c>
      <c r="D50" s="61" t="s">
        <v>1029</v>
      </c>
      <c r="E50" s="60" t="s">
        <v>56</v>
      </c>
      <c r="F50" s="61" t="s">
        <v>2</v>
      </c>
      <c r="G50" s="61">
        <v>5</v>
      </c>
      <c r="H50" s="62" t="str">
        <f>HYPERLINK("mailto:shahabuddinmangal2@gmail.com","shahabuddinmangal2@gmail.com")</f>
        <v>shahabuddinmangal2@gmail.com</v>
      </c>
      <c r="I50" s="76">
        <v>7795658952</v>
      </c>
      <c r="J50" s="61">
        <v>97</v>
      </c>
      <c r="K50" s="61" t="s">
        <v>1281</v>
      </c>
      <c r="L50" s="58">
        <v>97</v>
      </c>
      <c r="M50" s="7" t="s">
        <v>1058</v>
      </c>
      <c r="N50" s="61" t="s">
        <v>1281</v>
      </c>
      <c r="O50" s="61" t="s">
        <v>1033</v>
      </c>
      <c r="P50" s="61" t="s">
        <v>1033</v>
      </c>
      <c r="Q50" s="61" t="s">
        <v>1033</v>
      </c>
      <c r="R50" s="61">
        <v>36</v>
      </c>
      <c r="S50" s="61">
        <v>35</v>
      </c>
      <c r="T50" s="61">
        <v>40</v>
      </c>
      <c r="U50" s="61">
        <v>49</v>
      </c>
      <c r="V50" s="64"/>
      <c r="W50" s="64"/>
      <c r="X50" s="64"/>
      <c r="Y50" s="64"/>
      <c r="Z50" s="58" t="s">
        <v>1034</v>
      </c>
      <c r="AA50" s="61" t="s">
        <v>1035</v>
      </c>
      <c r="AB50" s="77" t="s">
        <v>1203</v>
      </c>
      <c r="AC50" s="7" t="s">
        <v>1320</v>
      </c>
      <c r="AD50" s="26"/>
      <c r="AE50" s="26"/>
      <c r="AF50" s="65"/>
      <c r="AG50" s="61"/>
      <c r="AH50" s="61" t="s">
        <v>1066</v>
      </c>
      <c r="AI50" s="61" t="s">
        <v>1285</v>
      </c>
      <c r="AJ50" s="64"/>
      <c r="AK50" s="64"/>
      <c r="AL50" s="64"/>
    </row>
    <row r="51" spans="1:38" x14ac:dyDescent="0.25">
      <c r="A51" s="58">
        <v>50</v>
      </c>
      <c r="B51" s="75" t="s">
        <v>67</v>
      </c>
      <c r="C51" s="60" t="s">
        <v>1321</v>
      </c>
      <c r="D51" s="61" t="s">
        <v>1029</v>
      </c>
      <c r="E51" s="60" t="s">
        <v>56</v>
      </c>
      <c r="F51" s="61" t="s">
        <v>2</v>
      </c>
      <c r="G51" s="61">
        <v>5</v>
      </c>
      <c r="H51" s="62" t="str">
        <f>HYPERLINK("mailto:zaidrahman.safi@gmail.com","zaidrahman.safi@gmail.com")</f>
        <v>zaidrahman.safi@gmail.com</v>
      </c>
      <c r="I51" s="76">
        <v>7795045268</v>
      </c>
      <c r="J51" s="61">
        <v>96</v>
      </c>
      <c r="K51" s="61" t="s">
        <v>1281</v>
      </c>
      <c r="L51" s="58">
        <v>96</v>
      </c>
      <c r="M51" s="7" t="s">
        <v>1058</v>
      </c>
      <c r="N51" s="61" t="s">
        <v>1281</v>
      </c>
      <c r="O51" s="61" t="s">
        <v>1033</v>
      </c>
      <c r="P51" s="61" t="s">
        <v>1033</v>
      </c>
      <c r="Q51" s="61" t="s">
        <v>1033</v>
      </c>
      <c r="R51" s="61">
        <v>43</v>
      </c>
      <c r="S51" s="61">
        <v>49</v>
      </c>
      <c r="T51" s="61">
        <v>53</v>
      </c>
      <c r="U51" s="61">
        <v>54.5</v>
      </c>
      <c r="V51" s="64"/>
      <c r="W51" s="64"/>
      <c r="X51" s="64"/>
      <c r="Y51" s="64"/>
      <c r="Z51" s="58" t="s">
        <v>1034</v>
      </c>
      <c r="AA51" s="61" t="s">
        <v>1035</v>
      </c>
      <c r="AB51" s="77" t="s">
        <v>1203</v>
      </c>
      <c r="AC51" s="7" t="s">
        <v>1322</v>
      </c>
      <c r="AD51" s="26" t="s">
        <v>1323</v>
      </c>
      <c r="AE51" s="26" t="s">
        <v>1324</v>
      </c>
      <c r="AF51" s="65" t="s">
        <v>1058</v>
      </c>
      <c r="AG51" s="61" t="s">
        <v>1058</v>
      </c>
      <c r="AH51" s="61" t="s">
        <v>1066</v>
      </c>
      <c r="AI51" s="61" t="s">
        <v>1285</v>
      </c>
      <c r="AJ51" s="64"/>
      <c r="AK51" s="64"/>
      <c r="AL51" s="64"/>
    </row>
    <row r="52" spans="1:38" x14ac:dyDescent="0.25">
      <c r="A52" s="46">
        <v>51</v>
      </c>
      <c r="B52" s="47" t="s">
        <v>68</v>
      </c>
      <c r="C52" s="48" t="s">
        <v>1325</v>
      </c>
      <c r="D52" s="4" t="s">
        <v>1029</v>
      </c>
      <c r="E52" s="48" t="s">
        <v>56</v>
      </c>
      <c r="F52" s="4" t="s">
        <v>2</v>
      </c>
      <c r="G52" s="4">
        <v>5</v>
      </c>
      <c r="H52" s="49" t="str">
        <f>HYPERLINK("mailto:nikhilbmwak47@gmail.com","nikhilbmwak47@gmail.com")</f>
        <v>nikhilbmwak47@gmail.com</v>
      </c>
      <c r="I52" s="50">
        <v>9901432259</v>
      </c>
      <c r="J52" s="4">
        <v>54</v>
      </c>
      <c r="K52" s="4" t="s">
        <v>1030</v>
      </c>
      <c r="L52" s="46">
        <v>54</v>
      </c>
      <c r="M52" s="4" t="s">
        <v>1031</v>
      </c>
      <c r="N52" s="4" t="s">
        <v>1032</v>
      </c>
      <c r="O52" s="51" t="s">
        <v>1033</v>
      </c>
      <c r="P52" s="51" t="s">
        <v>1033</v>
      </c>
      <c r="Q52" s="51" t="s">
        <v>1033</v>
      </c>
      <c r="R52" s="4">
        <v>37</v>
      </c>
      <c r="S52" s="4">
        <v>58</v>
      </c>
      <c r="T52" s="4">
        <v>59</v>
      </c>
      <c r="U52" s="4">
        <v>54.83</v>
      </c>
      <c r="V52" s="18"/>
      <c r="W52" s="18"/>
      <c r="X52" s="18"/>
      <c r="Y52" s="18"/>
      <c r="Z52" s="52" t="s">
        <v>1034</v>
      </c>
      <c r="AA52" s="4" t="s">
        <v>1035</v>
      </c>
      <c r="AB52" s="53" t="s">
        <v>1326</v>
      </c>
      <c r="AC52" s="54" t="s">
        <v>1327</v>
      </c>
      <c r="AD52" s="55" t="s">
        <v>1328</v>
      </c>
      <c r="AE52" s="55" t="s">
        <v>1329</v>
      </c>
      <c r="AF52" s="31">
        <v>9845045968</v>
      </c>
      <c r="AG52" s="4" t="s">
        <v>1155</v>
      </c>
      <c r="AH52" s="4" t="s">
        <v>1041</v>
      </c>
      <c r="AI52" s="4" t="s">
        <v>1042</v>
      </c>
      <c r="AJ52" s="18"/>
      <c r="AK52" s="18"/>
      <c r="AL52" s="18"/>
    </row>
    <row r="53" spans="1:38" x14ac:dyDescent="0.25">
      <c r="A53" s="46">
        <v>52</v>
      </c>
      <c r="B53" s="47" t="s">
        <v>69</v>
      </c>
      <c r="C53" s="48" t="s">
        <v>1330</v>
      </c>
      <c r="D53" s="4" t="s">
        <v>1073</v>
      </c>
      <c r="E53" s="48" t="s">
        <v>56</v>
      </c>
      <c r="F53" s="4" t="s">
        <v>2</v>
      </c>
      <c r="G53" s="4">
        <v>5</v>
      </c>
      <c r="H53" s="49" t="str">
        <f>HYPERLINK("mailto:akshayrdd3@gmail.com","akshayrdd3@gmail.com/ poojareddy2@gmail.com")</f>
        <v>akshayrdd3@gmail.com/ poojareddy2@gmail.com</v>
      </c>
      <c r="I53" s="50">
        <v>9742504100</v>
      </c>
      <c r="J53" s="4">
        <v>72</v>
      </c>
      <c r="K53" s="4" t="s">
        <v>1030</v>
      </c>
      <c r="L53" s="46">
        <v>72</v>
      </c>
      <c r="M53" s="4" t="s">
        <v>1031</v>
      </c>
      <c r="N53" s="4" t="s">
        <v>1032</v>
      </c>
      <c r="O53" s="51" t="s">
        <v>1033</v>
      </c>
      <c r="P53" s="51" t="s">
        <v>1033</v>
      </c>
      <c r="Q53" s="51" t="s">
        <v>1033</v>
      </c>
      <c r="R53" s="4">
        <v>61</v>
      </c>
      <c r="S53" s="4">
        <v>55.5</v>
      </c>
      <c r="T53" s="4">
        <v>61</v>
      </c>
      <c r="U53" s="4">
        <v>63.33</v>
      </c>
      <c r="V53" s="18"/>
      <c r="W53" s="18"/>
      <c r="X53" s="18"/>
      <c r="Y53" s="18"/>
      <c r="Z53" s="52" t="s">
        <v>1034</v>
      </c>
      <c r="AA53" s="4" t="s">
        <v>1035</v>
      </c>
      <c r="AB53" s="53" t="s">
        <v>1331</v>
      </c>
      <c r="AC53" s="54" t="s">
        <v>1332</v>
      </c>
      <c r="AD53" s="55" t="s">
        <v>1333</v>
      </c>
      <c r="AE53" s="55" t="s">
        <v>1334</v>
      </c>
      <c r="AF53" s="31">
        <v>7022227269</v>
      </c>
      <c r="AG53" s="4" t="s">
        <v>1335</v>
      </c>
      <c r="AH53" s="4" t="s">
        <v>1041</v>
      </c>
      <c r="AI53" s="4" t="s">
        <v>1042</v>
      </c>
      <c r="AJ53" s="18"/>
      <c r="AK53" s="18"/>
      <c r="AL53" s="18"/>
    </row>
    <row r="54" spans="1:38" x14ac:dyDescent="0.25">
      <c r="A54" s="46">
        <v>53</v>
      </c>
      <c r="B54" s="47" t="s">
        <v>70</v>
      </c>
      <c r="C54" s="48" t="s">
        <v>1336</v>
      </c>
      <c r="D54" s="4" t="s">
        <v>1073</v>
      </c>
      <c r="E54" s="48" t="s">
        <v>56</v>
      </c>
      <c r="F54" s="4" t="s">
        <v>2</v>
      </c>
      <c r="G54" s="4">
        <v>5</v>
      </c>
      <c r="H54" s="49" t="str">
        <f>HYPERLINK("mailto:ksharath700@gmail.com","ksharath700@gmail.com suma9488@gmail.com")</f>
        <v>ksharath700@gmail.com suma9488@gmail.com</v>
      </c>
      <c r="I54" s="50">
        <v>8971448429</v>
      </c>
      <c r="J54" s="4">
        <v>71</v>
      </c>
      <c r="K54" s="4" t="s">
        <v>1030</v>
      </c>
      <c r="L54" s="46">
        <v>71</v>
      </c>
      <c r="M54" s="4" t="s">
        <v>1031</v>
      </c>
      <c r="N54" s="4" t="s">
        <v>1032</v>
      </c>
      <c r="O54" s="51" t="s">
        <v>1033</v>
      </c>
      <c r="P54" s="51" t="s">
        <v>1033</v>
      </c>
      <c r="Q54" s="51" t="s">
        <v>1033</v>
      </c>
      <c r="R54" s="4">
        <v>67</v>
      </c>
      <c r="S54" s="4">
        <v>62.17</v>
      </c>
      <c r="T54" s="4">
        <v>62.6</v>
      </c>
      <c r="U54" s="4">
        <v>69</v>
      </c>
      <c r="V54" s="18"/>
      <c r="W54" s="18"/>
      <c r="X54" s="18"/>
      <c r="Y54" s="18"/>
      <c r="Z54" s="52" t="s">
        <v>1034</v>
      </c>
      <c r="AA54" s="4" t="s">
        <v>1035</v>
      </c>
      <c r="AB54" s="36" t="s">
        <v>1337</v>
      </c>
      <c r="AC54" s="37" t="s">
        <v>1338</v>
      </c>
      <c r="AD54" s="57" t="s">
        <v>1339</v>
      </c>
      <c r="AE54" s="57" t="s">
        <v>1340</v>
      </c>
      <c r="AF54" s="31">
        <v>8123885941</v>
      </c>
      <c r="AG54" s="4" t="s">
        <v>1186</v>
      </c>
      <c r="AH54" s="4" t="s">
        <v>1041</v>
      </c>
      <c r="AI54" s="4" t="s">
        <v>1042</v>
      </c>
      <c r="AJ54" s="18"/>
      <c r="AK54" s="18"/>
      <c r="AL54" s="18"/>
    </row>
    <row r="55" spans="1:38" x14ac:dyDescent="0.25">
      <c r="A55" s="46">
        <v>54</v>
      </c>
      <c r="B55" s="47" t="s">
        <v>71</v>
      </c>
      <c r="C55" s="48" t="s">
        <v>1341</v>
      </c>
      <c r="D55" s="4" t="s">
        <v>1029</v>
      </c>
      <c r="E55" s="48" t="s">
        <v>56</v>
      </c>
      <c r="F55" s="4" t="s">
        <v>2</v>
      </c>
      <c r="G55" s="4">
        <v>5</v>
      </c>
      <c r="H55" s="49" t="str">
        <f>HYPERLINK("mailto:jraiv02@gmail.com","jraiv02@gmail.com")</f>
        <v>jraiv02@gmail.com</v>
      </c>
      <c r="I55" s="50">
        <v>9632704968</v>
      </c>
      <c r="J55" s="4">
        <v>59</v>
      </c>
      <c r="K55" s="4" t="s">
        <v>1030</v>
      </c>
      <c r="L55" s="46">
        <v>59</v>
      </c>
      <c r="M55" s="4" t="s">
        <v>1053</v>
      </c>
      <c r="N55" s="4" t="s">
        <v>1032</v>
      </c>
      <c r="O55" s="51" t="s">
        <v>1033</v>
      </c>
      <c r="P55" s="51" t="s">
        <v>1033</v>
      </c>
      <c r="Q55" s="51" t="s">
        <v>1033</v>
      </c>
      <c r="R55" s="4">
        <v>67</v>
      </c>
      <c r="S55" s="4">
        <v>67</v>
      </c>
      <c r="T55" s="4">
        <v>77</v>
      </c>
      <c r="U55" s="4">
        <v>75.67</v>
      </c>
      <c r="V55" s="18"/>
      <c r="W55" s="18"/>
      <c r="X55" s="18"/>
      <c r="Y55" s="18"/>
      <c r="Z55" s="52" t="s">
        <v>1034</v>
      </c>
      <c r="AA55" s="4" t="s">
        <v>1035</v>
      </c>
      <c r="AB55" s="53" t="s">
        <v>1342</v>
      </c>
      <c r="AC55" s="54" t="s">
        <v>1343</v>
      </c>
      <c r="AD55" s="55" t="s">
        <v>1344</v>
      </c>
      <c r="AE55" s="55" t="s">
        <v>1345</v>
      </c>
      <c r="AF55" s="31" t="s">
        <v>1346</v>
      </c>
      <c r="AG55" s="4" t="s">
        <v>1138</v>
      </c>
      <c r="AH55" s="4" t="s">
        <v>1041</v>
      </c>
      <c r="AI55" s="4" t="s">
        <v>1042</v>
      </c>
      <c r="AJ55" s="18"/>
      <c r="AK55" s="18"/>
      <c r="AL55" s="18"/>
    </row>
    <row r="56" spans="1:38" x14ac:dyDescent="0.25">
      <c r="A56" s="46">
        <v>55</v>
      </c>
      <c r="B56" s="47" t="s">
        <v>72</v>
      </c>
      <c r="C56" s="48" t="s">
        <v>1347</v>
      </c>
      <c r="D56" s="4" t="s">
        <v>1029</v>
      </c>
      <c r="E56" s="48" t="s">
        <v>56</v>
      </c>
      <c r="F56" s="4" t="s">
        <v>2</v>
      </c>
      <c r="G56" s="4">
        <v>5</v>
      </c>
      <c r="H56" s="49" t="str">
        <f>HYPERLINK("mailto:arunkp311@gmail.com","arunkp311@gmail.com")</f>
        <v>arunkp311@gmail.com</v>
      </c>
      <c r="I56" s="50">
        <v>9880839279</v>
      </c>
      <c r="J56" s="4">
        <v>67</v>
      </c>
      <c r="K56" s="4" t="s">
        <v>1098</v>
      </c>
      <c r="L56" s="46">
        <v>67</v>
      </c>
      <c r="M56" s="4" t="s">
        <v>1053</v>
      </c>
      <c r="N56" s="4" t="s">
        <v>1032</v>
      </c>
      <c r="O56" s="51" t="s">
        <v>1033</v>
      </c>
      <c r="P56" s="51" t="s">
        <v>1033</v>
      </c>
      <c r="Q56" s="51" t="s">
        <v>1033</v>
      </c>
      <c r="R56" s="4">
        <v>68</v>
      </c>
      <c r="S56" s="4">
        <v>61</v>
      </c>
      <c r="T56" s="4">
        <v>54</v>
      </c>
      <c r="U56" s="4">
        <v>58.33</v>
      </c>
      <c r="V56" s="18"/>
      <c r="W56" s="18"/>
      <c r="X56" s="18"/>
      <c r="Y56" s="18"/>
      <c r="Z56" s="52" t="s">
        <v>1034</v>
      </c>
      <c r="AA56" s="4" t="s">
        <v>1035</v>
      </c>
      <c r="AB56" s="36" t="s">
        <v>1348</v>
      </c>
      <c r="AC56" s="37" t="s">
        <v>1171</v>
      </c>
      <c r="AD56" s="57" t="s">
        <v>1349</v>
      </c>
      <c r="AE56" s="57" t="s">
        <v>1350</v>
      </c>
      <c r="AF56" s="31">
        <v>9880839279</v>
      </c>
      <c r="AG56" s="4" t="s">
        <v>1058</v>
      </c>
      <c r="AH56" s="4" t="s">
        <v>1041</v>
      </c>
      <c r="AI56" s="4" t="s">
        <v>1042</v>
      </c>
      <c r="AJ56" s="18"/>
      <c r="AK56" s="18"/>
      <c r="AL56" s="18"/>
    </row>
    <row r="57" spans="1:38" x14ac:dyDescent="0.25">
      <c r="A57" s="46">
        <v>56</v>
      </c>
      <c r="B57" s="47" t="s">
        <v>73</v>
      </c>
      <c r="C57" s="48" t="s">
        <v>1351</v>
      </c>
      <c r="D57" s="4" t="s">
        <v>1073</v>
      </c>
      <c r="E57" s="48" t="s">
        <v>56</v>
      </c>
      <c r="F57" s="4" t="s">
        <v>2</v>
      </c>
      <c r="G57" s="4">
        <v>5</v>
      </c>
      <c r="H57" s="49" t="str">
        <f>HYPERLINK("mailto:banerjee.megha123@gmail.com","banerjee.megha123@gmail.com")</f>
        <v>banerjee.megha123@gmail.com</v>
      </c>
      <c r="I57" s="50">
        <v>9088587544</v>
      </c>
      <c r="J57" s="4">
        <v>79</v>
      </c>
      <c r="K57" s="4" t="s">
        <v>1030</v>
      </c>
      <c r="L57" s="46">
        <v>79</v>
      </c>
      <c r="M57" s="4" t="s">
        <v>1053</v>
      </c>
      <c r="N57" s="4" t="s">
        <v>1032</v>
      </c>
      <c r="O57" s="51" t="s">
        <v>1033</v>
      </c>
      <c r="P57" s="51" t="s">
        <v>1033</v>
      </c>
      <c r="Q57" s="51" t="s">
        <v>1033</v>
      </c>
      <c r="R57" s="4">
        <v>68</v>
      </c>
      <c r="S57" s="4">
        <v>71</v>
      </c>
      <c r="T57" s="4">
        <v>74</v>
      </c>
      <c r="U57" s="4">
        <v>72.5</v>
      </c>
      <c r="V57" s="18"/>
      <c r="W57" s="18"/>
      <c r="X57" s="18"/>
      <c r="Y57" s="18"/>
      <c r="Z57" s="52" t="s">
        <v>1034</v>
      </c>
      <c r="AA57" s="4" t="s">
        <v>1035</v>
      </c>
      <c r="AB57" s="53" t="s">
        <v>1352</v>
      </c>
      <c r="AC57" s="54" t="s">
        <v>1353</v>
      </c>
      <c r="AD57" s="55" t="s">
        <v>1354</v>
      </c>
      <c r="AE57" s="55" t="s">
        <v>1355</v>
      </c>
      <c r="AF57" s="31">
        <v>9830075476</v>
      </c>
      <c r="AG57" s="4" t="s">
        <v>1058</v>
      </c>
      <c r="AH57" s="4" t="s">
        <v>1041</v>
      </c>
      <c r="AI57" s="4" t="s">
        <v>1042</v>
      </c>
      <c r="AJ57" s="18"/>
      <c r="AK57" s="18"/>
      <c r="AL57" s="18"/>
    </row>
    <row r="58" spans="1:38" x14ac:dyDescent="0.25">
      <c r="A58" s="46">
        <v>57</v>
      </c>
      <c r="B58" s="56" t="s">
        <v>74</v>
      </c>
      <c r="C58" s="48" t="s">
        <v>1356</v>
      </c>
      <c r="D58" s="4" t="s">
        <v>1029</v>
      </c>
      <c r="E58" s="48" t="s">
        <v>56</v>
      </c>
      <c r="F58" s="4" t="s">
        <v>2</v>
      </c>
      <c r="G58" s="4">
        <v>5</v>
      </c>
      <c r="H58" s="49" t="str">
        <f>HYPERLINK("mailto:prakashmalviya032@gmail.com","prakashmalviya032@gmail.com")</f>
        <v>prakashmalviya032@gmail.com</v>
      </c>
      <c r="I58" s="50">
        <v>9164623106</v>
      </c>
      <c r="J58" s="4">
        <v>62</v>
      </c>
      <c r="K58" s="4" t="s">
        <v>1030</v>
      </c>
      <c r="L58" s="46">
        <v>62</v>
      </c>
      <c r="M58" s="4" t="s">
        <v>1031</v>
      </c>
      <c r="N58" s="4" t="s">
        <v>1032</v>
      </c>
      <c r="O58" s="51" t="s">
        <v>1033</v>
      </c>
      <c r="P58" s="51" t="s">
        <v>1033</v>
      </c>
      <c r="Q58" s="51" t="s">
        <v>1033</v>
      </c>
      <c r="R58" s="4">
        <v>54</v>
      </c>
      <c r="S58" s="4">
        <v>53</v>
      </c>
      <c r="T58" s="4">
        <v>56</v>
      </c>
      <c r="U58" s="4">
        <v>58.17</v>
      </c>
      <c r="V58" s="18"/>
      <c r="W58" s="18"/>
      <c r="X58" s="18"/>
      <c r="Y58" s="18"/>
      <c r="Z58" s="52" t="s">
        <v>1046</v>
      </c>
      <c r="AA58" s="4" t="s">
        <v>1035</v>
      </c>
      <c r="AB58" s="36" t="s">
        <v>1357</v>
      </c>
      <c r="AC58" s="37" t="s">
        <v>1358</v>
      </c>
      <c r="AD58" s="57" t="s">
        <v>1359</v>
      </c>
      <c r="AE58" s="57" t="s">
        <v>1360</v>
      </c>
      <c r="AF58" s="31">
        <v>9902491512</v>
      </c>
      <c r="AG58" s="4" t="s">
        <v>1058</v>
      </c>
      <c r="AH58" s="4" t="s">
        <v>1041</v>
      </c>
      <c r="AI58" s="4" t="s">
        <v>1042</v>
      </c>
      <c r="AJ58" s="18"/>
      <c r="AK58" s="18"/>
      <c r="AL58" s="18"/>
    </row>
    <row r="59" spans="1:38" x14ac:dyDescent="0.25">
      <c r="A59" s="46">
        <v>58</v>
      </c>
      <c r="B59" s="47" t="s">
        <v>75</v>
      </c>
      <c r="C59" s="48" t="s">
        <v>1361</v>
      </c>
      <c r="D59" s="4" t="s">
        <v>1029</v>
      </c>
      <c r="E59" s="48" t="s">
        <v>56</v>
      </c>
      <c r="F59" s="4" t="s">
        <v>2</v>
      </c>
      <c r="G59" s="4">
        <v>5</v>
      </c>
      <c r="H59" s="49" t="str">
        <f>HYPERLINK("mailto:rahul88677@gmail.com","rahul88677@gmail.com")</f>
        <v>rahul88677@gmail.com</v>
      </c>
      <c r="I59" s="50">
        <v>8867732791</v>
      </c>
      <c r="J59" s="78">
        <v>62</v>
      </c>
      <c r="K59" s="4" t="s">
        <v>1030</v>
      </c>
      <c r="L59" s="50">
        <v>62</v>
      </c>
      <c r="M59" s="78" t="s">
        <v>1031</v>
      </c>
      <c r="N59" s="4" t="s">
        <v>1032</v>
      </c>
      <c r="O59" s="51" t="s">
        <v>1033</v>
      </c>
      <c r="P59" s="51" t="s">
        <v>1033</v>
      </c>
      <c r="Q59" s="51" t="s">
        <v>1033</v>
      </c>
      <c r="R59" s="78">
        <v>58</v>
      </c>
      <c r="S59" s="4">
        <v>56</v>
      </c>
      <c r="T59" s="4">
        <v>64</v>
      </c>
      <c r="U59" s="4">
        <v>63.5</v>
      </c>
      <c r="V59" s="18"/>
      <c r="W59" s="18"/>
      <c r="X59" s="18"/>
      <c r="Y59" s="18"/>
      <c r="Z59" s="52" t="s">
        <v>1046</v>
      </c>
      <c r="AA59" s="4" t="s">
        <v>1035</v>
      </c>
      <c r="AB59" s="53" t="s">
        <v>1362</v>
      </c>
      <c r="AC59" s="54" t="s">
        <v>1363</v>
      </c>
      <c r="AD59" s="55" t="s">
        <v>1364</v>
      </c>
      <c r="AE59" s="55" t="s">
        <v>1365</v>
      </c>
      <c r="AF59" s="31">
        <v>9535259758</v>
      </c>
      <c r="AG59" s="4" t="s">
        <v>1058</v>
      </c>
      <c r="AH59" s="4" t="s">
        <v>1041</v>
      </c>
      <c r="AI59" s="4" t="s">
        <v>1042</v>
      </c>
      <c r="AJ59" s="18"/>
      <c r="AK59" s="18"/>
      <c r="AL59" s="18"/>
    </row>
    <row r="60" spans="1:38" x14ac:dyDescent="0.25">
      <c r="A60" s="46">
        <v>59</v>
      </c>
      <c r="B60" s="47" t="s">
        <v>76</v>
      </c>
      <c r="C60" s="48" t="s">
        <v>1366</v>
      </c>
      <c r="D60" s="4" t="s">
        <v>1073</v>
      </c>
      <c r="E60" s="48" t="s">
        <v>56</v>
      </c>
      <c r="F60" s="4" t="s">
        <v>2</v>
      </c>
      <c r="G60" s="4">
        <v>5</v>
      </c>
      <c r="H60" s="49" t="str">
        <f>HYPERLINK("mailto:haripriyas666@gmail.com","haripriyas666@gmail.com")</f>
        <v>haripriyas666@gmail.com</v>
      </c>
      <c r="I60" s="50">
        <v>8123970535</v>
      </c>
      <c r="J60" s="4">
        <v>84</v>
      </c>
      <c r="K60" s="4" t="s">
        <v>1030</v>
      </c>
      <c r="L60" s="46">
        <v>84</v>
      </c>
      <c r="M60" s="4" t="s">
        <v>1053</v>
      </c>
      <c r="N60" s="4" t="s">
        <v>1032</v>
      </c>
      <c r="O60" s="51" t="s">
        <v>1033</v>
      </c>
      <c r="P60" s="51" t="s">
        <v>1033</v>
      </c>
      <c r="Q60" s="51" t="s">
        <v>1033</v>
      </c>
      <c r="R60" s="4">
        <v>84</v>
      </c>
      <c r="S60" s="4">
        <v>79</v>
      </c>
      <c r="T60" s="4">
        <v>76</v>
      </c>
      <c r="U60" s="4">
        <v>76</v>
      </c>
      <c r="V60" s="18"/>
      <c r="W60" s="18"/>
      <c r="X60" s="18"/>
      <c r="Y60" s="18"/>
      <c r="Z60" s="52" t="s">
        <v>1034</v>
      </c>
      <c r="AA60" s="4" t="s">
        <v>1035</v>
      </c>
      <c r="AB60" s="36" t="s">
        <v>1367</v>
      </c>
      <c r="AC60" s="37" t="s">
        <v>1368</v>
      </c>
      <c r="AD60" s="57" t="s">
        <v>1369</v>
      </c>
      <c r="AE60" s="57" t="s">
        <v>1370</v>
      </c>
      <c r="AF60" s="31">
        <v>9972500544</v>
      </c>
      <c r="AG60" s="4" t="s">
        <v>1051</v>
      </c>
      <c r="AH60" s="4" t="s">
        <v>1041</v>
      </c>
      <c r="AI60" s="4" t="s">
        <v>1042</v>
      </c>
      <c r="AJ60" s="18"/>
      <c r="AK60" s="18"/>
      <c r="AL60" s="18"/>
    </row>
    <row r="61" spans="1:38" x14ac:dyDescent="0.25">
      <c r="A61" s="46">
        <v>60</v>
      </c>
      <c r="B61" s="56" t="s">
        <v>77</v>
      </c>
      <c r="C61" s="48" t="s">
        <v>1371</v>
      </c>
      <c r="D61" s="4" t="s">
        <v>1029</v>
      </c>
      <c r="E61" s="48" t="s">
        <v>56</v>
      </c>
      <c r="F61" s="4" t="s">
        <v>2</v>
      </c>
      <c r="G61" s="4">
        <v>5</v>
      </c>
      <c r="H61" s="49" t="str">
        <f>HYPERLINK("mailto:kubergupta98@gmail.com","kubergupta98@gmail.com")</f>
        <v>kubergupta98@gmail.com</v>
      </c>
      <c r="I61" s="50">
        <v>9035337562</v>
      </c>
      <c r="J61" s="4">
        <v>87</v>
      </c>
      <c r="K61" s="4" t="s">
        <v>1060</v>
      </c>
      <c r="L61" s="46">
        <v>87</v>
      </c>
      <c r="M61" s="4" t="s">
        <v>1053</v>
      </c>
      <c r="N61" s="48" t="s">
        <v>1372</v>
      </c>
      <c r="O61" s="51" t="s">
        <v>1033</v>
      </c>
      <c r="P61" s="51" t="s">
        <v>1033</v>
      </c>
      <c r="Q61" s="51" t="s">
        <v>1033</v>
      </c>
      <c r="R61" s="4">
        <v>81</v>
      </c>
      <c r="S61" s="4">
        <v>76</v>
      </c>
      <c r="T61" s="4">
        <v>76</v>
      </c>
      <c r="U61" s="4">
        <v>73.33</v>
      </c>
      <c r="V61" s="18"/>
      <c r="W61" s="18"/>
      <c r="X61" s="18"/>
      <c r="Y61" s="18"/>
      <c r="Z61" s="52" t="s">
        <v>1034</v>
      </c>
      <c r="AA61" s="4" t="s">
        <v>1035</v>
      </c>
      <c r="AB61" s="44" t="s">
        <v>1373</v>
      </c>
      <c r="AC61" s="37" t="s">
        <v>1374</v>
      </c>
      <c r="AD61" s="57" t="s">
        <v>1375</v>
      </c>
      <c r="AE61" s="57" t="s">
        <v>1376</v>
      </c>
      <c r="AF61" s="31">
        <v>9494513259</v>
      </c>
      <c r="AG61" s="4" t="s">
        <v>1377</v>
      </c>
      <c r="AH61" s="4" t="s">
        <v>1041</v>
      </c>
      <c r="AI61" s="4" t="s">
        <v>1042</v>
      </c>
      <c r="AJ61" s="18"/>
      <c r="AK61" s="18"/>
      <c r="AL61" s="18"/>
    </row>
    <row r="62" spans="1:38" x14ac:dyDescent="0.25">
      <c r="A62" s="46">
        <v>61</v>
      </c>
      <c r="B62" s="47" t="s">
        <v>78</v>
      </c>
      <c r="C62" s="48" t="s">
        <v>1378</v>
      </c>
      <c r="D62" s="4" t="s">
        <v>1029</v>
      </c>
      <c r="E62" s="48" t="s">
        <v>56</v>
      </c>
      <c r="F62" s="4" t="s">
        <v>2</v>
      </c>
      <c r="G62" s="4">
        <v>5</v>
      </c>
      <c r="H62" s="49" t="str">
        <f>HYPERLINK("mailto:jsanjay151@gmail.com","jsanjay151@gmail.com")</f>
        <v>jsanjay151@gmail.com</v>
      </c>
      <c r="I62" s="50">
        <v>9620261868</v>
      </c>
      <c r="J62" s="4">
        <v>85</v>
      </c>
      <c r="K62" s="4" t="s">
        <v>1030</v>
      </c>
      <c r="L62" s="46">
        <v>85</v>
      </c>
      <c r="M62" s="4" t="s">
        <v>1031</v>
      </c>
      <c r="N62" s="4" t="s">
        <v>1032</v>
      </c>
      <c r="O62" s="51" t="s">
        <v>1033</v>
      </c>
      <c r="P62" s="51" t="s">
        <v>1033</v>
      </c>
      <c r="Q62" s="51" t="s">
        <v>1033</v>
      </c>
      <c r="R62" s="4">
        <v>76</v>
      </c>
      <c r="S62" s="4">
        <v>75</v>
      </c>
      <c r="T62" s="4">
        <v>75</v>
      </c>
      <c r="U62" s="4">
        <v>69.67</v>
      </c>
      <c r="V62" s="18"/>
      <c r="W62" s="18"/>
      <c r="X62" s="18"/>
      <c r="Y62" s="18"/>
      <c r="Z62" s="52" t="s">
        <v>1034</v>
      </c>
      <c r="AA62" s="4" t="s">
        <v>1035</v>
      </c>
      <c r="AB62" s="53" t="s">
        <v>1379</v>
      </c>
      <c r="AC62" s="54" t="s">
        <v>1380</v>
      </c>
      <c r="AD62" s="55" t="s">
        <v>1381</v>
      </c>
      <c r="AE62" s="55" t="s">
        <v>1382</v>
      </c>
      <c r="AF62" s="31">
        <v>9620261868</v>
      </c>
      <c r="AG62" s="4" t="s">
        <v>1186</v>
      </c>
      <c r="AH62" s="4" t="s">
        <v>1041</v>
      </c>
      <c r="AI62" s="4" t="s">
        <v>1042</v>
      </c>
      <c r="AJ62" s="18"/>
      <c r="AK62" s="18"/>
      <c r="AL62" s="18"/>
    </row>
    <row r="63" spans="1:38" x14ac:dyDescent="0.25">
      <c r="A63" s="46">
        <v>62</v>
      </c>
      <c r="B63" s="56" t="s">
        <v>79</v>
      </c>
      <c r="C63" s="48" t="s">
        <v>1383</v>
      </c>
      <c r="D63" s="4" t="s">
        <v>1029</v>
      </c>
      <c r="E63" s="48" t="s">
        <v>56</v>
      </c>
      <c r="F63" s="4" t="s">
        <v>2</v>
      </c>
      <c r="G63" s="4">
        <v>5</v>
      </c>
      <c r="H63" s="49" t="str">
        <f>HYPERLINK("mailto:sudhakar_shama10@yahoo.in","sudhakar_shama10@yahoo.in")</f>
        <v>sudhakar_shama10@yahoo.in</v>
      </c>
      <c r="I63" s="50">
        <v>7760045294</v>
      </c>
      <c r="J63" s="4">
        <v>67</v>
      </c>
      <c r="K63" s="4" t="s">
        <v>1030</v>
      </c>
      <c r="L63" s="46">
        <v>67</v>
      </c>
      <c r="M63" s="4" t="s">
        <v>1053</v>
      </c>
      <c r="N63" s="4" t="s">
        <v>1032</v>
      </c>
      <c r="O63" s="51" t="s">
        <v>1033</v>
      </c>
      <c r="P63" s="51" t="s">
        <v>1033</v>
      </c>
      <c r="Q63" s="51" t="s">
        <v>1033</v>
      </c>
      <c r="R63" s="4">
        <v>77</v>
      </c>
      <c r="S63" s="4">
        <v>73</v>
      </c>
      <c r="T63" s="4">
        <v>71.599999999999994</v>
      </c>
      <c r="U63" s="4">
        <v>75.67</v>
      </c>
      <c r="V63" s="18"/>
      <c r="W63" s="18"/>
      <c r="X63" s="18"/>
      <c r="Y63" s="18"/>
      <c r="Z63" s="52" t="s">
        <v>1034</v>
      </c>
      <c r="AA63" s="4" t="s">
        <v>1035</v>
      </c>
      <c r="AB63" s="53" t="s">
        <v>1384</v>
      </c>
      <c r="AC63" s="54" t="s">
        <v>1385</v>
      </c>
      <c r="AD63" s="55" t="s">
        <v>1386</v>
      </c>
      <c r="AE63" s="55" t="s">
        <v>1387</v>
      </c>
      <c r="AF63" s="31">
        <v>8971111089</v>
      </c>
      <c r="AG63" s="4" t="s">
        <v>1051</v>
      </c>
      <c r="AH63" s="4" t="s">
        <v>1041</v>
      </c>
      <c r="AI63" s="4" t="s">
        <v>1042</v>
      </c>
      <c r="AJ63" s="18"/>
      <c r="AK63" s="18"/>
      <c r="AL63" s="18"/>
    </row>
    <row r="64" spans="1:38" x14ac:dyDescent="0.25">
      <c r="A64" s="58">
        <v>63</v>
      </c>
      <c r="B64" s="60" t="s">
        <v>80</v>
      </c>
      <c r="C64" s="60" t="s">
        <v>1388</v>
      </c>
      <c r="D64" s="61" t="s">
        <v>1029</v>
      </c>
      <c r="E64" s="60" t="s">
        <v>56</v>
      </c>
      <c r="F64" s="61" t="s">
        <v>2</v>
      </c>
      <c r="G64" s="61">
        <v>5</v>
      </c>
      <c r="H64" s="62" t="str">
        <f>HYPERLINK("mailto:ahmadrezahoseyni3@gmail.com","ahmadrezahoseyni3@gmail.com")</f>
        <v>ahmadrezahoseyni3@gmail.com</v>
      </c>
      <c r="I64" s="76">
        <v>8892844485</v>
      </c>
      <c r="J64" s="61">
        <v>73</v>
      </c>
      <c r="K64" s="61" t="s">
        <v>1281</v>
      </c>
      <c r="L64" s="58">
        <v>73</v>
      </c>
      <c r="M64" s="7" t="s">
        <v>1058</v>
      </c>
      <c r="N64" s="61" t="s">
        <v>1281</v>
      </c>
      <c r="O64" s="61" t="s">
        <v>1033</v>
      </c>
      <c r="P64" s="61" t="s">
        <v>1033</v>
      </c>
      <c r="Q64" s="61" t="s">
        <v>1033</v>
      </c>
      <c r="R64" s="61">
        <v>44</v>
      </c>
      <c r="S64" s="61">
        <v>55</v>
      </c>
      <c r="T64" s="61">
        <v>34</v>
      </c>
      <c r="U64" s="61">
        <v>32.33</v>
      </c>
      <c r="V64" s="64"/>
      <c r="W64" s="64"/>
      <c r="X64" s="64"/>
      <c r="Y64" s="64"/>
      <c r="Z64" s="58" t="s">
        <v>1034</v>
      </c>
      <c r="AA64" s="61" t="s">
        <v>1035</v>
      </c>
      <c r="AB64" s="77" t="s">
        <v>1203</v>
      </c>
      <c r="AC64" s="7" t="s">
        <v>1389</v>
      </c>
      <c r="AD64" s="26" t="s">
        <v>1390</v>
      </c>
      <c r="AE64" s="26" t="s">
        <v>1391</v>
      </c>
      <c r="AF64" s="65" t="s">
        <v>1058</v>
      </c>
      <c r="AG64" s="61" t="s">
        <v>1058</v>
      </c>
      <c r="AH64" s="61" t="s">
        <v>1066</v>
      </c>
      <c r="AI64" s="61" t="s">
        <v>1285</v>
      </c>
      <c r="AJ64" s="64"/>
      <c r="AK64" s="64"/>
      <c r="AL64" s="64"/>
    </row>
    <row r="65" spans="1:38" x14ac:dyDescent="0.25">
      <c r="A65" s="58">
        <v>64</v>
      </c>
      <c r="B65" s="75" t="s">
        <v>81</v>
      </c>
      <c r="C65" s="60" t="s">
        <v>1392</v>
      </c>
      <c r="D65" s="61" t="s">
        <v>1029</v>
      </c>
      <c r="E65" s="60" t="s">
        <v>56</v>
      </c>
      <c r="F65" s="61" t="s">
        <v>2</v>
      </c>
      <c r="G65" s="61">
        <v>5</v>
      </c>
      <c r="H65" s="62" t="str">
        <f>HYPERLINK("mailto:ahmad786ataei@gmail.com","ahmad786ataei@gmail.com")</f>
        <v>ahmad786ataei@gmail.com</v>
      </c>
      <c r="I65" s="76">
        <v>9066910994</v>
      </c>
      <c r="J65" s="61">
        <v>88</v>
      </c>
      <c r="K65" s="61" t="s">
        <v>1281</v>
      </c>
      <c r="L65" s="58">
        <v>88</v>
      </c>
      <c r="M65" s="7" t="s">
        <v>1058</v>
      </c>
      <c r="N65" s="61" t="s">
        <v>1281</v>
      </c>
      <c r="O65" s="61" t="s">
        <v>1033</v>
      </c>
      <c r="P65" s="61" t="s">
        <v>1033</v>
      </c>
      <c r="Q65" s="61" t="s">
        <v>1033</v>
      </c>
      <c r="R65" s="61" t="s">
        <v>1393</v>
      </c>
      <c r="S65" s="61">
        <v>61.3</v>
      </c>
      <c r="T65" s="61">
        <v>63.6</v>
      </c>
      <c r="U65" s="61">
        <v>68</v>
      </c>
      <c r="V65" s="64"/>
      <c r="W65" s="64"/>
      <c r="X65" s="64"/>
      <c r="Y65" s="64"/>
      <c r="Z65" s="58" t="s">
        <v>1034</v>
      </c>
      <c r="AA65" s="61" t="s">
        <v>1035</v>
      </c>
      <c r="AB65" s="77" t="s">
        <v>1203</v>
      </c>
      <c r="AC65" s="7" t="s">
        <v>1394</v>
      </c>
      <c r="AD65" s="26" t="s">
        <v>1395</v>
      </c>
      <c r="AE65" s="26" t="s">
        <v>1396</v>
      </c>
      <c r="AF65" s="65" t="s">
        <v>1058</v>
      </c>
      <c r="AG65" s="61" t="s">
        <v>1058</v>
      </c>
      <c r="AH65" s="61" t="s">
        <v>1066</v>
      </c>
      <c r="AI65" s="61" t="s">
        <v>1285</v>
      </c>
      <c r="AJ65" s="64"/>
      <c r="AK65" s="64"/>
      <c r="AL65" s="64"/>
    </row>
    <row r="66" spans="1:38" x14ac:dyDescent="0.25">
      <c r="A66" s="58">
        <v>65</v>
      </c>
      <c r="B66" s="75" t="s">
        <v>82</v>
      </c>
      <c r="C66" s="60" t="s">
        <v>1397</v>
      </c>
      <c r="D66" s="61" t="s">
        <v>1029</v>
      </c>
      <c r="E66" s="60" t="s">
        <v>56</v>
      </c>
      <c r="F66" s="61" t="s">
        <v>2</v>
      </c>
      <c r="G66" s="61">
        <v>5</v>
      </c>
      <c r="H66" s="62" t="str">
        <f>HYPERLINK("mailto:eenkat17@gmail.com","eenkat17@gmail.com")</f>
        <v>eenkat17@gmail.com</v>
      </c>
      <c r="I66" s="76">
        <v>8050143350</v>
      </c>
      <c r="J66" s="61">
        <v>54</v>
      </c>
      <c r="K66" s="61" t="s">
        <v>1201</v>
      </c>
      <c r="L66" s="58">
        <v>54</v>
      </c>
      <c r="M66" s="7" t="s">
        <v>1031</v>
      </c>
      <c r="N66" s="61" t="s">
        <v>1202</v>
      </c>
      <c r="O66" s="61" t="s">
        <v>1033</v>
      </c>
      <c r="P66" s="61" t="s">
        <v>1033</v>
      </c>
      <c r="Q66" s="61" t="s">
        <v>1033</v>
      </c>
      <c r="R66" s="61">
        <v>34</v>
      </c>
      <c r="S66" s="61">
        <v>40</v>
      </c>
      <c r="T66" s="61">
        <v>45</v>
      </c>
      <c r="U66" s="61">
        <v>45.83</v>
      </c>
      <c r="V66" s="64"/>
      <c r="W66" s="64"/>
      <c r="X66" s="64"/>
      <c r="Y66" s="64"/>
      <c r="Z66" s="58" t="s">
        <v>1034</v>
      </c>
      <c r="AA66" s="61" t="s">
        <v>1035</v>
      </c>
      <c r="AB66" s="77" t="s">
        <v>1398</v>
      </c>
      <c r="AC66" s="7" t="s">
        <v>1399</v>
      </c>
      <c r="AD66" s="26" t="s">
        <v>1400</v>
      </c>
      <c r="AE66" s="26" t="s">
        <v>1401</v>
      </c>
      <c r="AF66" s="65" t="s">
        <v>1058</v>
      </c>
      <c r="AG66" s="61" t="s">
        <v>1058</v>
      </c>
      <c r="AH66" s="61" t="s">
        <v>1208</v>
      </c>
      <c r="AI66" s="61" t="s">
        <v>1209</v>
      </c>
      <c r="AJ66" s="64"/>
      <c r="AK66" s="64"/>
      <c r="AL66" s="64"/>
    </row>
    <row r="67" spans="1:38" x14ac:dyDescent="0.25">
      <c r="A67" s="58">
        <v>66</v>
      </c>
      <c r="B67" s="75" t="s">
        <v>83</v>
      </c>
      <c r="C67" s="60" t="s">
        <v>1402</v>
      </c>
      <c r="D67" s="61" t="s">
        <v>1029</v>
      </c>
      <c r="E67" s="60" t="s">
        <v>56</v>
      </c>
      <c r="F67" s="61" t="s">
        <v>2</v>
      </c>
      <c r="G67" s="61">
        <v>5</v>
      </c>
      <c r="H67" s="62" t="str">
        <f>HYPERLINK("mailto:ibrahim.tamkin@gmail.com","ibrahim.tamkin@gmail.com")</f>
        <v>ibrahim.tamkin@gmail.com</v>
      </c>
      <c r="I67" s="76">
        <v>9686504608</v>
      </c>
      <c r="J67" s="7" t="s">
        <v>1058</v>
      </c>
      <c r="K67" s="61" t="s">
        <v>1281</v>
      </c>
      <c r="L67" s="7" t="s">
        <v>1058</v>
      </c>
      <c r="M67" s="7" t="s">
        <v>1058</v>
      </c>
      <c r="N67" s="61" t="s">
        <v>1281</v>
      </c>
      <c r="O67" s="61" t="s">
        <v>1033</v>
      </c>
      <c r="P67" s="61" t="s">
        <v>1033</v>
      </c>
      <c r="Q67" s="61" t="s">
        <v>1033</v>
      </c>
      <c r="R67" s="61">
        <v>32</v>
      </c>
      <c r="S67" s="61">
        <v>40</v>
      </c>
      <c r="T67" s="61">
        <v>35</v>
      </c>
      <c r="U67" s="61">
        <v>51.17</v>
      </c>
      <c r="V67" s="64"/>
      <c r="W67" s="64"/>
      <c r="X67" s="64"/>
      <c r="Y67" s="64"/>
      <c r="Z67" s="58" t="s">
        <v>1034</v>
      </c>
      <c r="AA67" s="61" t="s">
        <v>1035</v>
      </c>
      <c r="AB67" s="77" t="s">
        <v>1203</v>
      </c>
      <c r="AC67" s="7"/>
      <c r="AD67" s="26"/>
      <c r="AE67" s="26"/>
      <c r="AF67" s="65"/>
      <c r="AG67" s="61" t="s">
        <v>1058</v>
      </c>
      <c r="AH67" s="61" t="s">
        <v>1066</v>
      </c>
      <c r="AI67" s="61" t="s">
        <v>1285</v>
      </c>
      <c r="AJ67" s="64"/>
      <c r="AK67" s="64"/>
      <c r="AL67" s="64"/>
    </row>
    <row r="68" spans="1:38" x14ac:dyDescent="0.25">
      <c r="A68" s="79">
        <v>67</v>
      </c>
      <c r="B68" s="69" t="s">
        <v>84</v>
      </c>
      <c r="C68" s="80" t="s">
        <v>1403</v>
      </c>
      <c r="D68" s="81" t="s">
        <v>1029</v>
      </c>
      <c r="E68" s="80" t="s">
        <v>85</v>
      </c>
      <c r="F68" s="81" t="s">
        <v>2</v>
      </c>
      <c r="G68" s="81">
        <v>5</v>
      </c>
      <c r="H68" s="82" t="str">
        <f>HYPERLINK("mailto:mohammedkashi17@gmail.com","mohammedkashi17@gmail.com")</f>
        <v>mohammedkashi17@gmail.com</v>
      </c>
      <c r="I68" s="83">
        <v>8892422772</v>
      </c>
      <c r="J68" s="81">
        <v>47</v>
      </c>
      <c r="K68" s="81" t="s">
        <v>1060</v>
      </c>
      <c r="L68" s="79">
        <v>47</v>
      </c>
      <c r="M68" s="81" t="s">
        <v>1404</v>
      </c>
      <c r="N68" s="81" t="s">
        <v>1405</v>
      </c>
      <c r="O68" s="81" t="s">
        <v>1033</v>
      </c>
      <c r="P68" s="81" t="s">
        <v>1033</v>
      </c>
      <c r="Q68" s="81" t="s">
        <v>1033</v>
      </c>
      <c r="R68" s="81">
        <v>50</v>
      </c>
      <c r="S68" s="81">
        <v>41.6</v>
      </c>
      <c r="T68" s="81">
        <v>40.67</v>
      </c>
      <c r="U68" s="81" t="s">
        <v>1406</v>
      </c>
      <c r="V68" s="84"/>
      <c r="W68" s="84"/>
      <c r="X68" s="84"/>
      <c r="Y68" s="84"/>
      <c r="Z68" s="79" t="s">
        <v>1046</v>
      </c>
      <c r="AA68" s="81" t="s">
        <v>1035</v>
      </c>
      <c r="AB68" s="38" t="s">
        <v>1407</v>
      </c>
      <c r="AC68" s="39" t="s">
        <v>1408</v>
      </c>
      <c r="AD68" s="42" t="s">
        <v>1409</v>
      </c>
      <c r="AE68" s="42" t="s">
        <v>1410</v>
      </c>
      <c r="AF68" s="85">
        <v>96597998409</v>
      </c>
      <c r="AG68" s="81" t="s">
        <v>1058</v>
      </c>
      <c r="AH68" s="81" t="s">
        <v>1066</v>
      </c>
      <c r="AI68" s="81" t="s">
        <v>1042</v>
      </c>
      <c r="AJ68" s="84"/>
      <c r="AK68" s="84"/>
      <c r="AL68" s="84"/>
    </row>
    <row r="69" spans="1:38" x14ac:dyDescent="0.25">
      <c r="A69" s="46">
        <v>68</v>
      </c>
      <c r="B69" s="47" t="s">
        <v>86</v>
      </c>
      <c r="C69" s="48" t="s">
        <v>1411</v>
      </c>
      <c r="D69" s="4" t="s">
        <v>1073</v>
      </c>
      <c r="E69" s="48" t="s">
        <v>15</v>
      </c>
      <c r="F69" s="4" t="s">
        <v>2</v>
      </c>
      <c r="G69" s="4">
        <v>5</v>
      </c>
      <c r="H69" s="49" t="str">
        <f>HYPERLINK("mailto:shakshirunwal3@gmail.com","shakshirunwal3@gmail.com")</f>
        <v>shakshirunwal3@gmail.com</v>
      </c>
      <c r="I69" s="50">
        <v>9916080767</v>
      </c>
      <c r="J69" s="4">
        <v>81</v>
      </c>
      <c r="K69" s="4" t="s">
        <v>1030</v>
      </c>
      <c r="L69" s="46">
        <v>81</v>
      </c>
      <c r="M69" s="4" t="s">
        <v>1031</v>
      </c>
      <c r="N69" s="4" t="s">
        <v>1032</v>
      </c>
      <c r="O69" s="51" t="s">
        <v>1033</v>
      </c>
      <c r="P69" s="51" t="s">
        <v>1033</v>
      </c>
      <c r="Q69" s="51" t="s">
        <v>1033</v>
      </c>
      <c r="R69" s="4">
        <v>63</v>
      </c>
      <c r="S69" s="4">
        <v>71.599999999999994</v>
      </c>
      <c r="T69" s="4">
        <v>72</v>
      </c>
      <c r="U69" s="4">
        <v>70.33</v>
      </c>
      <c r="V69" s="18"/>
      <c r="W69" s="18"/>
      <c r="X69" s="18"/>
      <c r="Y69" s="18"/>
      <c r="Z69" s="52" t="s">
        <v>1034</v>
      </c>
      <c r="AA69" s="4" t="s">
        <v>1035</v>
      </c>
      <c r="AB69" s="36" t="s">
        <v>1412</v>
      </c>
      <c r="AC69" s="37" t="s">
        <v>1413</v>
      </c>
      <c r="AD69" s="57" t="s">
        <v>1414</v>
      </c>
      <c r="AE69" s="57" t="s">
        <v>1415</v>
      </c>
      <c r="AF69" s="31">
        <v>9892674411</v>
      </c>
      <c r="AG69" s="4" t="s">
        <v>1138</v>
      </c>
      <c r="AH69" s="4" t="s">
        <v>1041</v>
      </c>
      <c r="AI69" s="4" t="s">
        <v>1042</v>
      </c>
      <c r="AJ69" s="18"/>
      <c r="AK69" s="18"/>
      <c r="AL69" s="18"/>
    </row>
    <row r="70" spans="1:38" x14ac:dyDescent="0.25">
      <c r="A70" s="46">
        <v>69</v>
      </c>
      <c r="B70" s="47" t="s">
        <v>87</v>
      </c>
      <c r="C70" s="48" t="s">
        <v>1416</v>
      </c>
      <c r="D70" s="4" t="s">
        <v>1029</v>
      </c>
      <c r="E70" s="48" t="s">
        <v>85</v>
      </c>
      <c r="F70" s="4" t="s">
        <v>2</v>
      </c>
      <c r="G70" s="4">
        <v>5</v>
      </c>
      <c r="H70" s="49" t="str">
        <f>HYPERLINK("mailto:vivekbaid08@gmail.com","vivekbaid08@gmail.com")</f>
        <v>vivekbaid08@gmail.com</v>
      </c>
      <c r="I70" s="50">
        <v>9408656869</v>
      </c>
      <c r="J70" s="4">
        <v>73</v>
      </c>
      <c r="K70" s="4" t="s">
        <v>1060</v>
      </c>
      <c r="L70" s="46">
        <v>73</v>
      </c>
      <c r="M70" s="4" t="s">
        <v>1031</v>
      </c>
      <c r="N70" s="4" t="s">
        <v>1032</v>
      </c>
      <c r="O70" s="51" t="s">
        <v>1033</v>
      </c>
      <c r="P70" s="51" t="s">
        <v>1033</v>
      </c>
      <c r="Q70" s="51" t="s">
        <v>1033</v>
      </c>
      <c r="R70" s="4">
        <v>59</v>
      </c>
      <c r="S70" s="4">
        <v>57</v>
      </c>
      <c r="T70" s="4">
        <v>53</v>
      </c>
      <c r="U70" s="4">
        <v>60</v>
      </c>
      <c r="V70" s="18"/>
      <c r="W70" s="18"/>
      <c r="X70" s="18"/>
      <c r="Y70" s="18"/>
      <c r="Z70" s="52" t="s">
        <v>1034</v>
      </c>
      <c r="AA70" s="4" t="s">
        <v>1035</v>
      </c>
      <c r="AB70" s="53" t="s">
        <v>1417</v>
      </c>
      <c r="AC70" s="54" t="s">
        <v>1418</v>
      </c>
      <c r="AD70" s="55" t="s">
        <v>1419</v>
      </c>
      <c r="AE70" s="55" t="s">
        <v>1420</v>
      </c>
      <c r="AF70" s="31">
        <v>9825112891</v>
      </c>
      <c r="AG70" s="4" t="s">
        <v>1058</v>
      </c>
      <c r="AH70" s="4" t="s">
        <v>1041</v>
      </c>
      <c r="AI70" s="4" t="s">
        <v>1042</v>
      </c>
      <c r="AJ70" s="18"/>
      <c r="AK70" s="18"/>
      <c r="AL70" s="18"/>
    </row>
    <row r="71" spans="1:38" x14ac:dyDescent="0.25">
      <c r="A71" s="46">
        <v>70</v>
      </c>
      <c r="B71" s="47" t="s">
        <v>88</v>
      </c>
      <c r="C71" s="48" t="s">
        <v>1421</v>
      </c>
      <c r="D71" s="4" t="s">
        <v>1073</v>
      </c>
      <c r="E71" s="48" t="s">
        <v>85</v>
      </c>
      <c r="F71" s="4" t="s">
        <v>2</v>
      </c>
      <c r="G71" s="4">
        <v>5</v>
      </c>
      <c r="H71" s="49" t="str">
        <f>HYPERLINK("mailto:akshatapanditjkd@gmail.com","akshatapanditjkd@gmail.com")</f>
        <v>akshatapanditjkd@gmail.com</v>
      </c>
      <c r="I71" s="50">
        <v>8951892228</v>
      </c>
      <c r="J71" s="4">
        <v>71</v>
      </c>
      <c r="K71" s="4" t="s">
        <v>1030</v>
      </c>
      <c r="L71" s="46">
        <v>71</v>
      </c>
      <c r="M71" s="4" t="s">
        <v>1053</v>
      </c>
      <c r="N71" s="4" t="s">
        <v>1032</v>
      </c>
      <c r="O71" s="51" t="s">
        <v>1033</v>
      </c>
      <c r="P71" s="51" t="s">
        <v>1033</v>
      </c>
      <c r="Q71" s="51" t="s">
        <v>1033</v>
      </c>
      <c r="R71" s="4">
        <v>80</v>
      </c>
      <c r="S71" s="4">
        <v>74</v>
      </c>
      <c r="T71" s="4">
        <v>73</v>
      </c>
      <c r="U71" s="4">
        <v>71.17</v>
      </c>
      <c r="V71" s="18"/>
      <c r="W71" s="18"/>
      <c r="X71" s="18"/>
      <c r="Y71" s="18"/>
      <c r="Z71" s="52" t="s">
        <v>1034</v>
      </c>
      <c r="AA71" s="4" t="s">
        <v>1035</v>
      </c>
      <c r="AB71" s="36" t="s">
        <v>1422</v>
      </c>
      <c r="AC71" s="37" t="s">
        <v>1423</v>
      </c>
      <c r="AD71" s="57" t="s">
        <v>1424</v>
      </c>
      <c r="AE71" s="57" t="s">
        <v>1425</v>
      </c>
      <c r="AF71" s="31">
        <v>98808240445</v>
      </c>
      <c r="AG71" s="4" t="s">
        <v>1051</v>
      </c>
      <c r="AH71" s="4" t="s">
        <v>1041</v>
      </c>
      <c r="AI71" s="4" t="s">
        <v>1042</v>
      </c>
      <c r="AJ71" s="18"/>
      <c r="AK71" s="18"/>
      <c r="AL71" s="18"/>
    </row>
    <row r="72" spans="1:38" x14ac:dyDescent="0.25">
      <c r="A72" s="46">
        <v>71</v>
      </c>
      <c r="B72" s="47" t="s">
        <v>89</v>
      </c>
      <c r="C72" s="48" t="s">
        <v>1426</v>
      </c>
      <c r="D72" s="4" t="s">
        <v>1073</v>
      </c>
      <c r="E72" s="48" t="s">
        <v>85</v>
      </c>
      <c r="F72" s="4" t="s">
        <v>2</v>
      </c>
      <c r="G72" s="4">
        <v>5</v>
      </c>
      <c r="H72" s="49" t="str">
        <f>HYPERLINK("mailto:anagha2924@gmail.com","anagha2924@gmail.com")</f>
        <v>anagha2924@gmail.com</v>
      </c>
      <c r="I72" s="50">
        <v>7411878937</v>
      </c>
      <c r="J72" s="4">
        <v>82</v>
      </c>
      <c r="K72" s="4" t="s">
        <v>1030</v>
      </c>
      <c r="L72" s="46">
        <v>82</v>
      </c>
      <c r="M72" s="4" t="s">
        <v>1053</v>
      </c>
      <c r="N72" s="4" t="s">
        <v>1032</v>
      </c>
      <c r="O72" s="51" t="s">
        <v>1033</v>
      </c>
      <c r="P72" s="51" t="s">
        <v>1033</v>
      </c>
      <c r="Q72" s="51" t="s">
        <v>1033</v>
      </c>
      <c r="R72" s="4">
        <v>89</v>
      </c>
      <c r="S72" s="4">
        <v>83</v>
      </c>
      <c r="T72" s="4">
        <v>84</v>
      </c>
      <c r="U72" s="4">
        <v>85</v>
      </c>
      <c r="V72" s="18"/>
      <c r="W72" s="18"/>
      <c r="X72" s="18"/>
      <c r="Y72" s="18"/>
      <c r="Z72" s="52" t="s">
        <v>1034</v>
      </c>
      <c r="AA72" s="4" t="s">
        <v>1035</v>
      </c>
      <c r="AB72" s="36" t="s">
        <v>1427</v>
      </c>
      <c r="AC72" s="37" t="s">
        <v>1428</v>
      </c>
      <c r="AD72" s="57" t="s">
        <v>1429</v>
      </c>
      <c r="AE72" s="57" t="s">
        <v>1430</v>
      </c>
      <c r="AF72" s="31">
        <v>9036157855</v>
      </c>
      <c r="AG72" s="4" t="s">
        <v>1377</v>
      </c>
      <c r="AH72" s="4" t="s">
        <v>1041</v>
      </c>
      <c r="AI72" s="4" t="s">
        <v>1042</v>
      </c>
      <c r="AJ72" s="18"/>
      <c r="AK72" s="18"/>
      <c r="AL72" s="18"/>
    </row>
    <row r="73" spans="1:38" x14ac:dyDescent="0.25">
      <c r="A73" s="46">
        <v>72</v>
      </c>
      <c r="B73" s="47" t="s">
        <v>90</v>
      </c>
      <c r="C73" s="48" t="s">
        <v>1431</v>
      </c>
      <c r="D73" s="4" t="s">
        <v>1073</v>
      </c>
      <c r="E73" s="48" t="s">
        <v>85</v>
      </c>
      <c r="F73" s="4" t="s">
        <v>2</v>
      </c>
      <c r="G73" s="4">
        <v>5</v>
      </c>
      <c r="H73" s="49" t="str">
        <f>HYPERLINK("mailto:kavya.g.shree@gmail.com","kavya.g.shree@gmail.com")</f>
        <v>kavya.g.shree@gmail.com</v>
      </c>
      <c r="I73" s="50">
        <v>8147246048</v>
      </c>
      <c r="J73" s="4">
        <v>87</v>
      </c>
      <c r="K73" s="4" t="s">
        <v>1030</v>
      </c>
      <c r="L73" s="46">
        <v>87</v>
      </c>
      <c r="M73" s="4" t="s">
        <v>1031</v>
      </c>
      <c r="N73" s="4" t="s">
        <v>1032</v>
      </c>
      <c r="O73" s="51" t="s">
        <v>1033</v>
      </c>
      <c r="P73" s="51" t="s">
        <v>1033</v>
      </c>
      <c r="Q73" s="51" t="s">
        <v>1033</v>
      </c>
      <c r="R73" s="4">
        <v>77</v>
      </c>
      <c r="S73" s="4">
        <v>74</v>
      </c>
      <c r="T73" s="4">
        <v>79</v>
      </c>
      <c r="U73" s="4">
        <v>81.5</v>
      </c>
      <c r="V73" s="18"/>
      <c r="W73" s="18"/>
      <c r="X73" s="18"/>
      <c r="Y73" s="18"/>
      <c r="Z73" s="52" t="s">
        <v>1034</v>
      </c>
      <c r="AA73" s="4" t="s">
        <v>1035</v>
      </c>
      <c r="AB73" s="19" t="s">
        <v>1432</v>
      </c>
      <c r="AC73" s="37" t="s">
        <v>1433</v>
      </c>
      <c r="AD73" s="57" t="s">
        <v>1434</v>
      </c>
      <c r="AE73" s="57" t="s">
        <v>1435</v>
      </c>
      <c r="AF73" s="31" t="s">
        <v>1436</v>
      </c>
      <c r="AG73" s="4" t="s">
        <v>1437</v>
      </c>
      <c r="AH73" s="4" t="s">
        <v>1041</v>
      </c>
      <c r="AI73" s="4" t="s">
        <v>1042</v>
      </c>
      <c r="AJ73" s="18"/>
      <c r="AK73" s="18"/>
      <c r="AL73" s="18"/>
    </row>
    <row r="74" spans="1:38" x14ac:dyDescent="0.25">
      <c r="A74" s="46">
        <v>73</v>
      </c>
      <c r="B74" s="47" t="s">
        <v>91</v>
      </c>
      <c r="C74" s="48" t="s">
        <v>1438</v>
      </c>
      <c r="D74" s="4" t="s">
        <v>1029</v>
      </c>
      <c r="E74" s="48" t="s">
        <v>85</v>
      </c>
      <c r="F74" s="4" t="s">
        <v>2</v>
      </c>
      <c r="G74" s="4">
        <v>5</v>
      </c>
      <c r="H74" s="49" t="str">
        <f>HYPERLINK("mailto:jackie.scop@gmail.com","jackie.scop@gmail.com")</f>
        <v>jackie.scop@gmail.com</v>
      </c>
      <c r="I74" s="50">
        <v>8892202523</v>
      </c>
      <c r="J74" s="4">
        <v>74</v>
      </c>
      <c r="K74" s="4" t="s">
        <v>1030</v>
      </c>
      <c r="L74" s="46">
        <v>74</v>
      </c>
      <c r="M74" s="4" t="s">
        <v>1031</v>
      </c>
      <c r="N74" s="4" t="s">
        <v>1032</v>
      </c>
      <c r="O74" s="51" t="s">
        <v>1033</v>
      </c>
      <c r="P74" s="51" t="s">
        <v>1033</v>
      </c>
      <c r="Q74" s="51" t="s">
        <v>1033</v>
      </c>
      <c r="R74" s="4">
        <v>83</v>
      </c>
      <c r="S74" s="4">
        <v>78</v>
      </c>
      <c r="T74" s="4">
        <v>74</v>
      </c>
      <c r="U74" s="4">
        <v>80.33</v>
      </c>
      <c r="V74" s="18"/>
      <c r="W74" s="18"/>
      <c r="X74" s="18"/>
      <c r="Y74" s="18"/>
      <c r="Z74" s="52" t="s">
        <v>1034</v>
      </c>
      <c r="AA74" s="4" t="s">
        <v>1035</v>
      </c>
      <c r="AB74" s="19" t="s">
        <v>1439</v>
      </c>
      <c r="AC74" s="37" t="s">
        <v>1440</v>
      </c>
      <c r="AD74" s="57" t="s">
        <v>1441</v>
      </c>
      <c r="AE74" s="57" t="s">
        <v>1442</v>
      </c>
      <c r="AF74" s="31">
        <v>9620408271</v>
      </c>
      <c r="AG74" s="4" t="s">
        <v>1377</v>
      </c>
      <c r="AH74" s="4" t="s">
        <v>1041</v>
      </c>
      <c r="AI74" s="4" t="s">
        <v>1042</v>
      </c>
      <c r="AJ74" s="18"/>
      <c r="AK74" s="18"/>
      <c r="AL74" s="18"/>
    </row>
    <row r="75" spans="1:38" x14ac:dyDescent="0.25">
      <c r="A75" s="46">
        <v>74</v>
      </c>
      <c r="B75" s="47" t="s">
        <v>92</v>
      </c>
      <c r="C75" s="48" t="s">
        <v>1443</v>
      </c>
      <c r="D75" s="4" t="s">
        <v>1029</v>
      </c>
      <c r="E75" s="48" t="s">
        <v>85</v>
      </c>
      <c r="F75" s="4" t="s">
        <v>2</v>
      </c>
      <c r="G75" s="4">
        <v>5</v>
      </c>
      <c r="H75" s="49" t="str">
        <f>HYPERLINK("mailto:madankumarreddy10@gmail.com","madankumarreddy10@gmail.com")</f>
        <v>madankumarreddy10@gmail.com</v>
      </c>
      <c r="I75" s="50">
        <v>7829100573</v>
      </c>
      <c r="J75" s="4">
        <v>82</v>
      </c>
      <c r="K75" s="4" t="s">
        <v>1030</v>
      </c>
      <c r="L75" s="46">
        <v>82</v>
      </c>
      <c r="M75" s="4" t="s">
        <v>1031</v>
      </c>
      <c r="N75" s="4" t="s">
        <v>1032</v>
      </c>
      <c r="O75" s="51" t="s">
        <v>1033</v>
      </c>
      <c r="P75" s="51" t="s">
        <v>1033</v>
      </c>
      <c r="Q75" s="51" t="s">
        <v>1033</v>
      </c>
      <c r="R75" s="4">
        <v>72</v>
      </c>
      <c r="S75" s="4">
        <v>72</v>
      </c>
      <c r="T75" s="4">
        <v>69</v>
      </c>
      <c r="U75" s="4">
        <v>72.33</v>
      </c>
      <c r="V75" s="18"/>
      <c r="W75" s="18"/>
      <c r="X75" s="18"/>
      <c r="Y75" s="18"/>
      <c r="Z75" s="52" t="s">
        <v>1034</v>
      </c>
      <c r="AA75" s="4" t="s">
        <v>1035</v>
      </c>
      <c r="AB75" s="53" t="s">
        <v>1444</v>
      </c>
      <c r="AC75" s="54" t="s">
        <v>1445</v>
      </c>
      <c r="AD75" s="55" t="s">
        <v>1446</v>
      </c>
      <c r="AE75" s="55" t="s">
        <v>1447</v>
      </c>
      <c r="AF75" s="31">
        <v>9945463129</v>
      </c>
      <c r="AG75" s="4" t="s">
        <v>1335</v>
      </c>
      <c r="AH75" s="4" t="s">
        <v>1041</v>
      </c>
      <c r="AI75" s="4" t="s">
        <v>1042</v>
      </c>
      <c r="AJ75" s="18"/>
      <c r="AK75" s="18"/>
      <c r="AL75" s="18"/>
    </row>
    <row r="76" spans="1:38" x14ac:dyDescent="0.25">
      <c r="A76" s="46">
        <v>75</v>
      </c>
      <c r="B76" s="47" t="s">
        <v>93</v>
      </c>
      <c r="C76" s="48" t="s">
        <v>1448</v>
      </c>
      <c r="D76" s="4" t="s">
        <v>1073</v>
      </c>
      <c r="E76" s="48" t="s">
        <v>85</v>
      </c>
      <c r="F76" s="4" t="s">
        <v>2</v>
      </c>
      <c r="G76" s="4">
        <v>5</v>
      </c>
      <c r="H76" s="49" t="str">
        <f>HYPERLINK("mailto:monica.sukumar96@gmail.com","monica.sukumar96@gmail.com")</f>
        <v>monica.sukumar96@gmail.com</v>
      </c>
      <c r="I76" s="50">
        <v>9945696228</v>
      </c>
      <c r="J76" s="4">
        <v>57</v>
      </c>
      <c r="K76" s="4" t="s">
        <v>1030</v>
      </c>
      <c r="L76" s="46">
        <v>57</v>
      </c>
      <c r="M76" s="4" t="s">
        <v>1053</v>
      </c>
      <c r="N76" s="4" t="s">
        <v>1032</v>
      </c>
      <c r="O76" s="51" t="s">
        <v>1033</v>
      </c>
      <c r="P76" s="51" t="s">
        <v>1033</v>
      </c>
      <c r="Q76" s="51" t="s">
        <v>1033</v>
      </c>
      <c r="R76" s="4">
        <v>68</v>
      </c>
      <c r="S76" s="4">
        <v>67.16</v>
      </c>
      <c r="T76" s="4">
        <v>63.33</v>
      </c>
      <c r="U76" s="4">
        <v>64.33</v>
      </c>
      <c r="V76" s="18"/>
      <c r="W76" s="18"/>
      <c r="X76" s="18"/>
      <c r="Y76" s="18"/>
      <c r="Z76" s="52" t="s">
        <v>1046</v>
      </c>
      <c r="AA76" s="4" t="s">
        <v>1035</v>
      </c>
      <c r="AB76" s="36" t="s">
        <v>1449</v>
      </c>
      <c r="AC76" s="37" t="s">
        <v>1413</v>
      </c>
      <c r="AD76" s="57" t="s">
        <v>1450</v>
      </c>
      <c r="AE76" s="57" t="s">
        <v>1451</v>
      </c>
      <c r="AF76" s="31">
        <v>9738215938</v>
      </c>
      <c r="AG76" s="4" t="s">
        <v>1058</v>
      </c>
      <c r="AH76" s="4" t="s">
        <v>1041</v>
      </c>
      <c r="AI76" s="4" t="s">
        <v>1042</v>
      </c>
      <c r="AJ76" s="18"/>
      <c r="AK76" s="18"/>
      <c r="AL76" s="18"/>
    </row>
    <row r="77" spans="1:38" x14ac:dyDescent="0.25">
      <c r="A77" s="46">
        <v>76</v>
      </c>
      <c r="B77" s="47" t="s">
        <v>94</v>
      </c>
      <c r="C77" s="48" t="s">
        <v>1452</v>
      </c>
      <c r="D77" s="4" t="s">
        <v>1029</v>
      </c>
      <c r="E77" s="48" t="s">
        <v>85</v>
      </c>
      <c r="F77" s="4" t="s">
        <v>2</v>
      </c>
      <c r="G77" s="4">
        <v>5</v>
      </c>
      <c r="H77" s="49" t="str">
        <f>HYPERLINK("mailto:pavanm3997@gmail.com","pavanm3997@gmail.com")</f>
        <v>pavanm3997@gmail.com</v>
      </c>
      <c r="I77" s="50">
        <v>7022631110</v>
      </c>
      <c r="J77" s="4">
        <v>53</v>
      </c>
      <c r="K77" s="4" t="s">
        <v>1030</v>
      </c>
      <c r="L77" s="46">
        <v>53</v>
      </c>
      <c r="M77" s="4" t="s">
        <v>1053</v>
      </c>
      <c r="N77" s="4" t="s">
        <v>1032</v>
      </c>
      <c r="O77" s="51" t="s">
        <v>1033</v>
      </c>
      <c r="P77" s="51" t="s">
        <v>1033</v>
      </c>
      <c r="Q77" s="51" t="s">
        <v>1033</v>
      </c>
      <c r="R77" s="4">
        <v>56</v>
      </c>
      <c r="S77" s="4">
        <v>57</v>
      </c>
      <c r="T77" s="4">
        <v>54</v>
      </c>
      <c r="U77" s="4">
        <v>59.33</v>
      </c>
      <c r="V77" s="18"/>
      <c r="W77" s="18"/>
      <c r="X77" s="18"/>
      <c r="Y77" s="18"/>
      <c r="Z77" s="52" t="s">
        <v>1046</v>
      </c>
      <c r="AA77" s="4" t="s">
        <v>1035</v>
      </c>
      <c r="AB77" s="19" t="s">
        <v>1453</v>
      </c>
      <c r="AC77" s="37" t="s">
        <v>1454</v>
      </c>
      <c r="AD77" s="57" t="s">
        <v>1455</v>
      </c>
      <c r="AE77" s="57" t="s">
        <v>1456</v>
      </c>
      <c r="AF77" s="31">
        <v>9986437766</v>
      </c>
      <c r="AG77" s="4" t="s">
        <v>1058</v>
      </c>
      <c r="AH77" s="4" t="s">
        <v>1041</v>
      </c>
      <c r="AI77" s="4" t="s">
        <v>1042</v>
      </c>
      <c r="AJ77" s="18"/>
      <c r="AK77" s="18"/>
      <c r="AL77" s="18"/>
    </row>
    <row r="78" spans="1:38" x14ac:dyDescent="0.25">
      <c r="A78" s="46">
        <v>77</v>
      </c>
      <c r="B78" s="47" t="s">
        <v>95</v>
      </c>
      <c r="C78" s="48" t="s">
        <v>1457</v>
      </c>
      <c r="D78" s="4" t="s">
        <v>1029</v>
      </c>
      <c r="E78" s="48" t="s">
        <v>85</v>
      </c>
      <c r="F78" s="4" t="s">
        <v>2</v>
      </c>
      <c r="G78" s="4">
        <v>5</v>
      </c>
      <c r="H78" s="49" t="str">
        <f>HYPERLINK("mailto:rakshith.sr6@gmail.com","rakshith.sr6@gmail.com")</f>
        <v>rakshith.sr6@gmail.com</v>
      </c>
      <c r="I78" s="50">
        <v>9844725932</v>
      </c>
      <c r="J78" s="4">
        <v>55</v>
      </c>
      <c r="K78" s="4" t="s">
        <v>1030</v>
      </c>
      <c r="L78" s="46">
        <v>55</v>
      </c>
      <c r="M78" s="4" t="s">
        <v>1031</v>
      </c>
      <c r="N78" s="4" t="s">
        <v>1032</v>
      </c>
      <c r="O78" s="51" t="s">
        <v>1033</v>
      </c>
      <c r="P78" s="51" t="s">
        <v>1033</v>
      </c>
      <c r="Q78" s="51" t="s">
        <v>1033</v>
      </c>
      <c r="R78" s="4">
        <v>55</v>
      </c>
      <c r="S78" s="4">
        <v>65.5</v>
      </c>
      <c r="T78" s="4">
        <v>58</v>
      </c>
      <c r="U78" s="4">
        <v>59.17</v>
      </c>
      <c r="V78" s="18"/>
      <c r="W78" s="18"/>
      <c r="X78" s="18"/>
      <c r="Y78" s="18"/>
      <c r="Z78" s="52" t="s">
        <v>1046</v>
      </c>
      <c r="AA78" s="4" t="s">
        <v>1035</v>
      </c>
      <c r="AB78" s="36" t="s">
        <v>1458</v>
      </c>
      <c r="AC78" s="37" t="s">
        <v>1459</v>
      </c>
      <c r="AD78" s="57" t="s">
        <v>1460</v>
      </c>
      <c r="AE78" s="57" t="s">
        <v>1461</v>
      </c>
      <c r="AF78" s="31">
        <v>9844515932</v>
      </c>
      <c r="AG78" s="4" t="s">
        <v>1335</v>
      </c>
      <c r="AH78" s="4" t="s">
        <v>1041</v>
      </c>
      <c r="AI78" s="4" t="s">
        <v>1042</v>
      </c>
      <c r="AJ78" s="18"/>
      <c r="AK78" s="18"/>
      <c r="AL78" s="18"/>
    </row>
    <row r="79" spans="1:38" x14ac:dyDescent="0.25">
      <c r="A79" s="46">
        <v>78</v>
      </c>
      <c r="B79" s="47" t="s">
        <v>96</v>
      </c>
      <c r="C79" s="48" t="s">
        <v>1462</v>
      </c>
      <c r="D79" s="4" t="s">
        <v>1029</v>
      </c>
      <c r="E79" s="48" t="s">
        <v>85</v>
      </c>
      <c r="F79" s="4" t="s">
        <v>2</v>
      </c>
      <c r="G79" s="4">
        <v>5</v>
      </c>
      <c r="H79" s="49" t="str">
        <f>HYPERLINK("mailto:sandeshsoans0116@gmail.com","sandeshsoans0116@gmail.com")</f>
        <v>sandeshsoans0116@gmail.com</v>
      </c>
      <c r="I79" s="50">
        <v>8197688939</v>
      </c>
      <c r="J79" s="4">
        <v>88</v>
      </c>
      <c r="K79" s="4" t="s">
        <v>1030</v>
      </c>
      <c r="L79" s="46">
        <v>88</v>
      </c>
      <c r="M79" s="4" t="s">
        <v>1031</v>
      </c>
      <c r="N79" s="4" t="s">
        <v>1032</v>
      </c>
      <c r="O79" s="51" t="s">
        <v>1033</v>
      </c>
      <c r="P79" s="51" t="s">
        <v>1033</v>
      </c>
      <c r="Q79" s="51" t="s">
        <v>1033</v>
      </c>
      <c r="R79" s="4">
        <v>78</v>
      </c>
      <c r="S79" s="4">
        <v>74.400000000000006</v>
      </c>
      <c r="T79" s="4">
        <v>64</v>
      </c>
      <c r="U79" s="4">
        <v>65.17</v>
      </c>
      <c r="V79" s="18"/>
      <c r="W79" s="18"/>
      <c r="X79" s="18"/>
      <c r="Y79" s="18"/>
      <c r="Z79" s="52" t="s">
        <v>1034</v>
      </c>
      <c r="AA79" s="4" t="s">
        <v>1035</v>
      </c>
      <c r="AB79" s="53" t="s">
        <v>1463</v>
      </c>
      <c r="AC79" s="54" t="s">
        <v>1464</v>
      </c>
      <c r="AD79" s="55" t="s">
        <v>1465</v>
      </c>
      <c r="AE79" s="55" t="s">
        <v>1466</v>
      </c>
      <c r="AF79" s="31">
        <v>9591458709</v>
      </c>
      <c r="AG79" s="4" t="s">
        <v>1467</v>
      </c>
      <c r="AH79" s="4" t="s">
        <v>1041</v>
      </c>
      <c r="AI79" s="4" t="s">
        <v>1042</v>
      </c>
      <c r="AJ79" s="18"/>
      <c r="AK79" s="18"/>
      <c r="AL79" s="18"/>
    </row>
    <row r="80" spans="1:38" x14ac:dyDescent="0.25">
      <c r="A80" s="46">
        <v>79</v>
      </c>
      <c r="B80" s="47" t="s">
        <v>97</v>
      </c>
      <c r="C80" s="48" t="s">
        <v>1468</v>
      </c>
      <c r="D80" s="4" t="s">
        <v>1029</v>
      </c>
      <c r="E80" s="48" t="s">
        <v>85</v>
      </c>
      <c r="F80" s="4" t="s">
        <v>2</v>
      </c>
      <c r="G80" s="4">
        <v>5</v>
      </c>
      <c r="H80" s="49" t="str">
        <f>HYPERLINK("mailto:ujwal.n1997@gmail.com","ujwal.n1997@gmail.com")</f>
        <v>ujwal.n1997@gmail.com</v>
      </c>
      <c r="I80" s="50">
        <v>8884650170</v>
      </c>
      <c r="J80" s="4">
        <v>58</v>
      </c>
      <c r="K80" s="4" t="s">
        <v>1030</v>
      </c>
      <c r="L80" s="46">
        <v>58</v>
      </c>
      <c r="M80" s="4" t="s">
        <v>1053</v>
      </c>
      <c r="N80" s="4" t="s">
        <v>1032</v>
      </c>
      <c r="O80" s="51" t="s">
        <v>1033</v>
      </c>
      <c r="P80" s="51" t="s">
        <v>1033</v>
      </c>
      <c r="Q80" s="51" t="s">
        <v>1033</v>
      </c>
      <c r="R80" s="4">
        <v>67</v>
      </c>
      <c r="S80" s="4">
        <v>61</v>
      </c>
      <c r="T80" s="4">
        <v>49</v>
      </c>
      <c r="U80" s="4">
        <v>51.83</v>
      </c>
      <c r="V80" s="18"/>
      <c r="W80" s="18"/>
      <c r="X80" s="18"/>
      <c r="Y80" s="18"/>
      <c r="Z80" s="52" t="s">
        <v>1046</v>
      </c>
      <c r="AA80" s="4" t="s">
        <v>1035</v>
      </c>
      <c r="AB80" s="19" t="s">
        <v>1469</v>
      </c>
      <c r="AC80" s="37" t="s">
        <v>1470</v>
      </c>
      <c r="AD80" s="57" t="s">
        <v>1471</v>
      </c>
      <c r="AE80" s="57" t="s">
        <v>1472</v>
      </c>
      <c r="AF80" s="31">
        <v>9880336737</v>
      </c>
      <c r="AG80" s="4" t="s">
        <v>1473</v>
      </c>
      <c r="AH80" s="4" t="s">
        <v>1041</v>
      </c>
      <c r="AI80" s="4" t="s">
        <v>1042</v>
      </c>
      <c r="AJ80" s="18"/>
      <c r="AK80" s="18"/>
      <c r="AL80" s="18"/>
    </row>
    <row r="81" spans="1:38" x14ac:dyDescent="0.25">
      <c r="A81" s="46">
        <v>80</v>
      </c>
      <c r="B81" s="47" t="s">
        <v>98</v>
      </c>
      <c r="C81" s="48" t="s">
        <v>1474</v>
      </c>
      <c r="D81" s="4" t="s">
        <v>1029</v>
      </c>
      <c r="E81" s="48" t="s">
        <v>85</v>
      </c>
      <c r="F81" s="4" t="s">
        <v>2</v>
      </c>
      <c r="G81" s="4">
        <v>5</v>
      </c>
      <c r="H81" s="49" t="str">
        <f>HYPERLINK("mailto:akshayjain86703@gmail.com","akshayjain86703@gmail.com")</f>
        <v>akshayjain86703@gmail.com</v>
      </c>
      <c r="I81" s="50">
        <v>9742831670</v>
      </c>
      <c r="J81" s="4">
        <v>84</v>
      </c>
      <c r="K81" s="4" t="s">
        <v>1098</v>
      </c>
      <c r="L81" s="46">
        <v>84</v>
      </c>
      <c r="M81" s="4" t="s">
        <v>1031</v>
      </c>
      <c r="N81" s="4" t="s">
        <v>1032</v>
      </c>
      <c r="O81" s="51" t="s">
        <v>1033</v>
      </c>
      <c r="P81" s="51" t="s">
        <v>1033</v>
      </c>
      <c r="Q81" s="51" t="s">
        <v>1033</v>
      </c>
      <c r="R81" s="4">
        <v>78</v>
      </c>
      <c r="S81" s="4">
        <v>76</v>
      </c>
      <c r="T81" s="4">
        <v>71.5</v>
      </c>
      <c r="U81" s="4">
        <v>70.5</v>
      </c>
      <c r="V81" s="18"/>
      <c r="W81" s="18"/>
      <c r="X81" s="18"/>
      <c r="Y81" s="18"/>
      <c r="Z81" s="52" t="s">
        <v>1046</v>
      </c>
      <c r="AA81" s="4" t="s">
        <v>1035</v>
      </c>
      <c r="AB81" s="53" t="s">
        <v>1475</v>
      </c>
      <c r="AC81" s="54" t="s">
        <v>1476</v>
      </c>
      <c r="AD81" s="55" t="s">
        <v>1477</v>
      </c>
      <c r="AE81" s="55" t="s">
        <v>1478</v>
      </c>
      <c r="AF81" s="31">
        <v>9742831670</v>
      </c>
      <c r="AG81" s="4" t="s">
        <v>1138</v>
      </c>
      <c r="AH81" s="4" t="s">
        <v>1041</v>
      </c>
      <c r="AI81" s="4" t="s">
        <v>1042</v>
      </c>
      <c r="AJ81" s="18"/>
      <c r="AK81" s="18"/>
      <c r="AL81" s="18"/>
    </row>
    <row r="82" spans="1:38" x14ac:dyDescent="0.25">
      <c r="A82" s="46">
        <v>81</v>
      </c>
      <c r="B82" s="47" t="s">
        <v>99</v>
      </c>
      <c r="C82" s="48" t="s">
        <v>1479</v>
      </c>
      <c r="D82" s="4" t="s">
        <v>1029</v>
      </c>
      <c r="E82" s="48" t="s">
        <v>43</v>
      </c>
      <c r="F82" s="4" t="s">
        <v>2</v>
      </c>
      <c r="G82" s="4">
        <v>5</v>
      </c>
      <c r="H82" s="49" t="str">
        <f>HYPERLINK("mailto:burhanloli@gmail.com","burhanloli@gmail.com")</f>
        <v>burhanloli@gmail.com</v>
      </c>
      <c r="I82" s="50">
        <v>8861485204</v>
      </c>
      <c r="J82" s="4">
        <v>82</v>
      </c>
      <c r="K82" s="4" t="s">
        <v>1030</v>
      </c>
      <c r="L82" s="46">
        <v>82</v>
      </c>
      <c r="M82" s="4" t="s">
        <v>1031</v>
      </c>
      <c r="N82" s="4" t="s">
        <v>1032</v>
      </c>
      <c r="O82" s="51" t="s">
        <v>1033</v>
      </c>
      <c r="P82" s="51" t="s">
        <v>1033</v>
      </c>
      <c r="Q82" s="51" t="s">
        <v>1033</v>
      </c>
      <c r="R82" s="4">
        <v>65</v>
      </c>
      <c r="S82" s="4">
        <v>70.3</v>
      </c>
      <c r="T82" s="4">
        <v>53.3</v>
      </c>
      <c r="U82" s="4">
        <v>72.67</v>
      </c>
      <c r="V82" s="18"/>
      <c r="W82" s="18"/>
      <c r="X82" s="18"/>
      <c r="Y82" s="18"/>
      <c r="Z82" s="52" t="s">
        <v>1034</v>
      </c>
      <c r="AA82" s="4" t="s">
        <v>1035</v>
      </c>
      <c r="AB82" s="19" t="s">
        <v>1480</v>
      </c>
      <c r="AC82" s="37" t="s">
        <v>1481</v>
      </c>
      <c r="AD82" s="57" t="s">
        <v>1482</v>
      </c>
      <c r="AE82" s="57" t="s">
        <v>1483</v>
      </c>
      <c r="AF82" s="31">
        <v>8050527520</v>
      </c>
      <c r="AG82" s="4" t="s">
        <v>1119</v>
      </c>
      <c r="AH82" s="4" t="s">
        <v>1041</v>
      </c>
      <c r="AI82" s="4" t="s">
        <v>1042</v>
      </c>
      <c r="AJ82" s="18"/>
      <c r="AK82" s="18"/>
      <c r="AL82" s="18"/>
    </row>
    <row r="83" spans="1:38" x14ac:dyDescent="0.25">
      <c r="A83" s="46">
        <v>82</v>
      </c>
      <c r="B83" s="47" t="s">
        <v>100</v>
      </c>
      <c r="C83" s="48" t="s">
        <v>1484</v>
      </c>
      <c r="D83" s="4" t="s">
        <v>1029</v>
      </c>
      <c r="E83" s="48" t="s">
        <v>85</v>
      </c>
      <c r="F83" s="4" t="s">
        <v>2</v>
      </c>
      <c r="G83" s="4">
        <v>5</v>
      </c>
      <c r="H83" s="49" t="str">
        <f>HYPERLINK("mailto:darshud72@gmail.com","darshud72@gmail.com")</f>
        <v>darshud72@gmail.com</v>
      </c>
      <c r="I83" s="50">
        <v>9535794621</v>
      </c>
      <c r="J83" s="4">
        <v>54</v>
      </c>
      <c r="K83" s="4" t="s">
        <v>1030</v>
      </c>
      <c r="L83" s="46">
        <v>54</v>
      </c>
      <c r="M83" s="4" t="s">
        <v>1053</v>
      </c>
      <c r="N83" s="4" t="s">
        <v>1032</v>
      </c>
      <c r="O83" s="51" t="s">
        <v>1033</v>
      </c>
      <c r="P83" s="51" t="s">
        <v>1033</v>
      </c>
      <c r="Q83" s="51" t="s">
        <v>1033</v>
      </c>
      <c r="R83" s="4">
        <v>63</v>
      </c>
      <c r="S83" s="4">
        <v>55</v>
      </c>
      <c r="T83" s="4">
        <v>50</v>
      </c>
      <c r="U83" s="4">
        <v>46</v>
      </c>
      <c r="V83" s="18"/>
      <c r="W83" s="18"/>
      <c r="X83" s="18"/>
      <c r="Y83" s="18"/>
      <c r="Z83" s="52" t="s">
        <v>1046</v>
      </c>
      <c r="AA83" s="4" t="s">
        <v>1035</v>
      </c>
      <c r="AB83" s="36" t="s">
        <v>1485</v>
      </c>
      <c r="AC83" s="37" t="s">
        <v>1248</v>
      </c>
      <c r="AD83" s="57" t="s">
        <v>1486</v>
      </c>
      <c r="AE83" s="57" t="s">
        <v>1487</v>
      </c>
      <c r="AF83" s="31">
        <v>9945181985</v>
      </c>
      <c r="AG83" s="4" t="s">
        <v>1186</v>
      </c>
      <c r="AH83" s="4" t="s">
        <v>1041</v>
      </c>
      <c r="AI83" s="4" t="s">
        <v>1042</v>
      </c>
      <c r="AJ83" s="18"/>
      <c r="AK83" s="18"/>
      <c r="AL83" s="18"/>
    </row>
    <row r="84" spans="1:38" x14ac:dyDescent="0.25">
      <c r="A84" s="46">
        <v>83</v>
      </c>
      <c r="B84" s="47" t="s">
        <v>101</v>
      </c>
      <c r="C84" s="48" t="s">
        <v>1488</v>
      </c>
      <c r="D84" s="4" t="s">
        <v>1073</v>
      </c>
      <c r="E84" s="48" t="s">
        <v>85</v>
      </c>
      <c r="F84" s="4" t="s">
        <v>2</v>
      </c>
      <c r="G84" s="4">
        <v>5</v>
      </c>
      <c r="H84" s="49" t="str">
        <f>HYPERLINK("mailto:litzshroff16@gmail.com","litzshroff16@gmail.com")</f>
        <v>litzshroff16@gmail.com</v>
      </c>
      <c r="I84" s="50">
        <v>9894469994</v>
      </c>
      <c r="J84" s="4">
        <v>69</v>
      </c>
      <c r="K84" s="4" t="s">
        <v>1030</v>
      </c>
      <c r="L84" s="46">
        <v>69</v>
      </c>
      <c r="M84" s="4" t="s">
        <v>1053</v>
      </c>
      <c r="N84" s="4" t="s">
        <v>1032</v>
      </c>
      <c r="O84" s="51" t="s">
        <v>1033</v>
      </c>
      <c r="P84" s="51" t="s">
        <v>1033</v>
      </c>
      <c r="Q84" s="51" t="s">
        <v>1033</v>
      </c>
      <c r="R84" s="4">
        <v>70</v>
      </c>
      <c r="S84" s="4">
        <v>65.5</v>
      </c>
      <c r="T84" s="4">
        <v>49</v>
      </c>
      <c r="U84" s="4">
        <v>64.83</v>
      </c>
      <c r="V84" s="18"/>
      <c r="W84" s="18"/>
      <c r="X84" s="18"/>
      <c r="Y84" s="18"/>
      <c r="Z84" s="52" t="s">
        <v>1034</v>
      </c>
      <c r="AA84" s="4" t="s">
        <v>1035</v>
      </c>
      <c r="AB84" s="36" t="s">
        <v>1489</v>
      </c>
      <c r="AC84" s="86" t="s">
        <v>1055</v>
      </c>
      <c r="AD84" s="57" t="s">
        <v>1490</v>
      </c>
      <c r="AE84" s="57" t="s">
        <v>1491</v>
      </c>
      <c r="AF84" s="31">
        <v>9894630555</v>
      </c>
      <c r="AG84" s="4" t="s">
        <v>1058</v>
      </c>
      <c r="AH84" s="4" t="s">
        <v>1041</v>
      </c>
      <c r="AI84" s="4" t="s">
        <v>1042</v>
      </c>
      <c r="AJ84" s="18"/>
      <c r="AK84" s="18"/>
      <c r="AL84" s="18"/>
    </row>
    <row r="85" spans="1:38" x14ac:dyDescent="0.25">
      <c r="A85" s="46">
        <v>84</v>
      </c>
      <c r="B85" s="47" t="s">
        <v>102</v>
      </c>
      <c r="C85" s="48" t="s">
        <v>1492</v>
      </c>
      <c r="D85" s="4" t="s">
        <v>1029</v>
      </c>
      <c r="E85" s="48" t="s">
        <v>85</v>
      </c>
      <c r="F85" s="4" t="s">
        <v>2</v>
      </c>
      <c r="G85" s="4">
        <v>5</v>
      </c>
      <c r="H85" s="49" t="str">
        <f>HYPERLINK("mailto:veena.hemanth.rao@gmail.com","veena.hemanth.rao@gmail.com / suryarao@live.com")</f>
        <v>veena.hemanth.rao@gmail.com / suryarao@live.com</v>
      </c>
      <c r="I85" s="50">
        <v>8105959472</v>
      </c>
      <c r="J85" s="4">
        <v>54</v>
      </c>
      <c r="K85" s="4" t="s">
        <v>1060</v>
      </c>
      <c r="L85" s="46">
        <v>54</v>
      </c>
      <c r="M85" s="4" t="s">
        <v>1053</v>
      </c>
      <c r="N85" s="4" t="s">
        <v>1032</v>
      </c>
      <c r="O85" s="51" t="s">
        <v>1033</v>
      </c>
      <c r="P85" s="51" t="s">
        <v>1033</v>
      </c>
      <c r="Q85" s="51" t="s">
        <v>1033</v>
      </c>
      <c r="R85" s="4">
        <v>59</v>
      </c>
      <c r="S85" s="4">
        <v>57.6</v>
      </c>
      <c r="T85" s="4">
        <v>54</v>
      </c>
      <c r="U85" s="4">
        <v>54.17</v>
      </c>
      <c r="V85" s="18"/>
      <c r="W85" s="18"/>
      <c r="X85" s="18"/>
      <c r="Y85" s="18"/>
      <c r="Z85" s="52" t="s">
        <v>1034</v>
      </c>
      <c r="AA85" s="4" t="s">
        <v>1035</v>
      </c>
      <c r="AB85" s="36" t="s">
        <v>1493</v>
      </c>
      <c r="AC85" s="37" t="s">
        <v>1494</v>
      </c>
      <c r="AD85" s="57" t="s">
        <v>1495</v>
      </c>
      <c r="AE85" s="57" t="s">
        <v>1496</v>
      </c>
      <c r="AF85" s="31">
        <v>9243114717</v>
      </c>
      <c r="AG85" s="4" t="s">
        <v>1051</v>
      </c>
      <c r="AH85" s="4" t="s">
        <v>1041</v>
      </c>
      <c r="AI85" s="4" t="s">
        <v>1042</v>
      </c>
      <c r="AJ85" s="18"/>
      <c r="AK85" s="18"/>
      <c r="AL85" s="18"/>
    </row>
    <row r="86" spans="1:38" x14ac:dyDescent="0.25">
      <c r="A86" s="46">
        <v>85</v>
      </c>
      <c r="B86" s="47" t="s">
        <v>103</v>
      </c>
      <c r="C86" s="48" t="s">
        <v>1497</v>
      </c>
      <c r="D86" s="4" t="s">
        <v>1029</v>
      </c>
      <c r="E86" s="48" t="s">
        <v>85</v>
      </c>
      <c r="F86" s="4" t="s">
        <v>2</v>
      </c>
      <c r="G86" s="4">
        <v>5</v>
      </c>
      <c r="H86" s="49" t="str">
        <f>HYPERLINK("mailto:kpriya0411@gmail.com","kpriya0411@gmail.com")</f>
        <v>kpriya0411@gmail.com</v>
      </c>
      <c r="I86" s="50">
        <v>9591691195</v>
      </c>
      <c r="J86" s="4">
        <v>70</v>
      </c>
      <c r="K86" s="4" t="s">
        <v>1098</v>
      </c>
      <c r="L86" s="46">
        <v>70</v>
      </c>
      <c r="M86" s="4" t="s">
        <v>1053</v>
      </c>
      <c r="N86" s="4" t="s">
        <v>1032</v>
      </c>
      <c r="O86" s="51" t="s">
        <v>1033</v>
      </c>
      <c r="P86" s="51" t="s">
        <v>1033</v>
      </c>
      <c r="Q86" s="51" t="s">
        <v>1033</v>
      </c>
      <c r="R86" s="4">
        <v>67</v>
      </c>
      <c r="S86" s="4">
        <v>68</v>
      </c>
      <c r="T86" s="4">
        <v>55</v>
      </c>
      <c r="U86" s="4">
        <v>63.33</v>
      </c>
      <c r="V86" s="18"/>
      <c r="W86" s="18"/>
      <c r="X86" s="18"/>
      <c r="Y86" s="18"/>
      <c r="Z86" s="52" t="s">
        <v>1034</v>
      </c>
      <c r="AA86" s="4" t="s">
        <v>1035</v>
      </c>
      <c r="AB86" s="36" t="s">
        <v>1348</v>
      </c>
      <c r="AC86" s="37" t="s">
        <v>1171</v>
      </c>
      <c r="AD86" s="57" t="s">
        <v>1349</v>
      </c>
      <c r="AE86" s="57" t="s">
        <v>1350</v>
      </c>
      <c r="AF86" s="31">
        <v>9880839279</v>
      </c>
      <c r="AG86" s="4" t="s">
        <v>1058</v>
      </c>
      <c r="AH86" s="4" t="s">
        <v>1041</v>
      </c>
      <c r="AI86" s="4" t="s">
        <v>1042</v>
      </c>
      <c r="AJ86" s="18"/>
      <c r="AK86" s="18"/>
      <c r="AL86" s="18"/>
    </row>
    <row r="87" spans="1:38" x14ac:dyDescent="0.25">
      <c r="A87" s="46">
        <v>86</v>
      </c>
      <c r="B87" s="47" t="s">
        <v>104</v>
      </c>
      <c r="C87" s="48" t="s">
        <v>1498</v>
      </c>
      <c r="D87" s="4" t="s">
        <v>1073</v>
      </c>
      <c r="E87" s="48" t="s">
        <v>85</v>
      </c>
      <c r="F87" s="4" t="s">
        <v>2</v>
      </c>
      <c r="G87" s="4">
        <v>5</v>
      </c>
      <c r="H87" s="49" t="str">
        <f>HYPERLINK("mailto:vinayareddy0143@gmail.com","vinayareddy0143@gmail.com")</f>
        <v>vinayareddy0143@gmail.com</v>
      </c>
      <c r="I87" s="50">
        <v>8861975118</v>
      </c>
      <c r="J87" s="4">
        <v>72</v>
      </c>
      <c r="K87" s="4" t="s">
        <v>1030</v>
      </c>
      <c r="L87" s="46">
        <v>72</v>
      </c>
      <c r="M87" s="4" t="s">
        <v>1053</v>
      </c>
      <c r="N87" s="4" t="s">
        <v>1032</v>
      </c>
      <c r="O87" s="51" t="s">
        <v>1033</v>
      </c>
      <c r="P87" s="51" t="s">
        <v>1033</v>
      </c>
      <c r="Q87" s="51" t="s">
        <v>1033</v>
      </c>
      <c r="R87" s="4">
        <v>66</v>
      </c>
      <c r="S87" s="4">
        <v>73</v>
      </c>
      <c r="T87" s="4">
        <v>68</v>
      </c>
      <c r="U87" s="4">
        <v>64.17</v>
      </c>
      <c r="V87" s="18"/>
      <c r="W87" s="18"/>
      <c r="X87" s="18"/>
      <c r="Y87" s="18"/>
      <c r="Z87" s="52" t="s">
        <v>1034</v>
      </c>
      <c r="AA87" s="4" t="s">
        <v>1035</v>
      </c>
      <c r="AB87" s="36" t="s">
        <v>1499</v>
      </c>
      <c r="AC87" s="37" t="s">
        <v>1500</v>
      </c>
      <c r="AD87" s="57" t="s">
        <v>1501</v>
      </c>
      <c r="AE87" s="57" t="s">
        <v>1502</v>
      </c>
      <c r="AF87" s="31">
        <v>9972981413</v>
      </c>
      <c r="AG87" s="4" t="s">
        <v>1335</v>
      </c>
      <c r="AH87" s="4" t="s">
        <v>1041</v>
      </c>
      <c r="AI87" s="4" t="s">
        <v>1042</v>
      </c>
      <c r="AJ87" s="18"/>
      <c r="AK87" s="18"/>
      <c r="AL87" s="18"/>
    </row>
    <row r="88" spans="1:38" x14ac:dyDescent="0.25">
      <c r="A88" s="46">
        <v>87</v>
      </c>
      <c r="B88" s="56" t="s">
        <v>105</v>
      </c>
      <c r="C88" s="48" t="s">
        <v>1503</v>
      </c>
      <c r="D88" s="4" t="s">
        <v>1029</v>
      </c>
      <c r="E88" s="48" t="s">
        <v>85</v>
      </c>
      <c r="F88" s="4" t="s">
        <v>2</v>
      </c>
      <c r="G88" s="4">
        <v>5</v>
      </c>
      <c r="H88" s="67" t="str">
        <f>HYPERLINK("mailto:akshayba18@gmail.com","akshayba18@gmail.com")</f>
        <v>akshayba18@gmail.com</v>
      </c>
      <c r="I88" s="46"/>
      <c r="J88" s="4">
        <v>56</v>
      </c>
      <c r="K88" s="4" t="s">
        <v>1030</v>
      </c>
      <c r="L88" s="46">
        <v>56</v>
      </c>
      <c r="M88" s="4" t="s">
        <v>1053</v>
      </c>
      <c r="N88" s="4" t="s">
        <v>1032</v>
      </c>
      <c r="O88" s="51" t="s">
        <v>1033</v>
      </c>
      <c r="P88" s="51" t="s">
        <v>1033</v>
      </c>
      <c r="Q88" s="51" t="s">
        <v>1033</v>
      </c>
      <c r="R88" s="4">
        <v>76</v>
      </c>
      <c r="S88" s="4">
        <v>78</v>
      </c>
      <c r="T88" s="4">
        <v>71</v>
      </c>
      <c r="U88" s="4">
        <v>75</v>
      </c>
      <c r="V88" s="18"/>
      <c r="W88" s="18"/>
      <c r="X88" s="18"/>
      <c r="Y88" s="18"/>
      <c r="Z88" s="52" t="s">
        <v>1034</v>
      </c>
      <c r="AA88" s="4" t="s">
        <v>1035</v>
      </c>
      <c r="AB88" s="36" t="s">
        <v>1504</v>
      </c>
      <c r="AC88" s="37" t="s">
        <v>1505</v>
      </c>
      <c r="AD88" s="57" t="s">
        <v>778</v>
      </c>
      <c r="AE88" s="57" t="s">
        <v>1506</v>
      </c>
      <c r="AF88" s="31">
        <v>8867103355</v>
      </c>
      <c r="AG88" s="4" t="s">
        <v>1507</v>
      </c>
      <c r="AH88" s="4" t="s">
        <v>1041</v>
      </c>
      <c r="AI88" s="4" t="s">
        <v>1042</v>
      </c>
      <c r="AJ88" s="18"/>
      <c r="AK88" s="18"/>
      <c r="AL88" s="18"/>
    </row>
    <row r="89" spans="1:38" x14ac:dyDescent="0.25">
      <c r="A89" s="46">
        <v>88</v>
      </c>
      <c r="B89" s="47" t="s">
        <v>106</v>
      </c>
      <c r="C89" s="48" t="s">
        <v>1508</v>
      </c>
      <c r="D89" s="4" t="s">
        <v>1029</v>
      </c>
      <c r="E89" s="48" t="s">
        <v>85</v>
      </c>
      <c r="F89" s="4" t="s">
        <v>2</v>
      </c>
      <c r="G89" s="4">
        <v>5</v>
      </c>
      <c r="H89" s="49" t="str">
        <f>HYPERLINK("mailto:ayush20srinivas@gmail.com","ayush20srinivas@gmail.com")</f>
        <v>ayush20srinivas@gmail.com</v>
      </c>
      <c r="I89" s="50">
        <v>8105061223</v>
      </c>
      <c r="J89" s="4">
        <v>49</v>
      </c>
      <c r="K89" s="4" t="s">
        <v>1030</v>
      </c>
      <c r="L89" s="46">
        <v>49</v>
      </c>
      <c r="M89" s="4" t="s">
        <v>1031</v>
      </c>
      <c r="N89" s="4" t="s">
        <v>1032</v>
      </c>
      <c r="O89" s="51" t="s">
        <v>1033</v>
      </c>
      <c r="P89" s="51" t="s">
        <v>1033</v>
      </c>
      <c r="Q89" s="51" t="s">
        <v>1033</v>
      </c>
      <c r="R89" s="4">
        <v>54</v>
      </c>
      <c r="S89" s="4">
        <v>55</v>
      </c>
      <c r="T89" s="4">
        <v>50</v>
      </c>
      <c r="U89" s="4">
        <v>51.5</v>
      </c>
      <c r="V89" s="18"/>
      <c r="W89" s="18"/>
      <c r="X89" s="18"/>
      <c r="Y89" s="18"/>
      <c r="Z89" s="52" t="s">
        <v>1034</v>
      </c>
      <c r="AA89" s="4" t="s">
        <v>1035</v>
      </c>
      <c r="AB89" s="53" t="s">
        <v>1509</v>
      </c>
      <c r="AC89" s="54" t="s">
        <v>1190</v>
      </c>
      <c r="AD89" s="55" t="s">
        <v>1510</v>
      </c>
      <c r="AE89" s="55" t="s">
        <v>1511</v>
      </c>
      <c r="AF89" s="31">
        <v>9964353905</v>
      </c>
      <c r="AG89" s="4" t="s">
        <v>1058</v>
      </c>
      <c r="AH89" s="4" t="s">
        <v>1041</v>
      </c>
      <c r="AI89" s="4" t="s">
        <v>1042</v>
      </c>
      <c r="AJ89" s="18"/>
      <c r="AK89" s="18"/>
      <c r="AL89" s="18"/>
    </row>
    <row r="90" spans="1:38" x14ac:dyDescent="0.25">
      <c r="A90" s="46">
        <v>89</v>
      </c>
      <c r="B90" s="47" t="s">
        <v>107</v>
      </c>
      <c r="C90" s="48" t="s">
        <v>1512</v>
      </c>
      <c r="D90" s="4" t="s">
        <v>1073</v>
      </c>
      <c r="E90" s="48" t="s">
        <v>85</v>
      </c>
      <c r="F90" s="4" t="s">
        <v>2</v>
      </c>
      <c r="G90" s="4">
        <v>5</v>
      </c>
      <c r="H90" s="49" t="str">
        <f>HYPERLINK("mailto:deepthigirish6@gmail.com","deepthigirish6@gmail.com")</f>
        <v>deepthigirish6@gmail.com</v>
      </c>
      <c r="I90" s="50">
        <v>9900984344</v>
      </c>
      <c r="J90" s="4">
        <v>81</v>
      </c>
      <c r="K90" s="4" t="s">
        <v>1030</v>
      </c>
      <c r="L90" s="46">
        <v>81</v>
      </c>
      <c r="M90" s="4" t="s">
        <v>1053</v>
      </c>
      <c r="N90" s="4" t="s">
        <v>1032</v>
      </c>
      <c r="O90" s="51" t="s">
        <v>1033</v>
      </c>
      <c r="P90" s="51" t="s">
        <v>1033</v>
      </c>
      <c r="Q90" s="51" t="s">
        <v>1033</v>
      </c>
      <c r="R90" s="4">
        <v>80</v>
      </c>
      <c r="S90" s="4">
        <v>84</v>
      </c>
      <c r="T90" s="4">
        <v>83</v>
      </c>
      <c r="U90" s="4">
        <v>89.67</v>
      </c>
      <c r="V90" s="18"/>
      <c r="W90" s="18"/>
      <c r="X90" s="18"/>
      <c r="Y90" s="18"/>
      <c r="Z90" s="52" t="s">
        <v>1034</v>
      </c>
      <c r="AA90" s="4" t="s">
        <v>1035</v>
      </c>
      <c r="AB90" s="36" t="s">
        <v>1513</v>
      </c>
      <c r="AC90" s="37" t="s">
        <v>1514</v>
      </c>
      <c r="AD90" s="57" t="s">
        <v>1515</v>
      </c>
      <c r="AE90" s="57" t="s">
        <v>1516</v>
      </c>
      <c r="AF90" s="31">
        <v>9900984344</v>
      </c>
      <c r="AG90" s="4" t="s">
        <v>1507</v>
      </c>
      <c r="AH90" s="4" t="s">
        <v>1041</v>
      </c>
      <c r="AI90" s="4" t="s">
        <v>1042</v>
      </c>
      <c r="AJ90" s="18"/>
      <c r="AK90" s="18"/>
      <c r="AL90" s="18"/>
    </row>
    <row r="91" spans="1:38" x14ac:dyDescent="0.25">
      <c r="A91" s="46">
        <v>90</v>
      </c>
      <c r="B91" s="47" t="s">
        <v>108</v>
      </c>
      <c r="C91" s="48" t="s">
        <v>1517</v>
      </c>
      <c r="D91" s="4" t="s">
        <v>1073</v>
      </c>
      <c r="E91" s="48" t="s">
        <v>85</v>
      </c>
      <c r="F91" s="4" t="s">
        <v>2</v>
      </c>
      <c r="G91" s="4">
        <v>5</v>
      </c>
      <c r="H91" s="49" t="str">
        <f>HYPERLINK("mailto:navya.sudhindra@gmail.com","navya.sudhindra@gmail.com")</f>
        <v>navya.sudhindra@gmail.com</v>
      </c>
      <c r="I91" s="50">
        <v>9035315508</v>
      </c>
      <c r="J91" s="4">
        <v>70</v>
      </c>
      <c r="K91" s="4" t="s">
        <v>1030</v>
      </c>
      <c r="L91" s="46">
        <v>65</v>
      </c>
      <c r="M91" s="4" t="s">
        <v>1053</v>
      </c>
      <c r="N91" s="4" t="s">
        <v>1032</v>
      </c>
      <c r="O91" s="51" t="s">
        <v>1033</v>
      </c>
      <c r="P91" s="51" t="s">
        <v>1033</v>
      </c>
      <c r="Q91" s="51" t="s">
        <v>1033</v>
      </c>
      <c r="R91" s="4">
        <v>69</v>
      </c>
      <c r="S91" s="4">
        <v>67</v>
      </c>
      <c r="T91" s="4">
        <v>53</v>
      </c>
      <c r="U91" s="4">
        <v>57.17</v>
      </c>
      <c r="V91" s="18"/>
      <c r="W91" s="18"/>
      <c r="X91" s="18"/>
      <c r="Y91" s="18"/>
      <c r="Z91" s="52" t="s">
        <v>1034</v>
      </c>
      <c r="AA91" s="4" t="s">
        <v>1035</v>
      </c>
      <c r="AB91" s="53" t="s">
        <v>1518</v>
      </c>
      <c r="AC91" s="54" t="s">
        <v>1519</v>
      </c>
      <c r="AD91" s="55" t="s">
        <v>1520</v>
      </c>
      <c r="AE91" s="55" t="s">
        <v>1521</v>
      </c>
      <c r="AF91" s="31">
        <v>9686117744</v>
      </c>
      <c r="AG91" s="4" t="s">
        <v>1058</v>
      </c>
      <c r="AH91" s="4" t="s">
        <v>1041</v>
      </c>
      <c r="AI91" s="4" t="s">
        <v>1042</v>
      </c>
      <c r="AJ91" s="18"/>
      <c r="AK91" s="18"/>
      <c r="AL91" s="18"/>
    </row>
    <row r="92" spans="1:38" x14ac:dyDescent="0.25">
      <c r="A92" s="46">
        <v>91</v>
      </c>
      <c r="B92" s="47" t="s">
        <v>109</v>
      </c>
      <c r="C92" s="48" t="s">
        <v>1522</v>
      </c>
      <c r="D92" s="4" t="s">
        <v>1029</v>
      </c>
      <c r="E92" s="48" t="s">
        <v>85</v>
      </c>
      <c r="F92" s="4" t="s">
        <v>2</v>
      </c>
      <c r="G92" s="4">
        <v>5</v>
      </c>
      <c r="H92" s="49" t="str">
        <f>HYPERLINK("mailto:rakesh.uma89@gmail.com","rakesh.uma89@gmail.com")</f>
        <v>rakesh.uma89@gmail.com</v>
      </c>
      <c r="I92" s="50">
        <v>9620238757</v>
      </c>
      <c r="J92" s="4">
        <v>58</v>
      </c>
      <c r="K92" s="4" t="s">
        <v>1030</v>
      </c>
      <c r="L92" s="46">
        <v>58</v>
      </c>
      <c r="M92" s="4" t="s">
        <v>1053</v>
      </c>
      <c r="N92" s="4" t="s">
        <v>1032</v>
      </c>
      <c r="O92" s="51" t="s">
        <v>1033</v>
      </c>
      <c r="P92" s="51" t="s">
        <v>1033</v>
      </c>
      <c r="Q92" s="51" t="s">
        <v>1033</v>
      </c>
      <c r="R92" s="4">
        <v>65</v>
      </c>
      <c r="S92" s="4">
        <v>62</v>
      </c>
      <c r="T92" s="4">
        <v>60.1</v>
      </c>
      <c r="U92" s="4">
        <v>67</v>
      </c>
      <c r="V92" s="18"/>
      <c r="W92" s="18"/>
      <c r="X92" s="18"/>
      <c r="Y92" s="18"/>
      <c r="Z92" s="52" t="s">
        <v>1034</v>
      </c>
      <c r="AA92" s="4" t="s">
        <v>1035</v>
      </c>
      <c r="AB92" s="36" t="s">
        <v>1523</v>
      </c>
      <c r="AC92" s="37" t="s">
        <v>1524</v>
      </c>
      <c r="AD92" s="57" t="s">
        <v>1525</v>
      </c>
      <c r="AE92" s="57" t="s">
        <v>1526</v>
      </c>
      <c r="AF92" s="31">
        <v>9741543146</v>
      </c>
      <c r="AG92" s="4" t="s">
        <v>1125</v>
      </c>
      <c r="AH92" s="4" t="s">
        <v>1041</v>
      </c>
      <c r="AI92" s="4" t="s">
        <v>1042</v>
      </c>
      <c r="AJ92" s="18"/>
      <c r="AK92" s="18"/>
      <c r="AL92" s="18"/>
    </row>
    <row r="93" spans="1:38" x14ac:dyDescent="0.25">
      <c r="A93" s="46">
        <v>92</v>
      </c>
      <c r="B93" s="47" t="s">
        <v>110</v>
      </c>
      <c r="C93" s="48" t="s">
        <v>1527</v>
      </c>
      <c r="D93" s="4" t="s">
        <v>1029</v>
      </c>
      <c r="E93" s="48" t="s">
        <v>85</v>
      </c>
      <c r="F93" s="4" t="s">
        <v>2</v>
      </c>
      <c r="G93" s="4">
        <v>5</v>
      </c>
      <c r="H93" s="49" t="str">
        <f>HYPERLINK("mailto:siddhant_basu@yahoo.com","siddhant_basu@yahoo.com")</f>
        <v>siddhant_basu@yahoo.com</v>
      </c>
      <c r="I93" s="50">
        <v>9163657354</v>
      </c>
      <c r="J93" s="4">
        <v>76</v>
      </c>
      <c r="K93" s="4" t="s">
        <v>1060</v>
      </c>
      <c r="L93" s="46">
        <v>76</v>
      </c>
      <c r="M93" s="4" t="s">
        <v>1031</v>
      </c>
      <c r="N93" s="4" t="s">
        <v>1060</v>
      </c>
      <c r="O93" s="51" t="s">
        <v>1033</v>
      </c>
      <c r="P93" s="51" t="s">
        <v>1033</v>
      </c>
      <c r="Q93" s="51" t="s">
        <v>1033</v>
      </c>
      <c r="R93" s="4">
        <v>47</v>
      </c>
      <c r="S93" s="4">
        <v>55</v>
      </c>
      <c r="T93" s="4">
        <v>54</v>
      </c>
      <c r="U93" s="4">
        <v>42.5</v>
      </c>
      <c r="V93" s="18"/>
      <c r="W93" s="18"/>
      <c r="X93" s="18"/>
      <c r="Y93" s="18"/>
      <c r="Z93" s="52" t="s">
        <v>1034</v>
      </c>
      <c r="AA93" s="4" t="s">
        <v>1035</v>
      </c>
      <c r="AB93" s="36" t="s">
        <v>1528</v>
      </c>
      <c r="AC93" s="86" t="s">
        <v>1529</v>
      </c>
      <c r="AD93" s="57" t="s">
        <v>1530</v>
      </c>
      <c r="AE93" s="57" t="s">
        <v>1531</v>
      </c>
      <c r="AF93" s="31">
        <v>9874096669</v>
      </c>
      <c r="AG93" s="4" t="s">
        <v>1058</v>
      </c>
      <c r="AH93" s="4" t="s">
        <v>1041</v>
      </c>
      <c r="AI93" s="4" t="s">
        <v>1042</v>
      </c>
      <c r="AJ93" s="18"/>
      <c r="AK93" s="18"/>
      <c r="AL93" s="18"/>
    </row>
    <row r="94" spans="1:38" x14ac:dyDescent="0.25">
      <c r="A94" s="46">
        <v>93</v>
      </c>
      <c r="B94" s="47" t="s">
        <v>111</v>
      </c>
      <c r="C94" s="48" t="s">
        <v>1532</v>
      </c>
      <c r="D94" s="4" t="s">
        <v>1029</v>
      </c>
      <c r="E94" s="48" t="s">
        <v>112</v>
      </c>
      <c r="F94" s="4" t="s">
        <v>2</v>
      </c>
      <c r="G94" s="4">
        <v>5</v>
      </c>
      <c r="H94" s="49" t="str">
        <f>HYPERLINK("mailto:saumengaurav15@gmail.com","saumengaurav15@gmail.com")</f>
        <v>saumengaurav15@gmail.com</v>
      </c>
      <c r="I94" s="50">
        <v>8197685588</v>
      </c>
      <c r="J94" s="4">
        <v>58</v>
      </c>
      <c r="K94" s="4" t="s">
        <v>1030</v>
      </c>
      <c r="L94" s="46">
        <v>58</v>
      </c>
      <c r="M94" s="4" t="s">
        <v>1031</v>
      </c>
      <c r="N94" s="4" t="s">
        <v>1032</v>
      </c>
      <c r="O94" s="51" t="s">
        <v>1033</v>
      </c>
      <c r="P94" s="51" t="s">
        <v>1033</v>
      </c>
      <c r="Q94" s="51" t="s">
        <v>1033</v>
      </c>
      <c r="R94" s="4">
        <v>43</v>
      </c>
      <c r="S94" s="4">
        <v>50</v>
      </c>
      <c r="T94" s="4">
        <v>45</v>
      </c>
      <c r="U94" s="4">
        <v>55</v>
      </c>
      <c r="V94" s="18"/>
      <c r="W94" s="18"/>
      <c r="X94" s="18"/>
      <c r="Y94" s="18"/>
      <c r="Z94" s="52" t="s">
        <v>1034</v>
      </c>
      <c r="AA94" s="4" t="s">
        <v>1035</v>
      </c>
      <c r="AB94" s="19" t="s">
        <v>1533</v>
      </c>
      <c r="AC94" s="37" t="s">
        <v>1534</v>
      </c>
      <c r="AD94" s="57" t="s">
        <v>1535</v>
      </c>
      <c r="AE94" s="57" t="s">
        <v>1536</v>
      </c>
      <c r="AF94" s="31">
        <v>9342414202</v>
      </c>
      <c r="AG94" s="4" t="s">
        <v>1058</v>
      </c>
      <c r="AH94" s="4" t="s">
        <v>1041</v>
      </c>
      <c r="AI94" s="4" t="s">
        <v>1042</v>
      </c>
      <c r="AJ94" s="18"/>
      <c r="AK94" s="18"/>
      <c r="AL94" s="18"/>
    </row>
    <row r="95" spans="1:38" x14ac:dyDescent="0.25">
      <c r="A95" s="46">
        <v>94</v>
      </c>
      <c r="B95" s="47" t="s">
        <v>113</v>
      </c>
      <c r="C95" s="48" t="s">
        <v>1537</v>
      </c>
      <c r="D95" s="4" t="s">
        <v>1029</v>
      </c>
      <c r="E95" s="48" t="s">
        <v>112</v>
      </c>
      <c r="F95" s="4" t="s">
        <v>2</v>
      </c>
      <c r="G95" s="4">
        <v>5</v>
      </c>
      <c r="H95" s="49" t="str">
        <f>HYPERLINK("mailto:madhu.dhanush@gmail.com","madhu.dhanush@gmail.com /djdheeraj.vipes@gmail.com")</f>
        <v>madhu.dhanush@gmail.com /djdheeraj.vipes@gmail.com</v>
      </c>
      <c r="I95" s="50">
        <v>9066373060</v>
      </c>
      <c r="J95" s="4">
        <v>72</v>
      </c>
      <c r="K95" s="4" t="s">
        <v>1030</v>
      </c>
      <c r="L95" s="46">
        <v>72</v>
      </c>
      <c r="M95" s="4" t="s">
        <v>1031</v>
      </c>
      <c r="N95" s="4" t="s">
        <v>1032</v>
      </c>
      <c r="O95" s="51" t="s">
        <v>1033</v>
      </c>
      <c r="P95" s="51" t="s">
        <v>1033</v>
      </c>
      <c r="Q95" s="51" t="s">
        <v>1033</v>
      </c>
      <c r="R95" s="4">
        <v>62</v>
      </c>
      <c r="S95" s="4">
        <v>60</v>
      </c>
      <c r="T95" s="4">
        <v>65</v>
      </c>
      <c r="U95" s="4">
        <v>60</v>
      </c>
      <c r="V95" s="18"/>
      <c r="W95" s="18"/>
      <c r="X95" s="18"/>
      <c r="Y95" s="18"/>
      <c r="Z95" s="52" t="s">
        <v>1034</v>
      </c>
      <c r="AA95" s="4" t="s">
        <v>1035</v>
      </c>
      <c r="AB95" s="53" t="s">
        <v>1538</v>
      </c>
      <c r="AC95" s="54" t="s">
        <v>1539</v>
      </c>
      <c r="AD95" s="55" t="s">
        <v>1540</v>
      </c>
      <c r="AE95" s="55" t="s">
        <v>1541</v>
      </c>
      <c r="AF95" s="31">
        <v>9901189808</v>
      </c>
      <c r="AG95" s="4" t="s">
        <v>1058</v>
      </c>
      <c r="AH95" s="4" t="s">
        <v>1041</v>
      </c>
      <c r="AI95" s="4" t="s">
        <v>1042</v>
      </c>
      <c r="AJ95" s="18"/>
      <c r="AK95" s="18"/>
      <c r="AL95" s="18"/>
    </row>
    <row r="96" spans="1:38" x14ac:dyDescent="0.25">
      <c r="A96" s="46">
        <v>95</v>
      </c>
      <c r="B96" s="47" t="s">
        <v>114</v>
      </c>
      <c r="C96" s="48" t="s">
        <v>1542</v>
      </c>
      <c r="D96" s="4" t="s">
        <v>1073</v>
      </c>
      <c r="E96" s="48" t="s">
        <v>112</v>
      </c>
      <c r="F96" s="4" t="s">
        <v>2</v>
      </c>
      <c r="G96" s="4">
        <v>5</v>
      </c>
      <c r="H96" s="49" t="str">
        <f>HYPERLINK("mailto:selvi5293@gmail.com","selvi5293@gmail.com")</f>
        <v>selvi5293@gmail.com</v>
      </c>
      <c r="I96" s="50">
        <v>9611736044</v>
      </c>
      <c r="J96" s="4">
        <v>58</v>
      </c>
      <c r="K96" s="4" t="s">
        <v>1030</v>
      </c>
      <c r="L96" s="46">
        <v>58</v>
      </c>
      <c r="M96" s="4" t="s">
        <v>1053</v>
      </c>
      <c r="N96" s="4" t="s">
        <v>1032</v>
      </c>
      <c r="O96" s="51" t="s">
        <v>1033</v>
      </c>
      <c r="P96" s="51" t="s">
        <v>1033</v>
      </c>
      <c r="Q96" s="51" t="s">
        <v>1033</v>
      </c>
      <c r="R96" s="4">
        <v>66</v>
      </c>
      <c r="S96" s="4">
        <v>65</v>
      </c>
      <c r="T96" s="4">
        <v>60</v>
      </c>
      <c r="U96" s="4">
        <v>65</v>
      </c>
      <c r="V96" s="18"/>
      <c r="W96" s="18"/>
      <c r="X96" s="18"/>
      <c r="Y96" s="18"/>
      <c r="Z96" s="52" t="s">
        <v>1034</v>
      </c>
      <c r="AA96" s="4" t="s">
        <v>1035</v>
      </c>
      <c r="AB96" s="53" t="s">
        <v>1543</v>
      </c>
      <c r="AC96" s="54" t="s">
        <v>1544</v>
      </c>
      <c r="AD96" s="55" t="s">
        <v>1545</v>
      </c>
      <c r="AE96" s="55" t="s">
        <v>1546</v>
      </c>
      <c r="AF96" s="31">
        <v>9980521097</v>
      </c>
      <c r="AG96" s="4" t="s">
        <v>1058</v>
      </c>
      <c r="AH96" s="4" t="s">
        <v>1041</v>
      </c>
      <c r="AI96" s="4" t="s">
        <v>1042</v>
      </c>
      <c r="AJ96" s="18"/>
      <c r="AK96" s="18"/>
      <c r="AL96" s="18"/>
    </row>
    <row r="97" spans="1:38" x14ac:dyDescent="0.25">
      <c r="A97" s="46">
        <v>96</v>
      </c>
      <c r="B97" s="47" t="s">
        <v>115</v>
      </c>
      <c r="C97" s="48" t="s">
        <v>1547</v>
      </c>
      <c r="D97" s="4" t="s">
        <v>1029</v>
      </c>
      <c r="E97" s="48" t="s">
        <v>112</v>
      </c>
      <c r="F97" s="4" t="s">
        <v>2</v>
      </c>
      <c r="G97" s="4">
        <v>5</v>
      </c>
      <c r="H97" s="49" t="str">
        <f>HYPERLINK("mailto:sriharipr96@gmail.com","sriharipr96@gmail.com")</f>
        <v>sriharipr96@gmail.com</v>
      </c>
      <c r="I97" s="50">
        <v>962063459</v>
      </c>
      <c r="J97" s="4">
        <v>75</v>
      </c>
      <c r="K97" s="4" t="s">
        <v>1030</v>
      </c>
      <c r="L97" s="46">
        <v>75</v>
      </c>
      <c r="M97" s="4" t="s">
        <v>1031</v>
      </c>
      <c r="N97" s="4" t="s">
        <v>1032</v>
      </c>
      <c r="O97" s="51" t="s">
        <v>1033</v>
      </c>
      <c r="P97" s="51" t="s">
        <v>1033</v>
      </c>
      <c r="Q97" s="51" t="s">
        <v>1033</v>
      </c>
      <c r="R97" s="4">
        <v>62</v>
      </c>
      <c r="S97" s="4">
        <v>55</v>
      </c>
      <c r="T97" s="4">
        <v>60</v>
      </c>
      <c r="U97" s="4">
        <v>53</v>
      </c>
      <c r="V97" s="18"/>
      <c r="W97" s="18"/>
      <c r="X97" s="18"/>
      <c r="Y97" s="18"/>
      <c r="Z97" s="52" t="s">
        <v>1034</v>
      </c>
      <c r="AA97" s="4" t="s">
        <v>1035</v>
      </c>
      <c r="AB97" s="36" t="s">
        <v>1548</v>
      </c>
      <c r="AC97" s="37" t="s">
        <v>1549</v>
      </c>
      <c r="AD97" s="57" t="s">
        <v>1550</v>
      </c>
      <c r="AE97" s="57" t="s">
        <v>1551</v>
      </c>
      <c r="AF97" s="31">
        <v>8884741995</v>
      </c>
      <c r="AG97" s="4" t="s">
        <v>1058</v>
      </c>
      <c r="AH97" s="4" t="s">
        <v>1041</v>
      </c>
      <c r="AI97" s="4" t="s">
        <v>1042</v>
      </c>
      <c r="AJ97" s="18"/>
      <c r="AK97" s="18"/>
      <c r="AL97" s="18"/>
    </row>
    <row r="98" spans="1:38" x14ac:dyDescent="0.25">
      <c r="A98" s="46">
        <v>97</v>
      </c>
      <c r="B98" s="47" t="s">
        <v>116</v>
      </c>
      <c r="C98" s="48" t="s">
        <v>1552</v>
      </c>
      <c r="D98" s="4" t="s">
        <v>1029</v>
      </c>
      <c r="E98" s="48" t="s">
        <v>112</v>
      </c>
      <c r="F98" s="4" t="s">
        <v>2</v>
      </c>
      <c r="G98" s="4">
        <v>5</v>
      </c>
      <c r="H98" s="49" t="str">
        <f>HYPERLINK("mailto:siddartravichandran06@gmail.com","siddartravichandran06@gmail.com")</f>
        <v>siddartravichandran06@gmail.com</v>
      </c>
      <c r="I98" s="50">
        <v>9944966989</v>
      </c>
      <c r="J98" s="4">
        <v>82.75</v>
      </c>
      <c r="K98" s="4" t="s">
        <v>1030</v>
      </c>
      <c r="L98" s="46">
        <v>82.75</v>
      </c>
      <c r="M98" s="4" t="s">
        <v>1053</v>
      </c>
      <c r="N98" s="4" t="s">
        <v>1032</v>
      </c>
      <c r="O98" s="51" t="s">
        <v>1033</v>
      </c>
      <c r="P98" s="51" t="s">
        <v>1033</v>
      </c>
      <c r="Q98" s="51" t="s">
        <v>1033</v>
      </c>
      <c r="R98" s="4">
        <v>51</v>
      </c>
      <c r="S98" s="4">
        <v>55</v>
      </c>
      <c r="T98" s="4">
        <v>50</v>
      </c>
      <c r="U98" s="4">
        <v>60</v>
      </c>
      <c r="V98" s="18"/>
      <c r="W98" s="18"/>
      <c r="X98" s="18"/>
      <c r="Y98" s="18"/>
      <c r="Z98" s="52" t="s">
        <v>1081</v>
      </c>
      <c r="AA98" s="4" t="s">
        <v>1035</v>
      </c>
      <c r="AB98" s="53" t="s">
        <v>1553</v>
      </c>
      <c r="AC98" s="54" t="s">
        <v>1554</v>
      </c>
      <c r="AD98" s="55" t="s">
        <v>1555</v>
      </c>
      <c r="AE98" s="55" t="s">
        <v>1556</v>
      </c>
      <c r="AF98" s="31">
        <v>7708744144</v>
      </c>
      <c r="AG98" s="4" t="s">
        <v>1058</v>
      </c>
      <c r="AH98" s="4" t="s">
        <v>1041</v>
      </c>
      <c r="AI98" s="4" t="s">
        <v>1042</v>
      </c>
      <c r="AJ98" s="18"/>
      <c r="AK98" s="18"/>
      <c r="AL98" s="18"/>
    </row>
    <row r="99" spans="1:38" x14ac:dyDescent="0.25">
      <c r="A99" s="46">
        <v>98</v>
      </c>
      <c r="B99" s="47" t="s">
        <v>117</v>
      </c>
      <c r="C99" s="48" t="s">
        <v>1557</v>
      </c>
      <c r="D99" s="4"/>
      <c r="E99" s="48" t="s">
        <v>15</v>
      </c>
      <c r="F99" s="4" t="s">
        <v>118</v>
      </c>
      <c r="G99" s="4">
        <v>5</v>
      </c>
      <c r="H99" s="67"/>
      <c r="I99" s="46"/>
      <c r="J99" s="4">
        <v>65</v>
      </c>
      <c r="K99" s="4" t="s">
        <v>1060</v>
      </c>
      <c r="L99" s="46">
        <v>65</v>
      </c>
      <c r="M99" s="4" t="s">
        <v>1053</v>
      </c>
      <c r="N99" s="46" t="s">
        <v>1169</v>
      </c>
      <c r="O99" s="51" t="s">
        <v>1033</v>
      </c>
      <c r="P99" s="51" t="s">
        <v>1033</v>
      </c>
      <c r="Q99" s="51" t="s">
        <v>1033</v>
      </c>
      <c r="R99" s="4">
        <v>80</v>
      </c>
      <c r="S99" s="4">
        <v>55</v>
      </c>
      <c r="T99" s="4">
        <v>56</v>
      </c>
      <c r="U99" s="4">
        <v>64</v>
      </c>
      <c r="V99" s="18"/>
      <c r="W99" s="18"/>
      <c r="X99" s="18"/>
      <c r="Y99" s="18"/>
      <c r="Z99" s="52" t="s">
        <v>1081</v>
      </c>
      <c r="AA99" s="4" t="s">
        <v>1035</v>
      </c>
      <c r="AB99" s="53"/>
      <c r="AC99" s="54" t="s">
        <v>1558</v>
      </c>
      <c r="AD99" s="55" t="s">
        <v>1559</v>
      </c>
      <c r="AE99" s="55" t="s">
        <v>1560</v>
      </c>
      <c r="AF99" s="31" t="s">
        <v>1058</v>
      </c>
      <c r="AG99" s="4" t="s">
        <v>1058</v>
      </c>
      <c r="AH99" s="4" t="s">
        <v>1041</v>
      </c>
      <c r="AI99" s="4" t="s">
        <v>1561</v>
      </c>
      <c r="AJ99" s="18"/>
      <c r="AK99" s="18"/>
      <c r="AL99" s="18"/>
    </row>
    <row r="100" spans="1:38" x14ac:dyDescent="0.25">
      <c r="A100" s="87">
        <v>99</v>
      </c>
      <c r="B100" s="88" t="s">
        <v>119</v>
      </c>
      <c r="C100" s="88" t="s">
        <v>1562</v>
      </c>
      <c r="D100" s="89" t="s">
        <v>1073</v>
      </c>
      <c r="E100" s="90" t="s">
        <v>120</v>
      </c>
      <c r="F100" s="89" t="s">
        <v>2</v>
      </c>
      <c r="G100" s="89">
        <v>5</v>
      </c>
      <c r="H100" s="88"/>
      <c r="I100" s="91"/>
      <c r="J100" s="89">
        <v>42</v>
      </c>
      <c r="K100" s="92"/>
      <c r="L100" s="87">
        <v>42</v>
      </c>
      <c r="M100" s="89" t="s">
        <v>1053</v>
      </c>
      <c r="N100" s="92"/>
      <c r="O100" s="89" t="s">
        <v>1033</v>
      </c>
      <c r="P100" s="89" t="s">
        <v>1033</v>
      </c>
      <c r="Q100" s="89" t="s">
        <v>1033</v>
      </c>
      <c r="R100" s="89">
        <v>48</v>
      </c>
      <c r="S100" s="89"/>
      <c r="T100" s="89"/>
      <c r="U100" s="89">
        <v>58</v>
      </c>
      <c r="V100" s="93"/>
      <c r="W100" s="93"/>
      <c r="X100" s="93"/>
      <c r="Y100" s="93"/>
      <c r="Z100" s="87" t="s">
        <v>1034</v>
      </c>
      <c r="AA100" s="92"/>
      <c r="AB100" s="94" t="s">
        <v>1563</v>
      </c>
      <c r="AC100" s="41"/>
      <c r="AD100" s="95" t="s">
        <v>1564</v>
      </c>
      <c r="AE100" s="95"/>
      <c r="AF100" s="96"/>
      <c r="AG100" s="89"/>
      <c r="AH100" s="89" t="s">
        <v>1041</v>
      </c>
      <c r="AI100" s="89" t="s">
        <v>1042</v>
      </c>
      <c r="AJ100" s="93"/>
      <c r="AK100" s="93"/>
      <c r="AL100" s="93"/>
    </row>
    <row r="101" spans="1:38" x14ac:dyDescent="0.25">
      <c r="A101" s="87">
        <v>100</v>
      </c>
      <c r="B101" s="88" t="s">
        <v>121</v>
      </c>
      <c r="C101" s="88" t="s">
        <v>1565</v>
      </c>
      <c r="D101" s="89" t="s">
        <v>1029</v>
      </c>
      <c r="E101" s="90" t="s">
        <v>120</v>
      </c>
      <c r="F101" s="89" t="s">
        <v>2</v>
      </c>
      <c r="G101" s="89">
        <v>5</v>
      </c>
      <c r="H101" s="97" t="str">
        <f>HYPERLINK("mailto:aasifaasi777@gmail.com","aasifaasi777@gmail.com")</f>
        <v>aasifaasi777@gmail.com</v>
      </c>
      <c r="I101" s="87">
        <v>7868070809</v>
      </c>
      <c r="J101" s="89">
        <v>44</v>
      </c>
      <c r="K101" s="92"/>
      <c r="L101" s="87">
        <v>44</v>
      </c>
      <c r="M101" s="89" t="s">
        <v>1053</v>
      </c>
      <c r="N101" s="92"/>
      <c r="O101" s="89" t="s">
        <v>1033</v>
      </c>
      <c r="P101" s="89" t="s">
        <v>1033</v>
      </c>
      <c r="Q101" s="89" t="s">
        <v>1033</v>
      </c>
      <c r="R101" s="89">
        <v>56</v>
      </c>
      <c r="S101" s="89"/>
      <c r="T101" s="89"/>
      <c r="U101" s="89">
        <v>83</v>
      </c>
      <c r="V101" s="93"/>
      <c r="W101" s="93"/>
      <c r="X101" s="93"/>
      <c r="Y101" s="93"/>
      <c r="Z101" s="87" t="s">
        <v>1034</v>
      </c>
      <c r="AA101" s="92"/>
      <c r="AB101" s="94" t="s">
        <v>1563</v>
      </c>
      <c r="AC101" s="41" t="s">
        <v>1566</v>
      </c>
      <c r="AD101" s="95"/>
      <c r="AE101" s="95"/>
      <c r="AF101" s="96"/>
      <c r="AG101" s="89"/>
      <c r="AH101" s="89" t="s">
        <v>1066</v>
      </c>
      <c r="AI101" s="89" t="s">
        <v>1042</v>
      </c>
      <c r="AJ101" s="93"/>
      <c r="AK101" s="93"/>
      <c r="AL101" s="93"/>
    </row>
    <row r="102" spans="1:38" x14ac:dyDescent="0.25">
      <c r="A102" s="87">
        <v>101</v>
      </c>
      <c r="B102" s="88" t="s">
        <v>122</v>
      </c>
      <c r="C102" s="90" t="s">
        <v>1567</v>
      </c>
      <c r="D102" s="89" t="s">
        <v>1029</v>
      </c>
      <c r="E102" s="90" t="s">
        <v>120</v>
      </c>
      <c r="F102" s="89" t="s">
        <v>2</v>
      </c>
      <c r="G102" s="89">
        <v>5</v>
      </c>
      <c r="H102" s="97" t="str">
        <f>HYPERLINK("mailto:bmw.power368@gmail.com","bmw.power368@gmail.com")</f>
        <v>bmw.power368@gmail.com</v>
      </c>
      <c r="I102" s="87">
        <v>9108882830</v>
      </c>
      <c r="J102" s="89">
        <v>78</v>
      </c>
      <c r="K102" s="92"/>
      <c r="L102" s="87">
        <v>78</v>
      </c>
      <c r="M102" s="89" t="s">
        <v>1568</v>
      </c>
      <c r="N102" s="92"/>
      <c r="O102" s="89" t="s">
        <v>1033</v>
      </c>
      <c r="P102" s="89" t="s">
        <v>1033</v>
      </c>
      <c r="Q102" s="89" t="s">
        <v>1033</v>
      </c>
      <c r="R102" s="89" t="s">
        <v>1569</v>
      </c>
      <c r="S102" s="89"/>
      <c r="T102" s="89"/>
      <c r="U102" s="89">
        <v>54.5</v>
      </c>
      <c r="V102" s="93"/>
      <c r="W102" s="93"/>
      <c r="X102" s="93"/>
      <c r="Y102" s="93"/>
      <c r="Z102" s="87" t="s">
        <v>1034</v>
      </c>
      <c r="AA102" s="92"/>
      <c r="AB102" s="40" t="s">
        <v>1570</v>
      </c>
      <c r="AC102" s="41" t="s">
        <v>1571</v>
      </c>
      <c r="AD102" s="95" t="s">
        <v>1572</v>
      </c>
      <c r="AE102" s="95"/>
      <c r="AF102" s="96">
        <v>60124894847</v>
      </c>
      <c r="AG102" s="89"/>
      <c r="AH102" s="89" t="s">
        <v>1041</v>
      </c>
      <c r="AI102" s="89" t="s">
        <v>1042</v>
      </c>
      <c r="AJ102" s="93"/>
      <c r="AK102" s="93"/>
      <c r="AL102" s="93"/>
    </row>
    <row r="103" spans="1:38" x14ac:dyDescent="0.25">
      <c r="A103" s="87">
        <v>102</v>
      </c>
      <c r="B103" s="88" t="s">
        <v>123</v>
      </c>
      <c r="C103" s="88" t="s">
        <v>1573</v>
      </c>
      <c r="D103" s="89" t="s">
        <v>1029</v>
      </c>
      <c r="E103" s="90" t="s">
        <v>120</v>
      </c>
      <c r="F103" s="89" t="s">
        <v>2</v>
      </c>
      <c r="G103" s="89">
        <v>5</v>
      </c>
      <c r="H103" s="98" t="str">
        <f>HYPERLINK("mailto:aarasd@gmail.com","aarasd@gmail.com")</f>
        <v>aarasd@gmail.com</v>
      </c>
      <c r="I103" s="91">
        <v>8861380449</v>
      </c>
      <c r="J103" s="89">
        <v>60</v>
      </c>
      <c r="K103" s="92"/>
      <c r="L103" s="87">
        <v>60</v>
      </c>
      <c r="M103" s="89" t="s">
        <v>1053</v>
      </c>
      <c r="N103" s="92"/>
      <c r="O103" s="89" t="s">
        <v>1033</v>
      </c>
      <c r="P103" s="89" t="s">
        <v>1033</v>
      </c>
      <c r="Q103" s="89" t="s">
        <v>1033</v>
      </c>
      <c r="R103" s="89">
        <v>65</v>
      </c>
      <c r="S103" s="89"/>
      <c r="T103" s="89"/>
      <c r="U103" s="89">
        <v>52.67</v>
      </c>
      <c r="V103" s="93"/>
      <c r="W103" s="93"/>
      <c r="X103" s="93"/>
      <c r="Y103" s="93"/>
      <c r="Z103" s="87" t="s">
        <v>1046</v>
      </c>
      <c r="AA103" s="92"/>
      <c r="AB103" s="94" t="s">
        <v>1563</v>
      </c>
      <c r="AC103" s="41" t="s">
        <v>1574</v>
      </c>
      <c r="AD103" s="95" t="s">
        <v>1575</v>
      </c>
      <c r="AE103" s="95" t="s">
        <v>1576</v>
      </c>
      <c r="AF103" s="96">
        <v>9900744226</v>
      </c>
      <c r="AG103" s="89"/>
      <c r="AH103" s="89" t="s">
        <v>1041</v>
      </c>
      <c r="AI103" s="89" t="s">
        <v>1042</v>
      </c>
      <c r="AJ103" s="93"/>
      <c r="AK103" s="93"/>
      <c r="AL103" s="93"/>
    </row>
    <row r="104" spans="1:38" x14ac:dyDescent="0.25">
      <c r="A104" s="87">
        <v>103</v>
      </c>
      <c r="B104" s="88" t="s">
        <v>124</v>
      </c>
      <c r="C104" s="88" t="s">
        <v>1577</v>
      </c>
      <c r="D104" s="89" t="s">
        <v>1073</v>
      </c>
      <c r="E104" s="90" t="s">
        <v>120</v>
      </c>
      <c r="F104" s="89" t="s">
        <v>2</v>
      </c>
      <c r="G104" s="89">
        <v>5</v>
      </c>
      <c r="H104" s="97"/>
      <c r="I104" s="87"/>
      <c r="J104" s="89">
        <v>68</v>
      </c>
      <c r="K104" s="92"/>
      <c r="L104" s="87">
        <v>68</v>
      </c>
      <c r="M104" s="89" t="s">
        <v>1053</v>
      </c>
      <c r="N104" s="92"/>
      <c r="O104" s="89" t="s">
        <v>1033</v>
      </c>
      <c r="P104" s="89" t="s">
        <v>1033</v>
      </c>
      <c r="Q104" s="89" t="s">
        <v>1033</v>
      </c>
      <c r="R104" s="89">
        <v>42</v>
      </c>
      <c r="S104" s="89"/>
      <c r="T104" s="89"/>
      <c r="U104" s="89">
        <v>60</v>
      </c>
      <c r="V104" s="93"/>
      <c r="W104" s="93"/>
      <c r="X104" s="93"/>
      <c r="Y104" s="93"/>
      <c r="Z104" s="87" t="s">
        <v>1034</v>
      </c>
      <c r="AA104" s="92"/>
      <c r="AB104" s="94" t="s">
        <v>1563</v>
      </c>
      <c r="AC104" s="41"/>
      <c r="AD104" s="95" t="s">
        <v>1578</v>
      </c>
      <c r="AE104" s="95"/>
      <c r="AF104" s="96">
        <v>9632432382</v>
      </c>
      <c r="AG104" s="89"/>
      <c r="AH104" s="89" t="s">
        <v>1041</v>
      </c>
      <c r="AI104" s="89" t="s">
        <v>1042</v>
      </c>
      <c r="AJ104" s="93"/>
      <c r="AK104" s="93"/>
      <c r="AL104" s="93"/>
    </row>
    <row r="105" spans="1:38" x14ac:dyDescent="0.25">
      <c r="A105" s="87">
        <v>104</v>
      </c>
      <c r="B105" s="9" t="s">
        <v>125</v>
      </c>
      <c r="C105" s="88" t="s">
        <v>1579</v>
      </c>
      <c r="D105" s="89" t="s">
        <v>1073</v>
      </c>
      <c r="E105" s="90" t="s">
        <v>120</v>
      </c>
      <c r="F105" s="89" t="s">
        <v>2</v>
      </c>
      <c r="G105" s="89">
        <v>5</v>
      </c>
      <c r="H105" s="98" t="str">
        <f>HYPERLINK("mailto:priyanka.ddoc.jain@gmail.com","priyanka.ddoc.jain@gmail.com")</f>
        <v>priyanka.ddoc.jain@gmail.com</v>
      </c>
      <c r="I105" s="91">
        <v>9777591441</v>
      </c>
      <c r="J105" s="89">
        <v>76</v>
      </c>
      <c r="K105" s="92"/>
      <c r="L105" s="87">
        <v>76</v>
      </c>
      <c r="M105" s="89" t="s">
        <v>1053</v>
      </c>
      <c r="N105" s="92"/>
      <c r="O105" s="89" t="s">
        <v>1033</v>
      </c>
      <c r="P105" s="89" t="s">
        <v>1033</v>
      </c>
      <c r="Q105" s="89" t="s">
        <v>1033</v>
      </c>
      <c r="R105" s="89">
        <v>83</v>
      </c>
      <c r="S105" s="89"/>
      <c r="T105" s="89"/>
      <c r="U105" s="89">
        <v>86.17</v>
      </c>
      <c r="V105" s="93"/>
      <c r="W105" s="93"/>
      <c r="X105" s="93"/>
      <c r="Y105" s="93"/>
      <c r="Z105" s="87" t="s">
        <v>1034</v>
      </c>
      <c r="AA105" s="92"/>
      <c r="AB105" s="94" t="s">
        <v>1563</v>
      </c>
      <c r="AC105" s="41" t="s">
        <v>1580</v>
      </c>
      <c r="AD105" s="95" t="s">
        <v>1581</v>
      </c>
      <c r="AE105" s="95" t="s">
        <v>1582</v>
      </c>
      <c r="AF105" s="96"/>
      <c r="AG105" s="89"/>
      <c r="AH105" s="89" t="s">
        <v>1041</v>
      </c>
      <c r="AI105" s="89" t="s">
        <v>1042</v>
      </c>
      <c r="AJ105" s="93"/>
      <c r="AK105" s="93"/>
      <c r="AL105" s="93"/>
    </row>
    <row r="106" spans="1:38" x14ac:dyDescent="0.25">
      <c r="A106" s="87">
        <v>105</v>
      </c>
      <c r="B106" s="88" t="s">
        <v>126</v>
      </c>
      <c r="C106" s="88" t="s">
        <v>1583</v>
      </c>
      <c r="D106" s="89" t="s">
        <v>1029</v>
      </c>
      <c r="E106" s="90" t="s">
        <v>120</v>
      </c>
      <c r="F106" s="89" t="s">
        <v>2</v>
      </c>
      <c r="G106" s="89">
        <v>5</v>
      </c>
      <c r="H106" s="97"/>
      <c r="I106" s="87"/>
      <c r="J106" s="89">
        <v>50</v>
      </c>
      <c r="K106" s="92"/>
      <c r="L106" s="87">
        <v>50</v>
      </c>
      <c r="M106" s="89" t="s">
        <v>1053</v>
      </c>
      <c r="N106" s="92"/>
      <c r="O106" s="89" t="s">
        <v>1033</v>
      </c>
      <c r="P106" s="89" t="s">
        <v>1033</v>
      </c>
      <c r="Q106" s="89" t="s">
        <v>1033</v>
      </c>
      <c r="R106" s="89">
        <v>45</v>
      </c>
      <c r="S106" s="89"/>
      <c r="T106" s="89"/>
      <c r="U106" s="89">
        <v>51.67</v>
      </c>
      <c r="V106" s="93"/>
      <c r="W106" s="93"/>
      <c r="X106" s="93"/>
      <c r="Y106" s="93"/>
      <c r="Z106" s="87" t="s">
        <v>1046</v>
      </c>
      <c r="AA106" s="92"/>
      <c r="AB106" s="94" t="s">
        <v>1563</v>
      </c>
      <c r="AC106" s="41" t="s">
        <v>1584</v>
      </c>
      <c r="AD106" s="95" t="s">
        <v>1585</v>
      </c>
      <c r="AE106" s="95"/>
      <c r="AF106" s="96">
        <v>9632357908</v>
      </c>
      <c r="AG106" s="89"/>
      <c r="AH106" s="89" t="s">
        <v>1041</v>
      </c>
      <c r="AI106" s="89" t="s">
        <v>1042</v>
      </c>
      <c r="AJ106" s="93"/>
      <c r="AK106" s="93"/>
      <c r="AL106" s="93"/>
    </row>
    <row r="107" spans="1:38" x14ac:dyDescent="0.25">
      <c r="A107" s="87">
        <v>106</v>
      </c>
      <c r="B107" s="88" t="s">
        <v>127</v>
      </c>
      <c r="C107" s="90" t="s">
        <v>1586</v>
      </c>
      <c r="D107" s="89" t="s">
        <v>1029</v>
      </c>
      <c r="E107" s="90" t="s">
        <v>120</v>
      </c>
      <c r="F107" s="89" t="s">
        <v>2</v>
      </c>
      <c r="G107" s="89">
        <v>5</v>
      </c>
      <c r="H107" s="97" t="str">
        <f>HYPERLINK("mailto:nitesh920498@gmail.com","nitesh920498@gmail.com")</f>
        <v>nitesh920498@gmail.com</v>
      </c>
      <c r="I107" s="87">
        <v>9839111495</v>
      </c>
      <c r="J107" s="89">
        <v>73</v>
      </c>
      <c r="K107" s="92"/>
      <c r="L107" s="87">
        <v>73</v>
      </c>
      <c r="M107" s="89" t="s">
        <v>1053</v>
      </c>
      <c r="N107" s="92"/>
      <c r="O107" s="89" t="s">
        <v>1033</v>
      </c>
      <c r="P107" s="89" t="s">
        <v>1033</v>
      </c>
      <c r="Q107" s="89" t="s">
        <v>1033</v>
      </c>
      <c r="R107" s="89">
        <v>67</v>
      </c>
      <c r="S107" s="89"/>
      <c r="T107" s="89"/>
      <c r="U107" s="89">
        <v>60.67</v>
      </c>
      <c r="V107" s="93"/>
      <c r="W107" s="93"/>
      <c r="X107" s="93"/>
      <c r="Y107" s="93"/>
      <c r="Z107" s="87" t="s">
        <v>1034</v>
      </c>
      <c r="AA107" s="92"/>
      <c r="AB107" s="99" t="s">
        <v>1587</v>
      </c>
      <c r="AC107" s="41" t="s">
        <v>1588</v>
      </c>
      <c r="AD107" s="95" t="s">
        <v>1589</v>
      </c>
      <c r="AE107" s="95"/>
      <c r="AF107" s="96">
        <v>983911149</v>
      </c>
      <c r="AG107" s="89"/>
      <c r="AH107" s="89" t="s">
        <v>1041</v>
      </c>
      <c r="AI107" s="89" t="s">
        <v>1042</v>
      </c>
      <c r="AJ107" s="93"/>
      <c r="AK107" s="93"/>
      <c r="AL107" s="93"/>
    </row>
    <row r="108" spans="1:38" x14ac:dyDescent="0.25">
      <c r="A108" s="87">
        <v>107</v>
      </c>
      <c r="B108" s="88" t="s">
        <v>128</v>
      </c>
      <c r="C108" s="90" t="s">
        <v>1590</v>
      </c>
      <c r="D108" s="89" t="s">
        <v>1029</v>
      </c>
      <c r="E108" s="90" t="s">
        <v>120</v>
      </c>
      <c r="F108" s="89" t="s">
        <v>2</v>
      </c>
      <c r="G108" s="89">
        <v>5</v>
      </c>
      <c r="H108" s="98" t="str">
        <f>HYPERLINK("mailto:sanyamlunawat08@gmail.com","sanyamlunawat08@gmail.com")</f>
        <v>sanyamlunawat08@gmail.com</v>
      </c>
      <c r="I108" s="91">
        <v>9426071321</v>
      </c>
      <c r="J108" s="89">
        <v>74</v>
      </c>
      <c r="K108" s="92"/>
      <c r="L108" s="87">
        <v>74</v>
      </c>
      <c r="M108" s="89" t="s">
        <v>1031</v>
      </c>
      <c r="N108" s="92"/>
      <c r="O108" s="89" t="s">
        <v>1033</v>
      </c>
      <c r="P108" s="89" t="s">
        <v>1033</v>
      </c>
      <c r="Q108" s="89" t="s">
        <v>1033</v>
      </c>
      <c r="R108" s="89">
        <v>75</v>
      </c>
      <c r="S108" s="89"/>
      <c r="T108" s="89"/>
      <c r="U108" s="89">
        <v>80.83</v>
      </c>
      <c r="V108" s="93"/>
      <c r="W108" s="93"/>
      <c r="X108" s="93"/>
      <c r="Y108" s="93"/>
      <c r="Z108" s="87" t="s">
        <v>1034</v>
      </c>
      <c r="AA108" s="92"/>
      <c r="AB108" s="40" t="s">
        <v>1591</v>
      </c>
      <c r="AC108" s="41" t="s">
        <v>1592</v>
      </c>
      <c r="AD108" s="95" t="s">
        <v>1593</v>
      </c>
      <c r="AE108" s="95" t="s">
        <v>1594</v>
      </c>
      <c r="AF108" s="96">
        <v>9909438460</v>
      </c>
      <c r="AG108" s="89"/>
      <c r="AH108" s="89" t="s">
        <v>1041</v>
      </c>
      <c r="AI108" s="89" t="s">
        <v>1042</v>
      </c>
      <c r="AJ108" s="93"/>
      <c r="AK108" s="93"/>
      <c r="AL108" s="93"/>
    </row>
    <row r="109" spans="1:38" x14ac:dyDescent="0.25">
      <c r="A109" s="100">
        <v>1</v>
      </c>
      <c r="B109" s="101" t="s">
        <v>1595</v>
      </c>
      <c r="C109" s="102" t="s">
        <v>1596</v>
      </c>
      <c r="D109" s="103" t="s">
        <v>1029</v>
      </c>
      <c r="E109" s="102" t="s">
        <v>56</v>
      </c>
      <c r="F109" s="103" t="s">
        <v>2</v>
      </c>
      <c r="G109" s="103">
        <v>4</v>
      </c>
      <c r="H109" s="104" t="s">
        <v>1597</v>
      </c>
      <c r="I109" s="105">
        <v>9611834522</v>
      </c>
      <c r="J109" s="103">
        <v>96</v>
      </c>
      <c r="K109" s="106"/>
      <c r="L109" s="100">
        <v>96</v>
      </c>
      <c r="M109" s="107"/>
      <c r="N109" s="106"/>
      <c r="O109" s="103" t="s">
        <v>1033</v>
      </c>
      <c r="P109" s="103" t="s">
        <v>1033</v>
      </c>
      <c r="Q109" s="103" t="s">
        <v>1033</v>
      </c>
      <c r="R109" s="103">
        <v>16</v>
      </c>
      <c r="S109" s="103"/>
      <c r="T109" s="103"/>
      <c r="U109" s="103"/>
      <c r="V109" s="107"/>
      <c r="W109" s="106"/>
      <c r="X109" s="106"/>
      <c r="Y109" s="106"/>
      <c r="Z109" s="100" t="s">
        <v>1034</v>
      </c>
      <c r="AA109" s="107"/>
      <c r="AB109" s="108" t="s">
        <v>1203</v>
      </c>
      <c r="AC109" s="103"/>
      <c r="AD109" s="107"/>
      <c r="AE109" s="107"/>
      <c r="AF109" s="107"/>
      <c r="AG109" s="103"/>
      <c r="AH109" s="103" t="s">
        <v>1066</v>
      </c>
      <c r="AI109" s="103" t="s">
        <v>1285</v>
      </c>
      <c r="AJ109" s="103" t="s">
        <v>1598</v>
      </c>
      <c r="AK109" s="100" t="s">
        <v>1599</v>
      </c>
      <c r="AL109" s="103" t="s">
        <v>1600</v>
      </c>
    </row>
    <row r="110" spans="1:38" x14ac:dyDescent="0.25">
      <c r="A110" s="100">
        <v>2</v>
      </c>
      <c r="B110" s="104" t="s">
        <v>1601</v>
      </c>
      <c r="C110" s="102"/>
      <c r="D110" s="103" t="s">
        <v>1029</v>
      </c>
      <c r="E110" s="102"/>
      <c r="F110" s="103" t="s">
        <v>2</v>
      </c>
      <c r="G110" s="103">
        <v>4</v>
      </c>
      <c r="H110" s="109" t="str">
        <f>HYPERLINK("mailto:karanrulz169@gmail.com","karanrulz169@gmail.com")</f>
        <v>karanrulz169@gmail.com</v>
      </c>
      <c r="I110" s="100" t="s">
        <v>1602</v>
      </c>
      <c r="J110" s="103">
        <v>80</v>
      </c>
      <c r="K110" s="106"/>
      <c r="L110" s="100">
        <v>80</v>
      </c>
      <c r="M110" s="103" t="s">
        <v>1603</v>
      </c>
      <c r="N110" s="106"/>
      <c r="O110" s="106"/>
      <c r="P110" s="106"/>
      <c r="Q110" s="106"/>
      <c r="R110" s="103" t="s">
        <v>1604</v>
      </c>
      <c r="S110" s="103"/>
      <c r="T110" s="103"/>
      <c r="U110" s="103"/>
      <c r="V110" s="107"/>
      <c r="W110" s="106"/>
      <c r="X110" s="106"/>
      <c r="Y110" s="106"/>
      <c r="Z110" s="102" t="s">
        <v>1605</v>
      </c>
      <c r="AA110" s="107"/>
      <c r="AB110" s="110" t="s">
        <v>1606</v>
      </c>
      <c r="AC110" s="103"/>
      <c r="AD110" s="107"/>
      <c r="AE110" s="107" t="s">
        <v>1607</v>
      </c>
      <c r="AF110" s="111" t="s">
        <v>1608</v>
      </c>
      <c r="AG110" s="103"/>
      <c r="AH110" s="103" t="s">
        <v>1041</v>
      </c>
      <c r="AI110" s="103" t="s">
        <v>1042</v>
      </c>
      <c r="AJ110" s="103" t="s">
        <v>1598</v>
      </c>
      <c r="AK110" s="103" t="s">
        <v>1609</v>
      </c>
      <c r="AL110" s="103" t="s">
        <v>1600</v>
      </c>
    </row>
    <row r="111" spans="1:38" x14ac:dyDescent="0.25">
      <c r="A111" s="100">
        <v>3</v>
      </c>
      <c r="B111" s="104" t="s">
        <v>1610</v>
      </c>
      <c r="C111" s="102" t="s">
        <v>1611</v>
      </c>
      <c r="D111" s="103" t="s">
        <v>1029</v>
      </c>
      <c r="E111" s="102" t="s">
        <v>15</v>
      </c>
      <c r="F111" s="103" t="s">
        <v>2</v>
      </c>
      <c r="G111" s="103">
        <v>4</v>
      </c>
      <c r="H111" s="112" t="str">
        <f>HYPERLINK("mailto:abhilashep1234@gmail.com","abhilashep1234@gmail.com")</f>
        <v>abhilashep1234@gmail.com</v>
      </c>
      <c r="I111" s="113">
        <v>96598000000</v>
      </c>
      <c r="J111" s="103">
        <v>70</v>
      </c>
      <c r="K111" s="106"/>
      <c r="L111" s="100">
        <v>70</v>
      </c>
      <c r="M111" s="103" t="s">
        <v>1612</v>
      </c>
      <c r="N111" s="106"/>
      <c r="O111" s="106"/>
      <c r="P111" s="106"/>
      <c r="Q111" s="106"/>
      <c r="R111" s="103">
        <v>45</v>
      </c>
      <c r="S111" s="103"/>
      <c r="T111" s="103"/>
      <c r="U111" s="103"/>
      <c r="V111" s="107"/>
      <c r="W111" s="106"/>
      <c r="X111" s="106"/>
      <c r="Y111" s="106"/>
      <c r="Z111" s="102" t="s">
        <v>1612</v>
      </c>
      <c r="AA111" s="107"/>
      <c r="AB111" s="107" t="s">
        <v>1203</v>
      </c>
      <c r="AC111" s="103"/>
      <c r="AD111" s="107"/>
      <c r="AE111" s="107"/>
      <c r="AF111" s="107">
        <v>96597998409</v>
      </c>
      <c r="AG111" s="103"/>
      <c r="AH111" s="103" t="s">
        <v>1041</v>
      </c>
      <c r="AI111" s="103" t="s">
        <v>1042</v>
      </c>
      <c r="AJ111" s="103" t="s">
        <v>1598</v>
      </c>
      <c r="AK111" s="103" t="s">
        <v>1609</v>
      </c>
      <c r="AL111" s="103" t="s">
        <v>1600</v>
      </c>
    </row>
    <row r="112" spans="1:38" x14ac:dyDescent="0.25">
      <c r="A112" s="100">
        <v>4</v>
      </c>
      <c r="B112" s="101" t="s">
        <v>1613</v>
      </c>
      <c r="C112" s="102" t="s">
        <v>1614</v>
      </c>
      <c r="D112" s="103" t="s">
        <v>1029</v>
      </c>
      <c r="E112" s="102" t="s">
        <v>43</v>
      </c>
      <c r="F112" s="103" t="s">
        <v>2</v>
      </c>
      <c r="G112" s="103">
        <v>4</v>
      </c>
      <c r="H112" s="112"/>
      <c r="I112" s="105"/>
      <c r="J112" s="103"/>
      <c r="K112" s="106"/>
      <c r="L112" s="100"/>
      <c r="M112" s="100" t="s">
        <v>1603</v>
      </c>
      <c r="N112" s="106"/>
      <c r="O112" s="106"/>
      <c r="P112" s="106"/>
      <c r="Q112" s="106"/>
      <c r="R112" s="103">
        <v>23</v>
      </c>
      <c r="S112" s="103"/>
      <c r="T112" s="103"/>
      <c r="U112" s="103"/>
      <c r="V112" s="107"/>
      <c r="W112" s="106"/>
      <c r="X112" s="106"/>
      <c r="Y112" s="106"/>
      <c r="Z112" s="102" t="s">
        <v>1605</v>
      </c>
      <c r="AA112" s="107"/>
      <c r="AB112" s="107" t="s">
        <v>1203</v>
      </c>
      <c r="AC112" s="103"/>
      <c r="AD112" s="107"/>
      <c r="AE112" s="107"/>
      <c r="AF112" s="107"/>
      <c r="AG112" s="103"/>
      <c r="AH112" s="103" t="s">
        <v>1309</v>
      </c>
      <c r="AI112" s="103" t="s">
        <v>1615</v>
      </c>
      <c r="AJ112" s="103" t="s">
        <v>1598</v>
      </c>
      <c r="AK112" s="103" t="s">
        <v>1609</v>
      </c>
      <c r="AL112" s="103" t="s">
        <v>1600</v>
      </c>
    </row>
    <row r="113" spans="1:38" x14ac:dyDescent="0.25">
      <c r="A113" s="100">
        <v>5</v>
      </c>
      <c r="B113" s="104" t="s">
        <v>1616</v>
      </c>
      <c r="C113" s="102" t="s">
        <v>1617</v>
      </c>
      <c r="D113" s="103" t="s">
        <v>1029</v>
      </c>
      <c r="E113" s="102" t="s">
        <v>56</v>
      </c>
      <c r="F113" s="103" t="s">
        <v>2</v>
      </c>
      <c r="G113" s="103">
        <v>4</v>
      </c>
      <c r="H113" s="112" t="str">
        <f>HYPERLINK("mailto:vipuldani96@yahoo.in","vipuldani96@yahoo.in")</f>
        <v>vipuldani96@yahoo.in</v>
      </c>
      <c r="I113" s="105">
        <v>8088077433</v>
      </c>
      <c r="J113" s="103">
        <v>68</v>
      </c>
      <c r="K113" s="106"/>
      <c r="L113" s="100">
        <v>68</v>
      </c>
      <c r="M113" s="103" t="s">
        <v>1612</v>
      </c>
      <c r="N113" s="106"/>
      <c r="O113" s="106"/>
      <c r="P113" s="106"/>
      <c r="Q113" s="106"/>
      <c r="R113" s="103">
        <v>77</v>
      </c>
      <c r="S113" s="103"/>
      <c r="T113" s="103"/>
      <c r="U113" s="103"/>
      <c r="V113" s="107"/>
      <c r="W113" s="106"/>
      <c r="X113" s="106"/>
      <c r="Y113" s="106"/>
      <c r="Z113" s="102" t="s">
        <v>1612</v>
      </c>
      <c r="AA113" s="107"/>
      <c r="AB113" s="110" t="s">
        <v>1618</v>
      </c>
      <c r="AC113" s="103"/>
      <c r="AD113" s="107"/>
      <c r="AE113" s="107"/>
      <c r="AF113" s="107">
        <v>9886272706</v>
      </c>
      <c r="AG113" s="103"/>
      <c r="AH113" s="103" t="s">
        <v>1041</v>
      </c>
      <c r="AI113" s="103" t="s">
        <v>1042</v>
      </c>
      <c r="AJ113" s="103" t="s">
        <v>1598</v>
      </c>
      <c r="AK113" s="103" t="s">
        <v>1609</v>
      </c>
      <c r="AL113" s="103" t="s">
        <v>1600</v>
      </c>
    </row>
    <row r="114" spans="1:38" x14ac:dyDescent="0.25">
      <c r="A114" s="100">
        <v>6</v>
      </c>
      <c r="B114" s="104" t="s">
        <v>1619</v>
      </c>
      <c r="C114" s="102" t="s">
        <v>1620</v>
      </c>
      <c r="D114" s="103" t="s">
        <v>1029</v>
      </c>
      <c r="E114" s="102" t="s">
        <v>85</v>
      </c>
      <c r="F114" s="103" t="s">
        <v>2</v>
      </c>
      <c r="G114" s="103">
        <v>4</v>
      </c>
      <c r="H114" s="112" t="str">
        <f>HYPERLINK("mailto:vrushank18@gmail.com","vrushank18@gmail.com")</f>
        <v>vrushank18@gmail.com</v>
      </c>
      <c r="I114" s="105">
        <v>9663164836</v>
      </c>
      <c r="J114" s="103"/>
      <c r="K114" s="106"/>
      <c r="L114" s="100"/>
      <c r="M114" s="103" t="s">
        <v>1612</v>
      </c>
      <c r="N114" s="106"/>
      <c r="O114" s="106"/>
      <c r="P114" s="106"/>
      <c r="Q114" s="106"/>
      <c r="R114" s="103"/>
      <c r="S114" s="103"/>
      <c r="T114" s="103"/>
      <c r="U114" s="103"/>
      <c r="V114" s="107"/>
      <c r="W114" s="106"/>
      <c r="X114" s="106"/>
      <c r="Y114" s="106"/>
      <c r="Z114" s="102" t="s">
        <v>1612</v>
      </c>
      <c r="AA114" s="107"/>
      <c r="AB114" s="110" t="s">
        <v>1621</v>
      </c>
      <c r="AC114" s="103"/>
      <c r="AD114" s="107"/>
      <c r="AE114" s="107"/>
      <c r="AF114" s="107">
        <v>9972289227</v>
      </c>
      <c r="AG114" s="103"/>
      <c r="AH114" s="103" t="s">
        <v>1041</v>
      </c>
      <c r="AI114" s="103" t="s">
        <v>1042</v>
      </c>
      <c r="AJ114" s="103" t="s">
        <v>1598</v>
      </c>
      <c r="AK114" s="103" t="s">
        <v>1609</v>
      </c>
      <c r="AL114" s="103" t="s">
        <v>1600</v>
      </c>
    </row>
    <row r="115" spans="1:38" x14ac:dyDescent="0.25">
      <c r="A115" s="100">
        <v>7</v>
      </c>
      <c r="B115" s="104" t="s">
        <v>1622</v>
      </c>
      <c r="C115" s="102" t="s">
        <v>1623</v>
      </c>
      <c r="D115" s="103" t="s">
        <v>1029</v>
      </c>
      <c r="E115" s="102" t="s">
        <v>56</v>
      </c>
      <c r="F115" s="103" t="s">
        <v>2</v>
      </c>
      <c r="G115" s="103">
        <v>4</v>
      </c>
      <c r="H115" s="112" t="str">
        <f>HYPERLINK("mailto:sami.mukadan11@gmail.com","sami.mukadan11@gmail.com")</f>
        <v>sami.mukadan11@gmail.com</v>
      </c>
      <c r="I115" s="105">
        <v>7259915357</v>
      </c>
      <c r="J115" s="103">
        <v>57</v>
      </c>
      <c r="K115" s="106"/>
      <c r="L115" s="100">
        <v>57</v>
      </c>
      <c r="M115" s="103" t="s">
        <v>1603</v>
      </c>
      <c r="N115" s="106"/>
      <c r="O115" s="106"/>
      <c r="P115" s="106"/>
      <c r="Q115" s="106"/>
      <c r="R115" s="103">
        <v>31</v>
      </c>
      <c r="S115" s="103"/>
      <c r="T115" s="103"/>
      <c r="U115" s="103"/>
      <c r="V115" s="107"/>
      <c r="W115" s="106"/>
      <c r="X115" s="106"/>
      <c r="Y115" s="106"/>
      <c r="Z115" s="102" t="s">
        <v>1605</v>
      </c>
      <c r="AA115" s="107"/>
      <c r="AB115" s="107" t="s">
        <v>1203</v>
      </c>
      <c r="AC115" s="103"/>
      <c r="AD115" s="107"/>
      <c r="AE115" s="107"/>
      <c r="AF115" s="107">
        <v>8971931912</v>
      </c>
      <c r="AG115" s="103"/>
      <c r="AH115" s="103" t="s">
        <v>1066</v>
      </c>
      <c r="AI115" s="103" t="s">
        <v>1042</v>
      </c>
      <c r="AJ115" s="103" t="s">
        <v>1598</v>
      </c>
      <c r="AK115" s="103" t="s">
        <v>1609</v>
      </c>
      <c r="AL115" s="103" t="s">
        <v>1600</v>
      </c>
    </row>
    <row r="116" spans="1:38" x14ac:dyDescent="0.25">
      <c r="A116" s="100">
        <v>8</v>
      </c>
      <c r="B116" s="104" t="s">
        <v>1624</v>
      </c>
      <c r="C116" s="102" t="s">
        <v>1625</v>
      </c>
      <c r="D116" s="103" t="s">
        <v>1029</v>
      </c>
      <c r="E116" s="102" t="s">
        <v>85</v>
      </c>
      <c r="F116" s="103" t="s">
        <v>2</v>
      </c>
      <c r="G116" s="103">
        <v>4</v>
      </c>
      <c r="H116" s="112" t="str">
        <f>HYPERLINK("mailto:srinivsachandrasekhar67@gmail.com","srinivsachandrasekhar67@gmail.com")</f>
        <v>srinivsachandrasekhar67@gmail.com</v>
      </c>
      <c r="I116" s="113">
        <v>85539000000</v>
      </c>
      <c r="J116" s="103">
        <v>48</v>
      </c>
      <c r="K116" s="106"/>
      <c r="L116" s="100">
        <v>48</v>
      </c>
      <c r="M116" s="103" t="s">
        <v>1626</v>
      </c>
      <c r="N116" s="106"/>
      <c r="O116" s="106"/>
      <c r="P116" s="106"/>
      <c r="Q116" s="106"/>
      <c r="R116" s="103">
        <v>46</v>
      </c>
      <c r="S116" s="103"/>
      <c r="T116" s="103"/>
      <c r="U116" s="103"/>
      <c r="V116" s="107"/>
      <c r="W116" s="106"/>
      <c r="X116" s="106"/>
      <c r="Y116" s="106"/>
      <c r="Z116" s="102" t="s">
        <v>1627</v>
      </c>
      <c r="AA116" s="107"/>
      <c r="AB116" s="110" t="s">
        <v>1628</v>
      </c>
      <c r="AC116" s="103"/>
      <c r="AD116" s="107" t="s">
        <v>1629</v>
      </c>
      <c r="AE116" s="107"/>
      <c r="AF116" s="111" t="s">
        <v>1630</v>
      </c>
      <c r="AG116" s="103"/>
      <c r="AH116" s="103" t="s">
        <v>1041</v>
      </c>
      <c r="AI116" s="103" t="s">
        <v>1042</v>
      </c>
      <c r="AJ116" s="103" t="s">
        <v>1598</v>
      </c>
      <c r="AK116" s="107"/>
      <c r="AL116" s="103" t="s">
        <v>1600</v>
      </c>
    </row>
    <row r="117" spans="1:38" ht="15.75" thickBot="1" x14ac:dyDescent="0.3">
      <c r="A117" s="114">
        <v>9</v>
      </c>
      <c r="B117" s="115" t="s">
        <v>1631</v>
      </c>
      <c r="C117" s="116" t="s">
        <v>1632</v>
      </c>
      <c r="D117" s="117" t="s">
        <v>1029</v>
      </c>
      <c r="E117" s="116" t="s">
        <v>15</v>
      </c>
      <c r="F117" s="117" t="s">
        <v>2</v>
      </c>
      <c r="G117" s="117">
        <v>4</v>
      </c>
      <c r="H117" s="118" t="str">
        <f>HYPERLINK("mailto:tharun.orblove@gmail.com","tharun.orblove@gmail.com")</f>
        <v>tharun.orblove@gmail.com</v>
      </c>
      <c r="I117" s="119">
        <v>9620550686</v>
      </c>
      <c r="J117" s="117">
        <v>62</v>
      </c>
      <c r="K117" s="120"/>
      <c r="L117" s="114">
        <v>62</v>
      </c>
      <c r="M117" s="117" t="s">
        <v>1053</v>
      </c>
      <c r="N117" s="120"/>
      <c r="O117" s="120"/>
      <c r="P117" s="120"/>
      <c r="Q117" s="120"/>
      <c r="R117" s="117">
        <v>60</v>
      </c>
      <c r="S117" s="117"/>
      <c r="T117" s="117"/>
      <c r="U117" s="117"/>
      <c r="V117" s="121"/>
      <c r="W117" s="120"/>
      <c r="X117" s="120"/>
      <c r="Y117" s="120"/>
      <c r="Z117" s="114" t="s">
        <v>1034</v>
      </c>
      <c r="AA117" s="121"/>
      <c r="AB117" s="122" t="s">
        <v>1633</v>
      </c>
      <c r="AC117" s="117"/>
      <c r="AD117" s="121" t="s">
        <v>1634</v>
      </c>
      <c r="AE117" s="121" t="s">
        <v>1635</v>
      </c>
      <c r="AF117" s="121">
        <v>9620550686</v>
      </c>
      <c r="AG117" s="117"/>
      <c r="AH117" s="117" t="s">
        <v>1041</v>
      </c>
      <c r="AI117" s="117" t="s">
        <v>1042</v>
      </c>
      <c r="AJ117" s="117" t="s">
        <v>1598</v>
      </c>
      <c r="AK117" s="121"/>
      <c r="AL117" s="117" t="s">
        <v>1600</v>
      </c>
    </row>
    <row r="118" spans="1:38" ht="15.75" thickBot="1" x14ac:dyDescent="0.3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5"/>
      <c r="AG118" s="124"/>
      <c r="AH118" s="124"/>
      <c r="AI118" s="124"/>
      <c r="AJ118" s="124"/>
      <c r="AK118" s="124"/>
      <c r="AL118" s="126"/>
    </row>
    <row r="119" spans="1:38" x14ac:dyDescent="0.25">
      <c r="A119" s="127">
        <v>1</v>
      </c>
      <c r="B119" s="10" t="s">
        <v>129</v>
      </c>
      <c r="C119" s="128" t="s">
        <v>1636</v>
      </c>
      <c r="D119" s="129" t="s">
        <v>1637</v>
      </c>
      <c r="E119" s="10" t="s">
        <v>130</v>
      </c>
      <c r="F119" s="130" t="s">
        <v>0</v>
      </c>
      <c r="G119" s="130">
        <v>3</v>
      </c>
      <c r="H119" s="11" t="s">
        <v>131</v>
      </c>
      <c r="I119" s="12">
        <v>7034403480</v>
      </c>
      <c r="J119" s="131">
        <v>62</v>
      </c>
      <c r="K119" s="131" t="s">
        <v>1060</v>
      </c>
      <c r="L119" s="132">
        <v>60</v>
      </c>
      <c r="M119" s="131" t="s">
        <v>1031</v>
      </c>
      <c r="N119" s="133" t="s">
        <v>1638</v>
      </c>
      <c r="O119" s="130" t="s">
        <v>1033</v>
      </c>
      <c r="P119" s="130" t="s">
        <v>1033</v>
      </c>
      <c r="Q119" s="130" t="s">
        <v>1033</v>
      </c>
      <c r="R119" s="131">
        <v>43.54</v>
      </c>
      <c r="S119" s="134"/>
      <c r="T119" s="134"/>
      <c r="U119" s="134"/>
      <c r="V119" s="135"/>
      <c r="W119" s="135"/>
      <c r="X119" s="135"/>
      <c r="Y119" s="135"/>
      <c r="Z119" s="131" t="s">
        <v>1639</v>
      </c>
      <c r="AA119" s="136" t="s">
        <v>1640</v>
      </c>
      <c r="AB119" s="131"/>
      <c r="AC119" s="137">
        <v>35227</v>
      </c>
      <c r="AD119" s="133" t="s">
        <v>1641</v>
      </c>
      <c r="AE119" s="133" t="s">
        <v>1642</v>
      </c>
      <c r="AF119" s="133">
        <v>9447831335</v>
      </c>
      <c r="AG119" s="133" t="s">
        <v>1643</v>
      </c>
      <c r="AH119" s="133" t="s">
        <v>1644</v>
      </c>
      <c r="AI119" s="133" t="s">
        <v>1645</v>
      </c>
      <c r="AJ119" s="135"/>
      <c r="AK119" s="135"/>
      <c r="AL119" s="138"/>
    </row>
    <row r="120" spans="1:38" x14ac:dyDescent="0.25">
      <c r="A120" s="13">
        <v>2</v>
      </c>
      <c r="B120" s="14" t="s">
        <v>132</v>
      </c>
      <c r="C120" s="139" t="s">
        <v>1646</v>
      </c>
      <c r="D120" s="140" t="s">
        <v>1637</v>
      </c>
      <c r="E120" s="14" t="s">
        <v>130</v>
      </c>
      <c r="F120" s="51" t="s">
        <v>0</v>
      </c>
      <c r="G120" s="51">
        <v>3</v>
      </c>
      <c r="H120" s="15" t="s">
        <v>133</v>
      </c>
      <c r="I120" s="16">
        <v>9538204463</v>
      </c>
      <c r="J120" s="4">
        <v>67.5</v>
      </c>
      <c r="K120" s="4" t="s">
        <v>1098</v>
      </c>
      <c r="L120" s="141">
        <v>70</v>
      </c>
      <c r="M120" s="4" t="s">
        <v>1031</v>
      </c>
      <c r="N120" s="142" t="s">
        <v>1638</v>
      </c>
      <c r="O120" s="51" t="s">
        <v>1033</v>
      </c>
      <c r="P120" s="51" t="s">
        <v>1033</v>
      </c>
      <c r="Q120" s="51" t="s">
        <v>1033</v>
      </c>
      <c r="R120" s="4">
        <v>60.15</v>
      </c>
      <c r="S120" s="30"/>
      <c r="T120" s="30"/>
      <c r="U120" s="30"/>
      <c r="V120" s="18"/>
      <c r="W120" s="18"/>
      <c r="X120" s="18"/>
      <c r="Y120" s="18"/>
      <c r="Z120" s="4" t="s">
        <v>1639</v>
      </c>
      <c r="AA120" s="46" t="s">
        <v>1640</v>
      </c>
      <c r="AB120" s="4"/>
      <c r="AC120" s="143">
        <v>35912</v>
      </c>
      <c r="AD120" s="142" t="s">
        <v>1647</v>
      </c>
      <c r="AE120" s="142" t="s">
        <v>1648</v>
      </c>
      <c r="AF120" s="142">
        <v>9845120837</v>
      </c>
      <c r="AG120" s="142" t="s">
        <v>1649</v>
      </c>
      <c r="AH120" s="142" t="s">
        <v>1644</v>
      </c>
      <c r="AI120" s="142" t="s">
        <v>1645</v>
      </c>
      <c r="AJ120" s="18"/>
      <c r="AK120" s="18"/>
      <c r="AL120" s="35"/>
    </row>
    <row r="121" spans="1:38" x14ac:dyDescent="0.25">
      <c r="A121" s="13">
        <v>3</v>
      </c>
      <c r="B121" s="14" t="s">
        <v>134</v>
      </c>
      <c r="C121" s="139" t="s">
        <v>1650</v>
      </c>
      <c r="D121" s="140" t="s">
        <v>1637</v>
      </c>
      <c r="E121" s="14" t="s">
        <v>130</v>
      </c>
      <c r="F121" s="51" t="s">
        <v>0</v>
      </c>
      <c r="G121" s="51">
        <v>3</v>
      </c>
      <c r="H121" s="15" t="s">
        <v>135</v>
      </c>
      <c r="I121" s="16">
        <v>9718337883</v>
      </c>
      <c r="J121" s="4">
        <v>57</v>
      </c>
      <c r="K121" s="4" t="s">
        <v>1060</v>
      </c>
      <c r="L121" s="141">
        <v>74</v>
      </c>
      <c r="M121" s="4" t="s">
        <v>1651</v>
      </c>
      <c r="N121" s="142" t="s">
        <v>1405</v>
      </c>
      <c r="O121" s="51" t="s">
        <v>1033</v>
      </c>
      <c r="P121" s="51" t="s">
        <v>1033</v>
      </c>
      <c r="Q121" s="51" t="s">
        <v>1033</v>
      </c>
      <c r="R121" s="4">
        <v>59.38</v>
      </c>
      <c r="S121" s="30"/>
      <c r="T121" s="30"/>
      <c r="U121" s="30"/>
      <c r="V121" s="18"/>
      <c r="W121" s="18"/>
      <c r="X121" s="18"/>
      <c r="Y121" s="18"/>
      <c r="Z121" s="4" t="s">
        <v>1639</v>
      </c>
      <c r="AA121" s="46" t="s">
        <v>1640</v>
      </c>
      <c r="AB121" s="4"/>
      <c r="AC121" s="143">
        <v>35221</v>
      </c>
      <c r="AD121" s="142" t="s">
        <v>1652</v>
      </c>
      <c r="AE121" s="142" t="s">
        <v>1653</v>
      </c>
      <c r="AF121" s="142">
        <v>9818171929</v>
      </c>
      <c r="AG121" s="142"/>
      <c r="AH121" s="142" t="s">
        <v>1644</v>
      </c>
      <c r="AI121" s="142" t="s">
        <v>1645</v>
      </c>
      <c r="AJ121" s="18"/>
      <c r="AK121" s="18"/>
      <c r="AL121" s="35"/>
    </row>
    <row r="122" spans="1:38" x14ac:dyDescent="0.25">
      <c r="A122" s="13">
        <v>4</v>
      </c>
      <c r="B122" s="14" t="s">
        <v>136</v>
      </c>
      <c r="C122" s="139" t="s">
        <v>1654</v>
      </c>
      <c r="D122" s="140" t="s">
        <v>1637</v>
      </c>
      <c r="E122" s="14" t="s">
        <v>130</v>
      </c>
      <c r="F122" s="51" t="s">
        <v>0</v>
      </c>
      <c r="G122" s="51">
        <v>3</v>
      </c>
      <c r="H122" s="15" t="s">
        <v>137</v>
      </c>
      <c r="I122" s="16">
        <v>9732080778</v>
      </c>
      <c r="J122" s="4"/>
      <c r="K122" s="4"/>
      <c r="L122" s="141">
        <v>76</v>
      </c>
      <c r="M122" s="4"/>
      <c r="N122" s="142" t="s">
        <v>1638</v>
      </c>
      <c r="O122" s="51" t="s">
        <v>1033</v>
      </c>
      <c r="P122" s="51" t="s">
        <v>1033</v>
      </c>
      <c r="Q122" s="51" t="s">
        <v>1033</v>
      </c>
      <c r="R122" s="4">
        <v>63.54</v>
      </c>
      <c r="S122" s="30"/>
      <c r="T122" s="30"/>
      <c r="U122" s="30"/>
      <c r="V122" s="18"/>
      <c r="W122" s="18"/>
      <c r="X122" s="18"/>
      <c r="Y122" s="18"/>
      <c r="Z122" s="4"/>
      <c r="AA122" s="4"/>
      <c r="AB122" s="4"/>
      <c r="AC122" s="143">
        <v>36203</v>
      </c>
      <c r="AD122" s="142" t="s">
        <v>1655</v>
      </c>
      <c r="AE122" s="142" t="s">
        <v>1656</v>
      </c>
      <c r="AF122" s="142">
        <v>9176885161</v>
      </c>
      <c r="AG122" s="142"/>
      <c r="AH122" s="142" t="s">
        <v>1644</v>
      </c>
      <c r="AI122" s="142" t="s">
        <v>1645</v>
      </c>
      <c r="AJ122" s="18"/>
      <c r="AK122" s="18"/>
      <c r="AL122" s="35"/>
    </row>
    <row r="123" spans="1:38" x14ac:dyDescent="0.25">
      <c r="A123" s="13">
        <v>5</v>
      </c>
      <c r="B123" s="14" t="s">
        <v>138</v>
      </c>
      <c r="C123" s="139" t="s">
        <v>1657</v>
      </c>
      <c r="D123" s="140" t="s">
        <v>1637</v>
      </c>
      <c r="E123" s="140" t="s">
        <v>139</v>
      </c>
      <c r="F123" s="51" t="s">
        <v>0</v>
      </c>
      <c r="G123" s="51">
        <v>3</v>
      </c>
      <c r="H123" s="17" t="s">
        <v>140</v>
      </c>
      <c r="I123" s="16">
        <v>8050610352</v>
      </c>
      <c r="J123" s="4">
        <v>76</v>
      </c>
      <c r="K123" s="4" t="s">
        <v>1060</v>
      </c>
      <c r="L123" s="141">
        <v>80</v>
      </c>
      <c r="M123" s="4" t="s">
        <v>1658</v>
      </c>
      <c r="N123" s="142" t="s">
        <v>1060</v>
      </c>
      <c r="O123" s="51" t="s">
        <v>1033</v>
      </c>
      <c r="P123" s="51" t="s">
        <v>1033</v>
      </c>
      <c r="Q123" s="51" t="s">
        <v>1033</v>
      </c>
      <c r="R123" s="4">
        <v>73.540000000000006</v>
      </c>
      <c r="S123" s="30"/>
      <c r="T123" s="30"/>
      <c r="U123" s="30"/>
      <c r="V123" s="18"/>
      <c r="W123" s="18"/>
      <c r="X123" s="18"/>
      <c r="Y123" s="18"/>
      <c r="Z123" s="4" t="s">
        <v>1058</v>
      </c>
      <c r="AA123" s="46" t="s">
        <v>1640</v>
      </c>
      <c r="AB123" s="4"/>
      <c r="AC123" s="143">
        <v>36149</v>
      </c>
      <c r="AD123" s="142" t="s">
        <v>1659</v>
      </c>
      <c r="AE123" s="142" t="s">
        <v>1660</v>
      </c>
      <c r="AF123" s="142">
        <v>9538302493</v>
      </c>
      <c r="AG123" s="142" t="s">
        <v>1649</v>
      </c>
      <c r="AH123" s="142" t="s">
        <v>1644</v>
      </c>
      <c r="AI123" s="142" t="s">
        <v>1645</v>
      </c>
      <c r="AJ123" s="18"/>
      <c r="AK123" s="18"/>
      <c r="AL123" s="35"/>
    </row>
    <row r="124" spans="1:38" x14ac:dyDescent="0.25">
      <c r="A124" s="13">
        <v>6</v>
      </c>
      <c r="B124" s="14" t="s">
        <v>141</v>
      </c>
      <c r="C124" s="139" t="s">
        <v>1661</v>
      </c>
      <c r="D124" s="140" t="s">
        <v>1662</v>
      </c>
      <c r="E124" s="140" t="s">
        <v>142</v>
      </c>
      <c r="F124" s="51" t="s">
        <v>0</v>
      </c>
      <c r="G124" s="51">
        <v>3</v>
      </c>
      <c r="H124" s="15" t="s">
        <v>143</v>
      </c>
      <c r="I124" s="16">
        <v>7602655398</v>
      </c>
      <c r="J124" s="4">
        <v>85.5</v>
      </c>
      <c r="K124" s="4" t="s">
        <v>1060</v>
      </c>
      <c r="L124" s="141">
        <v>70</v>
      </c>
      <c r="M124" s="4" t="s">
        <v>1658</v>
      </c>
      <c r="N124" s="142" t="s">
        <v>1663</v>
      </c>
      <c r="O124" s="51" t="s">
        <v>1033</v>
      </c>
      <c r="P124" s="51" t="s">
        <v>1033</v>
      </c>
      <c r="Q124" s="51" t="s">
        <v>1033</v>
      </c>
      <c r="R124" s="4">
        <v>57.69</v>
      </c>
      <c r="S124" s="30"/>
      <c r="T124" s="30"/>
      <c r="U124" s="30"/>
      <c r="V124" s="18"/>
      <c r="W124" s="18"/>
      <c r="X124" s="18"/>
      <c r="Y124" s="18"/>
      <c r="Z124" s="4" t="s">
        <v>1639</v>
      </c>
      <c r="AA124" s="46" t="s">
        <v>1640</v>
      </c>
      <c r="AB124" s="4"/>
      <c r="AC124" s="143">
        <v>35670</v>
      </c>
      <c r="AD124" s="142" t="s">
        <v>1664</v>
      </c>
      <c r="AE124" s="142" t="s">
        <v>1665</v>
      </c>
      <c r="AF124" s="142">
        <v>8350003819</v>
      </c>
      <c r="AG124" s="142"/>
      <c r="AH124" s="142" t="s">
        <v>1644</v>
      </c>
      <c r="AI124" s="142" t="s">
        <v>1645</v>
      </c>
      <c r="AJ124" s="18"/>
      <c r="AK124" s="18"/>
      <c r="AL124" s="35"/>
    </row>
    <row r="125" spans="1:38" x14ac:dyDescent="0.25">
      <c r="A125" s="13">
        <v>7</v>
      </c>
      <c r="B125" s="14" t="s">
        <v>144</v>
      </c>
      <c r="C125" s="139" t="s">
        <v>1666</v>
      </c>
      <c r="D125" s="140" t="s">
        <v>1637</v>
      </c>
      <c r="E125" s="140" t="s">
        <v>139</v>
      </c>
      <c r="F125" s="51" t="s">
        <v>0</v>
      </c>
      <c r="G125" s="51">
        <v>3</v>
      </c>
      <c r="H125" s="15" t="s">
        <v>145</v>
      </c>
      <c r="I125" s="16">
        <v>8547514058</v>
      </c>
      <c r="J125" s="4">
        <v>88</v>
      </c>
      <c r="K125" s="4" t="s">
        <v>1060</v>
      </c>
      <c r="L125" s="141">
        <v>77</v>
      </c>
      <c r="M125" s="4" t="s">
        <v>1658</v>
      </c>
      <c r="N125" s="142" t="s">
        <v>1060</v>
      </c>
      <c r="O125" s="51" t="s">
        <v>1033</v>
      </c>
      <c r="P125" s="51" t="s">
        <v>1033</v>
      </c>
      <c r="Q125" s="51" t="s">
        <v>1033</v>
      </c>
      <c r="R125" s="4">
        <v>70.150000000000006</v>
      </c>
      <c r="S125" s="30"/>
      <c r="T125" s="30"/>
      <c r="U125" s="30"/>
      <c r="V125" s="18"/>
      <c r="W125" s="18"/>
      <c r="X125" s="18"/>
      <c r="Y125" s="18"/>
      <c r="Z125" s="4" t="s">
        <v>1639</v>
      </c>
      <c r="AA125" s="46" t="s">
        <v>1640</v>
      </c>
      <c r="AB125" s="4"/>
      <c r="AC125" s="143">
        <v>35924</v>
      </c>
      <c r="AD125" s="142" t="s">
        <v>1667</v>
      </c>
      <c r="AE125" s="142" t="s">
        <v>1668</v>
      </c>
      <c r="AF125" s="142">
        <v>9495395023</v>
      </c>
      <c r="AG125" s="142" t="s">
        <v>1669</v>
      </c>
      <c r="AH125" s="142" t="s">
        <v>1644</v>
      </c>
      <c r="AI125" s="142" t="s">
        <v>1645</v>
      </c>
      <c r="AJ125" s="18"/>
      <c r="AK125" s="18"/>
      <c r="AL125" s="35"/>
    </row>
    <row r="126" spans="1:38" x14ac:dyDescent="0.25">
      <c r="A126" s="13">
        <v>8</v>
      </c>
      <c r="B126" s="14" t="s">
        <v>146</v>
      </c>
      <c r="C126" s="139" t="s">
        <v>1670</v>
      </c>
      <c r="D126" s="140" t="s">
        <v>1662</v>
      </c>
      <c r="E126" s="14" t="s">
        <v>130</v>
      </c>
      <c r="F126" s="51" t="s">
        <v>0</v>
      </c>
      <c r="G126" s="51">
        <v>3</v>
      </c>
      <c r="H126" s="15" t="s">
        <v>147</v>
      </c>
      <c r="I126" s="16">
        <v>9945670046</v>
      </c>
      <c r="J126" s="4">
        <v>82</v>
      </c>
      <c r="K126" s="4" t="s">
        <v>1671</v>
      </c>
      <c r="L126" s="141">
        <v>75</v>
      </c>
      <c r="M126" s="4" t="s">
        <v>1031</v>
      </c>
      <c r="N126" s="142" t="s">
        <v>1638</v>
      </c>
      <c r="O126" s="51" t="s">
        <v>1033</v>
      </c>
      <c r="P126" s="51" t="s">
        <v>1033</v>
      </c>
      <c r="Q126" s="51" t="s">
        <v>1033</v>
      </c>
      <c r="R126" s="4">
        <v>62</v>
      </c>
      <c r="S126" s="30"/>
      <c r="T126" s="30"/>
      <c r="U126" s="30"/>
      <c r="V126" s="18"/>
      <c r="W126" s="18"/>
      <c r="X126" s="18"/>
      <c r="Y126" s="18"/>
      <c r="Z126" s="4" t="s">
        <v>1639</v>
      </c>
      <c r="AA126" s="46" t="s">
        <v>1640</v>
      </c>
      <c r="AB126" s="4"/>
      <c r="AC126" s="143">
        <v>35828</v>
      </c>
      <c r="AD126" s="142" t="s">
        <v>1672</v>
      </c>
      <c r="AE126" s="142" t="s">
        <v>1673</v>
      </c>
      <c r="AF126" s="142">
        <v>9886747462</v>
      </c>
      <c r="AG126" s="142" t="s">
        <v>1674</v>
      </c>
      <c r="AH126" s="142" t="s">
        <v>1644</v>
      </c>
      <c r="AI126" s="142" t="s">
        <v>1645</v>
      </c>
      <c r="AJ126" s="18"/>
      <c r="AK126" s="18"/>
      <c r="AL126" s="35"/>
    </row>
    <row r="127" spans="1:38" x14ac:dyDescent="0.25">
      <c r="A127" s="13">
        <v>9</v>
      </c>
      <c r="B127" s="14" t="s">
        <v>148</v>
      </c>
      <c r="C127" s="139" t="s">
        <v>1675</v>
      </c>
      <c r="D127" s="140" t="s">
        <v>1637</v>
      </c>
      <c r="E127" s="140" t="s">
        <v>142</v>
      </c>
      <c r="F127" s="51" t="s">
        <v>0</v>
      </c>
      <c r="G127" s="51">
        <v>3</v>
      </c>
      <c r="H127" s="15" t="s">
        <v>149</v>
      </c>
      <c r="I127" s="16">
        <v>8975766084</v>
      </c>
      <c r="J127" s="4">
        <v>70</v>
      </c>
      <c r="K127" s="4" t="s">
        <v>1060</v>
      </c>
      <c r="L127" s="141">
        <v>68</v>
      </c>
      <c r="M127" s="4" t="s">
        <v>1031</v>
      </c>
      <c r="N127" s="142" t="s">
        <v>1060</v>
      </c>
      <c r="O127" s="51" t="s">
        <v>1033</v>
      </c>
      <c r="P127" s="51" t="s">
        <v>1033</v>
      </c>
      <c r="Q127" s="51" t="s">
        <v>1033</v>
      </c>
      <c r="R127" s="4">
        <v>54.62</v>
      </c>
      <c r="S127" s="30"/>
      <c r="T127" s="30"/>
      <c r="U127" s="30"/>
      <c r="V127" s="18"/>
      <c r="W127" s="18"/>
      <c r="X127" s="18"/>
      <c r="Y127" s="18"/>
      <c r="Z127" s="4" t="s">
        <v>1639</v>
      </c>
      <c r="AA127" s="46" t="s">
        <v>1640</v>
      </c>
      <c r="AB127" s="4"/>
      <c r="AC127" s="143">
        <v>35958</v>
      </c>
      <c r="AD127" s="142" t="s">
        <v>1676</v>
      </c>
      <c r="AE127" s="142" t="s">
        <v>1677</v>
      </c>
      <c r="AF127" s="142">
        <v>8086304494</v>
      </c>
      <c r="AG127" s="142" t="s">
        <v>1678</v>
      </c>
      <c r="AH127" s="142" t="s">
        <v>1644</v>
      </c>
      <c r="AI127" s="142" t="s">
        <v>1645</v>
      </c>
      <c r="AJ127" s="18"/>
      <c r="AK127" s="18"/>
      <c r="AL127" s="35"/>
    </row>
    <row r="128" spans="1:38" x14ac:dyDescent="0.25">
      <c r="A128" s="13">
        <v>10</v>
      </c>
      <c r="B128" s="14" t="s">
        <v>150</v>
      </c>
      <c r="C128" s="139" t="s">
        <v>1679</v>
      </c>
      <c r="D128" s="140" t="s">
        <v>1637</v>
      </c>
      <c r="E128" s="140" t="s">
        <v>142</v>
      </c>
      <c r="F128" s="51" t="s">
        <v>0</v>
      </c>
      <c r="G128" s="51">
        <v>3</v>
      </c>
      <c r="H128" s="15" t="s">
        <v>151</v>
      </c>
      <c r="I128" s="16">
        <v>9738927026</v>
      </c>
      <c r="J128" s="4">
        <v>76</v>
      </c>
      <c r="K128" s="4" t="s">
        <v>1671</v>
      </c>
      <c r="L128" s="141">
        <v>58</v>
      </c>
      <c r="M128" s="4" t="s">
        <v>1658</v>
      </c>
      <c r="N128" s="142" t="s">
        <v>1638</v>
      </c>
      <c r="O128" s="51" t="s">
        <v>1033</v>
      </c>
      <c r="P128" s="51" t="s">
        <v>1033</v>
      </c>
      <c r="Q128" s="51" t="s">
        <v>1033</v>
      </c>
      <c r="R128" s="4">
        <v>55.23</v>
      </c>
      <c r="S128" s="30"/>
      <c r="T128" s="30"/>
      <c r="U128" s="30"/>
      <c r="V128" s="18"/>
      <c r="W128" s="18"/>
      <c r="X128" s="18"/>
      <c r="Y128" s="18"/>
      <c r="Z128" s="4" t="s">
        <v>1639</v>
      </c>
      <c r="AA128" s="46" t="s">
        <v>1640</v>
      </c>
      <c r="AB128" s="4"/>
      <c r="AC128" s="143">
        <v>35986</v>
      </c>
      <c r="AD128" s="142" t="s">
        <v>1680</v>
      </c>
      <c r="AE128" s="142" t="s">
        <v>1681</v>
      </c>
      <c r="AF128" s="142">
        <v>9900097944</v>
      </c>
      <c r="AG128" s="142" t="s">
        <v>1682</v>
      </c>
      <c r="AH128" s="142" t="s">
        <v>1644</v>
      </c>
      <c r="AI128" s="142" t="s">
        <v>1645</v>
      </c>
      <c r="AJ128" s="18"/>
      <c r="AK128" s="18"/>
      <c r="AL128" s="35"/>
    </row>
    <row r="129" spans="1:38" x14ac:dyDescent="0.25">
      <c r="A129" s="13">
        <v>11</v>
      </c>
      <c r="B129" s="14" t="s">
        <v>152</v>
      </c>
      <c r="C129" s="139" t="s">
        <v>1683</v>
      </c>
      <c r="D129" s="140" t="s">
        <v>1662</v>
      </c>
      <c r="E129" s="14" t="s">
        <v>130</v>
      </c>
      <c r="F129" s="51" t="s">
        <v>0</v>
      </c>
      <c r="G129" s="51">
        <v>3</v>
      </c>
      <c r="H129" s="15" t="s">
        <v>153</v>
      </c>
      <c r="I129" s="16">
        <v>7899979992</v>
      </c>
      <c r="J129" s="4">
        <v>87</v>
      </c>
      <c r="K129" s="4" t="s">
        <v>1671</v>
      </c>
      <c r="L129" s="141">
        <v>75</v>
      </c>
      <c r="M129" s="4" t="s">
        <v>1651</v>
      </c>
      <c r="N129" s="142" t="s">
        <v>1638</v>
      </c>
      <c r="O129" s="51" t="s">
        <v>1033</v>
      </c>
      <c r="P129" s="51" t="s">
        <v>1033</v>
      </c>
      <c r="Q129" s="51" t="s">
        <v>1033</v>
      </c>
      <c r="R129" s="4">
        <v>74.77</v>
      </c>
      <c r="S129" s="30"/>
      <c r="T129" s="30"/>
      <c r="U129" s="30"/>
      <c r="V129" s="18"/>
      <c r="W129" s="18"/>
      <c r="X129" s="18"/>
      <c r="Y129" s="18"/>
      <c r="Z129" s="4" t="s">
        <v>1639</v>
      </c>
      <c r="AA129" s="46" t="s">
        <v>1640</v>
      </c>
      <c r="AB129" s="4"/>
      <c r="AC129" s="143">
        <v>36205</v>
      </c>
      <c r="AD129" s="142" t="s">
        <v>1684</v>
      </c>
      <c r="AE129" s="142" t="s">
        <v>1685</v>
      </c>
      <c r="AF129" s="142">
        <v>9880847701</v>
      </c>
      <c r="AG129" s="142" t="s">
        <v>1686</v>
      </c>
      <c r="AH129" s="142" t="s">
        <v>1687</v>
      </c>
      <c r="AI129" s="142" t="s">
        <v>1645</v>
      </c>
      <c r="AJ129" s="18"/>
      <c r="AK129" s="18"/>
      <c r="AL129" s="35"/>
    </row>
    <row r="130" spans="1:38" x14ac:dyDescent="0.25">
      <c r="A130" s="13">
        <v>12</v>
      </c>
      <c r="B130" s="14" t="s">
        <v>154</v>
      </c>
      <c r="C130" s="139" t="s">
        <v>1688</v>
      </c>
      <c r="D130" s="140" t="s">
        <v>1637</v>
      </c>
      <c r="E130" s="140" t="s">
        <v>155</v>
      </c>
      <c r="F130" s="51" t="s">
        <v>0</v>
      </c>
      <c r="G130" s="51">
        <v>3</v>
      </c>
      <c r="H130" s="15" t="s">
        <v>156</v>
      </c>
      <c r="I130" s="16">
        <v>9645964598</v>
      </c>
      <c r="J130" s="4">
        <v>88</v>
      </c>
      <c r="K130" s="4" t="s">
        <v>1060</v>
      </c>
      <c r="L130" s="141">
        <v>71</v>
      </c>
      <c r="M130" s="4" t="s">
        <v>1651</v>
      </c>
      <c r="N130" s="142" t="s">
        <v>1638</v>
      </c>
      <c r="O130" s="51" t="s">
        <v>1033</v>
      </c>
      <c r="P130" s="51" t="s">
        <v>1033</v>
      </c>
      <c r="Q130" s="51" t="s">
        <v>1033</v>
      </c>
      <c r="R130" s="4">
        <v>54.77</v>
      </c>
      <c r="S130" s="30"/>
      <c r="T130" s="30"/>
      <c r="U130" s="30"/>
      <c r="V130" s="18"/>
      <c r="W130" s="18"/>
      <c r="X130" s="18"/>
      <c r="Y130" s="18"/>
      <c r="Z130" s="4" t="s">
        <v>1639</v>
      </c>
      <c r="AA130" s="46" t="s">
        <v>1640</v>
      </c>
      <c r="AB130" s="4"/>
      <c r="AC130" s="143">
        <v>42521</v>
      </c>
      <c r="AD130" s="142" t="s">
        <v>1689</v>
      </c>
      <c r="AE130" s="142" t="s">
        <v>1690</v>
      </c>
      <c r="AF130" s="142">
        <v>9746974626</v>
      </c>
      <c r="AG130" s="142" t="s">
        <v>1691</v>
      </c>
      <c r="AH130" s="142" t="s">
        <v>1687</v>
      </c>
      <c r="AI130" s="142" t="s">
        <v>1645</v>
      </c>
      <c r="AJ130" s="18"/>
      <c r="AK130" s="18"/>
      <c r="AL130" s="35"/>
    </row>
    <row r="131" spans="1:38" x14ac:dyDescent="0.25">
      <c r="A131" s="13">
        <v>13</v>
      </c>
      <c r="B131" s="14" t="s">
        <v>157</v>
      </c>
      <c r="C131" s="139" t="s">
        <v>1692</v>
      </c>
      <c r="D131" s="140" t="s">
        <v>1637</v>
      </c>
      <c r="E131" s="14" t="s">
        <v>130</v>
      </c>
      <c r="F131" s="51" t="s">
        <v>0</v>
      </c>
      <c r="G131" s="51">
        <v>3</v>
      </c>
      <c r="H131" s="15" t="s">
        <v>158</v>
      </c>
      <c r="I131" s="16">
        <v>9597897016</v>
      </c>
      <c r="J131" s="4">
        <v>88</v>
      </c>
      <c r="K131" s="4" t="s">
        <v>1671</v>
      </c>
      <c r="L131" s="141">
        <v>67</v>
      </c>
      <c r="M131" s="4" t="s">
        <v>1651</v>
      </c>
      <c r="N131" s="142" t="s">
        <v>1638</v>
      </c>
      <c r="O131" s="51" t="s">
        <v>1033</v>
      </c>
      <c r="P131" s="51" t="s">
        <v>1033</v>
      </c>
      <c r="Q131" s="51" t="s">
        <v>1033</v>
      </c>
      <c r="R131" s="4">
        <v>63.85</v>
      </c>
      <c r="S131" s="30"/>
      <c r="T131" s="30"/>
      <c r="U131" s="30"/>
      <c r="V131" s="18"/>
      <c r="W131" s="18"/>
      <c r="X131" s="18"/>
      <c r="Y131" s="18"/>
      <c r="Z131" s="4" t="s">
        <v>1639</v>
      </c>
      <c r="AA131" s="46" t="s">
        <v>1640</v>
      </c>
      <c r="AB131" s="4"/>
      <c r="AC131" s="143">
        <v>36272</v>
      </c>
      <c r="AD131" s="142" t="s">
        <v>1693</v>
      </c>
      <c r="AE131" s="142" t="s">
        <v>1694</v>
      </c>
      <c r="AF131" s="142">
        <v>9362955190</v>
      </c>
      <c r="AG131" s="142"/>
      <c r="AH131" s="142" t="s">
        <v>1695</v>
      </c>
      <c r="AI131" s="142" t="s">
        <v>1645</v>
      </c>
      <c r="AJ131" s="18"/>
      <c r="AK131" s="18"/>
      <c r="AL131" s="35"/>
    </row>
    <row r="132" spans="1:38" x14ac:dyDescent="0.25">
      <c r="A132" s="13">
        <v>14</v>
      </c>
      <c r="B132" s="14" t="s">
        <v>159</v>
      </c>
      <c r="C132" s="139" t="s">
        <v>1696</v>
      </c>
      <c r="D132" s="140" t="s">
        <v>1662</v>
      </c>
      <c r="E132" s="14" t="s">
        <v>130</v>
      </c>
      <c r="F132" s="51" t="s">
        <v>0</v>
      </c>
      <c r="G132" s="51">
        <v>3</v>
      </c>
      <c r="H132" s="15" t="s">
        <v>160</v>
      </c>
      <c r="I132" s="16">
        <v>9831160677</v>
      </c>
      <c r="J132" s="4">
        <v>70.3</v>
      </c>
      <c r="K132" s="4" t="s">
        <v>1060</v>
      </c>
      <c r="L132" s="141">
        <v>71</v>
      </c>
      <c r="M132" s="4" t="s">
        <v>1031</v>
      </c>
      <c r="N132" s="142" t="s">
        <v>1060</v>
      </c>
      <c r="O132" s="51" t="s">
        <v>1033</v>
      </c>
      <c r="P132" s="51" t="s">
        <v>1033</v>
      </c>
      <c r="Q132" s="51" t="s">
        <v>1033</v>
      </c>
      <c r="R132" s="4">
        <v>68.31</v>
      </c>
      <c r="S132" s="30"/>
      <c r="T132" s="30"/>
      <c r="U132" s="30"/>
      <c r="V132" s="18"/>
      <c r="W132" s="18"/>
      <c r="X132" s="18"/>
      <c r="Y132" s="18"/>
      <c r="Z132" s="4" t="s">
        <v>1639</v>
      </c>
      <c r="AA132" s="46" t="s">
        <v>1640</v>
      </c>
      <c r="AB132" s="4"/>
      <c r="AC132" s="143">
        <v>36131</v>
      </c>
      <c r="AD132" s="142" t="s">
        <v>1697</v>
      </c>
      <c r="AE132" s="142" t="s">
        <v>1698</v>
      </c>
      <c r="AF132" s="142">
        <v>9831153350</v>
      </c>
      <c r="AG132" s="142" t="s">
        <v>1699</v>
      </c>
      <c r="AH132" s="142" t="s">
        <v>1644</v>
      </c>
      <c r="AI132" s="142" t="s">
        <v>1645</v>
      </c>
      <c r="AJ132" s="18"/>
      <c r="AK132" s="18"/>
      <c r="AL132" s="35"/>
    </row>
    <row r="133" spans="1:38" x14ac:dyDescent="0.25">
      <c r="A133" s="13">
        <v>15</v>
      </c>
      <c r="B133" s="14" t="s">
        <v>161</v>
      </c>
      <c r="C133" s="139" t="s">
        <v>1700</v>
      </c>
      <c r="D133" s="140" t="s">
        <v>1637</v>
      </c>
      <c r="E133" s="14" t="s">
        <v>130</v>
      </c>
      <c r="F133" s="51" t="s">
        <v>0</v>
      </c>
      <c r="G133" s="51">
        <v>3</v>
      </c>
      <c r="H133" s="17" t="s">
        <v>162</v>
      </c>
      <c r="I133" s="16">
        <v>9900593578</v>
      </c>
      <c r="J133" s="4">
        <v>77.7</v>
      </c>
      <c r="K133" s="4" t="s">
        <v>1671</v>
      </c>
      <c r="L133" s="141">
        <v>67</v>
      </c>
      <c r="M133" s="4" t="s">
        <v>1651</v>
      </c>
      <c r="N133" s="142" t="s">
        <v>1638</v>
      </c>
      <c r="O133" s="51" t="s">
        <v>1033</v>
      </c>
      <c r="P133" s="51" t="s">
        <v>1033</v>
      </c>
      <c r="Q133" s="51" t="s">
        <v>1033</v>
      </c>
      <c r="R133" s="4">
        <v>53.85</v>
      </c>
      <c r="S133" s="30"/>
      <c r="T133" s="30"/>
      <c r="U133" s="30"/>
      <c r="V133" s="18"/>
      <c r="W133" s="18"/>
      <c r="X133" s="18"/>
      <c r="Y133" s="18"/>
      <c r="Z133" s="4" t="s">
        <v>1639</v>
      </c>
      <c r="AA133" s="46" t="s">
        <v>1640</v>
      </c>
      <c r="AB133" s="4"/>
      <c r="AC133" s="143">
        <v>35986</v>
      </c>
      <c r="AD133" s="142" t="s">
        <v>1701</v>
      </c>
      <c r="AE133" s="142" t="s">
        <v>413</v>
      </c>
      <c r="AF133" s="142">
        <v>9902888180</v>
      </c>
      <c r="AG133" s="142" t="s">
        <v>1702</v>
      </c>
      <c r="AH133" s="142" t="s">
        <v>1644</v>
      </c>
      <c r="AI133" s="142" t="s">
        <v>1645</v>
      </c>
      <c r="AJ133" s="18"/>
      <c r="AK133" s="18"/>
      <c r="AL133" s="35"/>
    </row>
    <row r="134" spans="1:38" x14ac:dyDescent="0.25">
      <c r="A134" s="13">
        <v>16</v>
      </c>
      <c r="B134" s="14" t="s">
        <v>163</v>
      </c>
      <c r="C134" s="139" t="s">
        <v>1703</v>
      </c>
      <c r="D134" s="140" t="s">
        <v>1637</v>
      </c>
      <c r="E134" s="140" t="s">
        <v>139</v>
      </c>
      <c r="F134" s="51" t="s">
        <v>0</v>
      </c>
      <c r="G134" s="51">
        <v>3</v>
      </c>
      <c r="H134" s="15" t="s">
        <v>164</v>
      </c>
      <c r="I134" s="16">
        <v>9972295147</v>
      </c>
      <c r="J134" s="4"/>
      <c r="K134" s="4"/>
      <c r="L134" s="141">
        <v>75</v>
      </c>
      <c r="M134" s="4"/>
      <c r="N134" s="142" t="s">
        <v>1638</v>
      </c>
      <c r="O134" s="51" t="s">
        <v>1033</v>
      </c>
      <c r="P134" s="51" t="s">
        <v>1033</v>
      </c>
      <c r="Q134" s="51" t="s">
        <v>1033</v>
      </c>
      <c r="R134" s="4">
        <v>65.849999999999994</v>
      </c>
      <c r="S134" s="30"/>
      <c r="T134" s="30"/>
      <c r="U134" s="30"/>
      <c r="V134" s="18"/>
      <c r="W134" s="18"/>
      <c r="X134" s="18"/>
      <c r="Y134" s="18"/>
      <c r="Z134" s="4"/>
      <c r="AA134" s="4"/>
      <c r="AB134" s="4"/>
      <c r="AC134" s="143">
        <v>36046</v>
      </c>
      <c r="AD134" s="142" t="s">
        <v>1704</v>
      </c>
      <c r="AE134" s="142" t="s">
        <v>1705</v>
      </c>
      <c r="AF134" s="142">
        <v>8453222316</v>
      </c>
      <c r="AG134" s="142" t="s">
        <v>1706</v>
      </c>
      <c r="AH134" s="142" t="s">
        <v>1644</v>
      </c>
      <c r="AI134" s="142" t="s">
        <v>1645</v>
      </c>
      <c r="AJ134" s="18"/>
      <c r="AK134" s="18"/>
      <c r="AL134" s="35"/>
    </row>
    <row r="135" spans="1:38" x14ac:dyDescent="0.25">
      <c r="A135" s="13">
        <v>17</v>
      </c>
      <c r="B135" s="14" t="s">
        <v>165</v>
      </c>
      <c r="C135" s="139" t="s">
        <v>1707</v>
      </c>
      <c r="D135" s="140" t="s">
        <v>1662</v>
      </c>
      <c r="E135" s="140" t="s">
        <v>142</v>
      </c>
      <c r="F135" s="51" t="s">
        <v>0</v>
      </c>
      <c r="G135" s="51">
        <v>3</v>
      </c>
      <c r="H135" s="15" t="s">
        <v>166</v>
      </c>
      <c r="I135" s="16">
        <v>9845275835</v>
      </c>
      <c r="J135" s="4">
        <v>70.3</v>
      </c>
      <c r="K135" s="4" t="s">
        <v>1060</v>
      </c>
      <c r="L135" s="141">
        <v>55</v>
      </c>
      <c r="M135" s="4" t="s">
        <v>1651</v>
      </c>
      <c r="N135" s="142" t="s">
        <v>1060</v>
      </c>
      <c r="O135" s="51" t="s">
        <v>1033</v>
      </c>
      <c r="P135" s="51" t="s">
        <v>1033</v>
      </c>
      <c r="Q135" s="51" t="s">
        <v>1033</v>
      </c>
      <c r="R135" s="4">
        <v>48.46</v>
      </c>
      <c r="S135" s="30"/>
      <c r="T135" s="30"/>
      <c r="U135" s="30"/>
      <c r="V135" s="18"/>
      <c r="W135" s="18"/>
      <c r="X135" s="18"/>
      <c r="Y135" s="18"/>
      <c r="Z135" s="4" t="s">
        <v>1639</v>
      </c>
      <c r="AA135" s="46" t="s">
        <v>1640</v>
      </c>
      <c r="AB135" s="4"/>
      <c r="AC135" s="143">
        <v>36150</v>
      </c>
      <c r="AD135" s="142" t="s">
        <v>1708</v>
      </c>
      <c r="AE135" s="142" t="s">
        <v>1709</v>
      </c>
      <c r="AF135" s="142">
        <v>9986981480</v>
      </c>
      <c r="AG135" s="142" t="s">
        <v>1710</v>
      </c>
      <c r="AH135" s="142" t="s">
        <v>1644</v>
      </c>
      <c r="AI135" s="142" t="s">
        <v>1645</v>
      </c>
      <c r="AJ135" s="18"/>
      <c r="AK135" s="18"/>
      <c r="AL135" s="35"/>
    </row>
    <row r="136" spans="1:38" x14ac:dyDescent="0.25">
      <c r="A136" s="13">
        <v>18</v>
      </c>
      <c r="B136" s="14" t="s">
        <v>167</v>
      </c>
      <c r="C136" s="139" t="s">
        <v>1711</v>
      </c>
      <c r="D136" s="140" t="s">
        <v>1662</v>
      </c>
      <c r="E136" s="140" t="s">
        <v>139</v>
      </c>
      <c r="F136" s="51" t="s">
        <v>0</v>
      </c>
      <c r="G136" s="51">
        <v>3</v>
      </c>
      <c r="H136" s="15" t="s">
        <v>168</v>
      </c>
      <c r="I136" s="16">
        <v>9591822232</v>
      </c>
      <c r="J136" s="4">
        <v>77</v>
      </c>
      <c r="K136" s="4" t="s">
        <v>1098</v>
      </c>
      <c r="L136" s="141">
        <v>91</v>
      </c>
      <c r="M136" s="4" t="s">
        <v>1031</v>
      </c>
      <c r="N136" s="142" t="s">
        <v>1638</v>
      </c>
      <c r="O136" s="51" t="s">
        <v>1033</v>
      </c>
      <c r="P136" s="51" t="s">
        <v>1033</v>
      </c>
      <c r="Q136" s="51" t="s">
        <v>1033</v>
      </c>
      <c r="R136" s="4">
        <v>74.31</v>
      </c>
      <c r="S136" s="30"/>
      <c r="T136" s="30"/>
      <c r="U136" s="30"/>
      <c r="V136" s="18"/>
      <c r="W136" s="18"/>
      <c r="X136" s="18"/>
      <c r="Y136" s="18"/>
      <c r="Z136" s="4" t="s">
        <v>1058</v>
      </c>
      <c r="AA136" s="46" t="s">
        <v>1640</v>
      </c>
      <c r="AB136" s="4"/>
      <c r="AC136" s="143">
        <v>35807</v>
      </c>
      <c r="AD136" s="142" t="s">
        <v>1712</v>
      </c>
      <c r="AE136" s="142" t="s">
        <v>1713</v>
      </c>
      <c r="AF136" s="142">
        <v>9845448151</v>
      </c>
      <c r="AG136" s="142" t="s">
        <v>1649</v>
      </c>
      <c r="AH136" s="142" t="s">
        <v>1644</v>
      </c>
      <c r="AI136" s="142" t="s">
        <v>1645</v>
      </c>
      <c r="AJ136" s="18"/>
      <c r="AK136" s="18"/>
      <c r="AL136" s="35"/>
    </row>
    <row r="137" spans="1:38" x14ac:dyDescent="0.25">
      <c r="A137" s="13">
        <v>19</v>
      </c>
      <c r="B137" s="14" t="s">
        <v>169</v>
      </c>
      <c r="C137" s="139" t="s">
        <v>1714</v>
      </c>
      <c r="D137" s="140" t="s">
        <v>1637</v>
      </c>
      <c r="E137" s="140" t="s">
        <v>139</v>
      </c>
      <c r="F137" s="51" t="s">
        <v>0</v>
      </c>
      <c r="G137" s="51">
        <v>3</v>
      </c>
      <c r="H137" s="15" t="s">
        <v>170</v>
      </c>
      <c r="I137" s="16">
        <v>8951718233</v>
      </c>
      <c r="J137" s="4">
        <v>50.56</v>
      </c>
      <c r="K137" s="4" t="s">
        <v>1671</v>
      </c>
      <c r="L137" s="141">
        <v>82</v>
      </c>
      <c r="M137" s="4" t="s">
        <v>1031</v>
      </c>
      <c r="N137" s="142" t="s">
        <v>1638</v>
      </c>
      <c r="O137" s="51" t="s">
        <v>1033</v>
      </c>
      <c r="P137" s="51" t="s">
        <v>1033</v>
      </c>
      <c r="Q137" s="51" t="s">
        <v>1033</v>
      </c>
      <c r="R137" s="4">
        <v>54</v>
      </c>
      <c r="S137" s="30"/>
      <c r="T137" s="30"/>
      <c r="U137" s="30"/>
      <c r="V137" s="18"/>
      <c r="W137" s="18"/>
      <c r="X137" s="18"/>
      <c r="Y137" s="18"/>
      <c r="Z137" s="4" t="s">
        <v>1639</v>
      </c>
      <c r="AA137" s="46" t="s">
        <v>1640</v>
      </c>
      <c r="AB137" s="4"/>
      <c r="AC137" s="143">
        <v>35806</v>
      </c>
      <c r="AD137" s="142" t="s">
        <v>1715</v>
      </c>
      <c r="AE137" s="142" t="s">
        <v>1716</v>
      </c>
      <c r="AF137" s="142">
        <v>8123310740</v>
      </c>
      <c r="AG137" s="142" t="s">
        <v>1717</v>
      </c>
      <c r="AH137" s="142" t="s">
        <v>1644</v>
      </c>
      <c r="AI137" s="142" t="s">
        <v>1645</v>
      </c>
      <c r="AJ137" s="18"/>
      <c r="AK137" s="18"/>
      <c r="AL137" s="35"/>
    </row>
    <row r="138" spans="1:38" x14ac:dyDescent="0.25">
      <c r="A138" s="13">
        <v>20</v>
      </c>
      <c r="B138" s="14" t="s">
        <v>171</v>
      </c>
      <c r="C138" s="139" t="s">
        <v>1718</v>
      </c>
      <c r="D138" s="140" t="s">
        <v>1637</v>
      </c>
      <c r="E138" s="140" t="s">
        <v>139</v>
      </c>
      <c r="F138" s="51" t="s">
        <v>0</v>
      </c>
      <c r="G138" s="51">
        <v>3</v>
      </c>
      <c r="H138" s="15" t="s">
        <v>172</v>
      </c>
      <c r="I138" s="16">
        <v>8826458565</v>
      </c>
      <c r="J138" s="4">
        <v>79</v>
      </c>
      <c r="K138" s="4" t="s">
        <v>1060</v>
      </c>
      <c r="L138" s="141">
        <v>83</v>
      </c>
      <c r="M138" s="4" t="s">
        <v>1651</v>
      </c>
      <c r="N138" s="142" t="s">
        <v>1060</v>
      </c>
      <c r="O138" s="51" t="s">
        <v>1033</v>
      </c>
      <c r="P138" s="51" t="s">
        <v>1033</v>
      </c>
      <c r="Q138" s="51" t="s">
        <v>1033</v>
      </c>
      <c r="R138" s="4">
        <v>62.62</v>
      </c>
      <c r="S138" s="30"/>
      <c r="T138" s="30"/>
      <c r="U138" s="30"/>
      <c r="V138" s="18"/>
      <c r="W138" s="18"/>
      <c r="X138" s="18"/>
      <c r="Y138" s="18"/>
      <c r="Z138" s="4" t="s">
        <v>1639</v>
      </c>
      <c r="AA138" s="46" t="s">
        <v>1640</v>
      </c>
      <c r="AB138" s="4"/>
      <c r="AC138" s="143">
        <v>36078</v>
      </c>
      <c r="AD138" s="142" t="s">
        <v>1719</v>
      </c>
      <c r="AE138" s="142" t="s">
        <v>1720</v>
      </c>
      <c r="AF138" s="142">
        <v>7931494239</v>
      </c>
      <c r="AG138" s="142" t="s">
        <v>1721</v>
      </c>
      <c r="AH138" s="142" t="s">
        <v>1644</v>
      </c>
      <c r="AI138" s="142" t="s">
        <v>1645</v>
      </c>
      <c r="AJ138" s="18"/>
      <c r="AK138" s="18"/>
      <c r="AL138" s="35"/>
    </row>
    <row r="139" spans="1:38" x14ac:dyDescent="0.25">
      <c r="A139" s="13">
        <v>21</v>
      </c>
      <c r="B139" s="14" t="s">
        <v>173</v>
      </c>
      <c r="C139" s="139" t="s">
        <v>1722</v>
      </c>
      <c r="D139" s="140" t="s">
        <v>1637</v>
      </c>
      <c r="E139" s="14" t="s">
        <v>130</v>
      </c>
      <c r="F139" s="51" t="s">
        <v>0</v>
      </c>
      <c r="G139" s="51">
        <v>3</v>
      </c>
      <c r="H139" s="15" t="s">
        <v>174</v>
      </c>
      <c r="I139" s="16">
        <v>9742583555</v>
      </c>
      <c r="J139" s="4">
        <v>71.2</v>
      </c>
      <c r="K139" s="4" t="s">
        <v>1671</v>
      </c>
      <c r="L139" s="141">
        <v>87</v>
      </c>
      <c r="M139" s="4" t="s">
        <v>1031</v>
      </c>
      <c r="N139" s="142" t="s">
        <v>1638</v>
      </c>
      <c r="O139" s="51" t="s">
        <v>1033</v>
      </c>
      <c r="P139" s="51" t="s">
        <v>1033</v>
      </c>
      <c r="Q139" s="51" t="s">
        <v>1033</v>
      </c>
      <c r="R139" s="4">
        <v>65.540000000000006</v>
      </c>
      <c r="S139" s="30"/>
      <c r="T139" s="30"/>
      <c r="U139" s="30"/>
      <c r="V139" s="18"/>
      <c r="W139" s="18"/>
      <c r="X139" s="18"/>
      <c r="Y139" s="18"/>
      <c r="Z139" s="4" t="s">
        <v>1639</v>
      </c>
      <c r="AA139" s="46" t="s">
        <v>1640</v>
      </c>
      <c r="AB139" s="4"/>
      <c r="AC139" s="143">
        <v>35287</v>
      </c>
      <c r="AD139" s="142" t="s">
        <v>1723</v>
      </c>
      <c r="AE139" s="142" t="s">
        <v>1724</v>
      </c>
      <c r="AF139" s="142">
        <v>9449217301</v>
      </c>
      <c r="AG139" s="142" t="s">
        <v>1721</v>
      </c>
      <c r="AH139" s="142" t="s">
        <v>1644</v>
      </c>
      <c r="AI139" s="142" t="s">
        <v>1645</v>
      </c>
      <c r="AJ139" s="18"/>
      <c r="AK139" s="18"/>
      <c r="AL139" s="35"/>
    </row>
    <row r="140" spans="1:38" x14ac:dyDescent="0.25">
      <c r="A140" s="144">
        <v>22</v>
      </c>
      <c r="B140" s="145" t="s">
        <v>175</v>
      </c>
      <c r="C140" s="146" t="s">
        <v>1725</v>
      </c>
      <c r="D140" s="147" t="s">
        <v>1637</v>
      </c>
      <c r="E140" s="145" t="s">
        <v>130</v>
      </c>
      <c r="F140" s="103" t="s">
        <v>0</v>
      </c>
      <c r="G140" s="103">
        <v>3</v>
      </c>
      <c r="H140" s="148" t="s">
        <v>176</v>
      </c>
      <c r="I140" s="149">
        <v>9656559919</v>
      </c>
      <c r="J140" s="103">
        <v>80</v>
      </c>
      <c r="K140" s="103" t="s">
        <v>1060</v>
      </c>
      <c r="L140" s="147">
        <v>78</v>
      </c>
      <c r="M140" s="103" t="s">
        <v>1031</v>
      </c>
      <c r="N140" s="145" t="s">
        <v>1638</v>
      </c>
      <c r="O140" s="103" t="s">
        <v>1033</v>
      </c>
      <c r="P140" s="103" t="s">
        <v>1033</v>
      </c>
      <c r="Q140" s="103" t="s">
        <v>1033</v>
      </c>
      <c r="R140" s="103">
        <v>35.380000000000003</v>
      </c>
      <c r="S140" s="150"/>
      <c r="T140" s="150"/>
      <c r="U140" s="150"/>
      <c r="V140" s="106"/>
      <c r="W140" s="106"/>
      <c r="X140" s="106"/>
      <c r="Y140" s="106"/>
      <c r="Z140" s="103" t="s">
        <v>1639</v>
      </c>
      <c r="AA140" s="100" t="s">
        <v>1640</v>
      </c>
      <c r="AB140" s="103"/>
      <c r="AC140" s="151">
        <v>35576</v>
      </c>
      <c r="AD140" s="145" t="s">
        <v>1726</v>
      </c>
      <c r="AE140" s="145" t="s">
        <v>1727</v>
      </c>
      <c r="AF140" s="145">
        <v>9995586654</v>
      </c>
      <c r="AG140" s="145" t="s">
        <v>1687</v>
      </c>
      <c r="AH140" s="145" t="s">
        <v>1691</v>
      </c>
      <c r="AI140" s="145" t="s">
        <v>1645</v>
      </c>
      <c r="AJ140" s="106"/>
      <c r="AK140" s="106"/>
      <c r="AL140" s="152"/>
    </row>
    <row r="141" spans="1:38" x14ac:dyDescent="0.25">
      <c r="A141" s="13">
        <v>23</v>
      </c>
      <c r="B141" s="14" t="s">
        <v>177</v>
      </c>
      <c r="C141" s="139" t="s">
        <v>1728</v>
      </c>
      <c r="D141" s="140" t="s">
        <v>1637</v>
      </c>
      <c r="E141" s="140" t="s">
        <v>139</v>
      </c>
      <c r="F141" s="51" t="s">
        <v>0</v>
      </c>
      <c r="G141" s="51">
        <v>3</v>
      </c>
      <c r="H141" s="17" t="s">
        <v>178</v>
      </c>
      <c r="I141" s="16">
        <v>8050887900</v>
      </c>
      <c r="J141" s="4">
        <v>66</v>
      </c>
      <c r="K141" s="4" t="s">
        <v>1098</v>
      </c>
      <c r="L141" s="141">
        <v>66</v>
      </c>
      <c r="M141" s="4" t="s">
        <v>1651</v>
      </c>
      <c r="N141" s="142" t="s">
        <v>1638</v>
      </c>
      <c r="O141" s="51" t="s">
        <v>1033</v>
      </c>
      <c r="P141" s="51" t="s">
        <v>1033</v>
      </c>
      <c r="Q141" s="51" t="s">
        <v>1033</v>
      </c>
      <c r="R141" s="4">
        <v>75.38</v>
      </c>
      <c r="S141" s="30"/>
      <c r="T141" s="30"/>
      <c r="U141" s="30"/>
      <c r="V141" s="18"/>
      <c r="W141" s="18"/>
      <c r="X141" s="18"/>
      <c r="Y141" s="18"/>
      <c r="Z141" s="4" t="s">
        <v>1729</v>
      </c>
      <c r="AA141" s="46" t="s">
        <v>1640</v>
      </c>
      <c r="AB141" s="4"/>
      <c r="AC141" s="143">
        <v>35978</v>
      </c>
      <c r="AD141" s="142" t="s">
        <v>1730</v>
      </c>
      <c r="AE141" s="142" t="s">
        <v>1731</v>
      </c>
      <c r="AF141" s="142">
        <v>9880288370</v>
      </c>
      <c r="AG141" s="142" t="s">
        <v>1687</v>
      </c>
      <c r="AH141" s="142" t="s">
        <v>1691</v>
      </c>
      <c r="AI141" s="142" t="s">
        <v>1645</v>
      </c>
      <c r="AJ141" s="18"/>
      <c r="AK141" s="18"/>
      <c r="AL141" s="35"/>
    </row>
    <row r="142" spans="1:38" x14ac:dyDescent="0.25">
      <c r="A142" s="13">
        <v>24</v>
      </c>
      <c r="B142" s="14" t="s">
        <v>179</v>
      </c>
      <c r="C142" s="139" t="s">
        <v>1732</v>
      </c>
      <c r="D142" s="140" t="s">
        <v>1662</v>
      </c>
      <c r="E142" s="14" t="s">
        <v>130</v>
      </c>
      <c r="F142" s="51" t="s">
        <v>0</v>
      </c>
      <c r="G142" s="51">
        <v>3</v>
      </c>
      <c r="H142" s="15" t="s">
        <v>180</v>
      </c>
      <c r="I142" s="16">
        <v>9916020110</v>
      </c>
      <c r="J142" s="4">
        <v>71</v>
      </c>
      <c r="K142" s="4" t="s">
        <v>1098</v>
      </c>
      <c r="L142" s="141">
        <v>64</v>
      </c>
      <c r="M142" s="4" t="s">
        <v>1651</v>
      </c>
      <c r="N142" s="142" t="s">
        <v>1060</v>
      </c>
      <c r="O142" s="51" t="s">
        <v>1033</v>
      </c>
      <c r="P142" s="51" t="s">
        <v>1033</v>
      </c>
      <c r="Q142" s="51" t="s">
        <v>1033</v>
      </c>
      <c r="R142" s="4">
        <v>60.15</v>
      </c>
      <c r="S142" s="30"/>
      <c r="T142" s="30"/>
      <c r="U142" s="30"/>
      <c r="V142" s="18"/>
      <c r="W142" s="18"/>
      <c r="X142" s="18"/>
      <c r="Y142" s="18"/>
      <c r="Z142" s="4" t="s">
        <v>1639</v>
      </c>
      <c r="AA142" s="46" t="s">
        <v>1640</v>
      </c>
      <c r="AB142" s="4"/>
      <c r="AC142" s="143">
        <v>35674</v>
      </c>
      <c r="AD142" s="142" t="s">
        <v>1733</v>
      </c>
      <c r="AE142" s="142" t="s">
        <v>1734</v>
      </c>
      <c r="AF142" s="142">
        <v>9972988511</v>
      </c>
      <c r="AG142" s="142" t="s">
        <v>1735</v>
      </c>
      <c r="AH142" s="142" t="s">
        <v>1644</v>
      </c>
      <c r="AI142" s="142" t="s">
        <v>1645</v>
      </c>
      <c r="AJ142" s="18"/>
      <c r="AK142" s="18"/>
      <c r="AL142" s="35"/>
    </row>
    <row r="143" spans="1:38" x14ac:dyDescent="0.25">
      <c r="A143" s="13">
        <v>25</v>
      </c>
      <c r="B143" s="14" t="s">
        <v>181</v>
      </c>
      <c r="C143" s="139" t="s">
        <v>1736</v>
      </c>
      <c r="D143" s="140" t="s">
        <v>1662</v>
      </c>
      <c r="E143" s="140" t="s">
        <v>155</v>
      </c>
      <c r="F143" s="51" t="s">
        <v>0</v>
      </c>
      <c r="G143" s="51">
        <v>3</v>
      </c>
      <c r="H143" s="15" t="s">
        <v>182</v>
      </c>
      <c r="I143" s="16">
        <v>9980617646</v>
      </c>
      <c r="J143" s="4">
        <v>65</v>
      </c>
      <c r="K143" s="4" t="s">
        <v>1671</v>
      </c>
      <c r="L143" s="141">
        <v>60</v>
      </c>
      <c r="M143" s="4" t="s">
        <v>1651</v>
      </c>
      <c r="N143" s="142" t="s">
        <v>1638</v>
      </c>
      <c r="O143" s="51" t="s">
        <v>1033</v>
      </c>
      <c r="P143" s="51" t="s">
        <v>1033</v>
      </c>
      <c r="Q143" s="51" t="s">
        <v>1033</v>
      </c>
      <c r="R143" s="4">
        <v>61.08</v>
      </c>
      <c r="S143" s="30"/>
      <c r="T143" s="30"/>
      <c r="U143" s="30"/>
      <c r="V143" s="18"/>
      <c r="W143" s="18"/>
      <c r="X143" s="18"/>
      <c r="Y143" s="18"/>
      <c r="Z143" s="4" t="s">
        <v>1639</v>
      </c>
      <c r="AA143" s="46" t="s">
        <v>1640</v>
      </c>
      <c r="AB143" s="4"/>
      <c r="AC143" s="143">
        <v>35901</v>
      </c>
      <c r="AD143" s="142" t="s">
        <v>1737</v>
      </c>
      <c r="AE143" s="142" t="s">
        <v>1738</v>
      </c>
      <c r="AF143" s="142">
        <v>9880712646</v>
      </c>
      <c r="AG143" s="142" t="s">
        <v>1739</v>
      </c>
      <c r="AH143" s="142" t="s">
        <v>1644</v>
      </c>
      <c r="AI143" s="142" t="s">
        <v>1645</v>
      </c>
      <c r="AJ143" s="18"/>
      <c r="AK143" s="18"/>
      <c r="AL143" s="35"/>
    </row>
    <row r="144" spans="1:38" x14ac:dyDescent="0.25">
      <c r="A144" s="13">
        <v>26</v>
      </c>
      <c r="B144" s="14" t="s">
        <v>183</v>
      </c>
      <c r="C144" s="139" t="s">
        <v>1740</v>
      </c>
      <c r="D144" s="140" t="s">
        <v>1637</v>
      </c>
      <c r="E144" s="140" t="s">
        <v>155</v>
      </c>
      <c r="F144" s="51" t="s">
        <v>0</v>
      </c>
      <c r="G144" s="51">
        <v>3</v>
      </c>
      <c r="H144" s="15" t="s">
        <v>184</v>
      </c>
      <c r="I144" s="16">
        <v>9742895645</v>
      </c>
      <c r="J144" s="4">
        <v>77</v>
      </c>
      <c r="K144" s="4" t="s">
        <v>1671</v>
      </c>
      <c r="L144" s="141">
        <v>77</v>
      </c>
      <c r="M144" s="4" t="s">
        <v>1031</v>
      </c>
      <c r="N144" s="142" t="s">
        <v>1638</v>
      </c>
      <c r="O144" s="51" t="s">
        <v>1033</v>
      </c>
      <c r="P144" s="51" t="s">
        <v>1033</v>
      </c>
      <c r="Q144" s="51" t="s">
        <v>1033</v>
      </c>
      <c r="R144" s="4">
        <v>66.62</v>
      </c>
      <c r="S144" s="30"/>
      <c r="T144" s="30"/>
      <c r="U144" s="30"/>
      <c r="V144" s="18"/>
      <c r="W144" s="18"/>
      <c r="X144" s="18"/>
      <c r="Y144" s="18"/>
      <c r="Z144" s="4" t="s">
        <v>1058</v>
      </c>
      <c r="AA144" s="46" t="s">
        <v>1640</v>
      </c>
      <c r="AB144" s="4"/>
      <c r="AC144" s="143">
        <v>35955</v>
      </c>
      <c r="AD144" s="142" t="s">
        <v>1741</v>
      </c>
      <c r="AE144" s="142" t="s">
        <v>1742</v>
      </c>
      <c r="AF144" s="142">
        <v>8971411940</v>
      </c>
      <c r="AG144" s="142" t="s">
        <v>1743</v>
      </c>
      <c r="AH144" s="142" t="s">
        <v>1644</v>
      </c>
      <c r="AI144" s="142" t="s">
        <v>1645</v>
      </c>
      <c r="AJ144" s="18"/>
      <c r="AK144" s="18"/>
      <c r="AL144" s="35"/>
    </row>
    <row r="145" spans="1:38" x14ac:dyDescent="0.25">
      <c r="A145" s="13">
        <v>27</v>
      </c>
      <c r="B145" s="14" t="s">
        <v>185</v>
      </c>
      <c r="C145" s="139" t="s">
        <v>1744</v>
      </c>
      <c r="D145" s="140" t="s">
        <v>1637</v>
      </c>
      <c r="E145" s="140" t="s">
        <v>142</v>
      </c>
      <c r="F145" s="51" t="s">
        <v>0</v>
      </c>
      <c r="G145" s="51">
        <v>3</v>
      </c>
      <c r="H145" s="15" t="s">
        <v>186</v>
      </c>
      <c r="I145" s="16">
        <v>8553626268</v>
      </c>
      <c r="J145" s="4">
        <v>68</v>
      </c>
      <c r="K145" s="4" t="s">
        <v>1671</v>
      </c>
      <c r="L145" s="141">
        <v>60</v>
      </c>
      <c r="M145" s="4" t="s">
        <v>1658</v>
      </c>
      <c r="N145" s="142" t="s">
        <v>1638</v>
      </c>
      <c r="O145" s="51" t="s">
        <v>1033</v>
      </c>
      <c r="P145" s="51" t="s">
        <v>1033</v>
      </c>
      <c r="Q145" s="51" t="s">
        <v>1033</v>
      </c>
      <c r="R145" s="153">
        <v>51.54</v>
      </c>
      <c r="S145" s="30"/>
      <c r="T145" s="30"/>
      <c r="U145" s="30"/>
      <c r="V145" s="18"/>
      <c r="W145" s="18"/>
      <c r="X145" s="18"/>
      <c r="Y145" s="18"/>
      <c r="Z145" s="4" t="s">
        <v>1639</v>
      </c>
      <c r="AA145" s="46" t="s">
        <v>1640</v>
      </c>
      <c r="AB145" s="4"/>
      <c r="AC145" s="143">
        <v>35955</v>
      </c>
      <c r="AD145" s="142" t="s">
        <v>1745</v>
      </c>
      <c r="AE145" s="142" t="s">
        <v>1746</v>
      </c>
      <c r="AF145" s="142">
        <v>9731173342</v>
      </c>
      <c r="AG145" s="142" t="s">
        <v>1747</v>
      </c>
      <c r="AH145" s="142" t="s">
        <v>1644</v>
      </c>
      <c r="AI145" s="142" t="s">
        <v>1645</v>
      </c>
      <c r="AJ145" s="18"/>
      <c r="AK145" s="18"/>
      <c r="AL145" s="35"/>
    </row>
    <row r="146" spans="1:38" x14ac:dyDescent="0.25">
      <c r="A146" s="13">
        <v>28</v>
      </c>
      <c r="B146" s="14" t="s">
        <v>187</v>
      </c>
      <c r="C146" s="139" t="s">
        <v>1748</v>
      </c>
      <c r="D146" s="140" t="s">
        <v>1662</v>
      </c>
      <c r="E146" s="14" t="s">
        <v>130</v>
      </c>
      <c r="F146" s="51" t="s">
        <v>0</v>
      </c>
      <c r="G146" s="51">
        <v>3</v>
      </c>
      <c r="H146" s="15" t="s">
        <v>188</v>
      </c>
      <c r="I146" s="16">
        <v>9901682182</v>
      </c>
      <c r="J146" s="4">
        <v>69</v>
      </c>
      <c r="K146" s="4" t="s">
        <v>1671</v>
      </c>
      <c r="L146" s="141">
        <v>65</v>
      </c>
      <c r="M146" s="4" t="s">
        <v>1651</v>
      </c>
      <c r="N146" s="142" t="s">
        <v>1638</v>
      </c>
      <c r="O146" s="51" t="s">
        <v>1033</v>
      </c>
      <c r="P146" s="51" t="s">
        <v>1033</v>
      </c>
      <c r="Q146" s="51" t="s">
        <v>1033</v>
      </c>
      <c r="R146" s="4">
        <v>76</v>
      </c>
      <c r="S146" s="30"/>
      <c r="T146" s="30"/>
      <c r="U146" s="30"/>
      <c r="V146" s="18"/>
      <c r="W146" s="18"/>
      <c r="X146" s="18"/>
      <c r="Y146" s="18"/>
      <c r="Z146" s="4" t="s">
        <v>1639</v>
      </c>
      <c r="AA146" s="46" t="s">
        <v>1640</v>
      </c>
      <c r="AB146" s="4"/>
      <c r="AC146" s="143">
        <v>35791</v>
      </c>
      <c r="AD146" s="142" t="s">
        <v>1749</v>
      </c>
      <c r="AE146" s="142" t="s">
        <v>1750</v>
      </c>
      <c r="AF146" s="142">
        <v>9449347151</v>
      </c>
      <c r="AG146" s="142" t="s">
        <v>1751</v>
      </c>
      <c r="AH146" s="142" t="s">
        <v>1644</v>
      </c>
      <c r="AI146" s="142" t="s">
        <v>1645</v>
      </c>
      <c r="AJ146" s="18"/>
      <c r="AK146" s="18"/>
      <c r="AL146" s="35"/>
    </row>
    <row r="147" spans="1:38" x14ac:dyDescent="0.25">
      <c r="A147" s="13">
        <v>29</v>
      </c>
      <c r="B147" s="14" t="s">
        <v>189</v>
      </c>
      <c r="C147" s="139" t="s">
        <v>1752</v>
      </c>
      <c r="D147" s="140" t="s">
        <v>1662</v>
      </c>
      <c r="E147" s="140" t="s">
        <v>139</v>
      </c>
      <c r="F147" s="51" t="s">
        <v>0</v>
      </c>
      <c r="G147" s="51">
        <v>3</v>
      </c>
      <c r="H147" s="15" t="s">
        <v>190</v>
      </c>
      <c r="I147" s="16">
        <v>9308891103</v>
      </c>
      <c r="J147" s="4">
        <v>70.3</v>
      </c>
      <c r="K147" s="4" t="s">
        <v>1060</v>
      </c>
      <c r="L147" s="141">
        <v>72</v>
      </c>
      <c r="M147" s="4" t="s">
        <v>1651</v>
      </c>
      <c r="N147" s="142" t="s">
        <v>1060</v>
      </c>
      <c r="O147" s="51" t="s">
        <v>1033</v>
      </c>
      <c r="P147" s="51" t="s">
        <v>1033</v>
      </c>
      <c r="Q147" s="51" t="s">
        <v>1033</v>
      </c>
      <c r="R147" s="4">
        <v>65.08</v>
      </c>
      <c r="S147" s="30"/>
      <c r="T147" s="30"/>
      <c r="U147" s="30"/>
      <c r="V147" s="18"/>
      <c r="W147" s="18"/>
      <c r="X147" s="18"/>
      <c r="Y147" s="18"/>
      <c r="Z147" s="4" t="s">
        <v>1639</v>
      </c>
      <c r="AA147" s="46" t="s">
        <v>1640</v>
      </c>
      <c r="AB147" s="4"/>
      <c r="AC147" s="143">
        <v>35923</v>
      </c>
      <c r="AD147" s="142" t="s">
        <v>1753</v>
      </c>
      <c r="AE147" s="142" t="s">
        <v>1754</v>
      </c>
      <c r="AF147" s="142">
        <v>9472913907</v>
      </c>
      <c r="AG147" s="142" t="s">
        <v>1682</v>
      </c>
      <c r="AH147" s="142" t="s">
        <v>1644</v>
      </c>
      <c r="AI147" s="142" t="s">
        <v>1645</v>
      </c>
      <c r="AJ147" s="18"/>
      <c r="AK147" s="18"/>
      <c r="AL147" s="35"/>
    </row>
    <row r="148" spans="1:38" x14ac:dyDescent="0.25">
      <c r="A148" s="13">
        <v>30</v>
      </c>
      <c r="B148" s="14" t="s">
        <v>191</v>
      </c>
      <c r="C148" s="139" t="s">
        <v>1755</v>
      </c>
      <c r="D148" s="140" t="s">
        <v>1662</v>
      </c>
      <c r="E148" s="140" t="s">
        <v>139</v>
      </c>
      <c r="F148" s="51" t="s">
        <v>0</v>
      </c>
      <c r="G148" s="51">
        <v>3</v>
      </c>
      <c r="H148" s="15" t="s">
        <v>192</v>
      </c>
      <c r="I148" s="16">
        <v>8113066464</v>
      </c>
      <c r="J148" s="4"/>
      <c r="K148" s="4"/>
      <c r="L148" s="141">
        <v>74</v>
      </c>
      <c r="M148" s="4"/>
      <c r="N148" s="142" t="s">
        <v>1638</v>
      </c>
      <c r="O148" s="51" t="s">
        <v>1033</v>
      </c>
      <c r="P148" s="51" t="s">
        <v>1033</v>
      </c>
      <c r="Q148" s="51" t="s">
        <v>1033</v>
      </c>
      <c r="R148" s="4">
        <v>68.77</v>
      </c>
      <c r="S148" s="30"/>
      <c r="T148" s="30"/>
      <c r="U148" s="30"/>
      <c r="V148" s="18"/>
      <c r="W148" s="18"/>
      <c r="X148" s="18"/>
      <c r="Y148" s="18"/>
      <c r="Z148" s="4"/>
      <c r="AA148" s="4"/>
      <c r="AB148" s="4"/>
      <c r="AC148" s="143">
        <v>36145</v>
      </c>
      <c r="AD148" s="142" t="s">
        <v>1756</v>
      </c>
      <c r="AE148" s="142" t="s">
        <v>1757</v>
      </c>
      <c r="AF148" s="142">
        <v>9847223512</v>
      </c>
      <c r="AG148" s="142" t="s">
        <v>1758</v>
      </c>
      <c r="AH148" s="142" t="s">
        <v>1644</v>
      </c>
      <c r="AI148" s="142" t="s">
        <v>1645</v>
      </c>
      <c r="AJ148" s="18"/>
      <c r="AK148" s="18"/>
      <c r="AL148" s="35"/>
    </row>
    <row r="149" spans="1:38" x14ac:dyDescent="0.25">
      <c r="A149" s="13">
        <v>31</v>
      </c>
      <c r="B149" s="14" t="s">
        <v>193</v>
      </c>
      <c r="C149" s="139" t="s">
        <v>1759</v>
      </c>
      <c r="D149" s="140" t="s">
        <v>1637</v>
      </c>
      <c r="E149" s="140" t="s">
        <v>142</v>
      </c>
      <c r="F149" s="51" t="s">
        <v>0</v>
      </c>
      <c r="G149" s="51">
        <v>3</v>
      </c>
      <c r="H149" s="17" t="s">
        <v>194</v>
      </c>
      <c r="I149" s="16">
        <v>9902118837</v>
      </c>
      <c r="J149" s="4">
        <v>84.16</v>
      </c>
      <c r="K149" s="4" t="s">
        <v>1671</v>
      </c>
      <c r="L149" s="141">
        <v>73.16</v>
      </c>
      <c r="M149" s="4" t="s">
        <v>1658</v>
      </c>
      <c r="N149" s="142" t="s">
        <v>1638</v>
      </c>
      <c r="O149" s="51" t="s">
        <v>1033</v>
      </c>
      <c r="P149" s="51" t="s">
        <v>1033</v>
      </c>
      <c r="Q149" s="51" t="s">
        <v>1033</v>
      </c>
      <c r="R149" s="4">
        <v>61.85</v>
      </c>
      <c r="S149" s="30"/>
      <c r="T149" s="30"/>
      <c r="U149" s="30"/>
      <c r="V149" s="18"/>
      <c r="W149" s="18"/>
      <c r="X149" s="18"/>
      <c r="Y149" s="18"/>
      <c r="Z149" s="4" t="s">
        <v>1639</v>
      </c>
      <c r="AA149" s="46" t="s">
        <v>1640</v>
      </c>
      <c r="AB149" s="4"/>
      <c r="AC149" s="143">
        <v>35949</v>
      </c>
      <c r="AD149" s="142" t="s">
        <v>1760</v>
      </c>
      <c r="AE149" s="142" t="s">
        <v>1761</v>
      </c>
      <c r="AF149" s="142">
        <v>9880797535</v>
      </c>
      <c r="AG149" s="142" t="s">
        <v>1762</v>
      </c>
      <c r="AH149" s="142" t="s">
        <v>1644</v>
      </c>
      <c r="AI149" s="142" t="s">
        <v>1645</v>
      </c>
      <c r="AJ149" s="18"/>
      <c r="AK149" s="18"/>
      <c r="AL149" s="35"/>
    </row>
    <row r="150" spans="1:38" x14ac:dyDescent="0.25">
      <c r="A150" s="13">
        <v>32</v>
      </c>
      <c r="B150" s="14" t="s">
        <v>195</v>
      </c>
      <c r="C150" s="139" t="s">
        <v>1763</v>
      </c>
      <c r="D150" s="140" t="s">
        <v>1662</v>
      </c>
      <c r="E150" s="140" t="s">
        <v>142</v>
      </c>
      <c r="F150" s="51" t="s">
        <v>0</v>
      </c>
      <c r="G150" s="51">
        <v>3</v>
      </c>
      <c r="H150" s="15" t="s">
        <v>196</v>
      </c>
      <c r="I150" s="16">
        <v>8050324975</v>
      </c>
      <c r="J150" s="4">
        <v>65</v>
      </c>
      <c r="K150" s="4" t="s">
        <v>1671</v>
      </c>
      <c r="L150" s="141">
        <v>61</v>
      </c>
      <c r="M150" s="4"/>
      <c r="N150" s="142" t="s">
        <v>1638</v>
      </c>
      <c r="O150" s="51" t="s">
        <v>1033</v>
      </c>
      <c r="P150" s="51" t="s">
        <v>1033</v>
      </c>
      <c r="Q150" s="51" t="s">
        <v>1033</v>
      </c>
      <c r="R150" s="4">
        <v>62.15</v>
      </c>
      <c r="S150" s="30"/>
      <c r="T150" s="30"/>
      <c r="U150" s="30"/>
      <c r="V150" s="18"/>
      <c r="W150" s="18"/>
      <c r="X150" s="18"/>
      <c r="Y150" s="18"/>
      <c r="Z150" s="4" t="s">
        <v>1639</v>
      </c>
      <c r="AA150" s="46" t="s">
        <v>1640</v>
      </c>
      <c r="AB150" s="4"/>
      <c r="AC150" s="143">
        <v>35860</v>
      </c>
      <c r="AD150" s="142" t="s">
        <v>1764</v>
      </c>
      <c r="AE150" s="142" t="s">
        <v>1765</v>
      </c>
      <c r="AF150" s="142">
        <v>9972784172</v>
      </c>
      <c r="AG150" s="142"/>
      <c r="AH150" s="142" t="s">
        <v>1644</v>
      </c>
      <c r="AI150" s="142" t="s">
        <v>1645</v>
      </c>
      <c r="AJ150" s="18"/>
      <c r="AK150" s="18"/>
      <c r="AL150" s="35"/>
    </row>
    <row r="151" spans="1:38" x14ac:dyDescent="0.25">
      <c r="A151" s="13">
        <v>33</v>
      </c>
      <c r="B151" s="14" t="s">
        <v>197</v>
      </c>
      <c r="C151" s="139" t="s">
        <v>1766</v>
      </c>
      <c r="D151" s="140" t="s">
        <v>1637</v>
      </c>
      <c r="E151" s="140" t="s">
        <v>142</v>
      </c>
      <c r="F151" s="51" t="s">
        <v>0</v>
      </c>
      <c r="G151" s="51">
        <v>3</v>
      </c>
      <c r="H151" s="15" t="s">
        <v>198</v>
      </c>
      <c r="I151" s="16">
        <v>953533705</v>
      </c>
      <c r="J151" s="4">
        <v>70</v>
      </c>
      <c r="K151" s="4" t="s">
        <v>1098</v>
      </c>
      <c r="L151" s="141">
        <v>80</v>
      </c>
      <c r="M151" s="4" t="s">
        <v>1658</v>
      </c>
      <c r="N151" s="142" t="s">
        <v>1638</v>
      </c>
      <c r="O151" s="51" t="s">
        <v>1033</v>
      </c>
      <c r="P151" s="51" t="s">
        <v>1033</v>
      </c>
      <c r="Q151" s="51" t="s">
        <v>1033</v>
      </c>
      <c r="R151" s="4">
        <v>73.849999999999994</v>
      </c>
      <c r="S151" s="30"/>
      <c r="T151" s="30"/>
      <c r="U151" s="30"/>
      <c r="V151" s="18"/>
      <c r="W151" s="18"/>
      <c r="X151" s="18"/>
      <c r="Y151" s="18"/>
      <c r="Z151" s="4" t="s">
        <v>1639</v>
      </c>
      <c r="AA151" s="46" t="s">
        <v>1640</v>
      </c>
      <c r="AB151" s="4"/>
      <c r="AC151" s="143">
        <v>35932</v>
      </c>
      <c r="AD151" s="142" t="s">
        <v>1767</v>
      </c>
      <c r="AE151" s="142" t="s">
        <v>1768</v>
      </c>
      <c r="AF151" s="142">
        <v>9880822059</v>
      </c>
      <c r="AG151" s="142" t="s">
        <v>1687</v>
      </c>
      <c r="AH151" s="142" t="s">
        <v>1644</v>
      </c>
      <c r="AI151" s="142" t="s">
        <v>1645</v>
      </c>
      <c r="AJ151" s="18"/>
      <c r="AK151" s="18"/>
      <c r="AL151" s="35"/>
    </row>
    <row r="152" spans="1:38" x14ac:dyDescent="0.25">
      <c r="A152" s="13">
        <v>34</v>
      </c>
      <c r="B152" s="14" t="s">
        <v>199</v>
      </c>
      <c r="C152" s="139" t="s">
        <v>1769</v>
      </c>
      <c r="D152" s="140" t="s">
        <v>1637</v>
      </c>
      <c r="E152" s="14" t="s">
        <v>130</v>
      </c>
      <c r="F152" s="51" t="s">
        <v>0</v>
      </c>
      <c r="G152" s="51">
        <v>3</v>
      </c>
      <c r="H152" s="15" t="s">
        <v>200</v>
      </c>
      <c r="I152" s="16">
        <v>9435146057</v>
      </c>
      <c r="J152" s="4"/>
      <c r="K152" s="4"/>
      <c r="L152" s="141">
        <v>58</v>
      </c>
      <c r="M152" s="4"/>
      <c r="N152" s="142" t="s">
        <v>1638</v>
      </c>
      <c r="O152" s="51" t="s">
        <v>1033</v>
      </c>
      <c r="P152" s="51" t="s">
        <v>1033</v>
      </c>
      <c r="Q152" s="51" t="s">
        <v>1033</v>
      </c>
      <c r="R152" s="153">
        <v>40.92</v>
      </c>
      <c r="S152" s="30"/>
      <c r="T152" s="30"/>
      <c r="U152" s="30"/>
      <c r="V152" s="18"/>
      <c r="W152" s="18"/>
      <c r="X152" s="18"/>
      <c r="Y152" s="18"/>
      <c r="Z152" s="4" t="s">
        <v>1639</v>
      </c>
      <c r="AA152" s="46" t="s">
        <v>1640</v>
      </c>
      <c r="AB152" s="4"/>
      <c r="AC152" s="143">
        <v>35416</v>
      </c>
      <c r="AD152" s="142" t="s">
        <v>1770</v>
      </c>
      <c r="AE152" s="142" t="s">
        <v>1771</v>
      </c>
      <c r="AF152" s="142">
        <v>9435146057</v>
      </c>
      <c r="AG152" s="142"/>
      <c r="AH152" s="142" t="s">
        <v>1644</v>
      </c>
      <c r="AI152" s="142" t="s">
        <v>1645</v>
      </c>
      <c r="AJ152" s="18"/>
      <c r="AK152" s="18"/>
      <c r="AL152" s="35"/>
    </row>
    <row r="153" spans="1:38" x14ac:dyDescent="0.25">
      <c r="A153" s="13">
        <v>35</v>
      </c>
      <c r="B153" s="14" t="s">
        <v>201</v>
      </c>
      <c r="C153" s="139" t="s">
        <v>1772</v>
      </c>
      <c r="D153" s="140" t="s">
        <v>1637</v>
      </c>
      <c r="E153" s="140" t="s">
        <v>155</v>
      </c>
      <c r="F153" s="51" t="s">
        <v>0</v>
      </c>
      <c r="G153" s="51">
        <v>3</v>
      </c>
      <c r="H153" s="15" t="s">
        <v>202</v>
      </c>
      <c r="I153" s="16">
        <v>7566666158</v>
      </c>
      <c r="J153" s="4">
        <v>60.8</v>
      </c>
      <c r="K153" s="4" t="s">
        <v>1060</v>
      </c>
      <c r="L153" s="141">
        <v>56</v>
      </c>
      <c r="M153" s="4" t="s">
        <v>1658</v>
      </c>
      <c r="N153" s="142" t="s">
        <v>1060</v>
      </c>
      <c r="O153" s="51" t="s">
        <v>1033</v>
      </c>
      <c r="P153" s="51" t="s">
        <v>1033</v>
      </c>
      <c r="Q153" s="51" t="s">
        <v>1033</v>
      </c>
      <c r="R153" s="4">
        <v>60.31</v>
      </c>
      <c r="S153" s="30"/>
      <c r="T153" s="30"/>
      <c r="U153" s="30"/>
      <c r="V153" s="18"/>
      <c r="W153" s="18"/>
      <c r="X153" s="18"/>
      <c r="Y153" s="18"/>
      <c r="Z153" s="4" t="s">
        <v>1058</v>
      </c>
      <c r="AA153" s="46" t="s">
        <v>1640</v>
      </c>
      <c r="AB153" s="4"/>
      <c r="AC153" s="143">
        <v>35329</v>
      </c>
      <c r="AD153" s="142" t="s">
        <v>1773</v>
      </c>
      <c r="AE153" s="142" t="s">
        <v>1774</v>
      </c>
      <c r="AF153" s="142">
        <v>9827196591</v>
      </c>
      <c r="AG153" s="142" t="s">
        <v>1775</v>
      </c>
      <c r="AH153" s="142" t="s">
        <v>1644</v>
      </c>
      <c r="AI153" s="142" t="s">
        <v>1645</v>
      </c>
      <c r="AJ153" s="18"/>
      <c r="AK153" s="18"/>
      <c r="AL153" s="35"/>
    </row>
    <row r="154" spans="1:38" x14ac:dyDescent="0.25">
      <c r="A154" s="144">
        <v>36</v>
      </c>
      <c r="B154" s="145" t="s">
        <v>203</v>
      </c>
      <c r="C154" s="146" t="s">
        <v>1776</v>
      </c>
      <c r="D154" s="147" t="s">
        <v>1637</v>
      </c>
      <c r="E154" s="147" t="s">
        <v>204</v>
      </c>
      <c r="F154" s="103" t="s">
        <v>0</v>
      </c>
      <c r="G154" s="103">
        <v>3</v>
      </c>
      <c r="H154" s="107" t="s">
        <v>205</v>
      </c>
      <c r="I154" s="149">
        <v>9577833077</v>
      </c>
      <c r="J154" s="103"/>
      <c r="K154" s="103"/>
      <c r="L154" s="147">
        <v>53</v>
      </c>
      <c r="M154" s="103"/>
      <c r="N154" s="145" t="s">
        <v>1638</v>
      </c>
      <c r="O154" s="103" t="s">
        <v>1033</v>
      </c>
      <c r="P154" s="103" t="s">
        <v>1033</v>
      </c>
      <c r="Q154" s="103" t="s">
        <v>1033</v>
      </c>
      <c r="R154" s="103">
        <v>43.38</v>
      </c>
      <c r="S154" s="150"/>
      <c r="T154" s="150"/>
      <c r="U154" s="150"/>
      <c r="V154" s="106"/>
      <c r="W154" s="106"/>
      <c r="X154" s="106"/>
      <c r="Y154" s="106"/>
      <c r="Z154" s="103" t="s">
        <v>1639</v>
      </c>
      <c r="AA154" s="100" t="s">
        <v>1640</v>
      </c>
      <c r="AB154" s="103"/>
      <c r="AC154" s="151">
        <v>35534</v>
      </c>
      <c r="AD154" s="145" t="s">
        <v>1777</v>
      </c>
      <c r="AE154" s="145" t="s">
        <v>1778</v>
      </c>
      <c r="AF154" s="145">
        <v>9954349007</v>
      </c>
      <c r="AG154" s="145"/>
      <c r="AH154" s="145" t="s">
        <v>1644</v>
      </c>
      <c r="AI154" s="145" t="s">
        <v>1645</v>
      </c>
      <c r="AJ154" s="106"/>
      <c r="AK154" s="106"/>
      <c r="AL154" s="152"/>
    </row>
    <row r="155" spans="1:38" x14ac:dyDescent="0.25">
      <c r="A155" s="13">
        <v>37</v>
      </c>
      <c r="B155" s="14" t="s">
        <v>206</v>
      </c>
      <c r="C155" s="139" t="s">
        <v>1779</v>
      </c>
      <c r="D155" s="140" t="s">
        <v>1637</v>
      </c>
      <c r="E155" s="14" t="s">
        <v>130</v>
      </c>
      <c r="F155" s="51" t="s">
        <v>0</v>
      </c>
      <c r="G155" s="51">
        <v>3</v>
      </c>
      <c r="H155" s="15" t="s">
        <v>207</v>
      </c>
      <c r="I155" s="16">
        <v>7022931320</v>
      </c>
      <c r="J155" s="4">
        <v>72.2</v>
      </c>
      <c r="K155" s="4" t="s">
        <v>1060</v>
      </c>
      <c r="L155" s="141">
        <v>65</v>
      </c>
      <c r="M155" s="4" t="s">
        <v>1651</v>
      </c>
      <c r="N155" s="142" t="s">
        <v>1638</v>
      </c>
      <c r="O155" s="51" t="s">
        <v>1033</v>
      </c>
      <c r="P155" s="51" t="s">
        <v>1033</v>
      </c>
      <c r="Q155" s="51" t="s">
        <v>1033</v>
      </c>
      <c r="R155" s="153">
        <v>57.38</v>
      </c>
      <c r="S155" s="30"/>
      <c r="T155" s="30"/>
      <c r="U155" s="30"/>
      <c r="V155" s="18"/>
      <c r="W155" s="18"/>
      <c r="X155" s="18"/>
      <c r="Y155" s="18"/>
      <c r="Z155" s="4" t="s">
        <v>1058</v>
      </c>
      <c r="AA155" s="46" t="s">
        <v>1640</v>
      </c>
      <c r="AB155" s="4"/>
      <c r="AC155" s="143" t="s">
        <v>1780</v>
      </c>
      <c r="AD155" s="142" t="s">
        <v>1781</v>
      </c>
      <c r="AE155" s="142" t="s">
        <v>1782</v>
      </c>
      <c r="AF155" s="142">
        <v>8861510660</v>
      </c>
      <c r="AG155" s="142"/>
      <c r="AH155" s="142" t="s">
        <v>1644</v>
      </c>
      <c r="AI155" s="142" t="s">
        <v>1645</v>
      </c>
      <c r="AJ155" s="18"/>
      <c r="AK155" s="18"/>
      <c r="AL155" s="35"/>
    </row>
    <row r="156" spans="1:38" x14ac:dyDescent="0.25">
      <c r="A156" s="13">
        <v>38</v>
      </c>
      <c r="B156" s="14" t="s">
        <v>208</v>
      </c>
      <c r="C156" s="139" t="s">
        <v>1783</v>
      </c>
      <c r="D156" s="140" t="s">
        <v>1662</v>
      </c>
      <c r="E156" s="140" t="s">
        <v>142</v>
      </c>
      <c r="F156" s="51" t="s">
        <v>0</v>
      </c>
      <c r="G156" s="51">
        <v>3</v>
      </c>
      <c r="H156" s="15" t="s">
        <v>209</v>
      </c>
      <c r="I156" s="16">
        <v>9632610001</v>
      </c>
      <c r="J156" s="4">
        <v>70</v>
      </c>
      <c r="K156" s="4" t="s">
        <v>1098</v>
      </c>
      <c r="L156" s="141">
        <v>65</v>
      </c>
      <c r="M156" s="4" t="s">
        <v>1031</v>
      </c>
      <c r="N156" s="142" t="s">
        <v>1638</v>
      </c>
      <c r="O156" s="51" t="s">
        <v>1033</v>
      </c>
      <c r="P156" s="51" t="s">
        <v>1033</v>
      </c>
      <c r="Q156" s="51" t="s">
        <v>1033</v>
      </c>
      <c r="R156" s="4">
        <v>62.15</v>
      </c>
      <c r="S156" s="30"/>
      <c r="T156" s="30"/>
      <c r="U156" s="30"/>
      <c r="V156" s="18"/>
      <c r="W156" s="18"/>
      <c r="X156" s="18"/>
      <c r="Y156" s="18"/>
      <c r="Z156" s="4" t="s">
        <v>1639</v>
      </c>
      <c r="AA156" s="46" t="s">
        <v>1640</v>
      </c>
      <c r="AB156" s="4"/>
      <c r="AC156" s="143">
        <v>35861</v>
      </c>
      <c r="AD156" s="142" t="s">
        <v>1784</v>
      </c>
      <c r="AE156" s="142" t="s">
        <v>1785</v>
      </c>
      <c r="AF156" s="142">
        <v>9980521695</v>
      </c>
      <c r="AG156" s="142"/>
      <c r="AH156" s="142" t="s">
        <v>1786</v>
      </c>
      <c r="AI156" s="142" t="s">
        <v>1645</v>
      </c>
      <c r="AJ156" s="18"/>
      <c r="AK156" s="18"/>
      <c r="AL156" s="35"/>
    </row>
    <row r="157" spans="1:38" x14ac:dyDescent="0.25">
      <c r="A157" s="144"/>
      <c r="B157" s="145" t="s">
        <v>210</v>
      </c>
      <c r="C157" s="146" t="s">
        <v>1787</v>
      </c>
      <c r="D157" s="147" t="s">
        <v>1637</v>
      </c>
      <c r="E157" s="147" t="s">
        <v>139</v>
      </c>
      <c r="F157" s="103" t="s">
        <v>0</v>
      </c>
      <c r="G157" s="103">
        <v>3</v>
      </c>
      <c r="H157" s="107" t="s">
        <v>211</v>
      </c>
      <c r="I157" s="149">
        <v>9746686845</v>
      </c>
      <c r="J157" s="103">
        <v>98</v>
      </c>
      <c r="K157" s="103" t="s">
        <v>1060</v>
      </c>
      <c r="L157" s="147">
        <v>85</v>
      </c>
      <c r="M157" s="103" t="s">
        <v>1651</v>
      </c>
      <c r="N157" s="145" t="s">
        <v>1638</v>
      </c>
      <c r="O157" s="103" t="s">
        <v>1033</v>
      </c>
      <c r="P157" s="103" t="s">
        <v>1033</v>
      </c>
      <c r="Q157" s="103" t="s">
        <v>1033</v>
      </c>
      <c r="R157" s="103">
        <v>67.540000000000006</v>
      </c>
      <c r="S157" s="150"/>
      <c r="T157" s="150"/>
      <c r="U157" s="150"/>
      <c r="V157" s="106"/>
      <c r="W157" s="106"/>
      <c r="X157" s="106"/>
      <c r="Y157" s="106"/>
      <c r="Z157" s="103" t="s">
        <v>1639</v>
      </c>
      <c r="AA157" s="100" t="s">
        <v>1640</v>
      </c>
      <c r="AB157" s="103"/>
      <c r="AC157" s="151">
        <v>35747</v>
      </c>
      <c r="AD157" s="145" t="s">
        <v>1788</v>
      </c>
      <c r="AE157" s="145" t="s">
        <v>1789</v>
      </c>
      <c r="AF157" s="145">
        <v>9544521938</v>
      </c>
      <c r="AG157" s="145" t="s">
        <v>1065</v>
      </c>
      <c r="AH157" s="145" t="s">
        <v>1691</v>
      </c>
      <c r="AI157" s="145" t="s">
        <v>1645</v>
      </c>
      <c r="AJ157" s="106"/>
      <c r="AK157" s="106"/>
      <c r="AL157" s="152"/>
    </row>
    <row r="158" spans="1:38" x14ac:dyDescent="0.25">
      <c r="A158" s="13">
        <v>39</v>
      </c>
      <c r="B158" s="14" t="s">
        <v>212</v>
      </c>
      <c r="C158" s="139" t="s">
        <v>1790</v>
      </c>
      <c r="D158" s="140" t="s">
        <v>1662</v>
      </c>
      <c r="E158" s="140" t="s">
        <v>142</v>
      </c>
      <c r="F158" s="51" t="s">
        <v>0</v>
      </c>
      <c r="G158" s="51">
        <v>3</v>
      </c>
      <c r="H158" s="17" t="s">
        <v>213</v>
      </c>
      <c r="I158" s="16">
        <v>8123995070</v>
      </c>
      <c r="J158" s="4">
        <v>70</v>
      </c>
      <c r="K158" s="4" t="s">
        <v>1060</v>
      </c>
      <c r="L158" s="141">
        <v>76</v>
      </c>
      <c r="M158" s="4" t="s">
        <v>1031</v>
      </c>
      <c r="N158" s="142" t="s">
        <v>1638</v>
      </c>
      <c r="O158" s="51" t="s">
        <v>1033</v>
      </c>
      <c r="P158" s="51" t="s">
        <v>1033</v>
      </c>
      <c r="Q158" s="51" t="s">
        <v>1033</v>
      </c>
      <c r="R158" s="4">
        <v>67.38</v>
      </c>
      <c r="S158" s="30"/>
      <c r="T158" s="30"/>
      <c r="U158" s="30"/>
      <c r="V158" s="18"/>
      <c r="W158" s="18"/>
      <c r="X158" s="18"/>
      <c r="Y158" s="18"/>
      <c r="Z158" s="4" t="s">
        <v>1639</v>
      </c>
      <c r="AA158" s="46" t="s">
        <v>1640</v>
      </c>
      <c r="AB158" s="4"/>
      <c r="AC158" s="143">
        <v>35877</v>
      </c>
      <c r="AD158" s="142" t="s">
        <v>1791</v>
      </c>
      <c r="AE158" s="142" t="s">
        <v>1792</v>
      </c>
      <c r="AF158" s="142">
        <v>9341216232</v>
      </c>
      <c r="AG158" s="142" t="s">
        <v>1687</v>
      </c>
      <c r="AH158" s="142" t="s">
        <v>1691</v>
      </c>
      <c r="AI158" s="142" t="s">
        <v>1645</v>
      </c>
      <c r="AJ158" s="18"/>
      <c r="AK158" s="18"/>
      <c r="AL158" s="35"/>
    </row>
    <row r="159" spans="1:38" x14ac:dyDescent="0.25">
      <c r="A159" s="13">
        <v>40</v>
      </c>
      <c r="B159" s="14" t="s">
        <v>214</v>
      </c>
      <c r="C159" s="139" t="s">
        <v>1793</v>
      </c>
      <c r="D159" s="140" t="s">
        <v>1662</v>
      </c>
      <c r="E159" s="140" t="s">
        <v>139</v>
      </c>
      <c r="F159" s="51" t="s">
        <v>0</v>
      </c>
      <c r="G159" s="51">
        <v>3</v>
      </c>
      <c r="H159" s="17" t="s">
        <v>215</v>
      </c>
      <c r="I159" s="16">
        <v>9449689838</v>
      </c>
      <c r="J159" s="4">
        <v>72.2</v>
      </c>
      <c r="K159" s="4" t="s">
        <v>1060</v>
      </c>
      <c r="L159" s="141">
        <v>81</v>
      </c>
      <c r="M159" s="4" t="s">
        <v>1651</v>
      </c>
      <c r="N159" s="142" t="s">
        <v>1638</v>
      </c>
      <c r="O159" s="51" t="s">
        <v>1033</v>
      </c>
      <c r="P159" s="51" t="s">
        <v>1033</v>
      </c>
      <c r="Q159" s="51" t="s">
        <v>1033</v>
      </c>
      <c r="R159" s="4">
        <v>73.23</v>
      </c>
      <c r="S159" s="30"/>
      <c r="T159" s="30"/>
      <c r="U159" s="30"/>
      <c r="V159" s="18"/>
      <c r="W159" s="18"/>
      <c r="X159" s="18"/>
      <c r="Y159" s="18"/>
      <c r="Z159" s="4" t="s">
        <v>1639</v>
      </c>
      <c r="AA159" s="46" t="s">
        <v>1640</v>
      </c>
      <c r="AB159" s="4"/>
      <c r="AC159" s="143">
        <v>36187</v>
      </c>
      <c r="AD159" s="142" t="s">
        <v>1794</v>
      </c>
      <c r="AE159" s="142" t="s">
        <v>1795</v>
      </c>
      <c r="AF159" s="142">
        <v>9449689838</v>
      </c>
      <c r="AG159" s="142" t="s">
        <v>1796</v>
      </c>
      <c r="AH159" s="142" t="s">
        <v>1644</v>
      </c>
      <c r="AI159" s="142" t="s">
        <v>1645</v>
      </c>
      <c r="AJ159" s="18"/>
      <c r="AK159" s="18"/>
      <c r="AL159" s="35"/>
    </row>
    <row r="160" spans="1:38" x14ac:dyDescent="0.25">
      <c r="A160" s="13">
        <v>41</v>
      </c>
      <c r="B160" s="14" t="s">
        <v>216</v>
      </c>
      <c r="C160" s="139" t="s">
        <v>1797</v>
      </c>
      <c r="D160" s="140" t="s">
        <v>1662</v>
      </c>
      <c r="E160" s="140" t="s">
        <v>139</v>
      </c>
      <c r="F160" s="51" t="s">
        <v>0</v>
      </c>
      <c r="G160" s="51">
        <v>3</v>
      </c>
      <c r="H160" s="18" t="s">
        <v>217</v>
      </c>
      <c r="I160" s="18">
        <v>8073933751</v>
      </c>
      <c r="J160" s="4">
        <v>60.1</v>
      </c>
      <c r="K160" s="4" t="s">
        <v>1671</v>
      </c>
      <c r="L160" s="141">
        <v>67</v>
      </c>
      <c r="M160" s="4" t="s">
        <v>1031</v>
      </c>
      <c r="N160" s="142" t="s">
        <v>1638</v>
      </c>
      <c r="O160" s="51" t="s">
        <v>1033</v>
      </c>
      <c r="P160" s="51" t="s">
        <v>1033</v>
      </c>
      <c r="Q160" s="51" t="s">
        <v>1033</v>
      </c>
      <c r="R160" s="153">
        <v>54</v>
      </c>
      <c r="S160" s="30"/>
      <c r="T160" s="30"/>
      <c r="U160" s="30"/>
      <c r="V160" s="18"/>
      <c r="W160" s="18"/>
      <c r="X160" s="18"/>
      <c r="Y160" s="18"/>
      <c r="Z160" s="4" t="s">
        <v>1058</v>
      </c>
      <c r="AA160" s="46" t="s">
        <v>1640</v>
      </c>
      <c r="AB160" s="4"/>
      <c r="AC160" s="143">
        <v>36071</v>
      </c>
      <c r="AD160" s="142" t="s">
        <v>1798</v>
      </c>
      <c r="AE160" s="142" t="s">
        <v>1799</v>
      </c>
      <c r="AF160" s="142">
        <v>9844916683</v>
      </c>
      <c r="AG160" s="142" t="s">
        <v>1739</v>
      </c>
      <c r="AH160" s="142" t="s">
        <v>1644</v>
      </c>
      <c r="AI160" s="142" t="s">
        <v>1645</v>
      </c>
      <c r="AJ160" s="18"/>
      <c r="AK160" s="18"/>
      <c r="AL160" s="35"/>
    </row>
    <row r="161" spans="1:38" x14ac:dyDescent="0.25">
      <c r="A161" s="13">
        <v>42</v>
      </c>
      <c r="B161" s="14" t="s">
        <v>218</v>
      </c>
      <c r="C161" s="139" t="s">
        <v>1800</v>
      </c>
      <c r="D161" s="140" t="s">
        <v>1637</v>
      </c>
      <c r="E161" s="14" t="s">
        <v>130</v>
      </c>
      <c r="F161" s="51" t="s">
        <v>0</v>
      </c>
      <c r="G161" s="51">
        <v>3</v>
      </c>
      <c r="H161" s="15" t="s">
        <v>219</v>
      </c>
      <c r="I161" s="16">
        <v>9482616684</v>
      </c>
      <c r="J161" s="4">
        <v>87</v>
      </c>
      <c r="K161" s="4" t="s">
        <v>1671</v>
      </c>
      <c r="L161" s="141">
        <v>79</v>
      </c>
      <c r="M161" s="4" t="s">
        <v>1658</v>
      </c>
      <c r="N161" s="142" t="s">
        <v>1638</v>
      </c>
      <c r="O161" s="51" t="s">
        <v>1033</v>
      </c>
      <c r="P161" s="51" t="s">
        <v>1033</v>
      </c>
      <c r="Q161" s="51" t="s">
        <v>1033</v>
      </c>
      <c r="R161" s="4">
        <v>76.150000000000006</v>
      </c>
      <c r="S161" s="30"/>
      <c r="T161" s="30"/>
      <c r="U161" s="30"/>
      <c r="V161" s="18"/>
      <c r="W161" s="18"/>
      <c r="X161" s="18"/>
      <c r="Y161" s="18"/>
      <c r="Z161" s="4" t="s">
        <v>1639</v>
      </c>
      <c r="AA161" s="46" t="s">
        <v>1058</v>
      </c>
      <c r="AB161" s="4"/>
      <c r="AC161" s="143">
        <v>35999</v>
      </c>
      <c r="AD161" s="142" t="s">
        <v>1801</v>
      </c>
      <c r="AE161" s="142" t="s">
        <v>1802</v>
      </c>
      <c r="AF161" s="142">
        <v>9449927022</v>
      </c>
      <c r="AG161" s="142" t="s">
        <v>1803</v>
      </c>
      <c r="AH161" s="142" t="s">
        <v>1804</v>
      </c>
      <c r="AI161" s="142" t="s">
        <v>1645</v>
      </c>
      <c r="AJ161" s="18"/>
      <c r="AK161" s="18"/>
      <c r="AL161" s="35"/>
    </row>
    <row r="162" spans="1:38" x14ac:dyDescent="0.25">
      <c r="A162" s="13">
        <v>43</v>
      </c>
      <c r="B162" s="14" t="s">
        <v>220</v>
      </c>
      <c r="C162" s="139" t="s">
        <v>1805</v>
      </c>
      <c r="D162" s="140" t="s">
        <v>1637</v>
      </c>
      <c r="E162" s="140" t="s">
        <v>155</v>
      </c>
      <c r="F162" s="51" t="s">
        <v>0</v>
      </c>
      <c r="G162" s="51">
        <v>3</v>
      </c>
      <c r="H162" s="17" t="s">
        <v>221</v>
      </c>
      <c r="I162" s="16">
        <v>9661060916</v>
      </c>
      <c r="J162" s="4">
        <v>79.599999999999994</v>
      </c>
      <c r="K162" s="4" t="s">
        <v>1098</v>
      </c>
      <c r="L162" s="141">
        <v>76.5</v>
      </c>
      <c r="M162" s="4" t="s">
        <v>1031</v>
      </c>
      <c r="N162" s="142" t="s">
        <v>1211</v>
      </c>
      <c r="O162" s="51" t="s">
        <v>1033</v>
      </c>
      <c r="P162" s="51" t="s">
        <v>1033</v>
      </c>
      <c r="Q162" s="51" t="s">
        <v>1033</v>
      </c>
      <c r="R162" s="4">
        <v>57.38</v>
      </c>
      <c r="S162" s="30"/>
      <c r="T162" s="30"/>
      <c r="U162" s="30"/>
      <c r="V162" s="18"/>
      <c r="W162" s="18"/>
      <c r="X162" s="18"/>
      <c r="Y162" s="18"/>
      <c r="Z162" s="4" t="s">
        <v>1639</v>
      </c>
      <c r="AA162" s="46" t="s">
        <v>1640</v>
      </c>
      <c r="AB162" s="4"/>
      <c r="AC162" s="143">
        <v>35779</v>
      </c>
      <c r="AD162" s="142" t="s">
        <v>1806</v>
      </c>
      <c r="AE162" s="142" t="s">
        <v>1807</v>
      </c>
      <c r="AF162" s="142">
        <v>9431183416</v>
      </c>
      <c r="AG162" s="142" t="s">
        <v>1808</v>
      </c>
      <c r="AH162" s="142" t="s">
        <v>1644</v>
      </c>
      <c r="AI162" s="142" t="s">
        <v>1645</v>
      </c>
      <c r="AJ162" s="18"/>
      <c r="AK162" s="18"/>
      <c r="AL162" s="35"/>
    </row>
    <row r="163" spans="1:38" x14ac:dyDescent="0.25">
      <c r="A163" s="13">
        <v>44</v>
      </c>
      <c r="B163" s="14" t="s">
        <v>222</v>
      </c>
      <c r="C163" s="139" t="s">
        <v>1809</v>
      </c>
      <c r="D163" s="140" t="s">
        <v>1637</v>
      </c>
      <c r="E163" s="140" t="s">
        <v>155</v>
      </c>
      <c r="F163" s="51" t="s">
        <v>0</v>
      </c>
      <c r="G163" s="51">
        <v>3</v>
      </c>
      <c r="H163" s="15" t="s">
        <v>223</v>
      </c>
      <c r="I163" s="16">
        <v>9738179849</v>
      </c>
      <c r="J163" s="4">
        <v>84</v>
      </c>
      <c r="K163" s="4" t="s">
        <v>1060</v>
      </c>
      <c r="L163" s="141">
        <v>86</v>
      </c>
      <c r="M163" s="4" t="s">
        <v>1651</v>
      </c>
      <c r="N163" s="142" t="s">
        <v>1638</v>
      </c>
      <c r="O163" s="51" t="s">
        <v>1033</v>
      </c>
      <c r="P163" s="51" t="s">
        <v>1033</v>
      </c>
      <c r="Q163" s="51" t="s">
        <v>1033</v>
      </c>
      <c r="R163" s="4">
        <v>72.92</v>
      </c>
      <c r="S163" s="30"/>
      <c r="T163" s="30"/>
      <c r="U163" s="30"/>
      <c r="V163" s="18"/>
      <c r="W163" s="18"/>
      <c r="X163" s="18"/>
      <c r="Y163" s="18"/>
      <c r="Z163" s="4" t="s">
        <v>1058</v>
      </c>
      <c r="AA163" s="46" t="s">
        <v>1640</v>
      </c>
      <c r="AB163" s="4"/>
      <c r="AC163" s="143">
        <v>36157</v>
      </c>
      <c r="AD163" s="142" t="s">
        <v>1810</v>
      </c>
      <c r="AE163" s="142" t="s">
        <v>1811</v>
      </c>
      <c r="AF163" s="142">
        <v>9739498377</v>
      </c>
      <c r="AG163" s="142" t="s">
        <v>1812</v>
      </c>
      <c r="AH163" s="142" t="s">
        <v>1644</v>
      </c>
      <c r="AI163" s="142" t="s">
        <v>1645</v>
      </c>
      <c r="AJ163" s="18"/>
      <c r="AK163" s="18"/>
      <c r="AL163" s="35"/>
    </row>
    <row r="164" spans="1:38" x14ac:dyDescent="0.25">
      <c r="A164" s="13">
        <v>45</v>
      </c>
      <c r="B164" s="14" t="s">
        <v>224</v>
      </c>
      <c r="C164" s="139" t="s">
        <v>1813</v>
      </c>
      <c r="D164" s="140" t="s">
        <v>1637</v>
      </c>
      <c r="E164" s="140" t="s">
        <v>142</v>
      </c>
      <c r="F164" s="51" t="s">
        <v>0</v>
      </c>
      <c r="G164" s="51">
        <v>3</v>
      </c>
      <c r="H164" s="17" t="s">
        <v>225</v>
      </c>
      <c r="I164" s="16">
        <v>9645343264</v>
      </c>
      <c r="J164" s="4">
        <v>98</v>
      </c>
      <c r="K164" s="4" t="s">
        <v>1671</v>
      </c>
      <c r="L164" s="141">
        <v>83</v>
      </c>
      <c r="M164" s="4" t="s">
        <v>1658</v>
      </c>
      <c r="N164" s="142" t="s">
        <v>1638</v>
      </c>
      <c r="O164" s="51" t="s">
        <v>1033</v>
      </c>
      <c r="P164" s="51" t="s">
        <v>1033</v>
      </c>
      <c r="Q164" s="51" t="s">
        <v>1033</v>
      </c>
      <c r="R164" s="4">
        <v>59.69</v>
      </c>
      <c r="S164" s="30"/>
      <c r="T164" s="30"/>
      <c r="U164" s="30"/>
      <c r="V164" s="18"/>
      <c r="W164" s="18"/>
      <c r="X164" s="18"/>
      <c r="Y164" s="18"/>
      <c r="Z164" s="4" t="s">
        <v>1058</v>
      </c>
      <c r="AA164" s="46" t="s">
        <v>1058</v>
      </c>
      <c r="AB164" s="4"/>
      <c r="AC164" s="143">
        <v>36085</v>
      </c>
      <c r="AD164" s="142" t="s">
        <v>1814</v>
      </c>
      <c r="AE164" s="142" t="s">
        <v>1815</v>
      </c>
      <c r="AF164" s="142">
        <v>9947816972</v>
      </c>
      <c r="AG164" s="142" t="s">
        <v>1816</v>
      </c>
      <c r="AH164" s="142" t="s">
        <v>1644</v>
      </c>
      <c r="AI164" s="142" t="s">
        <v>1645</v>
      </c>
      <c r="AJ164" s="18"/>
      <c r="AK164" s="18"/>
      <c r="AL164" s="35"/>
    </row>
    <row r="165" spans="1:38" x14ac:dyDescent="0.25">
      <c r="A165" s="13">
        <v>46</v>
      </c>
      <c r="B165" s="14" t="s">
        <v>226</v>
      </c>
      <c r="C165" s="139" t="s">
        <v>1817</v>
      </c>
      <c r="D165" s="140" t="s">
        <v>1637</v>
      </c>
      <c r="E165" s="140" t="s">
        <v>155</v>
      </c>
      <c r="F165" s="51" t="s">
        <v>0</v>
      </c>
      <c r="G165" s="51">
        <v>3</v>
      </c>
      <c r="H165" s="15" t="s">
        <v>227</v>
      </c>
      <c r="I165" s="16">
        <v>9356533359</v>
      </c>
      <c r="J165" s="4"/>
      <c r="K165" s="4"/>
      <c r="L165" s="141">
        <v>71.599999999999994</v>
      </c>
      <c r="M165" s="4"/>
      <c r="N165" s="142" t="s">
        <v>1818</v>
      </c>
      <c r="O165" s="51" t="s">
        <v>1033</v>
      </c>
      <c r="P165" s="51" t="s">
        <v>1033</v>
      </c>
      <c r="Q165" s="51" t="s">
        <v>1033</v>
      </c>
      <c r="R165" s="4">
        <v>60.31</v>
      </c>
      <c r="S165" s="30"/>
      <c r="T165" s="30"/>
      <c r="U165" s="30"/>
      <c r="V165" s="18"/>
      <c r="W165" s="18"/>
      <c r="X165" s="18"/>
      <c r="Y165" s="18"/>
      <c r="Z165" s="4" t="s">
        <v>1639</v>
      </c>
      <c r="AA165" s="46" t="s">
        <v>1640</v>
      </c>
      <c r="AB165" s="4"/>
      <c r="AC165" s="143">
        <v>35977</v>
      </c>
      <c r="AD165" s="142" t="s">
        <v>1819</v>
      </c>
      <c r="AE165" s="142" t="s">
        <v>1820</v>
      </c>
      <c r="AF165" s="142">
        <v>9446948700</v>
      </c>
      <c r="AG165" s="142" t="s">
        <v>1821</v>
      </c>
      <c r="AH165" s="142" t="s">
        <v>1644</v>
      </c>
      <c r="AI165" s="142" t="s">
        <v>1645</v>
      </c>
      <c r="AJ165" s="18"/>
      <c r="AK165" s="18"/>
      <c r="AL165" s="35"/>
    </row>
    <row r="166" spans="1:38" x14ac:dyDescent="0.25">
      <c r="A166" s="13">
        <v>47</v>
      </c>
      <c r="B166" s="14" t="s">
        <v>228</v>
      </c>
      <c r="C166" s="139" t="s">
        <v>1822</v>
      </c>
      <c r="D166" s="140" t="s">
        <v>1637</v>
      </c>
      <c r="E166" s="14" t="s">
        <v>130</v>
      </c>
      <c r="F166" s="51" t="s">
        <v>0</v>
      </c>
      <c r="G166" s="51">
        <v>3</v>
      </c>
      <c r="H166" s="17" t="s">
        <v>229</v>
      </c>
      <c r="I166" s="16">
        <v>9910374869</v>
      </c>
      <c r="J166" s="4">
        <v>75.2</v>
      </c>
      <c r="K166" s="4" t="s">
        <v>1671</v>
      </c>
      <c r="L166" s="141">
        <v>75</v>
      </c>
      <c r="M166" s="4" t="s">
        <v>1651</v>
      </c>
      <c r="N166" s="142" t="s">
        <v>1638</v>
      </c>
      <c r="O166" s="51" t="s">
        <v>1033</v>
      </c>
      <c r="P166" s="51" t="s">
        <v>1033</v>
      </c>
      <c r="Q166" s="51" t="s">
        <v>1033</v>
      </c>
      <c r="R166" s="4">
        <v>65.540000000000006</v>
      </c>
      <c r="S166" s="30"/>
      <c r="T166" s="30"/>
      <c r="U166" s="30"/>
      <c r="V166" s="18"/>
      <c r="W166" s="18"/>
      <c r="X166" s="18"/>
      <c r="Y166" s="18"/>
      <c r="Z166" s="4" t="s">
        <v>1639</v>
      </c>
      <c r="AA166" s="46" t="s">
        <v>1640</v>
      </c>
      <c r="AB166" s="4"/>
      <c r="AC166" s="143">
        <v>35978</v>
      </c>
      <c r="AD166" s="142" t="s">
        <v>1823</v>
      </c>
      <c r="AE166" s="142" t="s">
        <v>1824</v>
      </c>
      <c r="AF166" s="142">
        <v>9916328374</v>
      </c>
      <c r="AG166" s="142" t="s">
        <v>1649</v>
      </c>
      <c r="AH166" s="142" t="s">
        <v>1644</v>
      </c>
      <c r="AI166" s="142" t="s">
        <v>1645</v>
      </c>
      <c r="AJ166" s="18"/>
      <c r="AK166" s="18"/>
      <c r="AL166" s="35"/>
    </row>
    <row r="167" spans="1:38" x14ac:dyDescent="0.25">
      <c r="A167" s="13">
        <v>48</v>
      </c>
      <c r="B167" s="14" t="s">
        <v>230</v>
      </c>
      <c r="C167" s="139" t="s">
        <v>1825</v>
      </c>
      <c r="D167" s="140" t="s">
        <v>1637</v>
      </c>
      <c r="E167" s="14" t="s">
        <v>130</v>
      </c>
      <c r="F167" s="51" t="s">
        <v>0</v>
      </c>
      <c r="G167" s="51">
        <v>3</v>
      </c>
      <c r="H167" s="15" t="s">
        <v>231</v>
      </c>
      <c r="I167" s="16">
        <v>9483147982</v>
      </c>
      <c r="J167" s="4">
        <v>70</v>
      </c>
      <c r="K167" s="4" t="s">
        <v>1060</v>
      </c>
      <c r="L167" s="141">
        <v>50</v>
      </c>
      <c r="M167" s="4" t="s">
        <v>1651</v>
      </c>
      <c r="N167" s="142" t="s">
        <v>1638</v>
      </c>
      <c r="O167" s="51" t="s">
        <v>1033</v>
      </c>
      <c r="P167" s="51" t="s">
        <v>1033</v>
      </c>
      <c r="Q167" s="51" t="s">
        <v>1033</v>
      </c>
      <c r="R167" s="153">
        <v>39.54</v>
      </c>
      <c r="S167" s="30"/>
      <c r="T167" s="30"/>
      <c r="U167" s="30"/>
      <c r="V167" s="18"/>
      <c r="W167" s="18"/>
      <c r="X167" s="18"/>
      <c r="Y167" s="18"/>
      <c r="Z167" s="4" t="s">
        <v>1639</v>
      </c>
      <c r="AA167" s="46" t="s">
        <v>1640</v>
      </c>
      <c r="AB167" s="4"/>
      <c r="AC167" s="143">
        <v>35670</v>
      </c>
      <c r="AD167" s="142" t="s">
        <v>1826</v>
      </c>
      <c r="AE167" s="142" t="s">
        <v>1827</v>
      </c>
      <c r="AF167" s="142">
        <v>9483147982</v>
      </c>
      <c r="AG167" s="142" t="s">
        <v>1828</v>
      </c>
      <c r="AH167" s="142" t="s">
        <v>1644</v>
      </c>
      <c r="AI167" s="142" t="s">
        <v>1645</v>
      </c>
      <c r="AJ167" s="18"/>
      <c r="AK167" s="18"/>
      <c r="AL167" s="35"/>
    </row>
    <row r="168" spans="1:38" x14ac:dyDescent="0.25">
      <c r="A168" s="13">
        <v>49</v>
      </c>
      <c r="B168" s="14" t="s">
        <v>232</v>
      </c>
      <c r="C168" s="139" t="s">
        <v>1829</v>
      </c>
      <c r="D168" s="140" t="s">
        <v>1637</v>
      </c>
      <c r="E168" s="14" t="s">
        <v>130</v>
      </c>
      <c r="F168" s="51" t="s">
        <v>0</v>
      </c>
      <c r="G168" s="51">
        <v>3</v>
      </c>
      <c r="H168" s="15" t="s">
        <v>233</v>
      </c>
      <c r="I168" s="16">
        <v>9830417832</v>
      </c>
      <c r="J168" s="4">
        <v>85.5</v>
      </c>
      <c r="K168" s="4" t="s">
        <v>1060</v>
      </c>
      <c r="L168" s="141">
        <v>76</v>
      </c>
      <c r="M168" s="4" t="s">
        <v>1651</v>
      </c>
      <c r="N168" s="142" t="s">
        <v>1638</v>
      </c>
      <c r="O168" s="51" t="s">
        <v>1033</v>
      </c>
      <c r="P168" s="51" t="s">
        <v>1033</v>
      </c>
      <c r="Q168" s="51" t="s">
        <v>1033</v>
      </c>
      <c r="R168" s="4">
        <v>61.69</v>
      </c>
      <c r="S168" s="30"/>
      <c r="T168" s="30"/>
      <c r="U168" s="30"/>
      <c r="V168" s="18"/>
      <c r="W168" s="18"/>
      <c r="X168" s="18"/>
      <c r="Y168" s="18"/>
      <c r="Z168" s="4" t="s">
        <v>1639</v>
      </c>
      <c r="AA168" s="46" t="s">
        <v>1640</v>
      </c>
      <c r="AB168" s="4"/>
      <c r="AC168" s="143">
        <v>36145</v>
      </c>
      <c r="AD168" s="142" t="s">
        <v>1830</v>
      </c>
      <c r="AE168" s="142" t="s">
        <v>1831</v>
      </c>
      <c r="AF168" s="142">
        <v>9830417832</v>
      </c>
      <c r="AG168" s="142"/>
      <c r="AH168" s="142" t="s">
        <v>1644</v>
      </c>
      <c r="AI168" s="142" t="s">
        <v>1645</v>
      </c>
      <c r="AJ168" s="18"/>
      <c r="AK168" s="18"/>
      <c r="AL168" s="35"/>
    </row>
    <row r="169" spans="1:38" x14ac:dyDescent="0.25">
      <c r="A169" s="13">
        <v>50</v>
      </c>
      <c r="B169" s="14" t="s">
        <v>234</v>
      </c>
      <c r="C169" s="139" t="s">
        <v>1832</v>
      </c>
      <c r="D169" s="140" t="s">
        <v>1637</v>
      </c>
      <c r="E169" s="14" t="s">
        <v>130</v>
      </c>
      <c r="F169" s="51" t="s">
        <v>0</v>
      </c>
      <c r="G169" s="51">
        <v>3</v>
      </c>
      <c r="H169" s="15" t="s">
        <v>235</v>
      </c>
      <c r="I169" s="16">
        <v>7411548937</v>
      </c>
      <c r="J169" s="4">
        <v>92.96</v>
      </c>
      <c r="K169" s="4" t="s">
        <v>1671</v>
      </c>
      <c r="L169" s="141">
        <v>74</v>
      </c>
      <c r="M169" s="4" t="s">
        <v>1651</v>
      </c>
      <c r="N169" s="142" t="s">
        <v>1638</v>
      </c>
      <c r="O169" s="51" t="s">
        <v>1033</v>
      </c>
      <c r="P169" s="51" t="s">
        <v>1033</v>
      </c>
      <c r="Q169" s="51" t="s">
        <v>1033</v>
      </c>
      <c r="R169" s="4">
        <v>60.92</v>
      </c>
      <c r="S169" s="30"/>
      <c r="T169" s="30"/>
      <c r="U169" s="30"/>
      <c r="V169" s="18"/>
      <c r="W169" s="18"/>
      <c r="X169" s="18"/>
      <c r="Y169" s="18"/>
      <c r="Z169" s="4" t="s">
        <v>1058</v>
      </c>
      <c r="AA169" s="46" t="s">
        <v>1640</v>
      </c>
      <c r="AB169" s="4"/>
      <c r="AC169" s="143">
        <v>34874</v>
      </c>
      <c r="AD169" s="142" t="s">
        <v>1833</v>
      </c>
      <c r="AE169" s="142" t="s">
        <v>1834</v>
      </c>
      <c r="AF169" s="142">
        <v>7411548937</v>
      </c>
      <c r="AG169" s="142" t="s">
        <v>1649</v>
      </c>
      <c r="AH169" s="142" t="s">
        <v>1644</v>
      </c>
      <c r="AI169" s="142" t="s">
        <v>1645</v>
      </c>
      <c r="AJ169" s="18"/>
      <c r="AK169" s="18"/>
      <c r="AL169" s="35"/>
    </row>
    <row r="170" spans="1:38" x14ac:dyDescent="0.25">
      <c r="A170" s="13">
        <v>51</v>
      </c>
      <c r="B170" s="14" t="s">
        <v>236</v>
      </c>
      <c r="C170" s="139" t="s">
        <v>1835</v>
      </c>
      <c r="D170" s="140" t="s">
        <v>1637</v>
      </c>
      <c r="E170" s="140" t="s">
        <v>142</v>
      </c>
      <c r="F170" s="51" t="s">
        <v>0</v>
      </c>
      <c r="G170" s="51">
        <v>3</v>
      </c>
      <c r="H170" s="15" t="s">
        <v>237</v>
      </c>
      <c r="I170" s="16">
        <v>8050625214</v>
      </c>
      <c r="J170" s="4">
        <v>7.22</v>
      </c>
      <c r="K170" s="4" t="s">
        <v>1060</v>
      </c>
      <c r="L170" s="141">
        <v>60.8</v>
      </c>
      <c r="M170" s="4" t="s">
        <v>1651</v>
      </c>
      <c r="N170" s="142" t="s">
        <v>1638</v>
      </c>
      <c r="O170" s="51" t="s">
        <v>1033</v>
      </c>
      <c r="P170" s="51" t="s">
        <v>1033</v>
      </c>
      <c r="Q170" s="51" t="s">
        <v>1033</v>
      </c>
      <c r="R170" s="4">
        <v>61.85</v>
      </c>
      <c r="S170" s="30"/>
      <c r="T170" s="30"/>
      <c r="U170" s="30"/>
      <c r="V170" s="18"/>
      <c r="W170" s="18"/>
      <c r="X170" s="18"/>
      <c r="Y170" s="18"/>
      <c r="Z170" s="4" t="s">
        <v>1639</v>
      </c>
      <c r="AA170" s="46" t="s">
        <v>1640</v>
      </c>
      <c r="AB170" s="4"/>
      <c r="AC170" s="143">
        <v>36208</v>
      </c>
      <c r="AD170" s="142" t="s">
        <v>1836</v>
      </c>
      <c r="AE170" s="142" t="s">
        <v>1837</v>
      </c>
      <c r="AF170" s="142">
        <v>7899990942</v>
      </c>
      <c r="AG170" s="142" t="s">
        <v>142</v>
      </c>
      <c r="AH170" s="142" t="s">
        <v>1644</v>
      </c>
      <c r="AI170" s="142" t="s">
        <v>1645</v>
      </c>
      <c r="AJ170" s="18"/>
      <c r="AK170" s="18"/>
      <c r="AL170" s="35"/>
    </row>
    <row r="171" spans="1:38" x14ac:dyDescent="0.25">
      <c r="A171" s="13">
        <v>52</v>
      </c>
      <c r="B171" s="14" t="s">
        <v>238</v>
      </c>
      <c r="C171" s="139" t="s">
        <v>1838</v>
      </c>
      <c r="D171" s="140" t="s">
        <v>1637</v>
      </c>
      <c r="E171" s="140" t="s">
        <v>155</v>
      </c>
      <c r="F171" s="51" t="s">
        <v>0</v>
      </c>
      <c r="G171" s="51">
        <v>3</v>
      </c>
      <c r="H171" s="15" t="s">
        <v>239</v>
      </c>
      <c r="I171" s="16">
        <v>8494858483</v>
      </c>
      <c r="J171" s="4">
        <v>83.4</v>
      </c>
      <c r="K171" s="4" t="s">
        <v>1671</v>
      </c>
      <c r="L171" s="141">
        <v>86</v>
      </c>
      <c r="M171" s="4" t="s">
        <v>1031</v>
      </c>
      <c r="N171" s="142" t="s">
        <v>1638</v>
      </c>
      <c r="O171" s="51" t="s">
        <v>1033</v>
      </c>
      <c r="P171" s="51" t="s">
        <v>1033</v>
      </c>
      <c r="Q171" s="51" t="s">
        <v>1033</v>
      </c>
      <c r="R171" s="4">
        <v>72.92</v>
      </c>
      <c r="S171" s="30"/>
      <c r="T171" s="30"/>
      <c r="U171" s="30"/>
      <c r="V171" s="18"/>
      <c r="W171" s="18"/>
      <c r="X171" s="18"/>
      <c r="Y171" s="18"/>
      <c r="Z171" s="4" t="s">
        <v>1639</v>
      </c>
      <c r="AA171" s="46" t="s">
        <v>1640</v>
      </c>
      <c r="AB171" s="4"/>
      <c r="AC171" s="143">
        <v>36149</v>
      </c>
      <c r="AD171" s="142" t="s">
        <v>1839</v>
      </c>
      <c r="AE171" s="142" t="s">
        <v>1840</v>
      </c>
      <c r="AF171" s="142">
        <v>9036113865</v>
      </c>
      <c r="AG171" s="142" t="s">
        <v>1841</v>
      </c>
      <c r="AH171" s="142" t="s">
        <v>1644</v>
      </c>
      <c r="AI171" s="142" t="s">
        <v>1645</v>
      </c>
      <c r="AJ171" s="18"/>
      <c r="AK171" s="18"/>
      <c r="AL171" s="35"/>
    </row>
    <row r="172" spans="1:38" x14ac:dyDescent="0.25">
      <c r="A172" s="13">
        <v>53</v>
      </c>
      <c r="B172" s="14" t="s">
        <v>240</v>
      </c>
      <c r="C172" s="139" t="s">
        <v>1842</v>
      </c>
      <c r="D172" s="140" t="s">
        <v>1637</v>
      </c>
      <c r="E172" s="140" t="s">
        <v>139</v>
      </c>
      <c r="F172" s="51" t="s">
        <v>0</v>
      </c>
      <c r="G172" s="51">
        <v>3</v>
      </c>
      <c r="H172" s="15" t="s">
        <v>241</v>
      </c>
      <c r="I172" s="16">
        <v>8867834879</v>
      </c>
      <c r="J172" s="4">
        <v>79.8</v>
      </c>
      <c r="K172" s="4" t="s">
        <v>1060</v>
      </c>
      <c r="L172" s="141">
        <v>70</v>
      </c>
      <c r="M172" s="4" t="s">
        <v>1651</v>
      </c>
      <c r="N172" s="142" t="s">
        <v>1060</v>
      </c>
      <c r="O172" s="51" t="s">
        <v>1033</v>
      </c>
      <c r="P172" s="51" t="s">
        <v>1033</v>
      </c>
      <c r="Q172" s="51" t="s">
        <v>1033</v>
      </c>
      <c r="R172" s="4">
        <v>65.38</v>
      </c>
      <c r="S172" s="30"/>
      <c r="T172" s="30"/>
      <c r="U172" s="30"/>
      <c r="V172" s="18"/>
      <c r="W172" s="18"/>
      <c r="X172" s="18"/>
      <c r="Y172" s="18"/>
      <c r="Z172" s="4" t="s">
        <v>1058</v>
      </c>
      <c r="AA172" s="46" t="s">
        <v>1640</v>
      </c>
      <c r="AB172" s="4"/>
      <c r="AC172" s="143">
        <v>36203</v>
      </c>
      <c r="AD172" s="142" t="s">
        <v>1843</v>
      </c>
      <c r="AE172" s="142" t="s">
        <v>1844</v>
      </c>
      <c r="AF172" s="142">
        <v>9741300409</v>
      </c>
      <c r="AG172" s="142" t="s">
        <v>1649</v>
      </c>
      <c r="AH172" s="142" t="s">
        <v>1644</v>
      </c>
      <c r="AI172" s="142" t="s">
        <v>1645</v>
      </c>
      <c r="AJ172" s="18"/>
      <c r="AK172" s="18"/>
      <c r="AL172" s="35"/>
    </row>
    <row r="173" spans="1:38" x14ac:dyDescent="0.25">
      <c r="A173" s="13">
        <v>54</v>
      </c>
      <c r="B173" s="14" t="s">
        <v>242</v>
      </c>
      <c r="C173" s="139" t="s">
        <v>1845</v>
      </c>
      <c r="D173" s="140" t="s">
        <v>1637</v>
      </c>
      <c r="E173" s="140" t="s">
        <v>142</v>
      </c>
      <c r="F173" s="51" t="s">
        <v>0</v>
      </c>
      <c r="G173" s="51">
        <v>3</v>
      </c>
      <c r="H173" s="15" t="s">
        <v>243</v>
      </c>
      <c r="I173" s="16">
        <v>9986997649</v>
      </c>
      <c r="J173" s="4">
        <v>87</v>
      </c>
      <c r="K173" s="4" t="s">
        <v>1671</v>
      </c>
      <c r="L173" s="141">
        <v>72</v>
      </c>
      <c r="M173" s="4" t="s">
        <v>1658</v>
      </c>
      <c r="N173" s="142" t="s">
        <v>1638</v>
      </c>
      <c r="O173" s="51" t="s">
        <v>1033</v>
      </c>
      <c r="P173" s="51" t="s">
        <v>1033</v>
      </c>
      <c r="Q173" s="51" t="s">
        <v>1033</v>
      </c>
      <c r="R173" s="4">
        <v>72.77</v>
      </c>
      <c r="S173" s="30"/>
      <c r="T173" s="30"/>
      <c r="U173" s="30"/>
      <c r="V173" s="18"/>
      <c r="W173" s="18"/>
      <c r="X173" s="18"/>
      <c r="Y173" s="18"/>
      <c r="Z173" s="4" t="s">
        <v>1639</v>
      </c>
      <c r="AA173" s="46" t="s">
        <v>1640</v>
      </c>
      <c r="AB173" s="4"/>
      <c r="AC173" s="143">
        <v>35323</v>
      </c>
      <c r="AD173" s="142" t="s">
        <v>1846</v>
      </c>
      <c r="AE173" s="142" t="s">
        <v>1847</v>
      </c>
      <c r="AF173" s="142">
        <v>9036205555</v>
      </c>
      <c r="AG173" s="142" t="s">
        <v>1649</v>
      </c>
      <c r="AH173" s="142" t="s">
        <v>1644</v>
      </c>
      <c r="AI173" s="142" t="s">
        <v>1645</v>
      </c>
      <c r="AJ173" s="18"/>
      <c r="AK173" s="18"/>
      <c r="AL173" s="35"/>
    </row>
    <row r="174" spans="1:38" x14ac:dyDescent="0.25">
      <c r="A174" s="13">
        <v>55</v>
      </c>
      <c r="B174" s="14" t="s">
        <v>244</v>
      </c>
      <c r="C174" s="139" t="s">
        <v>1848</v>
      </c>
      <c r="D174" s="140" t="s">
        <v>1662</v>
      </c>
      <c r="E174" s="14" t="s">
        <v>130</v>
      </c>
      <c r="F174" s="51" t="s">
        <v>0</v>
      </c>
      <c r="G174" s="51">
        <v>3</v>
      </c>
      <c r="H174" s="15" t="s">
        <v>245</v>
      </c>
      <c r="I174" s="16">
        <v>8348612101</v>
      </c>
      <c r="J174" s="4">
        <v>87</v>
      </c>
      <c r="K174" s="4" t="s">
        <v>1671</v>
      </c>
      <c r="L174" s="141">
        <v>72</v>
      </c>
      <c r="M174" s="4" t="s">
        <v>1651</v>
      </c>
      <c r="N174" s="142" t="s">
        <v>1638</v>
      </c>
      <c r="O174" s="51" t="s">
        <v>1033</v>
      </c>
      <c r="P174" s="51" t="s">
        <v>1033</v>
      </c>
      <c r="Q174" s="51" t="s">
        <v>1033</v>
      </c>
      <c r="R174" s="153">
        <v>61.08</v>
      </c>
      <c r="S174" s="30"/>
      <c r="T174" s="30"/>
      <c r="U174" s="30"/>
      <c r="V174" s="18"/>
      <c r="W174" s="18"/>
      <c r="X174" s="18"/>
      <c r="Y174" s="18"/>
      <c r="Z174" s="4" t="s">
        <v>1639</v>
      </c>
      <c r="AA174" s="46" t="s">
        <v>1640</v>
      </c>
      <c r="AB174" s="4"/>
      <c r="AC174" s="143">
        <v>36128</v>
      </c>
      <c r="AD174" s="142" t="s">
        <v>1849</v>
      </c>
      <c r="AE174" s="142" t="s">
        <v>1850</v>
      </c>
      <c r="AF174" s="142">
        <v>8348612101</v>
      </c>
      <c r="AG174" s="142"/>
      <c r="AH174" s="142" t="s">
        <v>1644</v>
      </c>
      <c r="AI174" s="142" t="s">
        <v>1645</v>
      </c>
      <c r="AJ174" s="18"/>
      <c r="AK174" s="18"/>
      <c r="AL174" s="35"/>
    </row>
    <row r="175" spans="1:38" x14ac:dyDescent="0.25">
      <c r="A175" s="13">
        <v>56</v>
      </c>
      <c r="B175" s="14" t="s">
        <v>246</v>
      </c>
      <c r="C175" s="139" t="s">
        <v>1851</v>
      </c>
      <c r="D175" s="140" t="s">
        <v>1637</v>
      </c>
      <c r="E175" s="14" t="s">
        <v>130</v>
      </c>
      <c r="F175" s="51" t="s">
        <v>0</v>
      </c>
      <c r="G175" s="51">
        <v>3</v>
      </c>
      <c r="H175" s="15" t="s">
        <v>247</v>
      </c>
      <c r="I175" s="16">
        <v>9945497181</v>
      </c>
      <c r="J175" s="4">
        <v>69.7</v>
      </c>
      <c r="K175" s="4" t="s">
        <v>1671</v>
      </c>
      <c r="L175" s="141">
        <v>62</v>
      </c>
      <c r="M175" s="4" t="s">
        <v>1031</v>
      </c>
      <c r="N175" s="142" t="s">
        <v>1638</v>
      </c>
      <c r="O175" s="51" t="s">
        <v>1033</v>
      </c>
      <c r="P175" s="51" t="s">
        <v>1033</v>
      </c>
      <c r="Q175" s="51" t="s">
        <v>1033</v>
      </c>
      <c r="R175" s="4">
        <v>51.85</v>
      </c>
      <c r="S175" s="30"/>
      <c r="T175" s="30"/>
      <c r="U175" s="30"/>
      <c r="V175" s="18"/>
      <c r="W175" s="18"/>
      <c r="X175" s="18"/>
      <c r="Y175" s="18"/>
      <c r="Z175" s="4" t="s">
        <v>1639</v>
      </c>
      <c r="AA175" s="46" t="s">
        <v>1640</v>
      </c>
      <c r="AB175" s="4"/>
      <c r="AC175" s="143" t="s">
        <v>1852</v>
      </c>
      <c r="AD175" s="142" t="s">
        <v>1853</v>
      </c>
      <c r="AE175" s="142" t="s">
        <v>1854</v>
      </c>
      <c r="AF175" s="142">
        <v>9886444668</v>
      </c>
      <c r="AG175" s="142" t="s">
        <v>1686</v>
      </c>
      <c r="AH175" s="142" t="s">
        <v>1691</v>
      </c>
      <c r="AI175" s="142" t="s">
        <v>1645</v>
      </c>
      <c r="AJ175" s="18"/>
      <c r="AK175" s="18"/>
      <c r="AL175" s="35"/>
    </row>
    <row r="176" spans="1:38" x14ac:dyDescent="0.25">
      <c r="A176" s="13">
        <v>57</v>
      </c>
      <c r="B176" s="14" t="s">
        <v>248</v>
      </c>
      <c r="C176" s="139" t="s">
        <v>1855</v>
      </c>
      <c r="D176" s="140" t="s">
        <v>1662</v>
      </c>
      <c r="E176" s="140" t="s">
        <v>139</v>
      </c>
      <c r="F176" s="51" t="s">
        <v>0</v>
      </c>
      <c r="G176" s="51">
        <v>3</v>
      </c>
      <c r="H176" s="15" t="s">
        <v>249</v>
      </c>
      <c r="I176" s="16">
        <v>8147189184</v>
      </c>
      <c r="J176" s="4">
        <v>89</v>
      </c>
      <c r="K176" s="4" t="s">
        <v>1671</v>
      </c>
      <c r="L176" s="141">
        <v>84</v>
      </c>
      <c r="M176" s="4" t="s">
        <v>1651</v>
      </c>
      <c r="N176" s="142" t="s">
        <v>1638</v>
      </c>
      <c r="O176" s="51" t="s">
        <v>1033</v>
      </c>
      <c r="P176" s="51" t="s">
        <v>1033</v>
      </c>
      <c r="Q176" s="51" t="s">
        <v>1033</v>
      </c>
      <c r="R176" s="4">
        <v>73.849999999999994</v>
      </c>
      <c r="S176" s="30"/>
      <c r="T176" s="30"/>
      <c r="U176" s="30"/>
      <c r="V176" s="18"/>
      <c r="W176" s="18"/>
      <c r="X176" s="18"/>
      <c r="Y176" s="18"/>
      <c r="Z176" s="4" t="s">
        <v>1639</v>
      </c>
      <c r="AA176" s="46" t="s">
        <v>1640</v>
      </c>
      <c r="AB176" s="4"/>
      <c r="AC176" s="143">
        <v>35971</v>
      </c>
      <c r="AD176" s="142" t="s">
        <v>1856</v>
      </c>
      <c r="AE176" s="142" t="s">
        <v>1857</v>
      </c>
      <c r="AF176" s="142">
        <v>9108883052</v>
      </c>
      <c r="AG176" s="142" t="s">
        <v>1858</v>
      </c>
      <c r="AH176" s="142" t="s">
        <v>1644</v>
      </c>
      <c r="AI176" s="142" t="s">
        <v>1645</v>
      </c>
      <c r="AJ176" s="18"/>
      <c r="AK176" s="18"/>
      <c r="AL176" s="35"/>
    </row>
    <row r="177" spans="1:38" x14ac:dyDescent="0.25">
      <c r="A177" s="13">
        <v>58</v>
      </c>
      <c r="B177" s="14" t="s">
        <v>250</v>
      </c>
      <c r="C177" s="139" t="s">
        <v>1859</v>
      </c>
      <c r="D177" s="140" t="s">
        <v>1637</v>
      </c>
      <c r="E177" s="140" t="s">
        <v>142</v>
      </c>
      <c r="F177" s="51" t="s">
        <v>0</v>
      </c>
      <c r="G177" s="51">
        <v>3</v>
      </c>
      <c r="H177" s="15" t="s">
        <v>251</v>
      </c>
      <c r="I177" s="16">
        <v>7736961568</v>
      </c>
      <c r="J177" s="4">
        <v>72</v>
      </c>
      <c r="K177" s="4" t="s">
        <v>1060</v>
      </c>
      <c r="L177" s="141">
        <v>72</v>
      </c>
      <c r="M177" s="4" t="s">
        <v>1658</v>
      </c>
      <c r="N177" s="142" t="s">
        <v>1638</v>
      </c>
      <c r="O177" s="51" t="s">
        <v>1033</v>
      </c>
      <c r="P177" s="51" t="s">
        <v>1033</v>
      </c>
      <c r="Q177" s="51" t="s">
        <v>1033</v>
      </c>
      <c r="R177" s="153">
        <v>45.23</v>
      </c>
      <c r="S177" s="30"/>
      <c r="T177" s="30"/>
      <c r="U177" s="30"/>
      <c r="V177" s="18"/>
      <c r="W177" s="18"/>
      <c r="X177" s="18"/>
      <c r="Y177" s="18"/>
      <c r="Z177" s="4" t="s">
        <v>1639</v>
      </c>
      <c r="AA177" s="46" t="s">
        <v>1640</v>
      </c>
      <c r="AB177" s="4"/>
      <c r="AC177" s="143">
        <v>35408</v>
      </c>
      <c r="AD177" s="142" t="s">
        <v>1860</v>
      </c>
      <c r="AE177" s="142" t="s">
        <v>1861</v>
      </c>
      <c r="AF177" s="142">
        <v>9744429368</v>
      </c>
      <c r="AG177" s="142" t="s">
        <v>1862</v>
      </c>
      <c r="AH177" s="142" t="s">
        <v>1687</v>
      </c>
      <c r="AI177" s="142" t="s">
        <v>1645</v>
      </c>
      <c r="AJ177" s="18"/>
      <c r="AK177" s="18"/>
      <c r="AL177" s="35"/>
    </row>
    <row r="178" spans="1:38" x14ac:dyDescent="0.25">
      <c r="A178" s="13">
        <v>59</v>
      </c>
      <c r="B178" s="14" t="s">
        <v>252</v>
      </c>
      <c r="C178" s="139" t="s">
        <v>1863</v>
      </c>
      <c r="D178" s="140" t="s">
        <v>1662</v>
      </c>
      <c r="E178" s="140" t="s">
        <v>142</v>
      </c>
      <c r="F178" s="51" t="s">
        <v>0</v>
      </c>
      <c r="G178" s="51">
        <v>3</v>
      </c>
      <c r="H178" s="15" t="s">
        <v>253</v>
      </c>
      <c r="I178" s="16">
        <v>9440222372</v>
      </c>
      <c r="J178" s="4">
        <v>75</v>
      </c>
      <c r="K178" s="4" t="s">
        <v>1671</v>
      </c>
      <c r="L178" s="141">
        <v>68.66</v>
      </c>
      <c r="M178" s="4" t="s">
        <v>1651</v>
      </c>
      <c r="N178" s="142" t="s">
        <v>1638</v>
      </c>
      <c r="O178" s="51" t="s">
        <v>1033</v>
      </c>
      <c r="P178" s="51" t="s">
        <v>1033</v>
      </c>
      <c r="Q178" s="51" t="s">
        <v>1033</v>
      </c>
      <c r="R178" s="153">
        <v>39.69</v>
      </c>
      <c r="S178" s="30"/>
      <c r="T178" s="30"/>
      <c r="U178" s="30"/>
      <c r="V178" s="18"/>
      <c r="W178" s="18"/>
      <c r="X178" s="18"/>
      <c r="Y178" s="18"/>
      <c r="Z178" s="4" t="s">
        <v>1639</v>
      </c>
      <c r="AA178" s="46" t="s">
        <v>1640</v>
      </c>
      <c r="AB178" s="4"/>
      <c r="AC178" s="143">
        <v>36220</v>
      </c>
      <c r="AD178" s="142" t="s">
        <v>1864</v>
      </c>
      <c r="AE178" s="142" t="s">
        <v>1865</v>
      </c>
      <c r="AF178" s="142">
        <v>9440222372</v>
      </c>
      <c r="AG178" s="142" t="s">
        <v>1649</v>
      </c>
      <c r="AH178" s="142" t="s">
        <v>1644</v>
      </c>
      <c r="AI178" s="142" t="s">
        <v>1645</v>
      </c>
      <c r="AJ178" s="18"/>
      <c r="AK178" s="18"/>
      <c r="AL178" s="35"/>
    </row>
    <row r="179" spans="1:38" x14ac:dyDescent="0.25">
      <c r="A179" s="13">
        <v>60</v>
      </c>
      <c r="B179" s="14" t="s">
        <v>254</v>
      </c>
      <c r="C179" s="139" t="s">
        <v>1866</v>
      </c>
      <c r="D179" s="140" t="s">
        <v>1662</v>
      </c>
      <c r="E179" s="140" t="s">
        <v>139</v>
      </c>
      <c r="F179" s="51" t="s">
        <v>0</v>
      </c>
      <c r="G179" s="51">
        <v>3</v>
      </c>
      <c r="H179" s="15" t="s">
        <v>255</v>
      </c>
      <c r="I179" s="16">
        <v>9742780535</v>
      </c>
      <c r="J179" s="4">
        <v>80</v>
      </c>
      <c r="K179" s="4" t="s">
        <v>1671</v>
      </c>
      <c r="L179" s="141">
        <v>84</v>
      </c>
      <c r="M179" s="4" t="s">
        <v>1658</v>
      </c>
      <c r="N179" s="142" t="s">
        <v>1638</v>
      </c>
      <c r="O179" s="51" t="s">
        <v>1033</v>
      </c>
      <c r="P179" s="51" t="s">
        <v>1033</v>
      </c>
      <c r="Q179" s="51" t="s">
        <v>1033</v>
      </c>
      <c r="R179" s="4">
        <v>70.62</v>
      </c>
      <c r="S179" s="30"/>
      <c r="T179" s="30"/>
      <c r="U179" s="30"/>
      <c r="V179" s="18"/>
      <c r="W179" s="18"/>
      <c r="X179" s="18"/>
      <c r="Y179" s="18"/>
      <c r="Z179" s="4" t="s">
        <v>1639</v>
      </c>
      <c r="AA179" s="46" t="s">
        <v>1640</v>
      </c>
      <c r="AB179" s="4"/>
      <c r="AC179" s="143">
        <v>35865</v>
      </c>
      <c r="AD179" s="142" t="s">
        <v>1867</v>
      </c>
      <c r="AE179" s="142" t="s">
        <v>1868</v>
      </c>
      <c r="AF179" s="142">
        <v>9535800007</v>
      </c>
      <c r="AG179" s="142" t="s">
        <v>1796</v>
      </c>
      <c r="AH179" s="142" t="s">
        <v>1644</v>
      </c>
      <c r="AI179" s="142" t="s">
        <v>1645</v>
      </c>
      <c r="AJ179" s="18"/>
      <c r="AK179" s="18"/>
      <c r="AL179" s="35"/>
    </row>
    <row r="180" spans="1:38" x14ac:dyDescent="0.25">
      <c r="A180" s="13">
        <v>61</v>
      </c>
      <c r="B180" s="14" t="s">
        <v>256</v>
      </c>
      <c r="C180" s="139" t="s">
        <v>1869</v>
      </c>
      <c r="D180" s="140" t="s">
        <v>1637</v>
      </c>
      <c r="E180" s="140" t="s">
        <v>155</v>
      </c>
      <c r="F180" s="51" t="s">
        <v>0</v>
      </c>
      <c r="G180" s="51">
        <v>3</v>
      </c>
      <c r="H180" s="15" t="s">
        <v>257</v>
      </c>
      <c r="I180" s="16">
        <v>9749232847</v>
      </c>
      <c r="J180" s="4">
        <v>70.16</v>
      </c>
      <c r="K180" s="4" t="s">
        <v>1098</v>
      </c>
      <c r="L180" s="141">
        <v>76</v>
      </c>
      <c r="M180" s="4" t="s">
        <v>1651</v>
      </c>
      <c r="N180" s="142" t="s">
        <v>1870</v>
      </c>
      <c r="O180" s="51" t="s">
        <v>1033</v>
      </c>
      <c r="P180" s="51" t="s">
        <v>1033</v>
      </c>
      <c r="Q180" s="51" t="s">
        <v>1033</v>
      </c>
      <c r="R180" s="4">
        <v>66.77</v>
      </c>
      <c r="S180" s="30"/>
      <c r="T180" s="30"/>
      <c r="U180" s="30"/>
      <c r="V180" s="18"/>
      <c r="W180" s="18"/>
      <c r="X180" s="18"/>
      <c r="Y180" s="18"/>
      <c r="Z180" s="4" t="s">
        <v>1639</v>
      </c>
      <c r="AA180" s="46" t="s">
        <v>1640</v>
      </c>
      <c r="AB180" s="4"/>
      <c r="AC180" s="143">
        <v>35520</v>
      </c>
      <c r="AD180" s="142" t="s">
        <v>1871</v>
      </c>
      <c r="AE180" s="142" t="s">
        <v>1872</v>
      </c>
      <c r="AF180" s="142">
        <v>9564904873</v>
      </c>
      <c r="AG180" s="142"/>
      <c r="AH180" s="142" t="s">
        <v>1644</v>
      </c>
      <c r="AI180" s="142" t="s">
        <v>1645</v>
      </c>
      <c r="AJ180" s="18"/>
      <c r="AK180" s="18"/>
      <c r="AL180" s="35"/>
    </row>
    <row r="181" spans="1:38" x14ac:dyDescent="0.25">
      <c r="A181" s="13">
        <v>62</v>
      </c>
      <c r="B181" s="14" t="s">
        <v>258</v>
      </c>
      <c r="C181" s="139" t="s">
        <v>1873</v>
      </c>
      <c r="D181" s="140" t="s">
        <v>1662</v>
      </c>
      <c r="E181" s="140" t="s">
        <v>139</v>
      </c>
      <c r="F181" s="51" t="s">
        <v>0</v>
      </c>
      <c r="G181" s="51">
        <v>3</v>
      </c>
      <c r="H181" s="15" t="s">
        <v>259</v>
      </c>
      <c r="I181" s="16">
        <v>9071933741</v>
      </c>
      <c r="J181" s="4">
        <v>81.900000000000006</v>
      </c>
      <c r="K181" s="4" t="s">
        <v>1671</v>
      </c>
      <c r="L181" s="141">
        <v>77.63</v>
      </c>
      <c r="M181" s="4" t="s">
        <v>1658</v>
      </c>
      <c r="N181" s="142" t="s">
        <v>1638</v>
      </c>
      <c r="O181" s="51" t="s">
        <v>1033</v>
      </c>
      <c r="P181" s="51" t="s">
        <v>1033</v>
      </c>
      <c r="Q181" s="51" t="s">
        <v>1033</v>
      </c>
      <c r="R181" s="4">
        <v>64.92</v>
      </c>
      <c r="S181" s="30"/>
      <c r="T181" s="30"/>
      <c r="U181" s="30"/>
      <c r="V181" s="18"/>
      <c r="W181" s="18"/>
      <c r="X181" s="18"/>
      <c r="Y181" s="18"/>
      <c r="Z181" s="4" t="s">
        <v>1058</v>
      </c>
      <c r="AA181" s="46" t="s">
        <v>1640</v>
      </c>
      <c r="AB181" s="4"/>
      <c r="AC181" s="143">
        <v>36263</v>
      </c>
      <c r="AD181" s="142" t="s">
        <v>1874</v>
      </c>
      <c r="AE181" s="142" t="s">
        <v>1875</v>
      </c>
      <c r="AF181" s="142">
        <v>9980401471</v>
      </c>
      <c r="AG181" s="142" t="s">
        <v>1876</v>
      </c>
      <c r="AH181" s="142" t="s">
        <v>1644</v>
      </c>
      <c r="AI181" s="142" t="s">
        <v>1645</v>
      </c>
      <c r="AJ181" s="18"/>
      <c r="AK181" s="18"/>
      <c r="AL181" s="35"/>
    </row>
    <row r="182" spans="1:38" x14ac:dyDescent="0.25">
      <c r="A182" s="13">
        <v>63</v>
      </c>
      <c r="B182" s="14" t="s">
        <v>260</v>
      </c>
      <c r="C182" s="139" t="s">
        <v>1877</v>
      </c>
      <c r="D182" s="140" t="s">
        <v>1637</v>
      </c>
      <c r="E182" s="14" t="s">
        <v>130</v>
      </c>
      <c r="F182" s="51" t="s">
        <v>0</v>
      </c>
      <c r="G182" s="51">
        <v>3</v>
      </c>
      <c r="H182" s="15" t="s">
        <v>261</v>
      </c>
      <c r="I182" s="16">
        <v>8892297147</v>
      </c>
      <c r="J182" s="4">
        <v>76</v>
      </c>
      <c r="K182" s="4" t="s">
        <v>1671</v>
      </c>
      <c r="L182" s="141">
        <v>53</v>
      </c>
      <c r="M182" s="4" t="s">
        <v>1651</v>
      </c>
      <c r="N182" s="142" t="s">
        <v>1638</v>
      </c>
      <c r="O182" s="51" t="s">
        <v>1033</v>
      </c>
      <c r="P182" s="51" t="s">
        <v>1033</v>
      </c>
      <c r="Q182" s="51" t="s">
        <v>1033</v>
      </c>
      <c r="R182" s="4">
        <v>53.69</v>
      </c>
      <c r="S182" s="30"/>
      <c r="T182" s="30"/>
      <c r="U182" s="30"/>
      <c r="V182" s="18"/>
      <c r="W182" s="18"/>
      <c r="X182" s="18"/>
      <c r="Y182" s="18"/>
      <c r="Z182" s="4" t="s">
        <v>1639</v>
      </c>
      <c r="AA182" s="46" t="s">
        <v>1640</v>
      </c>
      <c r="AB182" s="4"/>
      <c r="AC182" s="143">
        <v>35800</v>
      </c>
      <c r="AD182" s="142" t="s">
        <v>1878</v>
      </c>
      <c r="AE182" s="142" t="s">
        <v>1879</v>
      </c>
      <c r="AF182" s="142">
        <v>8095667770</v>
      </c>
      <c r="AG182" s="142" t="s">
        <v>1649</v>
      </c>
      <c r="AH182" s="142" t="s">
        <v>1644</v>
      </c>
      <c r="AI182" s="142" t="s">
        <v>1645</v>
      </c>
      <c r="AJ182" s="18"/>
      <c r="AK182" s="18"/>
      <c r="AL182" s="35"/>
    </row>
    <row r="183" spans="1:38" x14ac:dyDescent="0.25">
      <c r="A183" s="13">
        <v>64</v>
      </c>
      <c r="B183" s="14" t="s">
        <v>262</v>
      </c>
      <c r="C183" s="139" t="s">
        <v>1880</v>
      </c>
      <c r="D183" s="140" t="s">
        <v>1637</v>
      </c>
      <c r="E183" s="14" t="s">
        <v>130</v>
      </c>
      <c r="F183" s="51" t="s">
        <v>0</v>
      </c>
      <c r="G183" s="51">
        <v>3</v>
      </c>
      <c r="H183" s="15" t="s">
        <v>263</v>
      </c>
      <c r="I183" s="16">
        <v>9449454379</v>
      </c>
      <c r="J183" s="4">
        <v>68</v>
      </c>
      <c r="K183" s="4" t="s">
        <v>1671</v>
      </c>
      <c r="L183" s="141">
        <v>55</v>
      </c>
      <c r="M183" s="4" t="s">
        <v>1651</v>
      </c>
      <c r="N183" s="142" t="s">
        <v>1638</v>
      </c>
      <c r="O183" s="51" t="s">
        <v>1033</v>
      </c>
      <c r="P183" s="51" t="s">
        <v>1033</v>
      </c>
      <c r="Q183" s="51" t="s">
        <v>1033</v>
      </c>
      <c r="R183" s="153">
        <v>49.54</v>
      </c>
      <c r="S183" s="30"/>
      <c r="T183" s="30"/>
      <c r="U183" s="30"/>
      <c r="V183" s="18"/>
      <c r="W183" s="18"/>
      <c r="X183" s="18"/>
      <c r="Y183" s="18"/>
      <c r="Z183" s="4" t="s">
        <v>1639</v>
      </c>
      <c r="AA183" s="46" t="s">
        <v>1640</v>
      </c>
      <c r="AB183" s="4"/>
      <c r="AC183" s="143">
        <v>35918</v>
      </c>
      <c r="AD183" s="142" t="s">
        <v>1881</v>
      </c>
      <c r="AE183" s="142" t="s">
        <v>1882</v>
      </c>
      <c r="AF183" s="142">
        <v>9449454379</v>
      </c>
      <c r="AG183" s="142" t="s">
        <v>1883</v>
      </c>
      <c r="AH183" s="142" t="s">
        <v>1644</v>
      </c>
      <c r="AI183" s="142" t="s">
        <v>1645</v>
      </c>
      <c r="AJ183" s="18"/>
      <c r="AK183" s="18"/>
      <c r="AL183" s="35"/>
    </row>
    <row r="184" spans="1:38" x14ac:dyDescent="0.25">
      <c r="A184" s="13">
        <v>65</v>
      </c>
      <c r="B184" s="14" t="s">
        <v>264</v>
      </c>
      <c r="C184" s="139" t="s">
        <v>1884</v>
      </c>
      <c r="D184" s="140" t="s">
        <v>1637</v>
      </c>
      <c r="E184" s="140" t="s">
        <v>142</v>
      </c>
      <c r="F184" s="51" t="s">
        <v>0</v>
      </c>
      <c r="G184" s="51">
        <v>3</v>
      </c>
      <c r="H184" s="15" t="s">
        <v>265</v>
      </c>
      <c r="I184" s="16">
        <v>9741288997</v>
      </c>
      <c r="J184" s="4">
        <v>85</v>
      </c>
      <c r="K184" s="4" t="s">
        <v>1671</v>
      </c>
      <c r="L184" s="141">
        <v>62</v>
      </c>
      <c r="M184" s="4" t="s">
        <v>1651</v>
      </c>
      <c r="N184" s="142" t="s">
        <v>1638</v>
      </c>
      <c r="O184" s="51" t="s">
        <v>1033</v>
      </c>
      <c r="P184" s="51" t="s">
        <v>1033</v>
      </c>
      <c r="Q184" s="51" t="s">
        <v>1033</v>
      </c>
      <c r="R184" s="4">
        <v>60.77</v>
      </c>
      <c r="S184" s="30"/>
      <c r="T184" s="30"/>
      <c r="U184" s="30"/>
      <c r="V184" s="18"/>
      <c r="W184" s="18"/>
      <c r="X184" s="18"/>
      <c r="Y184" s="18"/>
      <c r="Z184" s="4" t="s">
        <v>1058</v>
      </c>
      <c r="AA184" s="46" t="s">
        <v>1640</v>
      </c>
      <c r="AB184" s="4"/>
      <c r="AC184" s="143">
        <v>35929</v>
      </c>
      <c r="AD184" s="142" t="s">
        <v>1885</v>
      </c>
      <c r="AE184" s="142" t="s">
        <v>1886</v>
      </c>
      <c r="AF184" s="142">
        <v>9964116335</v>
      </c>
      <c r="AG184" s="142" t="s">
        <v>1739</v>
      </c>
      <c r="AH184" s="142" t="s">
        <v>1644</v>
      </c>
      <c r="AI184" s="142" t="s">
        <v>1645</v>
      </c>
      <c r="AJ184" s="18"/>
      <c r="AK184" s="18"/>
      <c r="AL184" s="35"/>
    </row>
    <row r="185" spans="1:38" x14ac:dyDescent="0.25">
      <c r="A185" s="144"/>
      <c r="B185" s="145" t="s">
        <v>266</v>
      </c>
      <c r="C185" s="146" t="s">
        <v>1887</v>
      </c>
      <c r="D185" s="147" t="s">
        <v>1662</v>
      </c>
      <c r="E185" s="147" t="s">
        <v>142</v>
      </c>
      <c r="F185" s="103" t="s">
        <v>0</v>
      </c>
      <c r="G185" s="103">
        <v>3</v>
      </c>
      <c r="H185" s="107" t="s">
        <v>267</v>
      </c>
      <c r="I185" s="149">
        <v>8951801799</v>
      </c>
      <c r="J185" s="103">
        <v>85</v>
      </c>
      <c r="K185" s="103" t="s">
        <v>1671</v>
      </c>
      <c r="L185" s="147">
        <v>77</v>
      </c>
      <c r="M185" s="103" t="s">
        <v>1031</v>
      </c>
      <c r="N185" s="145" t="s">
        <v>1638</v>
      </c>
      <c r="O185" s="103" t="s">
        <v>1033</v>
      </c>
      <c r="P185" s="103" t="s">
        <v>1033</v>
      </c>
      <c r="Q185" s="103" t="s">
        <v>1033</v>
      </c>
      <c r="R185" s="103">
        <v>51.85</v>
      </c>
      <c r="S185" s="150"/>
      <c r="T185" s="150"/>
      <c r="U185" s="150"/>
      <c r="V185" s="106"/>
      <c r="W185" s="106"/>
      <c r="X185" s="106"/>
      <c r="Y185" s="106"/>
      <c r="Z185" s="103" t="s">
        <v>1639</v>
      </c>
      <c r="AA185" s="100" t="s">
        <v>1640</v>
      </c>
      <c r="AB185" s="103"/>
      <c r="AC185" s="151">
        <v>35917</v>
      </c>
      <c r="AD185" s="145" t="s">
        <v>1888</v>
      </c>
      <c r="AE185" s="145" t="s">
        <v>1889</v>
      </c>
      <c r="AF185" s="145">
        <v>7829687865</v>
      </c>
      <c r="AG185" s="145" t="s">
        <v>1686</v>
      </c>
      <c r="AH185" s="145" t="s">
        <v>1691</v>
      </c>
      <c r="AI185" s="145" t="s">
        <v>1645</v>
      </c>
      <c r="AJ185" s="106"/>
      <c r="AK185" s="106"/>
      <c r="AL185" s="152"/>
    </row>
    <row r="186" spans="1:38" x14ac:dyDescent="0.25">
      <c r="A186" s="13">
        <v>66</v>
      </c>
      <c r="B186" s="14" t="s">
        <v>268</v>
      </c>
      <c r="C186" s="139" t="s">
        <v>1890</v>
      </c>
      <c r="D186" s="140" t="s">
        <v>1637</v>
      </c>
      <c r="E186" s="140" t="s">
        <v>155</v>
      </c>
      <c r="F186" s="51" t="s">
        <v>0</v>
      </c>
      <c r="G186" s="51">
        <v>3</v>
      </c>
      <c r="H186" s="15" t="s">
        <v>269</v>
      </c>
      <c r="I186" s="16">
        <v>9486009326</v>
      </c>
      <c r="J186" s="4"/>
      <c r="K186" s="4"/>
      <c r="L186" s="141"/>
      <c r="M186" s="4"/>
      <c r="N186" s="142"/>
      <c r="O186" s="51" t="s">
        <v>1033</v>
      </c>
      <c r="P186" s="51" t="s">
        <v>1033</v>
      </c>
      <c r="Q186" s="51" t="s">
        <v>1033</v>
      </c>
      <c r="R186" s="4">
        <v>70</v>
      </c>
      <c r="S186" s="30"/>
      <c r="T186" s="30"/>
      <c r="U186" s="30"/>
      <c r="V186" s="18"/>
      <c r="W186" s="18"/>
      <c r="X186" s="18"/>
      <c r="Y186" s="18"/>
      <c r="Z186" s="4" t="s">
        <v>1639</v>
      </c>
      <c r="AA186" s="46" t="s">
        <v>1640</v>
      </c>
      <c r="AB186" s="4"/>
      <c r="AC186" s="143">
        <v>35179</v>
      </c>
      <c r="AD186" s="142" t="s">
        <v>1891</v>
      </c>
      <c r="AE186" s="142" t="s">
        <v>1892</v>
      </c>
      <c r="AF186" s="142">
        <v>9486009326</v>
      </c>
      <c r="AG186" s="142"/>
      <c r="AH186" s="142" t="s">
        <v>1644</v>
      </c>
      <c r="AI186" s="142" t="s">
        <v>1645</v>
      </c>
      <c r="AJ186" s="18"/>
      <c r="AK186" s="18"/>
      <c r="AL186" s="35"/>
    </row>
    <row r="187" spans="1:38" x14ac:dyDescent="0.25">
      <c r="A187" s="13">
        <v>67</v>
      </c>
      <c r="B187" s="14" t="s">
        <v>270</v>
      </c>
      <c r="C187" s="139" t="s">
        <v>1893</v>
      </c>
      <c r="D187" s="140" t="s">
        <v>1662</v>
      </c>
      <c r="E187" s="140" t="s">
        <v>142</v>
      </c>
      <c r="F187" s="51" t="s">
        <v>0</v>
      </c>
      <c r="G187" s="51">
        <v>3</v>
      </c>
      <c r="H187" s="15" t="s">
        <v>271</v>
      </c>
      <c r="I187" s="16">
        <v>8553109977</v>
      </c>
      <c r="J187" s="4">
        <v>66.400000000000006</v>
      </c>
      <c r="K187" s="4" t="s">
        <v>1671</v>
      </c>
      <c r="L187" s="141">
        <v>84</v>
      </c>
      <c r="M187" s="4" t="s">
        <v>1031</v>
      </c>
      <c r="N187" s="142" t="s">
        <v>1638</v>
      </c>
      <c r="O187" s="51" t="s">
        <v>1033</v>
      </c>
      <c r="P187" s="51" t="s">
        <v>1033</v>
      </c>
      <c r="Q187" s="51" t="s">
        <v>1033</v>
      </c>
      <c r="R187" s="4">
        <v>59.69</v>
      </c>
      <c r="S187" s="30"/>
      <c r="T187" s="30"/>
      <c r="U187" s="30"/>
      <c r="V187" s="18"/>
      <c r="W187" s="18"/>
      <c r="X187" s="18"/>
      <c r="Y187" s="18"/>
      <c r="Z187" s="4" t="s">
        <v>1639</v>
      </c>
      <c r="AA187" s="46" t="s">
        <v>1640</v>
      </c>
      <c r="AB187" s="4"/>
      <c r="AC187" s="143">
        <v>36030</v>
      </c>
      <c r="AD187" s="142" t="s">
        <v>1894</v>
      </c>
      <c r="AE187" s="142" t="s">
        <v>1895</v>
      </c>
      <c r="AF187" s="142">
        <v>9740064377</v>
      </c>
      <c r="AG187" s="142" t="s">
        <v>1687</v>
      </c>
      <c r="AH187" s="142" t="s">
        <v>1691</v>
      </c>
      <c r="AI187" s="142" t="s">
        <v>1645</v>
      </c>
      <c r="AJ187" s="18"/>
      <c r="AK187" s="18"/>
      <c r="AL187" s="35"/>
    </row>
    <row r="188" spans="1:38" x14ac:dyDescent="0.25">
      <c r="A188" s="13">
        <v>68</v>
      </c>
      <c r="B188" s="14" t="s">
        <v>272</v>
      </c>
      <c r="C188" s="139" t="s">
        <v>1896</v>
      </c>
      <c r="D188" s="140" t="s">
        <v>1662</v>
      </c>
      <c r="E188" s="14" t="s">
        <v>130</v>
      </c>
      <c r="F188" s="51" t="s">
        <v>0</v>
      </c>
      <c r="G188" s="51">
        <v>3</v>
      </c>
      <c r="H188" s="15" t="s">
        <v>273</v>
      </c>
      <c r="I188" s="16">
        <v>9341007823</v>
      </c>
      <c r="J188" s="4">
        <v>92</v>
      </c>
      <c r="K188" s="4" t="s">
        <v>1671</v>
      </c>
      <c r="L188" s="141">
        <v>71</v>
      </c>
      <c r="M188" s="4" t="s">
        <v>1651</v>
      </c>
      <c r="N188" s="142" t="s">
        <v>1638</v>
      </c>
      <c r="O188" s="51" t="s">
        <v>1033</v>
      </c>
      <c r="P188" s="51" t="s">
        <v>1033</v>
      </c>
      <c r="Q188" s="51" t="s">
        <v>1033</v>
      </c>
      <c r="R188" s="153">
        <v>49.08</v>
      </c>
      <c r="S188" s="30"/>
      <c r="T188" s="30"/>
      <c r="U188" s="30"/>
      <c r="V188" s="18"/>
      <c r="W188" s="18"/>
      <c r="X188" s="18"/>
      <c r="Y188" s="18"/>
      <c r="Z188" s="4" t="s">
        <v>1639</v>
      </c>
      <c r="AA188" s="46" t="s">
        <v>1640</v>
      </c>
      <c r="AB188" s="4"/>
      <c r="AC188" s="143">
        <v>36304</v>
      </c>
      <c r="AD188" s="142" t="s">
        <v>1897</v>
      </c>
      <c r="AE188" s="142" t="s">
        <v>1898</v>
      </c>
      <c r="AF188" s="142">
        <v>9440287336</v>
      </c>
      <c r="AG188" s="142" t="s">
        <v>1899</v>
      </c>
      <c r="AH188" s="142" t="s">
        <v>1644</v>
      </c>
      <c r="AI188" s="142" t="s">
        <v>1645</v>
      </c>
      <c r="AJ188" s="18"/>
      <c r="AK188" s="18"/>
      <c r="AL188" s="35"/>
    </row>
    <row r="189" spans="1:38" x14ac:dyDescent="0.25">
      <c r="A189" s="13">
        <v>69</v>
      </c>
      <c r="B189" s="14" t="s">
        <v>274</v>
      </c>
      <c r="C189" s="139" t="s">
        <v>1900</v>
      </c>
      <c r="D189" s="140" t="s">
        <v>1637</v>
      </c>
      <c r="E189" s="14" t="s">
        <v>130</v>
      </c>
      <c r="F189" s="51" t="s">
        <v>0</v>
      </c>
      <c r="G189" s="51">
        <v>3</v>
      </c>
      <c r="H189" s="15" t="s">
        <v>275</v>
      </c>
      <c r="I189" s="16">
        <v>9952554181</v>
      </c>
      <c r="J189" s="4">
        <v>74</v>
      </c>
      <c r="K189" s="4" t="s">
        <v>1671</v>
      </c>
      <c r="L189" s="141">
        <v>62</v>
      </c>
      <c r="M189" s="4" t="s">
        <v>1651</v>
      </c>
      <c r="N189" s="142" t="s">
        <v>1638</v>
      </c>
      <c r="O189" s="51" t="s">
        <v>1033</v>
      </c>
      <c r="P189" s="51" t="s">
        <v>1033</v>
      </c>
      <c r="Q189" s="51" t="s">
        <v>1033</v>
      </c>
      <c r="R189" s="153">
        <v>36.619999999999997</v>
      </c>
      <c r="S189" s="30"/>
      <c r="T189" s="30"/>
      <c r="U189" s="30"/>
      <c r="V189" s="18"/>
      <c r="W189" s="18"/>
      <c r="X189" s="18"/>
      <c r="Y189" s="18"/>
      <c r="Z189" s="4" t="s">
        <v>1058</v>
      </c>
      <c r="AA189" s="46" t="s">
        <v>1640</v>
      </c>
      <c r="AB189" s="4"/>
      <c r="AC189" s="143">
        <v>36052</v>
      </c>
      <c r="AD189" s="142" t="s">
        <v>1901</v>
      </c>
      <c r="AE189" s="142" t="s">
        <v>1902</v>
      </c>
      <c r="AF189" s="142">
        <v>9444416533</v>
      </c>
      <c r="AG189" s="142" t="s">
        <v>1903</v>
      </c>
      <c r="AH189" s="142" t="s">
        <v>1691</v>
      </c>
      <c r="AI189" s="142" t="s">
        <v>1645</v>
      </c>
      <c r="AJ189" s="18"/>
      <c r="AK189" s="18"/>
      <c r="AL189" s="35"/>
    </row>
    <row r="190" spans="1:38" x14ac:dyDescent="0.25">
      <c r="A190" s="13">
        <v>70</v>
      </c>
      <c r="B190" s="14" t="s">
        <v>276</v>
      </c>
      <c r="C190" s="139" t="s">
        <v>1904</v>
      </c>
      <c r="D190" s="140" t="s">
        <v>1662</v>
      </c>
      <c r="E190" s="140" t="s">
        <v>139</v>
      </c>
      <c r="F190" s="51" t="s">
        <v>0</v>
      </c>
      <c r="G190" s="51">
        <v>3</v>
      </c>
      <c r="H190" s="15" t="s">
        <v>277</v>
      </c>
      <c r="I190" s="16">
        <v>9538223545</v>
      </c>
      <c r="J190" s="4">
        <v>85</v>
      </c>
      <c r="K190" s="4" t="s">
        <v>1671</v>
      </c>
      <c r="L190" s="141">
        <v>76</v>
      </c>
      <c r="M190" s="4" t="s">
        <v>1658</v>
      </c>
      <c r="N190" s="142" t="s">
        <v>1638</v>
      </c>
      <c r="O190" s="51" t="s">
        <v>1033</v>
      </c>
      <c r="P190" s="51" t="s">
        <v>1033</v>
      </c>
      <c r="Q190" s="51" t="s">
        <v>1033</v>
      </c>
      <c r="R190" s="4">
        <v>76.77</v>
      </c>
      <c r="S190" s="30"/>
      <c r="T190" s="30"/>
      <c r="U190" s="30"/>
      <c r="V190" s="18"/>
      <c r="W190" s="18"/>
      <c r="X190" s="18"/>
      <c r="Y190" s="18"/>
      <c r="Z190" s="4" t="s">
        <v>1058</v>
      </c>
      <c r="AA190" s="46" t="s">
        <v>1640</v>
      </c>
      <c r="AB190" s="4"/>
      <c r="AC190" s="143">
        <v>36227</v>
      </c>
      <c r="AD190" s="142" t="s">
        <v>1905</v>
      </c>
      <c r="AE190" s="142" t="s">
        <v>1906</v>
      </c>
      <c r="AF190" s="142">
        <v>9886366746</v>
      </c>
      <c r="AG190" s="142" t="s">
        <v>1687</v>
      </c>
      <c r="AH190" s="142" t="s">
        <v>1691</v>
      </c>
      <c r="AI190" s="142" t="s">
        <v>1645</v>
      </c>
      <c r="AJ190" s="18"/>
      <c r="AK190" s="18"/>
      <c r="AL190" s="35"/>
    </row>
    <row r="191" spans="1:38" x14ac:dyDescent="0.25">
      <c r="A191" s="13">
        <v>71</v>
      </c>
      <c r="B191" s="14" t="s">
        <v>278</v>
      </c>
      <c r="C191" s="139" t="s">
        <v>1907</v>
      </c>
      <c r="D191" s="140" t="s">
        <v>1662</v>
      </c>
      <c r="E191" s="140" t="s">
        <v>142</v>
      </c>
      <c r="F191" s="51" t="s">
        <v>0</v>
      </c>
      <c r="G191" s="51">
        <v>3</v>
      </c>
      <c r="H191" s="15" t="s">
        <v>279</v>
      </c>
      <c r="I191" s="16">
        <v>9742489342</v>
      </c>
      <c r="J191" s="4">
        <v>75</v>
      </c>
      <c r="K191" s="4" t="s">
        <v>1671</v>
      </c>
      <c r="L191" s="141">
        <v>64</v>
      </c>
      <c r="M191" s="4" t="s">
        <v>1651</v>
      </c>
      <c r="N191" s="142" t="s">
        <v>1638</v>
      </c>
      <c r="O191" s="51" t="s">
        <v>1033</v>
      </c>
      <c r="P191" s="51" t="s">
        <v>1033</v>
      </c>
      <c r="Q191" s="51" t="s">
        <v>1033</v>
      </c>
      <c r="R191" s="4">
        <v>70.62</v>
      </c>
      <c r="S191" s="30"/>
      <c r="T191" s="30"/>
      <c r="U191" s="30"/>
      <c r="V191" s="18"/>
      <c r="W191" s="18"/>
      <c r="X191" s="18"/>
      <c r="Y191" s="18"/>
      <c r="Z191" s="4" t="s">
        <v>1639</v>
      </c>
      <c r="AA191" s="46" t="s">
        <v>1640</v>
      </c>
      <c r="AB191" s="4"/>
      <c r="AC191" s="143">
        <v>35939</v>
      </c>
      <c r="AD191" s="142" t="s">
        <v>1908</v>
      </c>
      <c r="AE191" s="142" t="s">
        <v>1909</v>
      </c>
      <c r="AF191" s="142">
        <v>9980006067</v>
      </c>
      <c r="AG191" s="142" t="s">
        <v>1910</v>
      </c>
      <c r="AH191" s="142" t="s">
        <v>1644</v>
      </c>
      <c r="AI191" s="142" t="s">
        <v>1645</v>
      </c>
      <c r="AJ191" s="18"/>
      <c r="AK191" s="18"/>
      <c r="AL191" s="35"/>
    </row>
    <row r="192" spans="1:38" x14ac:dyDescent="0.25">
      <c r="A192" s="144"/>
      <c r="B192" s="145" t="s">
        <v>280</v>
      </c>
      <c r="C192" s="146" t="s">
        <v>1911</v>
      </c>
      <c r="D192" s="147" t="s">
        <v>1637</v>
      </c>
      <c r="E192" s="145" t="s">
        <v>130</v>
      </c>
      <c r="F192" s="103" t="s">
        <v>0</v>
      </c>
      <c r="G192" s="103">
        <v>3</v>
      </c>
      <c r="H192" s="107" t="s">
        <v>281</v>
      </c>
      <c r="I192" s="149">
        <v>9538293727</v>
      </c>
      <c r="J192" s="103"/>
      <c r="K192" s="103"/>
      <c r="L192" s="147">
        <v>64</v>
      </c>
      <c r="M192" s="103"/>
      <c r="N192" s="145" t="s">
        <v>1060</v>
      </c>
      <c r="O192" s="103" t="s">
        <v>1033</v>
      </c>
      <c r="P192" s="103" t="s">
        <v>1033</v>
      </c>
      <c r="Q192" s="103" t="s">
        <v>1033</v>
      </c>
      <c r="R192" s="103">
        <v>45.69</v>
      </c>
      <c r="S192" s="150"/>
      <c r="T192" s="150"/>
      <c r="U192" s="150"/>
      <c r="V192" s="106"/>
      <c r="W192" s="106"/>
      <c r="X192" s="106"/>
      <c r="Y192" s="106"/>
      <c r="Z192" s="103" t="s">
        <v>1639</v>
      </c>
      <c r="AA192" s="100" t="s">
        <v>1640</v>
      </c>
      <c r="AB192" s="103"/>
      <c r="AC192" s="151">
        <v>36295</v>
      </c>
      <c r="AD192" s="145" t="s">
        <v>1912</v>
      </c>
      <c r="AE192" s="145" t="s">
        <v>1913</v>
      </c>
      <c r="AF192" s="145">
        <v>9487836088</v>
      </c>
      <c r="AG192" s="145" t="s">
        <v>1914</v>
      </c>
      <c r="AH192" s="145" t="s">
        <v>1644</v>
      </c>
      <c r="AI192" s="145" t="s">
        <v>1645</v>
      </c>
      <c r="AJ192" s="106"/>
      <c r="AK192" s="106"/>
      <c r="AL192" s="152"/>
    </row>
    <row r="193" spans="1:38" x14ac:dyDescent="0.25">
      <c r="A193" s="13">
        <v>72</v>
      </c>
      <c r="B193" s="14" t="s">
        <v>282</v>
      </c>
      <c r="C193" s="139" t="s">
        <v>1915</v>
      </c>
      <c r="D193" s="140" t="s">
        <v>1637</v>
      </c>
      <c r="E193" s="140" t="s">
        <v>142</v>
      </c>
      <c r="F193" s="51" t="s">
        <v>0</v>
      </c>
      <c r="G193" s="51">
        <v>3</v>
      </c>
      <c r="H193" s="15" t="s">
        <v>283</v>
      </c>
      <c r="I193" s="16">
        <v>9047811617</v>
      </c>
      <c r="J193" s="4">
        <v>94.7</v>
      </c>
      <c r="K193" s="4" t="s">
        <v>1671</v>
      </c>
      <c r="L193" s="141">
        <v>68</v>
      </c>
      <c r="M193" s="4" t="s">
        <v>1651</v>
      </c>
      <c r="N193" s="142" t="s">
        <v>1638</v>
      </c>
      <c r="O193" s="51" t="s">
        <v>1033</v>
      </c>
      <c r="P193" s="51" t="s">
        <v>1033</v>
      </c>
      <c r="Q193" s="51" t="s">
        <v>1033</v>
      </c>
      <c r="R193" s="4">
        <v>68.31</v>
      </c>
      <c r="S193" s="30"/>
      <c r="T193" s="30"/>
      <c r="U193" s="30"/>
      <c r="V193" s="18"/>
      <c r="W193" s="18"/>
      <c r="X193" s="18"/>
      <c r="Y193" s="18"/>
      <c r="Z193" s="4" t="s">
        <v>1639</v>
      </c>
      <c r="AA193" s="46" t="s">
        <v>1058</v>
      </c>
      <c r="AB193" s="4"/>
      <c r="AC193" s="143">
        <v>35990</v>
      </c>
      <c r="AD193" s="142" t="s">
        <v>1916</v>
      </c>
      <c r="AE193" s="142" t="s">
        <v>1917</v>
      </c>
      <c r="AF193" s="142">
        <v>8940455896</v>
      </c>
      <c r="AG193" s="142" t="s">
        <v>1649</v>
      </c>
      <c r="AH193" s="142" t="s">
        <v>1644</v>
      </c>
      <c r="AI193" s="142" t="s">
        <v>1645</v>
      </c>
      <c r="AJ193" s="18"/>
      <c r="AK193" s="18"/>
      <c r="AL193" s="35"/>
    </row>
    <row r="194" spans="1:38" x14ac:dyDescent="0.25">
      <c r="A194" s="13">
        <v>73</v>
      </c>
      <c r="B194" s="14" t="s">
        <v>284</v>
      </c>
      <c r="C194" s="139" t="s">
        <v>1918</v>
      </c>
      <c r="D194" s="140" t="s">
        <v>1637</v>
      </c>
      <c r="E194" s="14" t="s">
        <v>130</v>
      </c>
      <c r="F194" s="51" t="s">
        <v>0</v>
      </c>
      <c r="G194" s="51">
        <v>3</v>
      </c>
      <c r="H194" s="15" t="s">
        <v>285</v>
      </c>
      <c r="I194" s="16">
        <v>9442570722</v>
      </c>
      <c r="J194" s="4">
        <v>68.400000000000006</v>
      </c>
      <c r="K194" s="4" t="s">
        <v>1060</v>
      </c>
      <c r="L194" s="141">
        <v>63</v>
      </c>
      <c r="M194" s="4" t="s">
        <v>1658</v>
      </c>
      <c r="N194" s="142" t="s">
        <v>1638</v>
      </c>
      <c r="O194" s="51" t="s">
        <v>1033</v>
      </c>
      <c r="P194" s="51" t="s">
        <v>1033</v>
      </c>
      <c r="Q194" s="51" t="s">
        <v>1033</v>
      </c>
      <c r="R194" s="81"/>
      <c r="S194" s="30"/>
      <c r="T194" s="30"/>
      <c r="U194" s="30"/>
      <c r="V194" s="18"/>
      <c r="W194" s="18"/>
      <c r="X194" s="18"/>
      <c r="Y194" s="18"/>
      <c r="Z194" s="4" t="s">
        <v>1058</v>
      </c>
      <c r="AA194" s="46" t="s">
        <v>1640</v>
      </c>
      <c r="AB194" s="4"/>
      <c r="AC194" s="143">
        <v>35840</v>
      </c>
      <c r="AD194" s="142" t="s">
        <v>1919</v>
      </c>
      <c r="AE194" s="142" t="s">
        <v>1920</v>
      </c>
      <c r="AF194" s="142">
        <v>8124981339</v>
      </c>
      <c r="AG194" s="142" t="s">
        <v>1649</v>
      </c>
      <c r="AH194" s="142" t="s">
        <v>1644</v>
      </c>
      <c r="AI194" s="142" t="s">
        <v>1645</v>
      </c>
      <c r="AJ194" s="18"/>
      <c r="AK194" s="18"/>
      <c r="AL194" s="35"/>
    </row>
    <row r="195" spans="1:38" x14ac:dyDescent="0.25">
      <c r="A195" s="13">
        <v>74</v>
      </c>
      <c r="B195" s="14" t="s">
        <v>286</v>
      </c>
      <c r="C195" s="139" t="s">
        <v>1921</v>
      </c>
      <c r="D195" s="140" t="s">
        <v>1637</v>
      </c>
      <c r="E195" s="140" t="s">
        <v>139</v>
      </c>
      <c r="F195" s="51" t="s">
        <v>0</v>
      </c>
      <c r="G195" s="51">
        <v>3</v>
      </c>
      <c r="H195" s="15" t="s">
        <v>287</v>
      </c>
      <c r="I195" s="16">
        <v>8197000195</v>
      </c>
      <c r="J195" s="4">
        <v>93.6</v>
      </c>
      <c r="K195" s="4" t="s">
        <v>1671</v>
      </c>
      <c r="L195" s="141">
        <v>88.5</v>
      </c>
      <c r="M195" s="4" t="s">
        <v>1658</v>
      </c>
      <c r="N195" s="142" t="s">
        <v>1032</v>
      </c>
      <c r="O195" s="51" t="s">
        <v>1033</v>
      </c>
      <c r="P195" s="51" t="s">
        <v>1033</v>
      </c>
      <c r="Q195" s="51" t="s">
        <v>1033</v>
      </c>
      <c r="R195" s="4">
        <v>78</v>
      </c>
      <c r="S195" s="30"/>
      <c r="T195" s="30"/>
      <c r="U195" s="30"/>
      <c r="V195" s="18"/>
      <c r="W195" s="18"/>
      <c r="X195" s="18"/>
      <c r="Y195" s="18"/>
      <c r="Z195" s="4" t="s">
        <v>1639</v>
      </c>
      <c r="AA195" s="46" t="s">
        <v>1640</v>
      </c>
      <c r="AB195" s="4"/>
      <c r="AC195" s="143">
        <v>35193</v>
      </c>
      <c r="AD195" s="142" t="s">
        <v>1922</v>
      </c>
      <c r="AE195" s="142" t="s">
        <v>1923</v>
      </c>
      <c r="AF195" s="142">
        <v>9945963031</v>
      </c>
      <c r="AG195" s="142" t="s">
        <v>1649</v>
      </c>
      <c r="AH195" s="142" t="s">
        <v>1644</v>
      </c>
      <c r="AI195" s="142" t="s">
        <v>1645</v>
      </c>
      <c r="AJ195" s="18"/>
      <c r="AK195" s="18"/>
      <c r="AL195" s="35"/>
    </row>
    <row r="196" spans="1:38" x14ac:dyDescent="0.25">
      <c r="A196" s="13">
        <v>75</v>
      </c>
      <c r="B196" s="14" t="s">
        <v>288</v>
      </c>
      <c r="C196" s="139" t="s">
        <v>1924</v>
      </c>
      <c r="D196" s="140" t="s">
        <v>1637</v>
      </c>
      <c r="E196" s="14" t="s">
        <v>130</v>
      </c>
      <c r="F196" s="51" t="s">
        <v>0</v>
      </c>
      <c r="G196" s="51">
        <v>3</v>
      </c>
      <c r="H196" s="15" t="s">
        <v>289</v>
      </c>
      <c r="I196" s="16">
        <v>9414818556</v>
      </c>
      <c r="J196" s="4">
        <v>64.599999999999994</v>
      </c>
      <c r="K196" s="4" t="s">
        <v>1060</v>
      </c>
      <c r="L196" s="141">
        <v>59</v>
      </c>
      <c r="M196" s="4" t="s">
        <v>1031</v>
      </c>
      <c r="N196" s="141" t="s">
        <v>1058</v>
      </c>
      <c r="O196" s="51" t="s">
        <v>1033</v>
      </c>
      <c r="P196" s="51" t="s">
        <v>1033</v>
      </c>
      <c r="Q196" s="51" t="s">
        <v>1033</v>
      </c>
      <c r="R196" s="153">
        <v>57.23</v>
      </c>
      <c r="S196" s="30"/>
      <c r="T196" s="30"/>
      <c r="U196" s="30"/>
      <c r="V196" s="18"/>
      <c r="W196" s="18"/>
      <c r="X196" s="18"/>
      <c r="Y196" s="18"/>
      <c r="Z196" s="4" t="s">
        <v>1639</v>
      </c>
      <c r="AA196" s="46" t="s">
        <v>1640</v>
      </c>
      <c r="AB196" s="4"/>
      <c r="AC196" s="143">
        <v>35996</v>
      </c>
      <c r="AD196" s="142" t="s">
        <v>1925</v>
      </c>
      <c r="AE196" s="142" t="s">
        <v>1926</v>
      </c>
      <c r="AF196" s="142">
        <v>9928929376</v>
      </c>
      <c r="AG196" s="142" t="s">
        <v>1695</v>
      </c>
      <c r="AH196" s="142" t="s">
        <v>1644</v>
      </c>
      <c r="AI196" s="142" t="s">
        <v>1645</v>
      </c>
      <c r="AJ196" s="18"/>
      <c r="AK196" s="18"/>
      <c r="AL196" s="35"/>
    </row>
    <row r="197" spans="1:38" x14ac:dyDescent="0.25">
      <c r="A197" s="13">
        <v>76</v>
      </c>
      <c r="B197" s="14" t="s">
        <v>290</v>
      </c>
      <c r="C197" s="139" t="s">
        <v>1927</v>
      </c>
      <c r="D197" s="140" t="s">
        <v>1662</v>
      </c>
      <c r="E197" s="140" t="s">
        <v>155</v>
      </c>
      <c r="F197" s="51" t="s">
        <v>0</v>
      </c>
      <c r="G197" s="51">
        <v>3</v>
      </c>
      <c r="H197" s="15" t="s">
        <v>291</v>
      </c>
      <c r="I197" s="16">
        <v>9845502379</v>
      </c>
      <c r="J197" s="4">
        <v>79.599999999999994</v>
      </c>
      <c r="K197" s="4" t="s">
        <v>1671</v>
      </c>
      <c r="L197" s="141">
        <v>88</v>
      </c>
      <c r="M197" s="4" t="s">
        <v>1031</v>
      </c>
      <c r="N197" s="142" t="s">
        <v>1638</v>
      </c>
      <c r="O197" s="51" t="s">
        <v>1033</v>
      </c>
      <c r="P197" s="51" t="s">
        <v>1033</v>
      </c>
      <c r="Q197" s="51" t="s">
        <v>1033</v>
      </c>
      <c r="R197" s="4">
        <v>71.540000000000006</v>
      </c>
      <c r="S197" s="30"/>
      <c r="T197" s="30"/>
      <c r="U197" s="30"/>
      <c r="V197" s="18"/>
      <c r="W197" s="18"/>
      <c r="X197" s="18"/>
      <c r="Y197" s="18"/>
      <c r="Z197" s="4" t="s">
        <v>1639</v>
      </c>
      <c r="AA197" s="46" t="s">
        <v>1640</v>
      </c>
      <c r="AB197" s="4"/>
      <c r="AC197" s="143">
        <v>35774</v>
      </c>
      <c r="AD197" s="142" t="s">
        <v>1928</v>
      </c>
      <c r="AE197" s="142" t="s">
        <v>1929</v>
      </c>
      <c r="AF197" s="142">
        <v>9449165938</v>
      </c>
      <c r="AG197" s="142" t="s">
        <v>1649</v>
      </c>
      <c r="AH197" s="142" t="s">
        <v>1644</v>
      </c>
      <c r="AI197" s="142" t="s">
        <v>1645</v>
      </c>
      <c r="AJ197" s="18"/>
      <c r="AK197" s="18"/>
      <c r="AL197" s="35"/>
    </row>
    <row r="198" spans="1:38" x14ac:dyDescent="0.25">
      <c r="A198" s="13">
        <v>77</v>
      </c>
      <c r="B198" s="14" t="s">
        <v>292</v>
      </c>
      <c r="C198" s="139" t="s">
        <v>1930</v>
      </c>
      <c r="D198" s="140" t="s">
        <v>1637</v>
      </c>
      <c r="E198" s="140" t="s">
        <v>139</v>
      </c>
      <c r="F198" s="51" t="s">
        <v>0</v>
      </c>
      <c r="G198" s="51">
        <v>3</v>
      </c>
      <c r="H198" s="15" t="s">
        <v>293</v>
      </c>
      <c r="I198" s="16">
        <v>9448791535</v>
      </c>
      <c r="J198" s="4">
        <v>76.5</v>
      </c>
      <c r="K198" s="4" t="s">
        <v>1098</v>
      </c>
      <c r="L198" s="141">
        <v>75</v>
      </c>
      <c r="M198" s="4" t="s">
        <v>1031</v>
      </c>
      <c r="N198" s="142" t="s">
        <v>1638</v>
      </c>
      <c r="O198" s="51" t="s">
        <v>1033</v>
      </c>
      <c r="P198" s="51" t="s">
        <v>1033</v>
      </c>
      <c r="Q198" s="51" t="s">
        <v>1033</v>
      </c>
      <c r="R198" s="4">
        <v>63.23</v>
      </c>
      <c r="S198" s="30"/>
      <c r="T198" s="30"/>
      <c r="U198" s="30"/>
      <c r="V198" s="18"/>
      <c r="W198" s="18"/>
      <c r="X198" s="18"/>
      <c r="Y198" s="18"/>
      <c r="Z198" s="4" t="s">
        <v>1639</v>
      </c>
      <c r="AA198" s="46" t="s">
        <v>1640</v>
      </c>
      <c r="AB198" s="4"/>
      <c r="AC198" s="143">
        <v>35875</v>
      </c>
      <c r="AD198" s="142" t="s">
        <v>1931</v>
      </c>
      <c r="AE198" s="142" t="s">
        <v>1932</v>
      </c>
      <c r="AF198" s="142">
        <v>9480094439</v>
      </c>
      <c r="AG198" s="142"/>
      <c r="AH198" s="142" t="s">
        <v>1644</v>
      </c>
      <c r="AI198" s="142" t="s">
        <v>1645</v>
      </c>
      <c r="AJ198" s="18"/>
      <c r="AK198" s="18"/>
      <c r="AL198" s="35"/>
    </row>
    <row r="199" spans="1:38" x14ac:dyDescent="0.25">
      <c r="A199" s="13">
        <v>78</v>
      </c>
      <c r="B199" s="14" t="s">
        <v>294</v>
      </c>
      <c r="C199" s="139" t="s">
        <v>1933</v>
      </c>
      <c r="D199" s="140" t="s">
        <v>1662</v>
      </c>
      <c r="E199" s="140" t="s">
        <v>139</v>
      </c>
      <c r="F199" s="51" t="s">
        <v>0</v>
      </c>
      <c r="G199" s="51">
        <v>3</v>
      </c>
      <c r="H199" s="15" t="s">
        <v>295</v>
      </c>
      <c r="I199" s="16">
        <v>9980136392</v>
      </c>
      <c r="J199" s="4">
        <v>80</v>
      </c>
      <c r="K199" s="4" t="s">
        <v>1671</v>
      </c>
      <c r="L199" s="141">
        <v>75</v>
      </c>
      <c r="M199" s="4" t="s">
        <v>1658</v>
      </c>
      <c r="N199" s="142" t="s">
        <v>1638</v>
      </c>
      <c r="O199" s="51" t="s">
        <v>1033</v>
      </c>
      <c r="P199" s="51" t="s">
        <v>1033</v>
      </c>
      <c r="Q199" s="51" t="s">
        <v>1033</v>
      </c>
      <c r="R199" s="153">
        <v>45.08</v>
      </c>
      <c r="S199" s="30"/>
      <c r="T199" s="30"/>
      <c r="U199" s="30"/>
      <c r="V199" s="18"/>
      <c r="W199" s="18"/>
      <c r="X199" s="18"/>
      <c r="Y199" s="18"/>
      <c r="Z199" s="4" t="s">
        <v>1058</v>
      </c>
      <c r="AA199" s="46" t="s">
        <v>1640</v>
      </c>
      <c r="AB199" s="4"/>
      <c r="AC199" s="143">
        <v>35972</v>
      </c>
      <c r="AD199" s="142" t="s">
        <v>1934</v>
      </c>
      <c r="AE199" s="142" t="s">
        <v>1935</v>
      </c>
      <c r="AF199" s="142">
        <v>9980172267</v>
      </c>
      <c r="AG199" s="142" t="s">
        <v>1936</v>
      </c>
      <c r="AH199" s="142" t="s">
        <v>1644</v>
      </c>
      <c r="AI199" s="142" t="s">
        <v>1645</v>
      </c>
      <c r="AJ199" s="18"/>
      <c r="AK199" s="18"/>
      <c r="AL199" s="35"/>
    </row>
    <row r="200" spans="1:38" x14ac:dyDescent="0.25">
      <c r="A200" s="13">
        <v>79</v>
      </c>
      <c r="B200" s="14" t="s">
        <v>6</v>
      </c>
      <c r="C200" s="139" t="s">
        <v>1937</v>
      </c>
      <c r="D200" s="140" t="s">
        <v>1637</v>
      </c>
      <c r="E200" s="140" t="s">
        <v>139</v>
      </c>
      <c r="F200" s="51" t="s">
        <v>0</v>
      </c>
      <c r="G200" s="51">
        <v>3</v>
      </c>
      <c r="H200" s="15" t="s">
        <v>296</v>
      </c>
      <c r="I200" s="16">
        <v>9035379935</v>
      </c>
      <c r="J200" s="4">
        <v>88</v>
      </c>
      <c r="K200" s="4" t="s">
        <v>1671</v>
      </c>
      <c r="L200" s="141">
        <v>70</v>
      </c>
      <c r="M200" s="4" t="s">
        <v>1651</v>
      </c>
      <c r="N200" s="142" t="s">
        <v>1638</v>
      </c>
      <c r="O200" s="51" t="s">
        <v>1033</v>
      </c>
      <c r="P200" s="51" t="s">
        <v>1033</v>
      </c>
      <c r="Q200" s="51" t="s">
        <v>1033</v>
      </c>
      <c r="R200" s="153">
        <v>48.92</v>
      </c>
      <c r="S200" s="30"/>
      <c r="T200" s="30"/>
      <c r="U200" s="30"/>
      <c r="V200" s="18"/>
      <c r="W200" s="18"/>
      <c r="X200" s="18"/>
      <c r="Y200" s="18"/>
      <c r="Z200" s="4" t="s">
        <v>1639</v>
      </c>
      <c r="AA200" s="46" t="s">
        <v>1640</v>
      </c>
      <c r="AB200" s="4"/>
      <c r="AC200" s="143">
        <v>35727</v>
      </c>
      <c r="AD200" s="142" t="s">
        <v>1938</v>
      </c>
      <c r="AE200" s="142" t="s">
        <v>1939</v>
      </c>
      <c r="AF200" s="142">
        <v>9739295544</v>
      </c>
      <c r="AG200" s="142" t="s">
        <v>1739</v>
      </c>
      <c r="AH200" s="142" t="s">
        <v>1644</v>
      </c>
      <c r="AI200" s="142" t="s">
        <v>1645</v>
      </c>
      <c r="AJ200" s="18"/>
      <c r="AK200" s="18"/>
      <c r="AL200" s="35"/>
    </row>
    <row r="201" spans="1:38" x14ac:dyDescent="0.25">
      <c r="A201" s="13">
        <v>80</v>
      </c>
      <c r="B201" s="14" t="s">
        <v>297</v>
      </c>
      <c r="C201" s="139" t="s">
        <v>1940</v>
      </c>
      <c r="D201" s="140" t="s">
        <v>1637</v>
      </c>
      <c r="E201" s="14" t="s">
        <v>130</v>
      </c>
      <c r="F201" s="51" t="s">
        <v>0</v>
      </c>
      <c r="G201" s="51">
        <v>3</v>
      </c>
      <c r="H201" s="15" t="s">
        <v>298</v>
      </c>
      <c r="I201" s="16">
        <v>9482941544</v>
      </c>
      <c r="J201" s="4">
        <v>64</v>
      </c>
      <c r="K201" s="4" t="s">
        <v>1060</v>
      </c>
      <c r="L201" s="141">
        <v>50</v>
      </c>
      <c r="M201" s="4" t="s">
        <v>1031</v>
      </c>
      <c r="N201" s="142" t="s">
        <v>1638</v>
      </c>
      <c r="O201" s="51" t="s">
        <v>1033</v>
      </c>
      <c r="P201" s="51" t="s">
        <v>1033</v>
      </c>
      <c r="Q201" s="51" t="s">
        <v>1033</v>
      </c>
      <c r="R201" s="153">
        <v>44.62</v>
      </c>
      <c r="S201" s="30"/>
      <c r="T201" s="30"/>
      <c r="U201" s="30"/>
      <c r="V201" s="18"/>
      <c r="W201" s="18"/>
      <c r="X201" s="18"/>
      <c r="Y201" s="18"/>
      <c r="Z201" s="4" t="s">
        <v>1639</v>
      </c>
      <c r="AA201" s="46" t="s">
        <v>1640</v>
      </c>
      <c r="AB201" s="4"/>
      <c r="AC201" s="143">
        <v>35782</v>
      </c>
      <c r="AD201" s="142" t="s">
        <v>1941</v>
      </c>
      <c r="AE201" s="142" t="s">
        <v>1942</v>
      </c>
      <c r="AF201" s="142">
        <v>9482941544</v>
      </c>
      <c r="AG201" s="142"/>
      <c r="AH201" s="142" t="s">
        <v>1687</v>
      </c>
      <c r="AI201" s="142" t="s">
        <v>1645</v>
      </c>
      <c r="AJ201" s="18"/>
      <c r="AK201" s="18"/>
      <c r="AL201" s="35"/>
    </row>
    <row r="202" spans="1:38" x14ac:dyDescent="0.25">
      <c r="A202" s="13">
        <v>81</v>
      </c>
      <c r="B202" s="14" t="s">
        <v>299</v>
      </c>
      <c r="C202" s="139" t="s">
        <v>1943</v>
      </c>
      <c r="D202" s="140" t="s">
        <v>1637</v>
      </c>
      <c r="E202" s="14" t="s">
        <v>130</v>
      </c>
      <c r="F202" s="51" t="s">
        <v>0</v>
      </c>
      <c r="G202" s="51">
        <v>3</v>
      </c>
      <c r="H202" s="15" t="s">
        <v>300</v>
      </c>
      <c r="I202" s="16">
        <v>9739011899</v>
      </c>
      <c r="J202" s="4">
        <v>77.14</v>
      </c>
      <c r="K202" s="4" t="s">
        <v>1671</v>
      </c>
      <c r="L202" s="141">
        <v>65</v>
      </c>
      <c r="M202" s="4" t="s">
        <v>1651</v>
      </c>
      <c r="N202" s="142" t="s">
        <v>1638</v>
      </c>
      <c r="O202" s="51" t="s">
        <v>1033</v>
      </c>
      <c r="P202" s="51" t="s">
        <v>1033</v>
      </c>
      <c r="Q202" s="51" t="s">
        <v>1033</v>
      </c>
      <c r="R202" s="4">
        <v>52.31</v>
      </c>
      <c r="S202" s="30"/>
      <c r="T202" s="30"/>
      <c r="U202" s="30"/>
      <c r="V202" s="18"/>
      <c r="W202" s="18"/>
      <c r="X202" s="18"/>
      <c r="Y202" s="18"/>
      <c r="Z202" s="4" t="s">
        <v>1639</v>
      </c>
      <c r="AA202" s="46" t="s">
        <v>1640</v>
      </c>
      <c r="AB202" s="4"/>
      <c r="AC202" s="143">
        <v>42520</v>
      </c>
      <c r="AD202" s="142" t="s">
        <v>1944</v>
      </c>
      <c r="AE202" s="142" t="s">
        <v>1945</v>
      </c>
      <c r="AF202" s="142">
        <v>9742336043</v>
      </c>
      <c r="AG202" s="142" t="s">
        <v>1812</v>
      </c>
      <c r="AH202" s="142" t="s">
        <v>1644</v>
      </c>
      <c r="AI202" s="142" t="s">
        <v>1645</v>
      </c>
      <c r="AJ202" s="18"/>
      <c r="AK202" s="18"/>
      <c r="AL202" s="35"/>
    </row>
    <row r="203" spans="1:38" x14ac:dyDescent="0.25">
      <c r="A203" s="13">
        <v>82</v>
      </c>
      <c r="B203" s="14" t="s">
        <v>301</v>
      </c>
      <c r="C203" s="139" t="s">
        <v>1946</v>
      </c>
      <c r="D203" s="140" t="s">
        <v>1662</v>
      </c>
      <c r="E203" s="140" t="s">
        <v>142</v>
      </c>
      <c r="F203" s="51" t="s">
        <v>0</v>
      </c>
      <c r="G203" s="51">
        <v>3</v>
      </c>
      <c r="H203" s="15" t="s">
        <v>302</v>
      </c>
      <c r="I203" s="16">
        <v>8951400886</v>
      </c>
      <c r="J203" s="4">
        <v>74.900000000000006</v>
      </c>
      <c r="K203" s="4" t="s">
        <v>1671</v>
      </c>
      <c r="L203" s="141">
        <v>59</v>
      </c>
      <c r="M203" s="4" t="s">
        <v>1658</v>
      </c>
      <c r="N203" s="142" t="s">
        <v>1638</v>
      </c>
      <c r="O203" s="51" t="s">
        <v>1033</v>
      </c>
      <c r="P203" s="51" t="s">
        <v>1033</v>
      </c>
      <c r="Q203" s="51" t="s">
        <v>1033</v>
      </c>
      <c r="R203" s="153">
        <v>62.92</v>
      </c>
      <c r="S203" s="30"/>
      <c r="T203" s="30"/>
      <c r="U203" s="30"/>
      <c r="V203" s="18"/>
      <c r="W203" s="18"/>
      <c r="X203" s="18"/>
      <c r="Y203" s="18"/>
      <c r="Z203" s="4" t="s">
        <v>1639</v>
      </c>
      <c r="AA203" s="46" t="s">
        <v>1640</v>
      </c>
      <c r="AB203" s="4"/>
      <c r="AC203" s="143">
        <v>35865</v>
      </c>
      <c r="AD203" s="142" t="s">
        <v>1947</v>
      </c>
      <c r="AE203" s="142" t="s">
        <v>1948</v>
      </c>
      <c r="AF203" s="142">
        <v>8884022909</v>
      </c>
      <c r="AG203" s="142" t="s">
        <v>1949</v>
      </c>
      <c r="AH203" s="142" t="s">
        <v>1644</v>
      </c>
      <c r="AI203" s="142" t="s">
        <v>1645</v>
      </c>
      <c r="AJ203" s="18"/>
      <c r="AK203" s="18"/>
      <c r="AL203" s="35"/>
    </row>
    <row r="204" spans="1:38" x14ac:dyDescent="0.25">
      <c r="A204" s="13">
        <v>83</v>
      </c>
      <c r="B204" s="14" t="s">
        <v>303</v>
      </c>
      <c r="C204" s="139" t="s">
        <v>1950</v>
      </c>
      <c r="D204" s="140" t="s">
        <v>1637</v>
      </c>
      <c r="E204" s="140" t="s">
        <v>142</v>
      </c>
      <c r="F204" s="51" t="s">
        <v>0</v>
      </c>
      <c r="G204" s="51">
        <v>3</v>
      </c>
      <c r="H204" s="15" t="s">
        <v>304</v>
      </c>
      <c r="I204" s="16">
        <v>9538752804</v>
      </c>
      <c r="J204" s="4">
        <v>70</v>
      </c>
      <c r="K204" s="4" t="s">
        <v>1671</v>
      </c>
      <c r="L204" s="141">
        <v>69</v>
      </c>
      <c r="M204" s="4" t="s">
        <v>1031</v>
      </c>
      <c r="N204" s="142" t="s">
        <v>1638</v>
      </c>
      <c r="O204" s="51" t="s">
        <v>1033</v>
      </c>
      <c r="P204" s="51" t="s">
        <v>1033</v>
      </c>
      <c r="Q204" s="51" t="s">
        <v>1033</v>
      </c>
      <c r="R204" s="153">
        <v>47.85</v>
      </c>
      <c r="S204" s="30"/>
      <c r="T204" s="30"/>
      <c r="U204" s="30"/>
      <c r="V204" s="18"/>
      <c r="W204" s="18"/>
      <c r="X204" s="18"/>
      <c r="Y204" s="18"/>
      <c r="Z204" s="4" t="s">
        <v>1639</v>
      </c>
      <c r="AA204" s="46" t="s">
        <v>1640</v>
      </c>
      <c r="AB204" s="4"/>
      <c r="AC204" s="143">
        <v>35998</v>
      </c>
      <c r="AD204" s="142" t="s">
        <v>1951</v>
      </c>
      <c r="AE204" s="142" t="s">
        <v>1952</v>
      </c>
      <c r="AF204" s="142">
        <v>9880652804</v>
      </c>
      <c r="AG204" s="142" t="s">
        <v>1702</v>
      </c>
      <c r="AH204" s="142" t="s">
        <v>1644</v>
      </c>
      <c r="AI204" s="142" t="s">
        <v>1645</v>
      </c>
      <c r="AJ204" s="18"/>
      <c r="AK204" s="18"/>
      <c r="AL204" s="35"/>
    </row>
    <row r="205" spans="1:38" x14ac:dyDescent="0.25">
      <c r="A205" s="13">
        <v>84</v>
      </c>
      <c r="B205" s="14" t="s">
        <v>305</v>
      </c>
      <c r="C205" s="139" t="s">
        <v>1953</v>
      </c>
      <c r="D205" s="140" t="s">
        <v>1637</v>
      </c>
      <c r="E205" s="140" t="s">
        <v>142</v>
      </c>
      <c r="F205" s="51" t="s">
        <v>0</v>
      </c>
      <c r="G205" s="51">
        <v>3</v>
      </c>
      <c r="H205" s="15" t="s">
        <v>306</v>
      </c>
      <c r="I205" s="16">
        <v>8105059329</v>
      </c>
      <c r="J205" s="4">
        <v>85.28</v>
      </c>
      <c r="K205" s="4" t="s">
        <v>1671</v>
      </c>
      <c r="L205" s="141">
        <v>74.3</v>
      </c>
      <c r="M205" s="4" t="s">
        <v>1651</v>
      </c>
      <c r="N205" s="142" t="s">
        <v>1638</v>
      </c>
      <c r="O205" s="51" t="s">
        <v>1033</v>
      </c>
      <c r="P205" s="51" t="s">
        <v>1033</v>
      </c>
      <c r="Q205" s="51" t="s">
        <v>1033</v>
      </c>
      <c r="R205" s="4">
        <v>56</v>
      </c>
      <c r="S205" s="30"/>
      <c r="T205" s="30"/>
      <c r="U205" s="30"/>
      <c r="V205" s="18"/>
      <c r="W205" s="18"/>
      <c r="X205" s="18"/>
      <c r="Y205" s="18"/>
      <c r="Z205" s="4" t="s">
        <v>1639</v>
      </c>
      <c r="AA205" s="46" t="s">
        <v>1640</v>
      </c>
      <c r="AB205" s="4"/>
      <c r="AC205" s="143">
        <v>36188</v>
      </c>
      <c r="AD205" s="142" t="s">
        <v>1954</v>
      </c>
      <c r="AE205" s="142" t="s">
        <v>1955</v>
      </c>
      <c r="AF205" s="142">
        <v>9980875264</v>
      </c>
      <c r="AG205" s="142" t="s">
        <v>1739</v>
      </c>
      <c r="AH205" s="142" t="s">
        <v>1644</v>
      </c>
      <c r="AI205" s="142" t="s">
        <v>1645</v>
      </c>
      <c r="AJ205" s="18"/>
      <c r="AK205" s="18"/>
      <c r="AL205" s="35"/>
    </row>
    <row r="206" spans="1:38" x14ac:dyDescent="0.25">
      <c r="A206" s="13">
        <v>85</v>
      </c>
      <c r="B206" s="14" t="s">
        <v>307</v>
      </c>
      <c r="C206" s="139" t="s">
        <v>1956</v>
      </c>
      <c r="D206" s="140" t="s">
        <v>1662</v>
      </c>
      <c r="E206" s="140" t="s">
        <v>204</v>
      </c>
      <c r="F206" s="51" t="s">
        <v>0</v>
      </c>
      <c r="G206" s="51">
        <v>3</v>
      </c>
      <c r="H206" s="15" t="s">
        <v>308</v>
      </c>
      <c r="I206" s="16">
        <v>9886625193</v>
      </c>
      <c r="J206" s="4">
        <v>77</v>
      </c>
      <c r="K206" s="4" t="s">
        <v>1671</v>
      </c>
      <c r="L206" s="141">
        <v>65</v>
      </c>
      <c r="M206" s="4" t="s">
        <v>1651</v>
      </c>
      <c r="N206" s="142" t="s">
        <v>1638</v>
      </c>
      <c r="O206" s="51" t="s">
        <v>1033</v>
      </c>
      <c r="P206" s="51" t="s">
        <v>1033</v>
      </c>
      <c r="Q206" s="51" t="s">
        <v>1033</v>
      </c>
      <c r="R206" s="153">
        <v>49.23</v>
      </c>
      <c r="S206" s="30"/>
      <c r="T206" s="30"/>
      <c r="U206" s="30"/>
      <c r="V206" s="18"/>
      <c r="W206" s="18"/>
      <c r="X206" s="18"/>
      <c r="Y206" s="18"/>
      <c r="Z206" s="4" t="s">
        <v>1639</v>
      </c>
      <c r="AA206" s="46" t="s">
        <v>1640</v>
      </c>
      <c r="AB206" s="4"/>
      <c r="AC206" s="143">
        <v>35473</v>
      </c>
      <c r="AD206" s="142" t="s">
        <v>1957</v>
      </c>
      <c r="AE206" s="142" t="s">
        <v>1958</v>
      </c>
      <c r="AF206" s="142">
        <v>9449744253</v>
      </c>
      <c r="AG206" s="142" t="s">
        <v>1959</v>
      </c>
      <c r="AH206" s="142" t="s">
        <v>1644</v>
      </c>
      <c r="AI206" s="142" t="s">
        <v>1645</v>
      </c>
      <c r="AJ206" s="18"/>
      <c r="AK206" s="18"/>
      <c r="AL206" s="35"/>
    </row>
    <row r="207" spans="1:38" x14ac:dyDescent="0.25">
      <c r="A207" s="13">
        <v>86</v>
      </c>
      <c r="B207" s="14" t="s">
        <v>309</v>
      </c>
      <c r="C207" s="139" t="s">
        <v>1960</v>
      </c>
      <c r="D207" s="140" t="s">
        <v>1637</v>
      </c>
      <c r="E207" s="140" t="s">
        <v>142</v>
      </c>
      <c r="F207" s="51" t="s">
        <v>0</v>
      </c>
      <c r="G207" s="51">
        <v>3</v>
      </c>
      <c r="H207" s="15" t="s">
        <v>310</v>
      </c>
      <c r="I207" s="16">
        <v>9740345544</v>
      </c>
      <c r="J207" s="4">
        <v>60</v>
      </c>
      <c r="K207" s="4" t="s">
        <v>1671</v>
      </c>
      <c r="L207" s="141">
        <v>62</v>
      </c>
      <c r="M207" s="4" t="s">
        <v>1651</v>
      </c>
      <c r="N207" s="142" t="s">
        <v>1638</v>
      </c>
      <c r="O207" s="51" t="s">
        <v>1033</v>
      </c>
      <c r="P207" s="51" t="s">
        <v>1033</v>
      </c>
      <c r="Q207" s="51" t="s">
        <v>1033</v>
      </c>
      <c r="R207" s="4">
        <v>60.92</v>
      </c>
      <c r="S207" s="30"/>
      <c r="T207" s="30"/>
      <c r="U207" s="30"/>
      <c r="V207" s="18"/>
      <c r="W207" s="18"/>
      <c r="X207" s="18"/>
      <c r="Y207" s="18"/>
      <c r="Z207" s="4" t="s">
        <v>1639</v>
      </c>
      <c r="AA207" s="46" t="s">
        <v>1640</v>
      </c>
      <c r="AB207" s="4"/>
      <c r="AC207" s="143">
        <v>35217</v>
      </c>
      <c r="AD207" s="142" t="s">
        <v>1961</v>
      </c>
      <c r="AE207" s="142" t="s">
        <v>1962</v>
      </c>
      <c r="AF207" s="142">
        <v>9880327044</v>
      </c>
      <c r="AG207" s="142" t="s">
        <v>1687</v>
      </c>
      <c r="AH207" s="142" t="s">
        <v>1644</v>
      </c>
      <c r="AI207" s="142" t="s">
        <v>1645</v>
      </c>
      <c r="AJ207" s="18"/>
      <c r="AK207" s="18"/>
      <c r="AL207" s="35"/>
    </row>
    <row r="208" spans="1:38" x14ac:dyDescent="0.25">
      <c r="A208" s="13">
        <v>87</v>
      </c>
      <c r="B208" s="14" t="s">
        <v>311</v>
      </c>
      <c r="C208" s="139" t="s">
        <v>1963</v>
      </c>
      <c r="D208" s="140" t="s">
        <v>1637</v>
      </c>
      <c r="E208" s="140" t="s">
        <v>155</v>
      </c>
      <c r="F208" s="51" t="s">
        <v>0</v>
      </c>
      <c r="G208" s="51">
        <v>3</v>
      </c>
      <c r="H208" s="15" t="s">
        <v>312</v>
      </c>
      <c r="I208" s="16">
        <v>9738250150</v>
      </c>
      <c r="J208" s="4">
        <v>78</v>
      </c>
      <c r="K208" s="4" t="s">
        <v>1671</v>
      </c>
      <c r="L208" s="141">
        <v>64</v>
      </c>
      <c r="M208" s="4" t="s">
        <v>1651</v>
      </c>
      <c r="N208" s="142" t="s">
        <v>1060</v>
      </c>
      <c r="O208" s="51" t="s">
        <v>1033</v>
      </c>
      <c r="P208" s="51" t="s">
        <v>1033</v>
      </c>
      <c r="Q208" s="51" t="s">
        <v>1033</v>
      </c>
      <c r="R208" s="4">
        <v>52.46</v>
      </c>
      <c r="S208" s="30"/>
      <c r="T208" s="30"/>
      <c r="U208" s="30"/>
      <c r="V208" s="18"/>
      <c r="W208" s="18"/>
      <c r="X208" s="18"/>
      <c r="Y208" s="18"/>
      <c r="Z208" s="4" t="s">
        <v>1639</v>
      </c>
      <c r="AA208" s="46" t="s">
        <v>1640</v>
      </c>
      <c r="AB208" s="4"/>
      <c r="AC208" s="143">
        <v>35915</v>
      </c>
      <c r="AD208" s="142" t="s">
        <v>1964</v>
      </c>
      <c r="AE208" s="142" t="s">
        <v>1965</v>
      </c>
      <c r="AF208" s="142">
        <v>9845447131</v>
      </c>
      <c r="AG208" s="142"/>
      <c r="AH208" s="142" t="s">
        <v>1691</v>
      </c>
      <c r="AI208" s="142" t="s">
        <v>1645</v>
      </c>
      <c r="AJ208" s="18"/>
      <c r="AK208" s="18"/>
      <c r="AL208" s="35"/>
    </row>
    <row r="209" spans="1:38" x14ac:dyDescent="0.25">
      <c r="A209" s="13">
        <v>88</v>
      </c>
      <c r="B209" s="14" t="s">
        <v>313</v>
      </c>
      <c r="C209" s="139" t="s">
        <v>1966</v>
      </c>
      <c r="D209" s="140" t="s">
        <v>1637</v>
      </c>
      <c r="E209" s="140" t="s">
        <v>139</v>
      </c>
      <c r="F209" s="51" t="s">
        <v>0</v>
      </c>
      <c r="G209" s="51">
        <v>3</v>
      </c>
      <c r="H209" s="15" t="s">
        <v>314</v>
      </c>
      <c r="I209" s="16">
        <v>7204914991</v>
      </c>
      <c r="J209" s="4">
        <v>88</v>
      </c>
      <c r="K209" s="4" t="s">
        <v>1060</v>
      </c>
      <c r="L209" s="141">
        <v>67</v>
      </c>
      <c r="M209" s="4" t="s">
        <v>1651</v>
      </c>
      <c r="N209" s="142" t="s">
        <v>1060</v>
      </c>
      <c r="O209" s="51" t="s">
        <v>1033</v>
      </c>
      <c r="P209" s="51" t="s">
        <v>1033</v>
      </c>
      <c r="Q209" s="51" t="s">
        <v>1033</v>
      </c>
      <c r="R209" s="4">
        <v>47.23</v>
      </c>
      <c r="S209" s="30"/>
      <c r="T209" s="30"/>
      <c r="U209" s="30"/>
      <c r="V209" s="18"/>
      <c r="W209" s="18"/>
      <c r="X209" s="18"/>
      <c r="Y209" s="18"/>
      <c r="Z209" s="4" t="s">
        <v>1639</v>
      </c>
      <c r="AA209" s="46" t="s">
        <v>1640</v>
      </c>
      <c r="AB209" s="4"/>
      <c r="AC209" s="143">
        <v>35891</v>
      </c>
      <c r="AD209" s="142" t="s">
        <v>1967</v>
      </c>
      <c r="AE209" s="142" t="s">
        <v>1968</v>
      </c>
      <c r="AF209" s="142">
        <v>7204914991</v>
      </c>
      <c r="AG209" s="142" t="s">
        <v>1065</v>
      </c>
      <c r="AH209" s="142" t="s">
        <v>1644</v>
      </c>
      <c r="AI209" s="142" t="s">
        <v>1645</v>
      </c>
      <c r="AJ209" s="18"/>
      <c r="AK209" s="18"/>
      <c r="AL209" s="35"/>
    </row>
    <row r="210" spans="1:38" x14ac:dyDescent="0.25">
      <c r="A210" s="13">
        <v>89</v>
      </c>
      <c r="B210" s="14" t="s">
        <v>315</v>
      </c>
      <c r="C210" s="139" t="s">
        <v>1969</v>
      </c>
      <c r="D210" s="140" t="s">
        <v>1637</v>
      </c>
      <c r="E210" s="14" t="s">
        <v>130</v>
      </c>
      <c r="F210" s="51" t="s">
        <v>0</v>
      </c>
      <c r="G210" s="51">
        <v>3</v>
      </c>
      <c r="H210" s="15" t="s">
        <v>316</v>
      </c>
      <c r="I210" s="16">
        <v>990012496</v>
      </c>
      <c r="J210" s="4">
        <v>46</v>
      </c>
      <c r="K210" s="4" t="s">
        <v>1671</v>
      </c>
      <c r="L210" s="141">
        <v>52</v>
      </c>
      <c r="M210" s="4" t="s">
        <v>1651</v>
      </c>
      <c r="N210" s="142" t="s">
        <v>1032</v>
      </c>
      <c r="O210" s="51" t="s">
        <v>1033</v>
      </c>
      <c r="P210" s="51" t="s">
        <v>1033</v>
      </c>
      <c r="Q210" s="51" t="s">
        <v>1033</v>
      </c>
      <c r="R210" s="4">
        <v>52</v>
      </c>
      <c r="S210" s="30"/>
      <c r="T210" s="30"/>
      <c r="U210" s="30"/>
      <c r="V210" s="18"/>
      <c r="W210" s="18"/>
      <c r="X210" s="18"/>
      <c r="Y210" s="18"/>
      <c r="Z210" s="4" t="s">
        <v>1058</v>
      </c>
      <c r="AA210" s="46" t="s">
        <v>1640</v>
      </c>
      <c r="AB210" s="4"/>
      <c r="AC210" s="143">
        <v>35831</v>
      </c>
      <c r="AD210" s="142" t="s">
        <v>1970</v>
      </c>
      <c r="AE210" s="142" t="s">
        <v>1971</v>
      </c>
      <c r="AF210" s="142">
        <v>9980194469</v>
      </c>
      <c r="AG210" s="142" t="s">
        <v>1858</v>
      </c>
      <c r="AH210" s="142" t="s">
        <v>1644</v>
      </c>
      <c r="AI210" s="142" t="s">
        <v>1645</v>
      </c>
      <c r="AJ210" s="18"/>
      <c r="AK210" s="18"/>
      <c r="AL210" s="35"/>
    </row>
    <row r="211" spans="1:38" x14ac:dyDescent="0.25">
      <c r="A211" s="13">
        <v>90</v>
      </c>
      <c r="B211" s="14" t="s">
        <v>317</v>
      </c>
      <c r="C211" s="139" t="s">
        <v>1972</v>
      </c>
      <c r="D211" s="140" t="s">
        <v>1662</v>
      </c>
      <c r="E211" s="140" t="s">
        <v>139</v>
      </c>
      <c r="F211" s="51" t="s">
        <v>0</v>
      </c>
      <c r="G211" s="51">
        <v>3</v>
      </c>
      <c r="H211" s="15" t="s">
        <v>318</v>
      </c>
      <c r="I211" s="16">
        <v>9513157486</v>
      </c>
      <c r="J211" s="4">
        <v>56.7</v>
      </c>
      <c r="K211" s="4" t="s">
        <v>1671</v>
      </c>
      <c r="L211" s="141">
        <v>83</v>
      </c>
      <c r="M211" s="4" t="s">
        <v>1031</v>
      </c>
      <c r="N211" s="142" t="s">
        <v>1638</v>
      </c>
      <c r="O211" s="51" t="s">
        <v>1033</v>
      </c>
      <c r="P211" s="51" t="s">
        <v>1033</v>
      </c>
      <c r="Q211" s="51" t="s">
        <v>1033</v>
      </c>
      <c r="R211" s="4">
        <v>68.150000000000006</v>
      </c>
      <c r="S211" s="30"/>
      <c r="T211" s="30"/>
      <c r="U211" s="30"/>
      <c r="V211" s="18"/>
      <c r="W211" s="18"/>
      <c r="X211" s="18"/>
      <c r="Y211" s="18"/>
      <c r="Z211" s="4" t="s">
        <v>1639</v>
      </c>
      <c r="AA211" s="46" t="s">
        <v>1640</v>
      </c>
      <c r="AB211" s="4"/>
      <c r="AC211" s="143">
        <v>36167</v>
      </c>
      <c r="AD211" s="142" t="s">
        <v>1973</v>
      </c>
      <c r="AE211" s="142" t="s">
        <v>1974</v>
      </c>
      <c r="AF211" s="142">
        <v>9916711094</v>
      </c>
      <c r="AG211" s="142" t="s">
        <v>1743</v>
      </c>
      <c r="AH211" s="142" t="s">
        <v>1644</v>
      </c>
      <c r="AI211" s="142" t="s">
        <v>1645</v>
      </c>
      <c r="AJ211" s="18"/>
      <c r="AK211" s="18"/>
      <c r="AL211" s="35"/>
    </row>
    <row r="212" spans="1:38" x14ac:dyDescent="0.25">
      <c r="A212" s="13">
        <v>91</v>
      </c>
      <c r="B212" s="14" t="s">
        <v>319</v>
      </c>
      <c r="C212" s="139" t="s">
        <v>1975</v>
      </c>
      <c r="D212" s="140" t="s">
        <v>1662</v>
      </c>
      <c r="E212" s="14" t="s">
        <v>130</v>
      </c>
      <c r="F212" s="51" t="s">
        <v>0</v>
      </c>
      <c r="G212" s="51">
        <v>3</v>
      </c>
      <c r="H212" s="15" t="s">
        <v>320</v>
      </c>
      <c r="I212" s="16">
        <v>8867474591</v>
      </c>
      <c r="J212" s="4">
        <v>74</v>
      </c>
      <c r="K212" s="4" t="s">
        <v>1671</v>
      </c>
      <c r="L212" s="141">
        <v>73.400000000000006</v>
      </c>
      <c r="M212" s="4" t="s">
        <v>1031</v>
      </c>
      <c r="N212" s="142" t="s">
        <v>1638</v>
      </c>
      <c r="O212" s="51" t="s">
        <v>1033</v>
      </c>
      <c r="P212" s="51" t="s">
        <v>1033</v>
      </c>
      <c r="Q212" s="51" t="s">
        <v>1033</v>
      </c>
      <c r="R212" s="4">
        <v>54.62</v>
      </c>
      <c r="S212" s="30"/>
      <c r="T212" s="30"/>
      <c r="U212" s="30"/>
      <c r="V212" s="18"/>
      <c r="W212" s="18"/>
      <c r="X212" s="18"/>
      <c r="Y212" s="18"/>
      <c r="Z212" s="4" t="s">
        <v>1639</v>
      </c>
      <c r="AA212" s="46" t="s">
        <v>1640</v>
      </c>
      <c r="AB212" s="4"/>
      <c r="AC212" s="143">
        <v>35981</v>
      </c>
      <c r="AD212" s="142" t="s">
        <v>1976</v>
      </c>
      <c r="AE212" s="142" t="s">
        <v>1977</v>
      </c>
      <c r="AF212" s="142">
        <v>9611522228</v>
      </c>
      <c r="AG212" s="142" t="s">
        <v>1649</v>
      </c>
      <c r="AH212" s="142" t="s">
        <v>1644</v>
      </c>
      <c r="AI212" s="142" t="s">
        <v>1645</v>
      </c>
      <c r="AJ212" s="18"/>
      <c r="AK212" s="18"/>
      <c r="AL212" s="35"/>
    </row>
    <row r="213" spans="1:38" x14ac:dyDescent="0.25">
      <c r="A213" s="13">
        <v>92</v>
      </c>
      <c r="B213" s="14" t="s">
        <v>321</v>
      </c>
      <c r="C213" s="139" t="s">
        <v>1978</v>
      </c>
      <c r="D213" s="140" t="s">
        <v>1637</v>
      </c>
      <c r="E213" s="14" t="s">
        <v>130</v>
      </c>
      <c r="F213" s="51" t="s">
        <v>0</v>
      </c>
      <c r="G213" s="51">
        <v>3</v>
      </c>
      <c r="H213" s="15" t="s">
        <v>322</v>
      </c>
      <c r="I213" s="16">
        <v>7795789806</v>
      </c>
      <c r="J213" s="4">
        <v>62</v>
      </c>
      <c r="K213" s="4" t="s">
        <v>1098</v>
      </c>
      <c r="L213" s="141">
        <v>69</v>
      </c>
      <c r="M213" s="4" t="s">
        <v>1031</v>
      </c>
      <c r="N213" s="142" t="s">
        <v>1638</v>
      </c>
      <c r="O213" s="51" t="s">
        <v>1033</v>
      </c>
      <c r="P213" s="51" t="s">
        <v>1033</v>
      </c>
      <c r="Q213" s="51" t="s">
        <v>1033</v>
      </c>
      <c r="R213" s="153">
        <v>46.92</v>
      </c>
      <c r="S213" s="30"/>
      <c r="T213" s="30"/>
      <c r="U213" s="30"/>
      <c r="V213" s="18"/>
      <c r="W213" s="18"/>
      <c r="X213" s="18"/>
      <c r="Y213" s="18"/>
      <c r="Z213" s="4" t="s">
        <v>1058</v>
      </c>
      <c r="AA213" s="46" t="s">
        <v>1640</v>
      </c>
      <c r="AB213" s="4"/>
      <c r="AC213" s="143">
        <v>35752</v>
      </c>
      <c r="AD213" s="142" t="s">
        <v>1979</v>
      </c>
      <c r="AE213" s="142" t="s">
        <v>1980</v>
      </c>
      <c r="AF213" s="142">
        <v>9886608969</v>
      </c>
      <c r="AG213" s="142" t="s">
        <v>1981</v>
      </c>
      <c r="AH213" s="142" t="s">
        <v>1644</v>
      </c>
      <c r="AI213" s="142" t="s">
        <v>1645</v>
      </c>
      <c r="AJ213" s="18"/>
      <c r="AK213" s="18"/>
      <c r="AL213" s="35"/>
    </row>
    <row r="214" spans="1:38" x14ac:dyDescent="0.25">
      <c r="A214" s="13">
        <v>93</v>
      </c>
      <c r="B214" s="14" t="s">
        <v>323</v>
      </c>
      <c r="C214" s="139" t="s">
        <v>1982</v>
      </c>
      <c r="D214" s="140" t="s">
        <v>1662</v>
      </c>
      <c r="E214" s="140" t="s">
        <v>139</v>
      </c>
      <c r="F214" s="51" t="s">
        <v>0</v>
      </c>
      <c r="G214" s="51">
        <v>3</v>
      </c>
      <c r="H214" s="15" t="s">
        <v>324</v>
      </c>
      <c r="I214" s="16">
        <v>7022140226</v>
      </c>
      <c r="J214" s="4">
        <v>86.88</v>
      </c>
      <c r="K214" s="4" t="s">
        <v>1671</v>
      </c>
      <c r="L214" s="141">
        <v>80</v>
      </c>
      <c r="M214" s="4" t="s">
        <v>1651</v>
      </c>
      <c r="N214" s="142" t="s">
        <v>1638</v>
      </c>
      <c r="O214" s="51" t="s">
        <v>1033</v>
      </c>
      <c r="P214" s="51" t="s">
        <v>1033</v>
      </c>
      <c r="Q214" s="51" t="s">
        <v>1033</v>
      </c>
      <c r="R214" s="4">
        <v>81.849999999999994</v>
      </c>
      <c r="S214" s="30"/>
      <c r="T214" s="30"/>
      <c r="U214" s="30"/>
      <c r="V214" s="18"/>
      <c r="W214" s="18"/>
      <c r="X214" s="18"/>
      <c r="Y214" s="18"/>
      <c r="Z214" s="4" t="s">
        <v>1639</v>
      </c>
      <c r="AA214" s="46" t="s">
        <v>1640</v>
      </c>
      <c r="AB214" s="4"/>
      <c r="AC214" s="143">
        <v>36025</v>
      </c>
      <c r="AD214" s="142" t="s">
        <v>1983</v>
      </c>
      <c r="AE214" s="142" t="s">
        <v>1984</v>
      </c>
      <c r="AF214" s="142">
        <v>8197496119</v>
      </c>
      <c r="AG214" s="142" t="s">
        <v>1649</v>
      </c>
      <c r="AH214" s="142" t="s">
        <v>1644</v>
      </c>
      <c r="AI214" s="142" t="s">
        <v>1645</v>
      </c>
      <c r="AJ214" s="18"/>
      <c r="AK214" s="18"/>
      <c r="AL214" s="35"/>
    </row>
    <row r="215" spans="1:38" x14ac:dyDescent="0.25">
      <c r="A215" s="13">
        <v>94</v>
      </c>
      <c r="B215" s="14" t="s">
        <v>325</v>
      </c>
      <c r="C215" s="139" t="s">
        <v>1985</v>
      </c>
      <c r="D215" s="140" t="s">
        <v>1662</v>
      </c>
      <c r="E215" s="14" t="s">
        <v>130</v>
      </c>
      <c r="F215" s="51" t="s">
        <v>0</v>
      </c>
      <c r="G215" s="51">
        <v>3</v>
      </c>
      <c r="H215" s="15" t="s">
        <v>326</v>
      </c>
      <c r="I215" s="16">
        <v>9663450828</v>
      </c>
      <c r="J215" s="4"/>
      <c r="K215" s="4"/>
      <c r="L215" s="141">
        <v>67</v>
      </c>
      <c r="M215" s="4"/>
      <c r="N215" s="142" t="s">
        <v>1638</v>
      </c>
      <c r="O215" s="51" t="s">
        <v>1033</v>
      </c>
      <c r="P215" s="51" t="s">
        <v>1033</v>
      </c>
      <c r="Q215" s="51" t="s">
        <v>1033</v>
      </c>
      <c r="R215" s="4">
        <v>58.92</v>
      </c>
      <c r="S215" s="30"/>
      <c r="T215" s="30"/>
      <c r="U215" s="30"/>
      <c r="V215" s="18"/>
      <c r="W215" s="18"/>
      <c r="X215" s="18"/>
      <c r="Y215" s="18"/>
      <c r="Z215" s="4" t="s">
        <v>1639</v>
      </c>
      <c r="AA215" s="46" t="s">
        <v>1640</v>
      </c>
      <c r="AB215" s="4"/>
      <c r="AC215" s="143">
        <v>35898</v>
      </c>
      <c r="AD215" s="142" t="s">
        <v>1986</v>
      </c>
      <c r="AE215" s="142" t="s">
        <v>1987</v>
      </c>
      <c r="AF215" s="142">
        <v>9481755997</v>
      </c>
      <c r="AG215" s="142" t="s">
        <v>1649</v>
      </c>
      <c r="AH215" s="142" t="s">
        <v>1644</v>
      </c>
      <c r="AI215" s="142" t="s">
        <v>1645</v>
      </c>
      <c r="AJ215" s="18"/>
      <c r="AK215" s="18"/>
      <c r="AL215" s="35"/>
    </row>
    <row r="216" spans="1:38" x14ac:dyDescent="0.25">
      <c r="A216" s="13">
        <v>95</v>
      </c>
      <c r="B216" s="14" t="s">
        <v>327</v>
      </c>
      <c r="C216" s="139" t="s">
        <v>1988</v>
      </c>
      <c r="D216" s="140" t="s">
        <v>1637</v>
      </c>
      <c r="E216" s="140" t="s">
        <v>139</v>
      </c>
      <c r="F216" s="51" t="s">
        <v>0</v>
      </c>
      <c r="G216" s="51">
        <v>3</v>
      </c>
      <c r="H216" s="15" t="s">
        <v>328</v>
      </c>
      <c r="I216" s="16">
        <v>9562950751</v>
      </c>
      <c r="J216" s="4">
        <v>68.400000000000006</v>
      </c>
      <c r="K216" s="4" t="s">
        <v>1060</v>
      </c>
      <c r="L216" s="141">
        <v>62.8</v>
      </c>
      <c r="M216" s="4" t="s">
        <v>1658</v>
      </c>
      <c r="N216" s="142" t="s">
        <v>1638</v>
      </c>
      <c r="O216" s="51" t="s">
        <v>1033</v>
      </c>
      <c r="P216" s="51" t="s">
        <v>1033</v>
      </c>
      <c r="Q216" s="51" t="s">
        <v>1033</v>
      </c>
      <c r="R216" s="153">
        <v>55.23</v>
      </c>
      <c r="S216" s="30"/>
      <c r="T216" s="30"/>
      <c r="U216" s="30"/>
      <c r="V216" s="18"/>
      <c r="W216" s="18"/>
      <c r="X216" s="18"/>
      <c r="Y216" s="18"/>
      <c r="Z216" s="4" t="s">
        <v>1639</v>
      </c>
      <c r="AA216" s="46" t="s">
        <v>1640</v>
      </c>
      <c r="AB216" s="4"/>
      <c r="AC216" s="143">
        <v>35930</v>
      </c>
      <c r="AD216" s="142" t="s">
        <v>1989</v>
      </c>
      <c r="AE216" s="142" t="s">
        <v>1990</v>
      </c>
      <c r="AF216" s="142">
        <v>9795571859</v>
      </c>
      <c r="AG216" s="142" t="s">
        <v>1991</v>
      </c>
      <c r="AH216" s="142" t="s">
        <v>1687</v>
      </c>
      <c r="AI216" s="142" t="s">
        <v>1645</v>
      </c>
      <c r="AJ216" s="18"/>
      <c r="AK216" s="18"/>
      <c r="AL216" s="35"/>
    </row>
    <row r="217" spans="1:38" x14ac:dyDescent="0.25">
      <c r="A217" s="13">
        <v>96</v>
      </c>
      <c r="B217" s="14" t="s">
        <v>329</v>
      </c>
      <c r="C217" s="139" t="s">
        <v>1992</v>
      </c>
      <c r="D217" s="140" t="s">
        <v>1637</v>
      </c>
      <c r="E217" s="140" t="s">
        <v>139</v>
      </c>
      <c r="F217" s="51" t="s">
        <v>0</v>
      </c>
      <c r="G217" s="51">
        <v>3</v>
      </c>
      <c r="H217" s="15" t="s">
        <v>330</v>
      </c>
      <c r="I217" s="16">
        <v>9035379535</v>
      </c>
      <c r="J217" s="4"/>
      <c r="K217" s="4"/>
      <c r="L217" s="141">
        <v>66</v>
      </c>
      <c r="M217" s="4"/>
      <c r="N217" s="142" t="s">
        <v>1638</v>
      </c>
      <c r="O217" s="51" t="s">
        <v>1033</v>
      </c>
      <c r="P217" s="51" t="s">
        <v>1033</v>
      </c>
      <c r="Q217" s="51" t="s">
        <v>1033</v>
      </c>
      <c r="R217" s="153">
        <v>48.46</v>
      </c>
      <c r="S217" s="30"/>
      <c r="T217" s="30"/>
      <c r="U217" s="30"/>
      <c r="V217" s="18"/>
      <c r="W217" s="18"/>
      <c r="X217" s="18"/>
      <c r="Y217" s="18"/>
      <c r="Z217" s="4" t="s">
        <v>1639</v>
      </c>
      <c r="AA217" s="46" t="s">
        <v>1640</v>
      </c>
      <c r="AB217" s="4"/>
      <c r="AC217" s="143">
        <v>35962</v>
      </c>
      <c r="AD217" s="142" t="s">
        <v>1993</v>
      </c>
      <c r="AE217" s="142" t="s">
        <v>1994</v>
      </c>
      <c r="AF217" s="142">
        <v>9986292389</v>
      </c>
      <c r="AG217" s="142" t="s">
        <v>1995</v>
      </c>
      <c r="AH217" s="142" t="s">
        <v>1644</v>
      </c>
      <c r="AI217" s="142" t="s">
        <v>1645</v>
      </c>
      <c r="AJ217" s="18"/>
      <c r="AK217" s="18"/>
      <c r="AL217" s="35"/>
    </row>
    <row r="218" spans="1:38" x14ac:dyDescent="0.25">
      <c r="A218" s="13">
        <v>97</v>
      </c>
      <c r="B218" s="14" t="s">
        <v>331</v>
      </c>
      <c r="C218" s="139" t="s">
        <v>1996</v>
      </c>
      <c r="D218" s="140" t="s">
        <v>1662</v>
      </c>
      <c r="E218" s="140" t="s">
        <v>142</v>
      </c>
      <c r="F218" s="51" t="s">
        <v>0</v>
      </c>
      <c r="G218" s="51">
        <v>3</v>
      </c>
      <c r="H218" s="17" t="s">
        <v>332</v>
      </c>
      <c r="I218" s="16">
        <v>9916270640</v>
      </c>
      <c r="J218" s="4">
        <v>76</v>
      </c>
      <c r="K218" s="4" t="s">
        <v>1098</v>
      </c>
      <c r="L218" s="141">
        <v>68</v>
      </c>
      <c r="M218" s="4" t="s">
        <v>1658</v>
      </c>
      <c r="N218" s="142" t="s">
        <v>1638</v>
      </c>
      <c r="O218" s="51" t="s">
        <v>1033</v>
      </c>
      <c r="P218" s="51" t="s">
        <v>1033</v>
      </c>
      <c r="Q218" s="51" t="s">
        <v>1033</v>
      </c>
      <c r="R218" s="4">
        <v>75.849999999999994</v>
      </c>
      <c r="S218" s="30"/>
      <c r="T218" s="30"/>
      <c r="U218" s="30"/>
      <c r="V218" s="18"/>
      <c r="W218" s="18"/>
      <c r="X218" s="18"/>
      <c r="Y218" s="18"/>
      <c r="Z218" s="4" t="s">
        <v>1639</v>
      </c>
      <c r="AA218" s="46" t="s">
        <v>1640</v>
      </c>
      <c r="AB218" s="4"/>
      <c r="AC218" s="143">
        <v>35789</v>
      </c>
      <c r="AD218" s="142" t="s">
        <v>1997</v>
      </c>
      <c r="AE218" s="142" t="s">
        <v>1998</v>
      </c>
      <c r="AF218" s="142">
        <v>9304005050</v>
      </c>
      <c r="AG218" s="142" t="s">
        <v>1999</v>
      </c>
      <c r="AH218" s="142" t="s">
        <v>1644</v>
      </c>
      <c r="AI218" s="142" t="s">
        <v>1645</v>
      </c>
      <c r="AJ218" s="18"/>
      <c r="AK218" s="18"/>
      <c r="AL218" s="35"/>
    </row>
    <row r="219" spans="1:38" x14ac:dyDescent="0.25">
      <c r="A219" s="13">
        <v>98</v>
      </c>
      <c r="B219" s="14" t="s">
        <v>333</v>
      </c>
      <c r="C219" s="139" t="s">
        <v>2000</v>
      </c>
      <c r="D219" s="140" t="s">
        <v>1637</v>
      </c>
      <c r="E219" s="140" t="s">
        <v>139</v>
      </c>
      <c r="F219" s="51" t="s">
        <v>0</v>
      </c>
      <c r="G219" s="51">
        <v>3</v>
      </c>
      <c r="H219" s="15" t="s">
        <v>334</v>
      </c>
      <c r="I219" s="16">
        <v>8892020658</v>
      </c>
      <c r="J219" s="4">
        <v>78</v>
      </c>
      <c r="K219" s="4" t="s">
        <v>1098</v>
      </c>
      <c r="L219" s="141">
        <v>69.16</v>
      </c>
      <c r="M219" s="4" t="s">
        <v>1651</v>
      </c>
      <c r="N219" s="142" t="s">
        <v>1638</v>
      </c>
      <c r="O219" s="51" t="s">
        <v>1033</v>
      </c>
      <c r="P219" s="51" t="s">
        <v>1033</v>
      </c>
      <c r="Q219" s="51" t="s">
        <v>1033</v>
      </c>
      <c r="R219" s="4">
        <v>64.150000000000006</v>
      </c>
      <c r="S219" s="30"/>
      <c r="T219" s="30"/>
      <c r="U219" s="30"/>
      <c r="V219" s="18"/>
      <c r="W219" s="18"/>
      <c r="X219" s="18"/>
      <c r="Y219" s="18"/>
      <c r="Z219" s="4" t="s">
        <v>1639</v>
      </c>
      <c r="AA219" s="46" t="s">
        <v>1640</v>
      </c>
      <c r="AB219" s="4"/>
      <c r="AC219" s="143">
        <v>35626</v>
      </c>
      <c r="AD219" s="142" t="s">
        <v>2001</v>
      </c>
      <c r="AE219" s="142" t="s">
        <v>2002</v>
      </c>
      <c r="AF219" s="142">
        <v>9448267947</v>
      </c>
      <c r="AG219" s="142" t="s">
        <v>2003</v>
      </c>
      <c r="AH219" s="142" t="s">
        <v>1644</v>
      </c>
      <c r="AI219" s="142" t="s">
        <v>1645</v>
      </c>
      <c r="AJ219" s="18"/>
      <c r="AK219" s="18"/>
      <c r="AL219" s="35"/>
    </row>
    <row r="220" spans="1:38" x14ac:dyDescent="0.25">
      <c r="A220" s="13">
        <v>99</v>
      </c>
      <c r="B220" s="14" t="s">
        <v>335</v>
      </c>
      <c r="C220" s="139" t="s">
        <v>2004</v>
      </c>
      <c r="D220" s="140" t="s">
        <v>1662</v>
      </c>
      <c r="E220" s="140" t="s">
        <v>139</v>
      </c>
      <c r="F220" s="51" t="s">
        <v>0</v>
      </c>
      <c r="G220" s="51">
        <v>3</v>
      </c>
      <c r="H220" s="15" t="s">
        <v>336</v>
      </c>
      <c r="I220" s="16">
        <v>8867252656</v>
      </c>
      <c r="J220" s="4">
        <v>82</v>
      </c>
      <c r="K220" s="4" t="s">
        <v>1098</v>
      </c>
      <c r="L220" s="141">
        <v>67</v>
      </c>
      <c r="M220" s="4" t="s">
        <v>1651</v>
      </c>
      <c r="N220" s="142" t="s">
        <v>1638</v>
      </c>
      <c r="O220" s="51" t="s">
        <v>1033</v>
      </c>
      <c r="P220" s="51" t="s">
        <v>1033</v>
      </c>
      <c r="Q220" s="51" t="s">
        <v>1033</v>
      </c>
      <c r="R220" s="4">
        <v>80.150000000000006</v>
      </c>
      <c r="S220" s="30"/>
      <c r="T220" s="30"/>
      <c r="U220" s="30"/>
      <c r="V220" s="18"/>
      <c r="W220" s="18"/>
      <c r="X220" s="18"/>
      <c r="Y220" s="18"/>
      <c r="Z220" s="4" t="s">
        <v>1639</v>
      </c>
      <c r="AA220" s="46" t="s">
        <v>1640</v>
      </c>
      <c r="AB220" s="4"/>
      <c r="AC220" s="143">
        <v>35950</v>
      </c>
      <c r="AD220" s="142" t="s">
        <v>2005</v>
      </c>
      <c r="AE220" s="142" t="s">
        <v>2006</v>
      </c>
      <c r="AF220" s="142">
        <v>9448321404</v>
      </c>
      <c r="AG220" s="142" t="s">
        <v>1796</v>
      </c>
      <c r="AH220" s="142" t="s">
        <v>1644</v>
      </c>
      <c r="AI220" s="142" t="s">
        <v>1645</v>
      </c>
      <c r="AJ220" s="18"/>
      <c r="AK220" s="18"/>
      <c r="AL220" s="35"/>
    </row>
    <row r="221" spans="1:38" x14ac:dyDescent="0.25">
      <c r="A221" s="13">
        <v>100</v>
      </c>
      <c r="B221" s="14" t="s">
        <v>337</v>
      </c>
      <c r="C221" s="139" t="s">
        <v>2007</v>
      </c>
      <c r="D221" s="140" t="s">
        <v>1637</v>
      </c>
      <c r="E221" s="140" t="s">
        <v>204</v>
      </c>
      <c r="F221" s="51" t="s">
        <v>0</v>
      </c>
      <c r="G221" s="51">
        <v>3</v>
      </c>
      <c r="H221" s="15" t="s">
        <v>338</v>
      </c>
      <c r="I221" s="16">
        <v>9611365875</v>
      </c>
      <c r="J221" s="4">
        <v>70.5</v>
      </c>
      <c r="K221" s="4" t="s">
        <v>1671</v>
      </c>
      <c r="L221" s="141">
        <v>87</v>
      </c>
      <c r="M221" s="4" t="s">
        <v>1031</v>
      </c>
      <c r="N221" s="142" t="s">
        <v>1638</v>
      </c>
      <c r="O221" s="51" t="s">
        <v>1033</v>
      </c>
      <c r="P221" s="51" t="s">
        <v>1033</v>
      </c>
      <c r="Q221" s="51" t="s">
        <v>1033</v>
      </c>
      <c r="R221" s="4">
        <v>52.46</v>
      </c>
      <c r="S221" s="30"/>
      <c r="T221" s="30"/>
      <c r="U221" s="30"/>
      <c r="V221" s="18"/>
      <c r="W221" s="18"/>
      <c r="X221" s="18"/>
      <c r="Y221" s="18"/>
      <c r="Z221" s="4" t="s">
        <v>1639</v>
      </c>
      <c r="AA221" s="46" t="s">
        <v>1640</v>
      </c>
      <c r="AB221" s="4"/>
      <c r="AC221" s="143">
        <v>35918</v>
      </c>
      <c r="AD221" s="142" t="s">
        <v>2008</v>
      </c>
      <c r="AE221" s="142" t="s">
        <v>2009</v>
      </c>
      <c r="AF221" s="142">
        <v>9844433398</v>
      </c>
      <c r="AG221" s="142" t="s">
        <v>2010</v>
      </c>
      <c r="AH221" s="142" t="s">
        <v>1644</v>
      </c>
      <c r="AI221" s="142" t="s">
        <v>1645</v>
      </c>
      <c r="AJ221" s="18"/>
      <c r="AK221" s="18"/>
      <c r="AL221" s="35"/>
    </row>
    <row r="222" spans="1:38" x14ac:dyDescent="0.25">
      <c r="A222" s="13">
        <v>101</v>
      </c>
      <c r="B222" s="14" t="s">
        <v>339</v>
      </c>
      <c r="C222" s="139" t="s">
        <v>2011</v>
      </c>
      <c r="D222" s="140" t="s">
        <v>1637</v>
      </c>
      <c r="E222" s="14" t="s">
        <v>130</v>
      </c>
      <c r="F222" s="51" t="s">
        <v>0</v>
      </c>
      <c r="G222" s="51">
        <v>3</v>
      </c>
      <c r="H222" s="15" t="s">
        <v>340</v>
      </c>
      <c r="I222" s="16">
        <v>9535097354</v>
      </c>
      <c r="J222" s="4">
        <v>71</v>
      </c>
      <c r="K222" s="4" t="s">
        <v>1671</v>
      </c>
      <c r="L222" s="141">
        <v>59</v>
      </c>
      <c r="M222" s="4" t="s">
        <v>1651</v>
      </c>
      <c r="N222" s="142" t="s">
        <v>1638</v>
      </c>
      <c r="O222" s="51" t="s">
        <v>1033</v>
      </c>
      <c r="P222" s="51" t="s">
        <v>1033</v>
      </c>
      <c r="Q222" s="51" t="s">
        <v>1033</v>
      </c>
      <c r="R222" s="153">
        <v>31.08</v>
      </c>
      <c r="S222" s="30"/>
      <c r="T222" s="30"/>
      <c r="U222" s="30"/>
      <c r="V222" s="18"/>
      <c r="W222" s="18"/>
      <c r="X222" s="18"/>
      <c r="Y222" s="18"/>
      <c r="Z222" s="4" t="s">
        <v>1639</v>
      </c>
      <c r="AA222" s="46" t="s">
        <v>1640</v>
      </c>
      <c r="AB222" s="4"/>
      <c r="AC222" s="143">
        <v>36151</v>
      </c>
      <c r="AD222" s="142" t="s">
        <v>2012</v>
      </c>
      <c r="AE222" s="142" t="s">
        <v>2013</v>
      </c>
      <c r="AF222" s="142">
        <v>9448437954</v>
      </c>
      <c r="AG222" s="142" t="s">
        <v>1691</v>
      </c>
      <c r="AH222" s="142" t="s">
        <v>1687</v>
      </c>
      <c r="AI222" s="142" t="s">
        <v>1645</v>
      </c>
      <c r="AJ222" s="18"/>
      <c r="AK222" s="18"/>
      <c r="AL222" s="35"/>
    </row>
    <row r="223" spans="1:38" x14ac:dyDescent="0.25">
      <c r="A223" s="13">
        <v>102</v>
      </c>
      <c r="B223" s="14" t="s">
        <v>341</v>
      </c>
      <c r="C223" s="139" t="s">
        <v>2014</v>
      </c>
      <c r="D223" s="140" t="s">
        <v>1662</v>
      </c>
      <c r="E223" s="140" t="s">
        <v>139</v>
      </c>
      <c r="F223" s="51" t="s">
        <v>0</v>
      </c>
      <c r="G223" s="51">
        <v>3</v>
      </c>
      <c r="H223" s="15" t="s">
        <v>342</v>
      </c>
      <c r="I223" s="16">
        <v>9916364650</v>
      </c>
      <c r="J223" s="4">
        <v>92</v>
      </c>
      <c r="K223" s="4" t="s">
        <v>1671</v>
      </c>
      <c r="L223" s="141">
        <v>72</v>
      </c>
      <c r="M223" s="4" t="s">
        <v>1658</v>
      </c>
      <c r="N223" s="142" t="s">
        <v>1638</v>
      </c>
      <c r="O223" s="51" t="s">
        <v>1033</v>
      </c>
      <c r="P223" s="51" t="s">
        <v>1033</v>
      </c>
      <c r="Q223" s="51" t="s">
        <v>1033</v>
      </c>
      <c r="R223" s="153">
        <v>66.459999999999994</v>
      </c>
      <c r="S223" s="30"/>
      <c r="T223" s="30"/>
      <c r="U223" s="30"/>
      <c r="V223" s="18"/>
      <c r="W223" s="18"/>
      <c r="X223" s="18"/>
      <c r="Y223" s="18"/>
      <c r="Z223" s="4" t="s">
        <v>1639</v>
      </c>
      <c r="AA223" s="46" t="s">
        <v>1640</v>
      </c>
      <c r="AB223" s="4"/>
      <c r="AC223" s="143">
        <v>36127</v>
      </c>
      <c r="AD223" s="142" t="s">
        <v>2015</v>
      </c>
      <c r="AE223" s="142" t="s">
        <v>2016</v>
      </c>
      <c r="AF223" s="142">
        <v>9900078751</v>
      </c>
      <c r="AG223" s="142" t="s">
        <v>1649</v>
      </c>
      <c r="AH223" s="142" t="s">
        <v>1644</v>
      </c>
      <c r="AI223" s="142" t="s">
        <v>1645</v>
      </c>
      <c r="AJ223" s="18"/>
      <c r="AK223" s="18"/>
      <c r="AL223" s="35"/>
    </row>
    <row r="224" spans="1:38" x14ac:dyDescent="0.25">
      <c r="A224" s="13">
        <v>103</v>
      </c>
      <c r="B224" s="14" t="s">
        <v>343</v>
      </c>
      <c r="C224" s="139" t="s">
        <v>2017</v>
      </c>
      <c r="D224" s="140" t="s">
        <v>1662</v>
      </c>
      <c r="E224" s="140" t="s">
        <v>155</v>
      </c>
      <c r="F224" s="51" t="s">
        <v>0</v>
      </c>
      <c r="G224" s="51">
        <v>3</v>
      </c>
      <c r="H224" s="15" t="s">
        <v>344</v>
      </c>
      <c r="I224" s="16">
        <v>9987897131</v>
      </c>
      <c r="J224" s="4">
        <v>95</v>
      </c>
      <c r="K224" s="4" t="s">
        <v>1060</v>
      </c>
      <c r="L224" s="141">
        <v>85</v>
      </c>
      <c r="M224" s="4" t="s">
        <v>1658</v>
      </c>
      <c r="N224" s="142" t="s">
        <v>1060</v>
      </c>
      <c r="O224" s="51" t="s">
        <v>1033</v>
      </c>
      <c r="P224" s="51" t="s">
        <v>1033</v>
      </c>
      <c r="Q224" s="51" t="s">
        <v>1033</v>
      </c>
      <c r="R224" s="4">
        <v>86.77</v>
      </c>
      <c r="S224" s="30"/>
      <c r="T224" s="30"/>
      <c r="U224" s="30"/>
      <c r="V224" s="18"/>
      <c r="W224" s="18"/>
      <c r="X224" s="18"/>
      <c r="Y224" s="18"/>
      <c r="Z224" s="4" t="s">
        <v>1639</v>
      </c>
      <c r="AA224" s="46" t="s">
        <v>1640</v>
      </c>
      <c r="AB224" s="4"/>
      <c r="AC224" s="143">
        <v>35615</v>
      </c>
      <c r="AD224" s="142" t="s">
        <v>2018</v>
      </c>
      <c r="AE224" s="142" t="s">
        <v>2019</v>
      </c>
      <c r="AF224" s="142">
        <v>9987897131</v>
      </c>
      <c r="AG224" s="142"/>
      <c r="AH224" s="142" t="s">
        <v>1644</v>
      </c>
      <c r="AI224" s="142" t="s">
        <v>1645</v>
      </c>
      <c r="AJ224" s="18"/>
      <c r="AK224" s="18"/>
      <c r="AL224" s="35"/>
    </row>
    <row r="225" spans="1:38" x14ac:dyDescent="0.25">
      <c r="A225" s="13">
        <v>104</v>
      </c>
      <c r="B225" s="14" t="s">
        <v>345</v>
      </c>
      <c r="C225" s="139" t="s">
        <v>2020</v>
      </c>
      <c r="D225" s="140" t="s">
        <v>1637</v>
      </c>
      <c r="E225" s="140" t="s">
        <v>139</v>
      </c>
      <c r="F225" s="51" t="s">
        <v>0</v>
      </c>
      <c r="G225" s="51">
        <v>3</v>
      </c>
      <c r="H225" s="15" t="s">
        <v>346</v>
      </c>
      <c r="I225" s="16">
        <v>9632539003</v>
      </c>
      <c r="J225" s="4">
        <v>55.1</v>
      </c>
      <c r="K225" s="4" t="s">
        <v>1060</v>
      </c>
      <c r="L225" s="141">
        <v>63</v>
      </c>
      <c r="M225" s="4" t="s">
        <v>1658</v>
      </c>
      <c r="N225" s="142" t="s">
        <v>1638</v>
      </c>
      <c r="O225" s="51" t="s">
        <v>1033</v>
      </c>
      <c r="P225" s="51" t="s">
        <v>1033</v>
      </c>
      <c r="Q225" s="51" t="s">
        <v>1033</v>
      </c>
      <c r="R225" s="153">
        <v>52</v>
      </c>
      <c r="S225" s="30"/>
      <c r="T225" s="30"/>
      <c r="U225" s="30"/>
      <c r="V225" s="18"/>
      <c r="W225" s="18"/>
      <c r="X225" s="18"/>
      <c r="Y225" s="18"/>
      <c r="Z225" s="4" t="s">
        <v>1058</v>
      </c>
      <c r="AA225" s="46" t="s">
        <v>1640</v>
      </c>
      <c r="AB225" s="4"/>
      <c r="AC225" s="143">
        <v>35779</v>
      </c>
      <c r="AD225" s="142" t="s">
        <v>2021</v>
      </c>
      <c r="AE225" s="142" t="s">
        <v>2022</v>
      </c>
      <c r="AF225" s="142" t="s">
        <v>2023</v>
      </c>
      <c r="AG225" s="142" t="s">
        <v>1649</v>
      </c>
      <c r="AH225" s="142" t="s">
        <v>1644</v>
      </c>
      <c r="AI225" s="142" t="s">
        <v>1645</v>
      </c>
      <c r="AJ225" s="18"/>
      <c r="AK225" s="18"/>
      <c r="AL225" s="35"/>
    </row>
    <row r="226" spans="1:38" x14ac:dyDescent="0.25">
      <c r="A226" s="13">
        <v>105</v>
      </c>
      <c r="B226" s="14" t="s">
        <v>347</v>
      </c>
      <c r="C226" s="139" t="s">
        <v>2024</v>
      </c>
      <c r="D226" s="140" t="s">
        <v>1637</v>
      </c>
      <c r="E226" s="14" t="s">
        <v>130</v>
      </c>
      <c r="F226" s="51" t="s">
        <v>0</v>
      </c>
      <c r="G226" s="51">
        <v>3</v>
      </c>
      <c r="H226" s="15" t="s">
        <v>348</v>
      </c>
      <c r="I226" s="154">
        <v>9844726094</v>
      </c>
      <c r="J226" s="4">
        <v>63</v>
      </c>
      <c r="K226" s="4" t="s">
        <v>1671</v>
      </c>
      <c r="L226" s="141">
        <v>60</v>
      </c>
      <c r="M226" s="4" t="s">
        <v>1031</v>
      </c>
      <c r="N226" s="142" t="s">
        <v>1638</v>
      </c>
      <c r="O226" s="51" t="s">
        <v>1033</v>
      </c>
      <c r="P226" s="51" t="s">
        <v>1033</v>
      </c>
      <c r="Q226" s="51" t="s">
        <v>1033</v>
      </c>
      <c r="R226" s="4">
        <v>48.92</v>
      </c>
      <c r="S226" s="30"/>
      <c r="T226" s="30"/>
      <c r="U226" s="30"/>
      <c r="V226" s="18"/>
      <c r="W226" s="18"/>
      <c r="X226" s="18"/>
      <c r="Y226" s="18"/>
      <c r="Z226" s="4" t="s">
        <v>1058</v>
      </c>
      <c r="AA226" s="46" t="s">
        <v>1640</v>
      </c>
      <c r="AB226" s="4"/>
      <c r="AC226" s="143">
        <v>35990</v>
      </c>
      <c r="AD226" s="142" t="s">
        <v>2025</v>
      </c>
      <c r="AE226" s="142" t="s">
        <v>2026</v>
      </c>
      <c r="AF226" s="142">
        <v>9844474682</v>
      </c>
      <c r="AG226" s="142" t="s">
        <v>1899</v>
      </c>
      <c r="AH226" s="142" t="s">
        <v>1644</v>
      </c>
      <c r="AI226" s="142" t="s">
        <v>1645</v>
      </c>
      <c r="AJ226" s="18"/>
      <c r="AK226" s="18"/>
      <c r="AL226" s="35"/>
    </row>
    <row r="227" spans="1:38" x14ac:dyDescent="0.25">
      <c r="A227" s="13">
        <v>106</v>
      </c>
      <c r="B227" s="14" t="s">
        <v>349</v>
      </c>
      <c r="C227" s="139" t="s">
        <v>2027</v>
      </c>
      <c r="D227" s="140" t="s">
        <v>1662</v>
      </c>
      <c r="E227" s="14" t="s">
        <v>130</v>
      </c>
      <c r="F227" s="51" t="s">
        <v>0</v>
      </c>
      <c r="G227" s="51">
        <v>3</v>
      </c>
      <c r="H227" s="15" t="s">
        <v>350</v>
      </c>
      <c r="I227" s="16">
        <v>8546888753</v>
      </c>
      <c r="J227" s="4">
        <v>67</v>
      </c>
      <c r="K227" s="4" t="s">
        <v>1671</v>
      </c>
      <c r="L227" s="141">
        <v>87</v>
      </c>
      <c r="M227" s="4" t="s">
        <v>1031</v>
      </c>
      <c r="N227" s="142" t="s">
        <v>1638</v>
      </c>
      <c r="O227" s="51" t="s">
        <v>1033</v>
      </c>
      <c r="P227" s="51" t="s">
        <v>1033</v>
      </c>
      <c r="Q227" s="51" t="s">
        <v>1033</v>
      </c>
      <c r="R227" s="4">
        <v>52.46</v>
      </c>
      <c r="S227" s="30"/>
      <c r="T227" s="30"/>
      <c r="U227" s="30"/>
      <c r="V227" s="18"/>
      <c r="W227" s="18"/>
      <c r="X227" s="18"/>
      <c r="Y227" s="18"/>
      <c r="Z227" s="4" t="s">
        <v>1058</v>
      </c>
      <c r="AA227" s="46" t="s">
        <v>1640</v>
      </c>
      <c r="AB227" s="4"/>
      <c r="AC227" s="143">
        <v>35460</v>
      </c>
      <c r="AD227" s="142" t="s">
        <v>2028</v>
      </c>
      <c r="AE227" s="142" t="s">
        <v>2029</v>
      </c>
      <c r="AF227" s="142">
        <v>8722917777</v>
      </c>
      <c r="AG227" s="142" t="s">
        <v>2030</v>
      </c>
      <c r="AH227" s="142" t="s">
        <v>1644</v>
      </c>
      <c r="AI227" s="142" t="s">
        <v>1645</v>
      </c>
      <c r="AJ227" s="18"/>
      <c r="AK227" s="18"/>
      <c r="AL227" s="35"/>
    </row>
    <row r="228" spans="1:38" x14ac:dyDescent="0.25">
      <c r="A228" s="13">
        <v>107</v>
      </c>
      <c r="B228" s="14" t="s">
        <v>351</v>
      </c>
      <c r="C228" s="139" t="s">
        <v>2031</v>
      </c>
      <c r="D228" s="140" t="s">
        <v>1637</v>
      </c>
      <c r="E228" s="14" t="s">
        <v>130</v>
      </c>
      <c r="F228" s="51" t="s">
        <v>0</v>
      </c>
      <c r="G228" s="51">
        <v>3</v>
      </c>
      <c r="H228" s="15" t="s">
        <v>352</v>
      </c>
      <c r="I228" s="16">
        <v>9844715086</v>
      </c>
      <c r="J228" s="4">
        <v>69.5</v>
      </c>
      <c r="K228" s="4" t="s">
        <v>1671</v>
      </c>
      <c r="L228" s="141">
        <v>70</v>
      </c>
      <c r="M228" s="4" t="s">
        <v>1031</v>
      </c>
      <c r="N228" s="142" t="s">
        <v>1638</v>
      </c>
      <c r="O228" s="51" t="s">
        <v>1033</v>
      </c>
      <c r="P228" s="51" t="s">
        <v>1033</v>
      </c>
      <c r="Q228" s="51" t="s">
        <v>1033</v>
      </c>
      <c r="R228" s="4">
        <v>60.15</v>
      </c>
      <c r="S228" s="30"/>
      <c r="T228" s="30"/>
      <c r="U228" s="30"/>
      <c r="V228" s="18"/>
      <c r="W228" s="18"/>
      <c r="X228" s="18"/>
      <c r="Y228" s="18"/>
      <c r="Z228" s="4" t="s">
        <v>1058</v>
      </c>
      <c r="AA228" s="46" t="s">
        <v>1640</v>
      </c>
      <c r="AB228" s="4"/>
      <c r="AC228" s="143">
        <v>35745</v>
      </c>
      <c r="AD228" s="142" t="s">
        <v>2032</v>
      </c>
      <c r="AE228" s="142" t="s">
        <v>2033</v>
      </c>
      <c r="AF228" s="142">
        <v>9448117138</v>
      </c>
      <c r="AG228" s="142" t="s">
        <v>1686</v>
      </c>
      <c r="AH228" s="142" t="s">
        <v>1691</v>
      </c>
      <c r="AI228" s="142" t="s">
        <v>1645</v>
      </c>
      <c r="AJ228" s="18"/>
      <c r="AK228" s="18"/>
      <c r="AL228" s="35"/>
    </row>
    <row r="229" spans="1:38" x14ac:dyDescent="0.25">
      <c r="A229" s="13">
        <v>108</v>
      </c>
      <c r="B229" s="14" t="s">
        <v>353</v>
      </c>
      <c r="C229" s="139" t="s">
        <v>2034</v>
      </c>
      <c r="D229" s="140" t="s">
        <v>1637</v>
      </c>
      <c r="E229" s="140" t="s">
        <v>155</v>
      </c>
      <c r="F229" s="51" t="s">
        <v>0</v>
      </c>
      <c r="G229" s="51">
        <v>3</v>
      </c>
      <c r="H229" s="15" t="s">
        <v>354</v>
      </c>
      <c r="I229" s="16">
        <v>9066902421</v>
      </c>
      <c r="J229" s="4">
        <v>51</v>
      </c>
      <c r="K229" s="4" t="s">
        <v>1671</v>
      </c>
      <c r="L229" s="141">
        <v>75</v>
      </c>
      <c r="M229" s="4" t="s">
        <v>1651</v>
      </c>
      <c r="N229" s="142" t="s">
        <v>1638</v>
      </c>
      <c r="O229" s="51" t="s">
        <v>1033</v>
      </c>
      <c r="P229" s="51" t="s">
        <v>1033</v>
      </c>
      <c r="Q229" s="51" t="s">
        <v>1033</v>
      </c>
      <c r="R229" s="153">
        <v>37.08</v>
      </c>
      <c r="S229" s="30"/>
      <c r="T229" s="30"/>
      <c r="U229" s="30"/>
      <c r="V229" s="18"/>
      <c r="W229" s="18"/>
      <c r="X229" s="18"/>
      <c r="Y229" s="18"/>
      <c r="Z229" s="4" t="s">
        <v>1639</v>
      </c>
      <c r="AA229" s="46" t="s">
        <v>1640</v>
      </c>
      <c r="AB229" s="4"/>
      <c r="AC229" s="143">
        <v>35620</v>
      </c>
      <c r="AD229" s="142" t="s">
        <v>2035</v>
      </c>
      <c r="AE229" s="142" t="s">
        <v>2036</v>
      </c>
      <c r="AF229" s="142">
        <v>9880306446</v>
      </c>
      <c r="AG229" s="142" t="s">
        <v>1899</v>
      </c>
      <c r="AH229" s="142" t="s">
        <v>1644</v>
      </c>
      <c r="AI229" s="142" t="s">
        <v>1645</v>
      </c>
      <c r="AJ229" s="18"/>
      <c r="AK229" s="18"/>
      <c r="AL229" s="35"/>
    </row>
    <row r="230" spans="1:38" x14ac:dyDescent="0.25">
      <c r="A230" s="13">
        <v>109</v>
      </c>
      <c r="B230" s="14" t="s">
        <v>355</v>
      </c>
      <c r="C230" s="139" t="s">
        <v>2037</v>
      </c>
      <c r="D230" s="140" t="s">
        <v>1662</v>
      </c>
      <c r="E230" s="14" t="s">
        <v>130</v>
      </c>
      <c r="F230" s="51" t="s">
        <v>0</v>
      </c>
      <c r="G230" s="51">
        <v>3</v>
      </c>
      <c r="H230" s="15" t="s">
        <v>356</v>
      </c>
      <c r="I230" s="16">
        <v>9738567455</v>
      </c>
      <c r="J230" s="4">
        <v>70</v>
      </c>
      <c r="K230" s="4" t="s">
        <v>1060</v>
      </c>
      <c r="L230" s="141">
        <v>73</v>
      </c>
      <c r="M230" s="4" t="s">
        <v>1031</v>
      </c>
      <c r="N230" s="142" t="s">
        <v>1638</v>
      </c>
      <c r="O230" s="51" t="s">
        <v>1033</v>
      </c>
      <c r="P230" s="51" t="s">
        <v>1033</v>
      </c>
      <c r="Q230" s="51" t="s">
        <v>1033</v>
      </c>
      <c r="R230" s="4">
        <v>55.54</v>
      </c>
      <c r="S230" s="30"/>
      <c r="T230" s="30"/>
      <c r="U230" s="30"/>
      <c r="V230" s="18"/>
      <c r="W230" s="18"/>
      <c r="X230" s="18"/>
      <c r="Y230" s="18"/>
      <c r="Z230" s="4" t="s">
        <v>1639</v>
      </c>
      <c r="AA230" s="46" t="s">
        <v>1640</v>
      </c>
      <c r="AB230" s="4"/>
      <c r="AC230" s="143">
        <v>35859</v>
      </c>
      <c r="AD230" s="142" t="s">
        <v>2038</v>
      </c>
      <c r="AE230" s="142" t="s">
        <v>2039</v>
      </c>
      <c r="AF230" s="142">
        <v>8553244930</v>
      </c>
      <c r="AG230" s="142" t="s">
        <v>2040</v>
      </c>
      <c r="AH230" s="142" t="s">
        <v>1644</v>
      </c>
      <c r="AI230" s="142" t="s">
        <v>1645</v>
      </c>
      <c r="AJ230" s="18"/>
      <c r="AK230" s="18"/>
      <c r="AL230" s="35"/>
    </row>
    <row r="231" spans="1:38" x14ac:dyDescent="0.25">
      <c r="A231" s="144">
        <v>110</v>
      </c>
      <c r="B231" s="145" t="s">
        <v>357</v>
      </c>
      <c r="C231" s="146" t="s">
        <v>2041</v>
      </c>
      <c r="D231" s="147" t="s">
        <v>1662</v>
      </c>
      <c r="E231" s="147" t="s">
        <v>142</v>
      </c>
      <c r="F231" s="103" t="s">
        <v>0</v>
      </c>
      <c r="G231" s="103">
        <v>3</v>
      </c>
      <c r="H231" s="107" t="s">
        <v>358</v>
      </c>
      <c r="I231" s="149">
        <v>8147777843</v>
      </c>
      <c r="J231" s="103">
        <v>87.6</v>
      </c>
      <c r="K231" s="103" t="s">
        <v>1671</v>
      </c>
      <c r="L231" s="147">
        <v>68</v>
      </c>
      <c r="M231" s="103" t="s">
        <v>1658</v>
      </c>
      <c r="N231" s="145" t="s">
        <v>1638</v>
      </c>
      <c r="O231" s="103" t="s">
        <v>1033</v>
      </c>
      <c r="P231" s="103" t="s">
        <v>1033</v>
      </c>
      <c r="Q231" s="103" t="s">
        <v>1033</v>
      </c>
      <c r="R231" s="103"/>
      <c r="S231" s="150"/>
      <c r="T231" s="150"/>
      <c r="U231" s="150"/>
      <c r="V231" s="106"/>
      <c r="W231" s="106"/>
      <c r="X231" s="106"/>
      <c r="Y231" s="106"/>
      <c r="Z231" s="103" t="s">
        <v>1058</v>
      </c>
      <c r="AA231" s="100" t="s">
        <v>1640</v>
      </c>
      <c r="AB231" s="103"/>
      <c r="AC231" s="151">
        <v>36111</v>
      </c>
      <c r="AD231" s="145" t="s">
        <v>2042</v>
      </c>
      <c r="AE231" s="145" t="s">
        <v>1974</v>
      </c>
      <c r="AF231" s="145">
        <v>9916718881</v>
      </c>
      <c r="AG231" s="145" t="s">
        <v>1695</v>
      </c>
      <c r="AH231" s="145" t="s">
        <v>1644</v>
      </c>
      <c r="AI231" s="145" t="s">
        <v>1645</v>
      </c>
      <c r="AJ231" s="106"/>
      <c r="AK231" s="106"/>
      <c r="AL231" s="152"/>
    </row>
    <row r="232" spans="1:38" x14ac:dyDescent="0.25">
      <c r="A232" s="13">
        <v>111</v>
      </c>
      <c r="B232" s="14" t="s">
        <v>359</v>
      </c>
      <c r="C232" s="139" t="s">
        <v>2043</v>
      </c>
      <c r="D232" s="140" t="s">
        <v>1662</v>
      </c>
      <c r="E232" s="140" t="s">
        <v>142</v>
      </c>
      <c r="F232" s="51" t="s">
        <v>0</v>
      </c>
      <c r="G232" s="51">
        <v>3</v>
      </c>
      <c r="H232" s="15" t="s">
        <v>360</v>
      </c>
      <c r="I232" s="16">
        <v>7204794556</v>
      </c>
      <c r="J232" s="4">
        <v>72</v>
      </c>
      <c r="K232" s="4" t="s">
        <v>1098</v>
      </c>
      <c r="L232" s="141">
        <v>66</v>
      </c>
      <c r="M232" s="4" t="s">
        <v>1658</v>
      </c>
      <c r="N232" s="142" t="s">
        <v>1638</v>
      </c>
      <c r="O232" s="51" t="s">
        <v>1033</v>
      </c>
      <c r="P232" s="51" t="s">
        <v>1033</v>
      </c>
      <c r="Q232" s="51" t="s">
        <v>1033</v>
      </c>
      <c r="R232" s="4">
        <v>59.23</v>
      </c>
      <c r="S232" s="30"/>
      <c r="T232" s="30"/>
      <c r="U232" s="30"/>
      <c r="V232" s="18"/>
      <c r="W232" s="18"/>
      <c r="X232" s="18"/>
      <c r="Y232" s="18"/>
      <c r="Z232" s="4" t="s">
        <v>1639</v>
      </c>
      <c r="AA232" s="46" t="s">
        <v>1640</v>
      </c>
      <c r="AB232" s="4"/>
      <c r="AC232" s="143">
        <v>36150</v>
      </c>
      <c r="AD232" s="142" t="s">
        <v>2044</v>
      </c>
      <c r="AE232" s="142" t="s">
        <v>2045</v>
      </c>
      <c r="AF232" s="142">
        <v>9742096389</v>
      </c>
      <c r="AG232" s="142" t="s">
        <v>2046</v>
      </c>
      <c r="AH232" s="142" t="s">
        <v>1644</v>
      </c>
      <c r="AI232" s="142" t="s">
        <v>1645</v>
      </c>
      <c r="AJ232" s="18"/>
      <c r="AK232" s="18"/>
      <c r="AL232" s="35"/>
    </row>
    <row r="233" spans="1:38" x14ac:dyDescent="0.25">
      <c r="A233" s="13">
        <v>112</v>
      </c>
      <c r="B233" s="14" t="s">
        <v>361</v>
      </c>
      <c r="C233" s="139" t="s">
        <v>2047</v>
      </c>
      <c r="D233" s="140" t="s">
        <v>1637</v>
      </c>
      <c r="E233" s="140" t="s">
        <v>142</v>
      </c>
      <c r="F233" s="51" t="s">
        <v>0</v>
      </c>
      <c r="G233" s="51">
        <v>3</v>
      </c>
      <c r="H233" s="15" t="s">
        <v>362</v>
      </c>
      <c r="I233" s="16">
        <v>9980295877</v>
      </c>
      <c r="J233" s="4">
        <v>86</v>
      </c>
      <c r="K233" s="4" t="s">
        <v>1671</v>
      </c>
      <c r="L233" s="141">
        <v>64</v>
      </c>
      <c r="M233" s="4" t="s">
        <v>1651</v>
      </c>
      <c r="N233" s="142" t="s">
        <v>1638</v>
      </c>
      <c r="O233" s="51" t="s">
        <v>1033</v>
      </c>
      <c r="P233" s="51" t="s">
        <v>1033</v>
      </c>
      <c r="Q233" s="51" t="s">
        <v>1033</v>
      </c>
      <c r="R233" s="4">
        <v>50.92</v>
      </c>
      <c r="S233" s="30"/>
      <c r="T233" s="30"/>
      <c r="U233" s="30"/>
      <c r="V233" s="18"/>
      <c r="W233" s="18"/>
      <c r="X233" s="18"/>
      <c r="Y233" s="18"/>
      <c r="Z233" s="4" t="s">
        <v>1058</v>
      </c>
      <c r="AA233" s="46" t="s">
        <v>1640</v>
      </c>
      <c r="AB233" s="4"/>
      <c r="AC233" s="143">
        <v>35655</v>
      </c>
      <c r="AD233" s="142" t="s">
        <v>2048</v>
      </c>
      <c r="AE233" s="142" t="s">
        <v>2049</v>
      </c>
      <c r="AF233" s="142">
        <v>9448091177</v>
      </c>
      <c r="AG233" s="142" t="s">
        <v>1687</v>
      </c>
      <c r="AH233" s="142" t="s">
        <v>1691</v>
      </c>
      <c r="AI233" s="142" t="s">
        <v>1645</v>
      </c>
      <c r="AJ233" s="18"/>
      <c r="AK233" s="18"/>
      <c r="AL233" s="35"/>
    </row>
    <row r="234" spans="1:38" x14ac:dyDescent="0.25">
      <c r="A234" s="13">
        <v>113</v>
      </c>
      <c r="B234" s="14" t="s">
        <v>363</v>
      </c>
      <c r="C234" s="139" t="s">
        <v>2050</v>
      </c>
      <c r="D234" s="140" t="s">
        <v>1637</v>
      </c>
      <c r="E234" s="140" t="s">
        <v>142</v>
      </c>
      <c r="F234" s="51" t="s">
        <v>0</v>
      </c>
      <c r="G234" s="51">
        <v>3</v>
      </c>
      <c r="H234" s="15" t="s">
        <v>364</v>
      </c>
      <c r="I234" s="16">
        <v>9738117803</v>
      </c>
      <c r="J234" s="4">
        <v>66</v>
      </c>
      <c r="K234" s="4" t="s">
        <v>1671</v>
      </c>
      <c r="L234" s="141">
        <v>55</v>
      </c>
      <c r="M234" s="4" t="s">
        <v>1658</v>
      </c>
      <c r="N234" s="142" t="s">
        <v>1638</v>
      </c>
      <c r="O234" s="51" t="s">
        <v>1033</v>
      </c>
      <c r="P234" s="51" t="s">
        <v>1033</v>
      </c>
      <c r="Q234" s="51" t="s">
        <v>1033</v>
      </c>
      <c r="R234" s="153">
        <v>54.77</v>
      </c>
      <c r="S234" s="30"/>
      <c r="T234" s="30"/>
      <c r="U234" s="30"/>
      <c r="V234" s="18"/>
      <c r="W234" s="18"/>
      <c r="X234" s="18"/>
      <c r="Y234" s="18"/>
      <c r="Z234" s="4" t="s">
        <v>1058</v>
      </c>
      <c r="AA234" s="46" t="s">
        <v>1640</v>
      </c>
      <c r="AB234" s="4"/>
      <c r="AC234" s="143">
        <v>35786</v>
      </c>
      <c r="AD234" s="142" t="s">
        <v>2051</v>
      </c>
      <c r="AE234" s="142" t="s">
        <v>2052</v>
      </c>
      <c r="AF234" s="142">
        <v>9035543180</v>
      </c>
      <c r="AG234" s="142" t="s">
        <v>1812</v>
      </c>
      <c r="AH234" s="142" t="s">
        <v>1644</v>
      </c>
      <c r="AI234" s="142" t="s">
        <v>1645</v>
      </c>
      <c r="AJ234" s="18"/>
      <c r="AK234" s="18"/>
      <c r="AL234" s="35"/>
    </row>
    <row r="235" spans="1:38" x14ac:dyDescent="0.25">
      <c r="A235" s="13">
        <v>114</v>
      </c>
      <c r="B235" s="14" t="s">
        <v>365</v>
      </c>
      <c r="C235" s="139" t="s">
        <v>2053</v>
      </c>
      <c r="D235" s="140" t="s">
        <v>1637</v>
      </c>
      <c r="E235" s="140" t="s">
        <v>142</v>
      </c>
      <c r="F235" s="51" t="s">
        <v>0</v>
      </c>
      <c r="G235" s="51">
        <v>3</v>
      </c>
      <c r="H235" s="15" t="s">
        <v>366</v>
      </c>
      <c r="I235" s="16">
        <v>9108871655</v>
      </c>
      <c r="J235" s="4">
        <v>77</v>
      </c>
      <c r="K235" s="4" t="s">
        <v>1671</v>
      </c>
      <c r="L235" s="141">
        <v>59</v>
      </c>
      <c r="M235" s="4"/>
      <c r="N235" s="142" t="s">
        <v>1032</v>
      </c>
      <c r="O235" s="51" t="s">
        <v>1033</v>
      </c>
      <c r="P235" s="51" t="s">
        <v>1033</v>
      </c>
      <c r="Q235" s="51" t="s">
        <v>1033</v>
      </c>
      <c r="R235" s="153">
        <v>51.54</v>
      </c>
      <c r="S235" s="30"/>
      <c r="T235" s="30"/>
      <c r="U235" s="30"/>
      <c r="V235" s="18"/>
      <c r="W235" s="18"/>
      <c r="X235" s="18"/>
      <c r="Y235" s="18"/>
      <c r="Z235" s="4" t="s">
        <v>1639</v>
      </c>
      <c r="AA235" s="46" t="s">
        <v>1640</v>
      </c>
      <c r="AB235" s="4"/>
      <c r="AC235" s="143">
        <v>35567</v>
      </c>
      <c r="AD235" s="142" t="s">
        <v>2054</v>
      </c>
      <c r="AE235" s="142" t="s">
        <v>2055</v>
      </c>
      <c r="AF235" s="142" t="s">
        <v>2056</v>
      </c>
      <c r="AG235" s="142" t="s">
        <v>1687</v>
      </c>
      <c r="AH235" s="142" t="s">
        <v>1687</v>
      </c>
      <c r="AI235" s="142" t="s">
        <v>1645</v>
      </c>
      <c r="AJ235" s="18"/>
      <c r="AK235" s="18"/>
      <c r="AL235" s="35"/>
    </row>
    <row r="236" spans="1:38" x14ac:dyDescent="0.25">
      <c r="A236" s="13">
        <v>115</v>
      </c>
      <c r="B236" s="14" t="s">
        <v>367</v>
      </c>
      <c r="C236" s="139" t="s">
        <v>2057</v>
      </c>
      <c r="D236" s="140" t="s">
        <v>1637</v>
      </c>
      <c r="E236" s="140" t="s">
        <v>142</v>
      </c>
      <c r="F236" s="51" t="s">
        <v>0</v>
      </c>
      <c r="G236" s="51">
        <v>3</v>
      </c>
      <c r="H236" s="15" t="s">
        <v>368</v>
      </c>
      <c r="I236" s="16">
        <v>9986047111</v>
      </c>
      <c r="J236" s="4">
        <v>73.400000000000006</v>
      </c>
      <c r="K236" s="4" t="s">
        <v>1671</v>
      </c>
      <c r="L236" s="141">
        <v>60</v>
      </c>
      <c r="M236" s="4" t="s">
        <v>1658</v>
      </c>
      <c r="N236" s="142" t="s">
        <v>1032</v>
      </c>
      <c r="O236" s="51" t="s">
        <v>1033</v>
      </c>
      <c r="P236" s="51" t="s">
        <v>1033</v>
      </c>
      <c r="Q236" s="51" t="s">
        <v>1033</v>
      </c>
      <c r="R236" s="153">
        <v>45.54</v>
      </c>
      <c r="S236" s="30"/>
      <c r="T236" s="30"/>
      <c r="U236" s="30"/>
      <c r="V236" s="18"/>
      <c r="W236" s="18"/>
      <c r="X236" s="18"/>
      <c r="Y236" s="18"/>
      <c r="Z236" s="4" t="s">
        <v>1639</v>
      </c>
      <c r="AA236" s="46" t="s">
        <v>1640</v>
      </c>
      <c r="AB236" s="4"/>
      <c r="AC236" s="143">
        <v>36018</v>
      </c>
      <c r="AD236" s="142" t="s">
        <v>2058</v>
      </c>
      <c r="AE236" s="142" t="s">
        <v>2059</v>
      </c>
      <c r="AF236" s="142" t="s">
        <v>2060</v>
      </c>
      <c r="AG236" s="142" t="s">
        <v>2061</v>
      </c>
      <c r="AH236" s="142" t="s">
        <v>1644</v>
      </c>
      <c r="AI236" s="142" t="s">
        <v>1645</v>
      </c>
      <c r="AJ236" s="18"/>
      <c r="AK236" s="18"/>
      <c r="AL236" s="35"/>
    </row>
    <row r="237" spans="1:38" x14ac:dyDescent="0.25">
      <c r="A237" s="13">
        <v>116</v>
      </c>
      <c r="B237" s="14" t="s">
        <v>369</v>
      </c>
      <c r="C237" s="139" t="s">
        <v>2062</v>
      </c>
      <c r="D237" s="140" t="s">
        <v>1662</v>
      </c>
      <c r="E237" s="140" t="s">
        <v>142</v>
      </c>
      <c r="F237" s="51" t="s">
        <v>0</v>
      </c>
      <c r="G237" s="51">
        <v>3</v>
      </c>
      <c r="H237" s="15" t="s">
        <v>370</v>
      </c>
      <c r="I237" s="16">
        <v>9900863491</v>
      </c>
      <c r="J237" s="4">
        <v>56</v>
      </c>
      <c r="K237" s="4" t="s">
        <v>1098</v>
      </c>
      <c r="L237" s="141">
        <v>53</v>
      </c>
      <c r="M237" s="4" t="s">
        <v>1651</v>
      </c>
      <c r="N237" s="142" t="s">
        <v>1032</v>
      </c>
      <c r="O237" s="51" t="s">
        <v>1033</v>
      </c>
      <c r="P237" s="51" t="s">
        <v>1033</v>
      </c>
      <c r="Q237" s="51" t="s">
        <v>1033</v>
      </c>
      <c r="R237" s="153">
        <v>46.62</v>
      </c>
      <c r="S237" s="30"/>
      <c r="T237" s="30"/>
      <c r="U237" s="30"/>
      <c r="V237" s="18"/>
      <c r="W237" s="18"/>
      <c r="X237" s="18"/>
      <c r="Y237" s="18"/>
      <c r="Z237" s="4" t="s">
        <v>1639</v>
      </c>
      <c r="AA237" s="46" t="s">
        <v>1640</v>
      </c>
      <c r="AB237" s="4"/>
      <c r="AC237" s="143">
        <v>36159</v>
      </c>
      <c r="AD237" s="142" t="s">
        <v>2063</v>
      </c>
      <c r="AE237" s="142" t="s">
        <v>2064</v>
      </c>
      <c r="AF237" s="142">
        <v>9900863491</v>
      </c>
      <c r="AG237" s="142" t="s">
        <v>2065</v>
      </c>
      <c r="AH237" s="142" t="s">
        <v>1644</v>
      </c>
      <c r="AI237" s="142" t="s">
        <v>1645</v>
      </c>
      <c r="AJ237" s="18"/>
      <c r="AK237" s="18"/>
      <c r="AL237" s="35"/>
    </row>
    <row r="238" spans="1:38" x14ac:dyDescent="0.25">
      <c r="A238" s="13">
        <v>117</v>
      </c>
      <c r="B238" s="14" t="s">
        <v>371</v>
      </c>
      <c r="C238" s="139" t="s">
        <v>2066</v>
      </c>
      <c r="D238" s="140" t="s">
        <v>1637</v>
      </c>
      <c r="E238" s="140" t="s">
        <v>142</v>
      </c>
      <c r="F238" s="51" t="s">
        <v>0</v>
      </c>
      <c r="G238" s="51">
        <v>3</v>
      </c>
      <c r="H238" s="15" t="s">
        <v>372</v>
      </c>
      <c r="I238" s="16" t="s">
        <v>373</v>
      </c>
      <c r="J238" s="4">
        <v>82.6</v>
      </c>
      <c r="K238" s="4" t="s">
        <v>1098</v>
      </c>
      <c r="L238" s="141">
        <v>52</v>
      </c>
      <c r="M238" s="4" t="s">
        <v>1658</v>
      </c>
      <c r="N238" s="142" t="s">
        <v>1638</v>
      </c>
      <c r="O238" s="51" t="s">
        <v>1033</v>
      </c>
      <c r="P238" s="51" t="s">
        <v>1033</v>
      </c>
      <c r="Q238" s="51" t="s">
        <v>1033</v>
      </c>
      <c r="R238" s="4">
        <v>48</v>
      </c>
      <c r="S238" s="30"/>
      <c r="T238" s="30"/>
      <c r="U238" s="30"/>
      <c r="V238" s="18"/>
      <c r="W238" s="18"/>
      <c r="X238" s="18"/>
      <c r="Y238" s="18"/>
      <c r="Z238" s="4" t="s">
        <v>1639</v>
      </c>
      <c r="AA238" s="46" t="s">
        <v>1640</v>
      </c>
      <c r="AB238" s="4"/>
      <c r="AC238" s="143">
        <v>35950</v>
      </c>
      <c r="AD238" s="142" t="s">
        <v>2067</v>
      </c>
      <c r="AE238" s="142" t="s">
        <v>2068</v>
      </c>
      <c r="AF238" s="142">
        <v>9611378628</v>
      </c>
      <c r="AG238" s="142" t="s">
        <v>1686</v>
      </c>
      <c r="AH238" s="142" t="s">
        <v>1687</v>
      </c>
      <c r="AI238" s="142" t="s">
        <v>1645</v>
      </c>
      <c r="AJ238" s="18"/>
      <c r="AK238" s="18"/>
      <c r="AL238" s="35"/>
    </row>
    <row r="239" spans="1:38" x14ac:dyDescent="0.25">
      <c r="A239" s="13">
        <v>118</v>
      </c>
      <c r="B239" s="14" t="s">
        <v>374</v>
      </c>
      <c r="C239" s="139" t="s">
        <v>2069</v>
      </c>
      <c r="D239" s="140" t="s">
        <v>1637</v>
      </c>
      <c r="E239" s="140" t="s">
        <v>142</v>
      </c>
      <c r="F239" s="51" t="s">
        <v>0</v>
      </c>
      <c r="G239" s="51">
        <v>3</v>
      </c>
      <c r="H239" s="15" t="s">
        <v>375</v>
      </c>
      <c r="I239" s="16">
        <v>9567023236</v>
      </c>
      <c r="J239" s="4">
        <v>93.1</v>
      </c>
      <c r="K239" s="4" t="s">
        <v>1060</v>
      </c>
      <c r="L239" s="141">
        <v>80</v>
      </c>
      <c r="M239" s="4" t="s">
        <v>1658</v>
      </c>
      <c r="N239" s="142" t="s">
        <v>1818</v>
      </c>
      <c r="O239" s="51" t="s">
        <v>1033</v>
      </c>
      <c r="P239" s="51" t="s">
        <v>1033</v>
      </c>
      <c r="Q239" s="51" t="s">
        <v>1033</v>
      </c>
      <c r="R239" s="4">
        <v>55.38</v>
      </c>
      <c r="S239" s="30"/>
      <c r="T239" s="30"/>
      <c r="U239" s="30"/>
      <c r="V239" s="18"/>
      <c r="W239" s="18"/>
      <c r="X239" s="18"/>
      <c r="Y239" s="18"/>
      <c r="Z239" s="4" t="s">
        <v>1639</v>
      </c>
      <c r="AA239" s="46" t="s">
        <v>1640</v>
      </c>
      <c r="AB239" s="4"/>
      <c r="AC239" s="143">
        <v>35769</v>
      </c>
      <c r="AD239" s="142" t="s">
        <v>2070</v>
      </c>
      <c r="AE239" s="142" t="s">
        <v>2071</v>
      </c>
      <c r="AF239" s="142">
        <v>9497600900</v>
      </c>
      <c r="AG239" s="142" t="s">
        <v>1643</v>
      </c>
      <c r="AH239" s="142" t="s">
        <v>1644</v>
      </c>
      <c r="AI239" s="142" t="s">
        <v>1645</v>
      </c>
      <c r="AJ239" s="18"/>
      <c r="AK239" s="18"/>
      <c r="AL239" s="35"/>
    </row>
    <row r="240" spans="1:38" x14ac:dyDescent="0.25">
      <c r="A240" s="144">
        <v>119</v>
      </c>
      <c r="B240" s="145" t="s">
        <v>376</v>
      </c>
      <c r="C240" s="146" t="s">
        <v>2072</v>
      </c>
      <c r="D240" s="147" t="s">
        <v>1637</v>
      </c>
      <c r="E240" s="147" t="s">
        <v>142</v>
      </c>
      <c r="F240" s="103" t="s">
        <v>0</v>
      </c>
      <c r="G240" s="103">
        <v>3</v>
      </c>
      <c r="H240" s="148" t="s">
        <v>377</v>
      </c>
      <c r="I240" s="149">
        <v>8892857212</v>
      </c>
      <c r="J240" s="103">
        <v>60</v>
      </c>
      <c r="K240" s="103" t="s">
        <v>1671</v>
      </c>
      <c r="L240" s="147">
        <v>59</v>
      </c>
      <c r="M240" s="103" t="s">
        <v>1031</v>
      </c>
      <c r="N240" s="145" t="s">
        <v>1638</v>
      </c>
      <c r="O240" s="103" t="s">
        <v>1033</v>
      </c>
      <c r="P240" s="103" t="s">
        <v>1033</v>
      </c>
      <c r="Q240" s="103" t="s">
        <v>1033</v>
      </c>
      <c r="R240" s="103">
        <v>32</v>
      </c>
      <c r="S240" s="150"/>
      <c r="T240" s="150"/>
      <c r="U240" s="150"/>
      <c r="V240" s="106"/>
      <c r="W240" s="106"/>
      <c r="X240" s="106"/>
      <c r="Y240" s="106"/>
      <c r="Z240" s="103" t="s">
        <v>1058</v>
      </c>
      <c r="AA240" s="100" t="s">
        <v>1640</v>
      </c>
      <c r="AB240" s="103"/>
      <c r="AC240" s="151">
        <v>35885</v>
      </c>
      <c r="AD240" s="145" t="s">
        <v>2073</v>
      </c>
      <c r="AE240" s="145" t="s">
        <v>2074</v>
      </c>
      <c r="AF240" s="145">
        <v>9886309010</v>
      </c>
      <c r="AG240" s="145" t="s">
        <v>1686</v>
      </c>
      <c r="AH240" s="145" t="s">
        <v>1687</v>
      </c>
      <c r="AI240" s="145" t="s">
        <v>1645</v>
      </c>
      <c r="AJ240" s="106"/>
      <c r="AK240" s="106"/>
      <c r="AL240" s="152"/>
    </row>
    <row r="241" spans="1:38" x14ac:dyDescent="0.25">
      <c r="A241" s="13">
        <v>120</v>
      </c>
      <c r="B241" s="19" t="s">
        <v>378</v>
      </c>
      <c r="C241" s="20" t="s">
        <v>2075</v>
      </c>
      <c r="D241" s="20" t="s">
        <v>1662</v>
      </c>
      <c r="E241" s="21" t="s">
        <v>142</v>
      </c>
      <c r="F241" s="51" t="s">
        <v>0</v>
      </c>
      <c r="G241" s="51">
        <v>3</v>
      </c>
      <c r="H241" s="15" t="s">
        <v>379</v>
      </c>
      <c r="I241" s="51">
        <v>9008711873</v>
      </c>
      <c r="J241" s="4">
        <v>78</v>
      </c>
      <c r="K241" s="4" t="s">
        <v>1671</v>
      </c>
      <c r="L241" s="54">
        <v>71</v>
      </c>
      <c r="M241" s="4" t="s">
        <v>1651</v>
      </c>
      <c r="N241" s="53" t="s">
        <v>1638</v>
      </c>
      <c r="O241" s="51" t="s">
        <v>1033</v>
      </c>
      <c r="P241" s="51" t="s">
        <v>1033</v>
      </c>
      <c r="Q241" s="51" t="s">
        <v>1033</v>
      </c>
      <c r="R241" s="153">
        <v>52.31</v>
      </c>
      <c r="S241" s="30"/>
      <c r="T241" s="30"/>
      <c r="U241" s="30"/>
      <c r="V241" s="18"/>
      <c r="W241" s="18"/>
      <c r="X241" s="18"/>
      <c r="Y241" s="18"/>
      <c r="Z241" s="4" t="s">
        <v>1639</v>
      </c>
      <c r="AA241" s="46" t="s">
        <v>1640</v>
      </c>
      <c r="AB241" s="4"/>
      <c r="AC241" s="155">
        <v>35949</v>
      </c>
      <c r="AD241" s="55" t="s">
        <v>2076</v>
      </c>
      <c r="AE241" s="55" t="s">
        <v>2077</v>
      </c>
      <c r="AF241" s="156">
        <v>9845827285</v>
      </c>
      <c r="AG241" s="55" t="s">
        <v>2061</v>
      </c>
      <c r="AH241" s="55" t="s">
        <v>1644</v>
      </c>
      <c r="AI241" s="157" t="s">
        <v>1645</v>
      </c>
      <c r="AJ241" s="18"/>
      <c r="AK241" s="18"/>
      <c r="AL241" s="35"/>
    </row>
    <row r="242" spans="1:38" x14ac:dyDescent="0.25">
      <c r="A242" s="144">
        <v>121</v>
      </c>
      <c r="B242" s="145" t="s">
        <v>380</v>
      </c>
      <c r="C242" s="146" t="s">
        <v>2078</v>
      </c>
      <c r="D242" s="147" t="s">
        <v>1637</v>
      </c>
      <c r="E242" s="147" t="s">
        <v>142</v>
      </c>
      <c r="F242" s="103" t="s">
        <v>0</v>
      </c>
      <c r="G242" s="103">
        <v>3</v>
      </c>
      <c r="H242" s="107" t="s">
        <v>381</v>
      </c>
      <c r="I242" s="149">
        <v>8892974764</v>
      </c>
      <c r="J242" s="103">
        <v>69.72</v>
      </c>
      <c r="K242" s="103" t="s">
        <v>1671</v>
      </c>
      <c r="L242" s="147">
        <v>51</v>
      </c>
      <c r="M242" s="103" t="s">
        <v>1658</v>
      </c>
      <c r="N242" s="110" t="s">
        <v>1638</v>
      </c>
      <c r="O242" s="103" t="s">
        <v>1033</v>
      </c>
      <c r="P242" s="103" t="s">
        <v>1033</v>
      </c>
      <c r="Q242" s="103" t="s">
        <v>1033</v>
      </c>
      <c r="R242" s="103">
        <v>48.92</v>
      </c>
      <c r="S242" s="150"/>
      <c r="T242" s="150"/>
      <c r="U242" s="150"/>
      <c r="V242" s="106"/>
      <c r="W242" s="106"/>
      <c r="X242" s="106"/>
      <c r="Y242" s="106"/>
      <c r="Z242" s="103" t="s">
        <v>1639</v>
      </c>
      <c r="AA242" s="100" t="s">
        <v>1640</v>
      </c>
      <c r="AB242" s="103"/>
      <c r="AC242" s="151">
        <v>35633</v>
      </c>
      <c r="AD242" s="145" t="s">
        <v>2079</v>
      </c>
      <c r="AE242" s="145" t="s">
        <v>2080</v>
      </c>
      <c r="AF242" s="145">
        <v>9880476985</v>
      </c>
      <c r="AG242" s="145" t="s">
        <v>2081</v>
      </c>
      <c r="AH242" s="145" t="s">
        <v>1691</v>
      </c>
      <c r="AI242" s="145" t="s">
        <v>1645</v>
      </c>
      <c r="AJ242" s="106"/>
      <c r="AK242" s="106"/>
      <c r="AL242" s="152"/>
    </row>
    <row r="243" spans="1:38" x14ac:dyDescent="0.25">
      <c r="A243" s="13">
        <v>122</v>
      </c>
      <c r="B243" s="14" t="s">
        <v>382</v>
      </c>
      <c r="C243" s="139" t="s">
        <v>2082</v>
      </c>
      <c r="D243" s="140" t="s">
        <v>1662</v>
      </c>
      <c r="E243" s="140" t="s">
        <v>142</v>
      </c>
      <c r="F243" s="51" t="s">
        <v>0</v>
      </c>
      <c r="G243" s="51">
        <v>3</v>
      </c>
      <c r="H243" s="22"/>
      <c r="I243" s="16">
        <v>9901831873</v>
      </c>
      <c r="J243" s="4">
        <v>62.88</v>
      </c>
      <c r="K243" s="4" t="s">
        <v>1671</v>
      </c>
      <c r="L243" s="141">
        <v>57</v>
      </c>
      <c r="M243" s="4" t="s">
        <v>1658</v>
      </c>
      <c r="N243" s="53" t="s">
        <v>1638</v>
      </c>
      <c r="O243" s="51" t="s">
        <v>1033</v>
      </c>
      <c r="P243" s="51" t="s">
        <v>1033</v>
      </c>
      <c r="Q243" s="51" t="s">
        <v>1033</v>
      </c>
      <c r="R243" s="4">
        <v>52.77</v>
      </c>
      <c r="S243" s="30"/>
      <c r="T243" s="30"/>
      <c r="U243" s="30"/>
      <c r="V243" s="18"/>
      <c r="W243" s="18"/>
      <c r="X243" s="18"/>
      <c r="Y243" s="18"/>
      <c r="Z243" s="4" t="s">
        <v>1639</v>
      </c>
      <c r="AA243" s="46" t="s">
        <v>1640</v>
      </c>
      <c r="AB243" s="4"/>
      <c r="AC243" s="143">
        <v>36245</v>
      </c>
      <c r="AD243" s="142" t="s">
        <v>2083</v>
      </c>
      <c r="AE243" s="142" t="s">
        <v>2084</v>
      </c>
      <c r="AF243" s="142">
        <v>9845420324</v>
      </c>
      <c r="AG243" s="142" t="s">
        <v>1649</v>
      </c>
      <c r="AH243" s="142" t="s">
        <v>1644</v>
      </c>
      <c r="AI243" s="142" t="s">
        <v>1645</v>
      </c>
      <c r="AJ243" s="18"/>
      <c r="AK243" s="18"/>
      <c r="AL243" s="35"/>
    </row>
    <row r="244" spans="1:38" x14ac:dyDescent="0.25">
      <c r="A244" s="13">
        <v>123</v>
      </c>
      <c r="B244" s="14" t="s">
        <v>383</v>
      </c>
      <c r="C244" s="139" t="s">
        <v>2085</v>
      </c>
      <c r="D244" s="140" t="s">
        <v>1637</v>
      </c>
      <c r="E244" s="140" t="s">
        <v>142</v>
      </c>
      <c r="F244" s="51" t="s">
        <v>0</v>
      </c>
      <c r="G244" s="51">
        <v>3</v>
      </c>
      <c r="H244" s="15" t="s">
        <v>384</v>
      </c>
      <c r="I244" s="16">
        <v>9620634346</v>
      </c>
      <c r="J244" s="4">
        <v>70</v>
      </c>
      <c r="K244" s="4" t="s">
        <v>1060</v>
      </c>
      <c r="L244" s="141">
        <v>50</v>
      </c>
      <c r="M244" s="4" t="s">
        <v>1031</v>
      </c>
      <c r="N244" s="142" t="s">
        <v>1638</v>
      </c>
      <c r="O244" s="51" t="s">
        <v>1033</v>
      </c>
      <c r="P244" s="51" t="s">
        <v>1033</v>
      </c>
      <c r="Q244" s="51" t="s">
        <v>1033</v>
      </c>
      <c r="R244" s="4"/>
      <c r="S244" s="30"/>
      <c r="T244" s="30"/>
      <c r="U244" s="30"/>
      <c r="V244" s="18"/>
      <c r="W244" s="18"/>
      <c r="X244" s="18"/>
      <c r="Y244" s="18"/>
      <c r="Z244" s="4" t="s">
        <v>1058</v>
      </c>
      <c r="AA244" s="46" t="s">
        <v>1640</v>
      </c>
      <c r="AB244" s="4"/>
      <c r="AC244" s="143">
        <v>35911</v>
      </c>
      <c r="AD244" s="142" t="s">
        <v>2086</v>
      </c>
      <c r="AE244" s="142" t="s">
        <v>2087</v>
      </c>
      <c r="AF244" s="142">
        <v>9620634346</v>
      </c>
      <c r="AG244" s="142" t="s">
        <v>1828</v>
      </c>
      <c r="AH244" s="142" t="s">
        <v>1644</v>
      </c>
      <c r="AI244" s="142" t="s">
        <v>1645</v>
      </c>
      <c r="AJ244" s="18"/>
      <c r="AK244" s="18"/>
      <c r="AL244" s="35"/>
    </row>
    <row r="245" spans="1:38" x14ac:dyDescent="0.25">
      <c r="A245" s="13">
        <v>124</v>
      </c>
      <c r="B245" s="14" t="s">
        <v>385</v>
      </c>
      <c r="C245" s="139" t="s">
        <v>2088</v>
      </c>
      <c r="D245" s="140" t="s">
        <v>1637</v>
      </c>
      <c r="E245" s="140" t="s">
        <v>142</v>
      </c>
      <c r="F245" s="51" t="s">
        <v>0</v>
      </c>
      <c r="G245" s="51">
        <v>3</v>
      </c>
      <c r="H245" s="15" t="s">
        <v>386</v>
      </c>
      <c r="I245" s="16">
        <v>7204378873</v>
      </c>
      <c r="J245" s="4">
        <v>73</v>
      </c>
      <c r="K245" s="4" t="s">
        <v>1671</v>
      </c>
      <c r="L245" s="141">
        <v>57</v>
      </c>
      <c r="M245" s="142" t="s">
        <v>2089</v>
      </c>
      <c r="N245" s="142" t="s">
        <v>2089</v>
      </c>
      <c r="O245" s="51" t="s">
        <v>1033</v>
      </c>
      <c r="P245" s="51" t="s">
        <v>1033</v>
      </c>
      <c r="Q245" s="51" t="s">
        <v>1033</v>
      </c>
      <c r="R245" s="4"/>
      <c r="S245" s="30"/>
      <c r="T245" s="30"/>
      <c r="U245" s="30"/>
      <c r="V245" s="18"/>
      <c r="W245" s="18"/>
      <c r="X245" s="18"/>
      <c r="Y245" s="18"/>
      <c r="Z245" s="4" t="s">
        <v>1639</v>
      </c>
      <c r="AA245" s="46" t="s">
        <v>1640</v>
      </c>
      <c r="AB245" s="4"/>
      <c r="AC245" s="143">
        <v>35997</v>
      </c>
      <c r="AD245" s="142" t="s">
        <v>2090</v>
      </c>
      <c r="AE245" s="142" t="s">
        <v>2091</v>
      </c>
      <c r="AF245" s="142">
        <v>7204378873</v>
      </c>
      <c r="AG245" s="142" t="s">
        <v>2081</v>
      </c>
      <c r="AH245" s="142" t="s">
        <v>1644</v>
      </c>
      <c r="AI245" s="142" t="s">
        <v>2092</v>
      </c>
      <c r="AJ245" s="18"/>
      <c r="AK245" s="18"/>
      <c r="AL245" s="35"/>
    </row>
    <row r="246" spans="1:38" x14ac:dyDescent="0.25">
      <c r="A246" s="13">
        <v>125</v>
      </c>
      <c r="B246" s="14" t="s">
        <v>387</v>
      </c>
      <c r="C246" s="139" t="s">
        <v>2093</v>
      </c>
      <c r="D246" s="140" t="s">
        <v>1662</v>
      </c>
      <c r="E246" s="140" t="s">
        <v>142</v>
      </c>
      <c r="F246" s="51" t="s">
        <v>0</v>
      </c>
      <c r="G246" s="51">
        <v>3</v>
      </c>
      <c r="H246" s="15" t="s">
        <v>388</v>
      </c>
      <c r="I246" s="16">
        <v>8197405699</v>
      </c>
      <c r="J246" s="4">
        <v>84</v>
      </c>
      <c r="K246" s="4" t="s">
        <v>1671</v>
      </c>
      <c r="L246" s="141">
        <v>60</v>
      </c>
      <c r="M246" s="4" t="s">
        <v>1651</v>
      </c>
      <c r="N246" s="142" t="s">
        <v>1638</v>
      </c>
      <c r="O246" s="51" t="s">
        <v>1033</v>
      </c>
      <c r="P246" s="51" t="s">
        <v>1033</v>
      </c>
      <c r="Q246" s="51" t="s">
        <v>1033</v>
      </c>
      <c r="R246" s="4"/>
      <c r="S246" s="30"/>
      <c r="T246" s="30"/>
      <c r="U246" s="30"/>
      <c r="V246" s="18"/>
      <c r="W246" s="18"/>
      <c r="X246" s="18"/>
      <c r="Y246" s="18"/>
      <c r="Z246" s="4" t="s">
        <v>1639</v>
      </c>
      <c r="AA246" s="46" t="s">
        <v>1640</v>
      </c>
      <c r="AB246" s="4"/>
      <c r="AC246" s="143">
        <v>35736</v>
      </c>
      <c r="AD246" s="142" t="s">
        <v>2094</v>
      </c>
      <c r="AE246" s="142" t="s">
        <v>2095</v>
      </c>
      <c r="AF246" s="142">
        <v>9880230239</v>
      </c>
      <c r="AG246" s="142" t="s">
        <v>1702</v>
      </c>
      <c r="AH246" s="142" t="s">
        <v>1644</v>
      </c>
      <c r="AI246" s="142" t="s">
        <v>1645</v>
      </c>
      <c r="AJ246" s="18"/>
      <c r="AK246" s="18"/>
      <c r="AL246" s="35"/>
    </row>
    <row r="247" spans="1:38" x14ac:dyDescent="0.25">
      <c r="A247" s="13">
        <v>126</v>
      </c>
      <c r="B247" s="14" t="s">
        <v>389</v>
      </c>
      <c r="C247" s="139" t="s">
        <v>2096</v>
      </c>
      <c r="D247" s="140" t="s">
        <v>1637</v>
      </c>
      <c r="E247" s="140" t="s">
        <v>142</v>
      </c>
      <c r="F247" s="51" t="s">
        <v>0</v>
      </c>
      <c r="G247" s="51">
        <v>3</v>
      </c>
      <c r="H247" s="15" t="s">
        <v>390</v>
      </c>
      <c r="I247" s="16">
        <v>7899435393</v>
      </c>
      <c r="J247" s="4">
        <v>78</v>
      </c>
      <c r="K247" s="4" t="s">
        <v>1671</v>
      </c>
      <c r="L247" s="141">
        <v>63</v>
      </c>
      <c r="M247" s="4" t="s">
        <v>1651</v>
      </c>
      <c r="N247" s="142" t="s">
        <v>1638</v>
      </c>
      <c r="O247" s="51" t="s">
        <v>1033</v>
      </c>
      <c r="P247" s="51" t="s">
        <v>1033</v>
      </c>
      <c r="Q247" s="51" t="s">
        <v>1033</v>
      </c>
      <c r="R247" s="4">
        <v>51.23</v>
      </c>
      <c r="S247" s="30"/>
      <c r="T247" s="30"/>
      <c r="U247" s="30"/>
      <c r="V247" s="18"/>
      <c r="W247" s="18"/>
      <c r="X247" s="18"/>
      <c r="Y247" s="18"/>
      <c r="Z247" s="4" t="s">
        <v>1058</v>
      </c>
      <c r="AA247" s="46" t="s">
        <v>1640</v>
      </c>
      <c r="AB247" s="4"/>
      <c r="AC247" s="143">
        <v>35496</v>
      </c>
      <c r="AD247" s="142" t="s">
        <v>2097</v>
      </c>
      <c r="AE247" s="142" t="s">
        <v>2098</v>
      </c>
      <c r="AF247" s="142">
        <v>9886249788</v>
      </c>
      <c r="AG247" s="142" t="s">
        <v>1691</v>
      </c>
      <c r="AH247" s="142" t="s">
        <v>1687</v>
      </c>
      <c r="AI247" s="142" t="s">
        <v>1645</v>
      </c>
      <c r="AJ247" s="18"/>
      <c r="AK247" s="18"/>
      <c r="AL247" s="35"/>
    </row>
    <row r="248" spans="1:38" x14ac:dyDescent="0.25">
      <c r="A248" s="13">
        <v>127</v>
      </c>
      <c r="B248" s="19" t="s">
        <v>391</v>
      </c>
      <c r="C248" s="20" t="s">
        <v>2099</v>
      </c>
      <c r="D248" s="20" t="s">
        <v>1637</v>
      </c>
      <c r="E248" s="21" t="s">
        <v>142</v>
      </c>
      <c r="F248" s="51" t="s">
        <v>0</v>
      </c>
      <c r="G248" s="51">
        <v>3</v>
      </c>
      <c r="H248" s="15" t="s">
        <v>392</v>
      </c>
      <c r="I248" s="51">
        <v>9880073961</v>
      </c>
      <c r="J248" s="4">
        <v>60</v>
      </c>
      <c r="K248" s="4" t="s">
        <v>1671</v>
      </c>
      <c r="L248" s="54">
        <v>60</v>
      </c>
      <c r="M248" s="4" t="s">
        <v>1031</v>
      </c>
      <c r="N248" s="53" t="s">
        <v>1638</v>
      </c>
      <c r="O248" s="51" t="s">
        <v>1033</v>
      </c>
      <c r="P248" s="51" t="s">
        <v>1033</v>
      </c>
      <c r="Q248" s="51" t="s">
        <v>1033</v>
      </c>
      <c r="R248" s="153">
        <v>25.08</v>
      </c>
      <c r="S248" s="30"/>
      <c r="T248" s="30"/>
      <c r="U248" s="30"/>
      <c r="V248" s="18"/>
      <c r="W248" s="18"/>
      <c r="X248" s="18"/>
      <c r="Y248" s="18"/>
      <c r="Z248" s="4" t="s">
        <v>1639</v>
      </c>
      <c r="AA248" s="46" t="s">
        <v>1640</v>
      </c>
      <c r="AB248" s="4"/>
      <c r="AC248" s="155">
        <v>35316</v>
      </c>
      <c r="AD248" s="55" t="s">
        <v>2100</v>
      </c>
      <c r="AE248" s="55" t="s">
        <v>2101</v>
      </c>
      <c r="AF248" s="156">
        <v>7022926958</v>
      </c>
      <c r="AG248" s="55" t="s">
        <v>2081</v>
      </c>
      <c r="AH248" s="55" t="s">
        <v>1644</v>
      </c>
      <c r="AI248" s="156" t="s">
        <v>1645</v>
      </c>
      <c r="AJ248" s="18"/>
      <c r="AK248" s="18"/>
      <c r="AL248" s="35"/>
    </row>
    <row r="249" spans="1:38" x14ac:dyDescent="0.25">
      <c r="A249" s="13">
        <v>128</v>
      </c>
      <c r="B249" s="14" t="s">
        <v>393</v>
      </c>
      <c r="C249" s="139" t="s">
        <v>2102</v>
      </c>
      <c r="D249" s="140" t="s">
        <v>1637</v>
      </c>
      <c r="E249" s="140" t="s">
        <v>142</v>
      </c>
      <c r="F249" s="51" t="s">
        <v>0</v>
      </c>
      <c r="G249" s="51">
        <v>3</v>
      </c>
      <c r="H249" s="15" t="s">
        <v>394</v>
      </c>
      <c r="I249" s="16">
        <v>9743278196</v>
      </c>
      <c r="J249" s="4">
        <v>70</v>
      </c>
      <c r="K249" s="4" t="s">
        <v>1671</v>
      </c>
      <c r="L249" s="141">
        <v>70</v>
      </c>
      <c r="M249" s="4" t="s">
        <v>1658</v>
      </c>
      <c r="N249" s="142" t="s">
        <v>1032</v>
      </c>
      <c r="O249" s="51" t="s">
        <v>1033</v>
      </c>
      <c r="P249" s="51" t="s">
        <v>1033</v>
      </c>
      <c r="Q249" s="51" t="s">
        <v>1033</v>
      </c>
      <c r="R249" s="4"/>
      <c r="S249" s="30"/>
      <c r="T249" s="30"/>
      <c r="U249" s="30"/>
      <c r="V249" s="18"/>
      <c r="W249" s="18"/>
      <c r="X249" s="18"/>
      <c r="Y249" s="18"/>
      <c r="Z249" s="4" t="s">
        <v>1639</v>
      </c>
      <c r="AA249" s="46" t="s">
        <v>1640</v>
      </c>
      <c r="AB249" s="4"/>
      <c r="AC249" s="143">
        <v>35181</v>
      </c>
      <c r="AD249" s="142" t="s">
        <v>2103</v>
      </c>
      <c r="AE249" s="142" t="s">
        <v>2104</v>
      </c>
      <c r="AF249" s="142">
        <v>9844374733</v>
      </c>
      <c r="AG249" s="142" t="s">
        <v>2105</v>
      </c>
      <c r="AH249" s="142" t="s">
        <v>1644</v>
      </c>
      <c r="AI249" s="142" t="s">
        <v>1645</v>
      </c>
      <c r="AJ249" s="18"/>
      <c r="AK249" s="18"/>
      <c r="AL249" s="35"/>
    </row>
    <row r="250" spans="1:38" x14ac:dyDescent="0.25">
      <c r="A250" s="13">
        <v>129</v>
      </c>
      <c r="B250" s="19" t="s">
        <v>395</v>
      </c>
      <c r="C250" s="20" t="s">
        <v>2106</v>
      </c>
      <c r="D250" s="140" t="s">
        <v>1662</v>
      </c>
      <c r="E250" s="140" t="s">
        <v>142</v>
      </c>
      <c r="F250" s="51" t="s">
        <v>0</v>
      </c>
      <c r="G250" s="51">
        <v>3</v>
      </c>
      <c r="H250" s="15" t="s">
        <v>396</v>
      </c>
      <c r="I250" s="51">
        <v>9663603396</v>
      </c>
      <c r="J250" s="4">
        <v>83.5</v>
      </c>
      <c r="K250" s="4" t="s">
        <v>1671</v>
      </c>
      <c r="L250" s="54">
        <v>76</v>
      </c>
      <c r="M250" s="4" t="s">
        <v>1651</v>
      </c>
      <c r="N250" s="55" t="s">
        <v>1638</v>
      </c>
      <c r="O250" s="51" t="s">
        <v>1033</v>
      </c>
      <c r="P250" s="51" t="s">
        <v>1033</v>
      </c>
      <c r="Q250" s="51" t="s">
        <v>1033</v>
      </c>
      <c r="R250" s="153">
        <v>46.46</v>
      </c>
      <c r="S250" s="30"/>
      <c r="T250" s="30"/>
      <c r="U250" s="30"/>
      <c r="V250" s="18"/>
      <c r="W250" s="18"/>
      <c r="X250" s="18"/>
      <c r="Y250" s="18"/>
      <c r="Z250" s="4" t="s">
        <v>1058</v>
      </c>
      <c r="AA250" s="46" t="s">
        <v>1640</v>
      </c>
      <c r="AB250" s="4"/>
      <c r="AC250" s="155">
        <v>35624</v>
      </c>
      <c r="AD250" s="55" t="s">
        <v>2107</v>
      </c>
      <c r="AE250" s="55" t="s">
        <v>2108</v>
      </c>
      <c r="AF250" s="157" t="s">
        <v>2109</v>
      </c>
      <c r="AG250" s="55" t="s">
        <v>2110</v>
      </c>
      <c r="AH250" s="55" t="s">
        <v>1644</v>
      </c>
      <c r="AI250" s="157" t="s">
        <v>1645</v>
      </c>
      <c r="AJ250" s="18"/>
      <c r="AK250" s="18"/>
      <c r="AL250" s="35"/>
    </row>
    <row r="251" spans="1:38" x14ac:dyDescent="0.25">
      <c r="A251" s="13">
        <v>130</v>
      </c>
      <c r="B251" s="14" t="s">
        <v>397</v>
      </c>
      <c r="C251" s="139" t="s">
        <v>2111</v>
      </c>
      <c r="D251" s="140" t="s">
        <v>1662</v>
      </c>
      <c r="E251" s="14" t="s">
        <v>130</v>
      </c>
      <c r="F251" s="51" t="s">
        <v>0</v>
      </c>
      <c r="G251" s="51">
        <v>3</v>
      </c>
      <c r="H251" s="15" t="s">
        <v>398</v>
      </c>
      <c r="I251" s="16">
        <v>9036756830</v>
      </c>
      <c r="J251" s="4">
        <v>84.5</v>
      </c>
      <c r="K251" s="4" t="s">
        <v>1671</v>
      </c>
      <c r="L251" s="141">
        <v>80.599999999999994</v>
      </c>
      <c r="M251" s="4" t="s">
        <v>1031</v>
      </c>
      <c r="N251" s="142" t="s">
        <v>1638</v>
      </c>
      <c r="O251" s="51" t="s">
        <v>1033</v>
      </c>
      <c r="P251" s="51" t="s">
        <v>1033</v>
      </c>
      <c r="Q251" s="51" t="s">
        <v>1033</v>
      </c>
      <c r="R251" s="153">
        <v>54</v>
      </c>
      <c r="S251" s="30"/>
      <c r="T251" s="30"/>
      <c r="U251" s="30"/>
      <c r="V251" s="18"/>
      <c r="W251" s="18"/>
      <c r="X251" s="18"/>
      <c r="Y251" s="18"/>
      <c r="Z251" s="4" t="s">
        <v>1639</v>
      </c>
      <c r="AA251" s="46" t="s">
        <v>1640</v>
      </c>
      <c r="AB251" s="4"/>
      <c r="AC251" s="143">
        <v>35848</v>
      </c>
      <c r="AD251" s="142" t="s">
        <v>2112</v>
      </c>
      <c r="AE251" s="142" t="s">
        <v>2113</v>
      </c>
      <c r="AF251" s="142">
        <v>9036756830</v>
      </c>
      <c r="AG251" s="142" t="s">
        <v>2114</v>
      </c>
      <c r="AH251" s="142" t="s">
        <v>1644</v>
      </c>
      <c r="AI251" s="142" t="s">
        <v>1645</v>
      </c>
      <c r="AJ251" s="18"/>
      <c r="AK251" s="18"/>
      <c r="AL251" s="35"/>
    </row>
    <row r="252" spans="1:38" x14ac:dyDescent="0.25">
      <c r="A252" s="13">
        <v>131</v>
      </c>
      <c r="B252" s="14" t="s">
        <v>399</v>
      </c>
      <c r="C252" s="139" t="s">
        <v>2115</v>
      </c>
      <c r="D252" s="140" t="s">
        <v>1637</v>
      </c>
      <c r="E252" s="14" t="s">
        <v>130</v>
      </c>
      <c r="F252" s="51" t="s">
        <v>0</v>
      </c>
      <c r="G252" s="51">
        <v>3</v>
      </c>
      <c r="H252" s="17" t="s">
        <v>400</v>
      </c>
      <c r="I252" s="16">
        <v>8870489761</v>
      </c>
      <c r="J252" s="4">
        <v>91</v>
      </c>
      <c r="K252" s="4" t="s">
        <v>1671</v>
      </c>
      <c r="L252" s="141">
        <v>53</v>
      </c>
      <c r="M252" s="4" t="s">
        <v>1651</v>
      </c>
      <c r="N252" s="142" t="s">
        <v>1638</v>
      </c>
      <c r="O252" s="51" t="s">
        <v>1033</v>
      </c>
      <c r="P252" s="51" t="s">
        <v>1033</v>
      </c>
      <c r="Q252" s="51" t="s">
        <v>1033</v>
      </c>
      <c r="R252" s="153">
        <v>26.31</v>
      </c>
      <c r="S252" s="30"/>
      <c r="T252" s="30"/>
      <c r="U252" s="30"/>
      <c r="V252" s="18"/>
      <c r="W252" s="18"/>
      <c r="X252" s="18"/>
      <c r="Y252" s="18"/>
      <c r="Z252" s="4" t="s">
        <v>1639</v>
      </c>
      <c r="AA252" s="46" t="s">
        <v>1640</v>
      </c>
      <c r="AB252" s="4"/>
      <c r="AC252" s="143">
        <v>36045</v>
      </c>
      <c r="AD252" s="142" t="s">
        <v>2116</v>
      </c>
      <c r="AE252" s="142" t="s">
        <v>2117</v>
      </c>
      <c r="AF252" s="142">
        <v>9159372521</v>
      </c>
      <c r="AG252" s="142" t="s">
        <v>2118</v>
      </c>
      <c r="AH252" s="142" t="s">
        <v>1804</v>
      </c>
      <c r="AI252" s="142" t="s">
        <v>1645</v>
      </c>
      <c r="AJ252" s="18"/>
      <c r="AK252" s="18"/>
      <c r="AL252" s="35"/>
    </row>
    <row r="253" spans="1:38" x14ac:dyDescent="0.25">
      <c r="A253" s="13">
        <v>132</v>
      </c>
      <c r="B253" s="14" t="s">
        <v>401</v>
      </c>
      <c r="C253" s="139" t="s">
        <v>2119</v>
      </c>
      <c r="D253" s="140" t="s">
        <v>1637</v>
      </c>
      <c r="E253" s="14" t="s">
        <v>130</v>
      </c>
      <c r="F253" s="51" t="s">
        <v>0</v>
      </c>
      <c r="G253" s="51">
        <v>3</v>
      </c>
      <c r="H253" s="17" t="s">
        <v>402</v>
      </c>
      <c r="I253" s="16">
        <v>9448610205</v>
      </c>
      <c r="J253" s="4">
        <v>92</v>
      </c>
      <c r="K253" s="4" t="s">
        <v>1671</v>
      </c>
      <c r="L253" s="141">
        <v>88</v>
      </c>
      <c r="M253" s="4" t="s">
        <v>1651</v>
      </c>
      <c r="N253" s="142" t="s">
        <v>1638</v>
      </c>
      <c r="O253" s="51" t="s">
        <v>1033</v>
      </c>
      <c r="P253" s="51" t="s">
        <v>1033</v>
      </c>
      <c r="Q253" s="51" t="s">
        <v>1033</v>
      </c>
      <c r="R253" s="4">
        <v>59.54</v>
      </c>
      <c r="S253" s="30"/>
      <c r="T253" s="30"/>
      <c r="U253" s="30"/>
      <c r="V253" s="18"/>
      <c r="W253" s="18"/>
      <c r="X253" s="18"/>
      <c r="Y253" s="18"/>
      <c r="Z253" s="4" t="s">
        <v>1639</v>
      </c>
      <c r="AA253" s="46" t="s">
        <v>1640</v>
      </c>
      <c r="AB253" s="4"/>
      <c r="AC253" s="143">
        <v>36097</v>
      </c>
      <c r="AD253" s="142" t="s">
        <v>2120</v>
      </c>
      <c r="AE253" s="142" t="s">
        <v>2121</v>
      </c>
      <c r="AF253" s="142">
        <v>9008531507</v>
      </c>
      <c r="AG253" s="142" t="s">
        <v>1649</v>
      </c>
      <c r="AH253" s="142" t="s">
        <v>1644</v>
      </c>
      <c r="AI253" s="142" t="s">
        <v>1645</v>
      </c>
      <c r="AJ253" s="18"/>
      <c r="AK253" s="18"/>
      <c r="AL253" s="35"/>
    </row>
    <row r="254" spans="1:38" x14ac:dyDescent="0.25">
      <c r="A254" s="13">
        <v>133</v>
      </c>
      <c r="B254" s="14" t="s">
        <v>403</v>
      </c>
      <c r="C254" s="139" t="s">
        <v>2122</v>
      </c>
      <c r="D254" s="140" t="s">
        <v>1637</v>
      </c>
      <c r="E254" s="14" t="s">
        <v>130</v>
      </c>
      <c r="F254" s="51" t="s">
        <v>0</v>
      </c>
      <c r="G254" s="51">
        <v>3</v>
      </c>
      <c r="H254" s="17" t="s">
        <v>404</v>
      </c>
      <c r="I254" s="16">
        <v>8892039598</v>
      </c>
      <c r="J254" s="4">
        <v>65</v>
      </c>
      <c r="K254" s="4" t="s">
        <v>1671</v>
      </c>
      <c r="L254" s="141">
        <v>67</v>
      </c>
      <c r="M254" s="4" t="s">
        <v>1658</v>
      </c>
      <c r="N254" s="142" t="s">
        <v>1638</v>
      </c>
      <c r="O254" s="51" t="s">
        <v>1033</v>
      </c>
      <c r="P254" s="51" t="s">
        <v>1033</v>
      </c>
      <c r="Q254" s="51" t="s">
        <v>1033</v>
      </c>
      <c r="R254" s="153">
        <v>38.92</v>
      </c>
      <c r="S254" s="30"/>
      <c r="T254" s="30"/>
      <c r="U254" s="30"/>
      <c r="V254" s="18"/>
      <c r="W254" s="18"/>
      <c r="X254" s="18"/>
      <c r="Y254" s="18"/>
      <c r="Z254" s="4" t="s">
        <v>1639</v>
      </c>
      <c r="AA254" s="46" t="s">
        <v>1640</v>
      </c>
      <c r="AB254" s="4"/>
      <c r="AC254" s="143">
        <v>35820</v>
      </c>
      <c r="AD254" s="142" t="s">
        <v>2123</v>
      </c>
      <c r="AE254" s="142" t="s">
        <v>2124</v>
      </c>
      <c r="AF254" s="142">
        <v>9886183598</v>
      </c>
      <c r="AG254" s="142" t="s">
        <v>1687</v>
      </c>
      <c r="AH254" s="142" t="s">
        <v>1691</v>
      </c>
      <c r="AI254" s="142" t="s">
        <v>1645</v>
      </c>
      <c r="AJ254" s="18"/>
      <c r="AK254" s="18"/>
      <c r="AL254" s="35"/>
    </row>
    <row r="255" spans="1:38" x14ac:dyDescent="0.25">
      <c r="A255" s="13">
        <v>134</v>
      </c>
      <c r="B255" s="14" t="s">
        <v>405</v>
      </c>
      <c r="C255" s="139" t="s">
        <v>2125</v>
      </c>
      <c r="D255" s="140" t="s">
        <v>1637</v>
      </c>
      <c r="E255" s="14" t="s">
        <v>130</v>
      </c>
      <c r="F255" s="51" t="s">
        <v>0</v>
      </c>
      <c r="G255" s="51">
        <v>3</v>
      </c>
      <c r="H255" s="15" t="s">
        <v>406</v>
      </c>
      <c r="I255" s="16">
        <v>9686534305</v>
      </c>
      <c r="J255" s="4">
        <v>68.48</v>
      </c>
      <c r="K255" s="4" t="s">
        <v>1671</v>
      </c>
      <c r="L255" s="141">
        <v>46.5</v>
      </c>
      <c r="M255" s="4" t="s">
        <v>1651</v>
      </c>
      <c r="N255" s="142" t="s">
        <v>1638</v>
      </c>
      <c r="O255" s="51" t="s">
        <v>1033</v>
      </c>
      <c r="P255" s="51" t="s">
        <v>1033</v>
      </c>
      <c r="Q255" s="51" t="s">
        <v>1033</v>
      </c>
      <c r="R255" s="153">
        <v>33.380000000000003</v>
      </c>
      <c r="S255" s="30"/>
      <c r="T255" s="30"/>
      <c r="U255" s="30"/>
      <c r="V255" s="18"/>
      <c r="W255" s="18"/>
      <c r="X255" s="18"/>
      <c r="Y255" s="18"/>
      <c r="Z255" s="4" t="s">
        <v>1639</v>
      </c>
      <c r="AA255" s="46" t="s">
        <v>1640</v>
      </c>
      <c r="AB255" s="4"/>
      <c r="AC255" s="143">
        <v>35686</v>
      </c>
      <c r="AD255" s="142" t="s">
        <v>2126</v>
      </c>
      <c r="AE255" s="142" t="s">
        <v>2127</v>
      </c>
      <c r="AF255" s="142">
        <v>9538111099</v>
      </c>
      <c r="AG255" s="142" t="s">
        <v>142</v>
      </c>
      <c r="AH255" s="142" t="s">
        <v>1644</v>
      </c>
      <c r="AI255" s="142" t="s">
        <v>1645</v>
      </c>
      <c r="AJ255" s="18"/>
      <c r="AK255" s="18"/>
      <c r="AL255" s="35"/>
    </row>
    <row r="256" spans="1:38" x14ac:dyDescent="0.25">
      <c r="A256" s="13">
        <v>135</v>
      </c>
      <c r="B256" s="14" t="s">
        <v>407</v>
      </c>
      <c r="C256" s="139" t="s">
        <v>2128</v>
      </c>
      <c r="D256" s="140" t="s">
        <v>1637</v>
      </c>
      <c r="E256" s="14" t="s">
        <v>130</v>
      </c>
      <c r="F256" s="51" t="s">
        <v>0</v>
      </c>
      <c r="G256" s="51">
        <v>3</v>
      </c>
      <c r="H256" s="15" t="s">
        <v>408</v>
      </c>
      <c r="I256" s="16">
        <v>9739148664</v>
      </c>
      <c r="J256" s="4"/>
      <c r="K256" s="4"/>
      <c r="L256" s="141">
        <v>48.33</v>
      </c>
      <c r="M256" s="4"/>
      <c r="N256" s="142" t="s">
        <v>1638</v>
      </c>
      <c r="O256" s="51" t="s">
        <v>1033</v>
      </c>
      <c r="P256" s="51" t="s">
        <v>1033</v>
      </c>
      <c r="Q256" s="51" t="s">
        <v>1033</v>
      </c>
      <c r="R256" s="153">
        <v>47.08</v>
      </c>
      <c r="S256" s="30"/>
      <c r="T256" s="30"/>
      <c r="U256" s="30"/>
      <c r="V256" s="18"/>
      <c r="W256" s="18"/>
      <c r="X256" s="18"/>
      <c r="Y256" s="18"/>
      <c r="Z256" s="4" t="s">
        <v>1639</v>
      </c>
      <c r="AA256" s="46" t="s">
        <v>1640</v>
      </c>
      <c r="AB256" s="4"/>
      <c r="AC256" s="143">
        <v>35821</v>
      </c>
      <c r="AD256" s="142" t="s">
        <v>2129</v>
      </c>
      <c r="AE256" s="142" t="s">
        <v>2130</v>
      </c>
      <c r="AF256" s="142">
        <v>9535098531</v>
      </c>
      <c r="AG256" s="142" t="s">
        <v>2131</v>
      </c>
      <c r="AH256" s="142" t="s">
        <v>1644</v>
      </c>
      <c r="AI256" s="142" t="s">
        <v>1645</v>
      </c>
      <c r="AJ256" s="18"/>
      <c r="AK256" s="18"/>
      <c r="AL256" s="35"/>
    </row>
    <row r="257" spans="1:38" x14ac:dyDescent="0.25">
      <c r="A257" s="13">
        <v>136</v>
      </c>
      <c r="B257" s="14" t="s">
        <v>409</v>
      </c>
      <c r="C257" s="139" t="s">
        <v>2132</v>
      </c>
      <c r="D257" s="140" t="s">
        <v>1637</v>
      </c>
      <c r="E257" s="14" t="s">
        <v>130</v>
      </c>
      <c r="F257" s="51" t="s">
        <v>0</v>
      </c>
      <c r="G257" s="51">
        <v>3</v>
      </c>
      <c r="H257" s="15" t="s">
        <v>410</v>
      </c>
      <c r="I257" s="16">
        <v>9066629950</v>
      </c>
      <c r="J257" s="4">
        <v>64.5</v>
      </c>
      <c r="K257" s="4" t="s">
        <v>1671</v>
      </c>
      <c r="L257" s="141">
        <v>49.5</v>
      </c>
      <c r="M257" s="4" t="s">
        <v>1658</v>
      </c>
      <c r="N257" s="142" t="s">
        <v>1638</v>
      </c>
      <c r="O257" s="51" t="s">
        <v>1033</v>
      </c>
      <c r="P257" s="51" t="s">
        <v>1033</v>
      </c>
      <c r="Q257" s="51" t="s">
        <v>1033</v>
      </c>
      <c r="R257" s="153">
        <v>40.46</v>
      </c>
      <c r="S257" s="30"/>
      <c r="T257" s="30"/>
      <c r="U257" s="30"/>
      <c r="V257" s="18"/>
      <c r="W257" s="18"/>
      <c r="X257" s="18"/>
      <c r="Y257" s="18"/>
      <c r="Z257" s="4" t="s">
        <v>1058</v>
      </c>
      <c r="AA257" s="46" t="s">
        <v>1640</v>
      </c>
      <c r="AB257" s="4"/>
      <c r="AC257" s="143">
        <v>35786</v>
      </c>
      <c r="AD257" s="142" t="s">
        <v>2133</v>
      </c>
      <c r="AE257" s="142" t="s">
        <v>2134</v>
      </c>
      <c r="AF257" s="142">
        <v>9066629950</v>
      </c>
      <c r="AG257" s="142" t="s">
        <v>2135</v>
      </c>
      <c r="AH257" s="142" t="s">
        <v>1644</v>
      </c>
      <c r="AI257" s="142" t="s">
        <v>1645</v>
      </c>
      <c r="AJ257" s="18"/>
      <c r="AK257" s="18"/>
      <c r="AL257" s="35"/>
    </row>
    <row r="258" spans="1:38" x14ac:dyDescent="0.25">
      <c r="A258" s="13">
        <v>137</v>
      </c>
      <c r="B258" s="14" t="s">
        <v>411</v>
      </c>
      <c r="C258" s="139" t="s">
        <v>2136</v>
      </c>
      <c r="D258" s="140" t="s">
        <v>1637</v>
      </c>
      <c r="E258" s="14" t="s">
        <v>130</v>
      </c>
      <c r="F258" s="51" t="s">
        <v>0</v>
      </c>
      <c r="G258" s="51">
        <v>3</v>
      </c>
      <c r="H258" s="15" t="s">
        <v>412</v>
      </c>
      <c r="I258" s="16">
        <v>8147627884</v>
      </c>
      <c r="J258" s="4">
        <v>65</v>
      </c>
      <c r="K258" s="4" t="s">
        <v>1060</v>
      </c>
      <c r="L258" s="141">
        <v>67</v>
      </c>
      <c r="M258" s="4" t="s">
        <v>1031</v>
      </c>
      <c r="N258" s="142" t="s">
        <v>1638</v>
      </c>
      <c r="O258" s="51" t="s">
        <v>1033</v>
      </c>
      <c r="P258" s="51" t="s">
        <v>1033</v>
      </c>
      <c r="Q258" s="51" t="s">
        <v>1033</v>
      </c>
      <c r="R258" s="4">
        <v>60.15</v>
      </c>
      <c r="S258" s="30"/>
      <c r="T258" s="30"/>
      <c r="U258" s="30"/>
      <c r="V258" s="18"/>
      <c r="W258" s="18"/>
      <c r="X258" s="18"/>
      <c r="Y258" s="18"/>
      <c r="Z258" s="4" t="s">
        <v>1639</v>
      </c>
      <c r="AA258" s="46" t="s">
        <v>1640</v>
      </c>
      <c r="AB258" s="4"/>
      <c r="AC258" s="143">
        <v>35918</v>
      </c>
      <c r="AD258" s="142" t="s">
        <v>2137</v>
      </c>
      <c r="AE258" s="142" t="s">
        <v>2138</v>
      </c>
      <c r="AF258" s="142">
        <v>9731691318</v>
      </c>
      <c r="AG258" s="142" t="s">
        <v>2040</v>
      </c>
      <c r="AH258" s="142" t="s">
        <v>1644</v>
      </c>
      <c r="AI258" s="142" t="s">
        <v>1645</v>
      </c>
      <c r="AJ258" s="18"/>
      <c r="AK258" s="18"/>
      <c r="AL258" s="35"/>
    </row>
    <row r="259" spans="1:38" x14ac:dyDescent="0.25">
      <c r="A259" s="13">
        <v>138</v>
      </c>
      <c r="B259" s="14" t="s">
        <v>413</v>
      </c>
      <c r="C259" s="139" t="s">
        <v>2139</v>
      </c>
      <c r="D259" s="140" t="s">
        <v>1662</v>
      </c>
      <c r="E259" s="14" t="s">
        <v>130</v>
      </c>
      <c r="F259" s="51" t="s">
        <v>0</v>
      </c>
      <c r="G259" s="51">
        <v>3</v>
      </c>
      <c r="H259" s="15" t="s">
        <v>414</v>
      </c>
      <c r="I259" s="16">
        <v>9738814797</v>
      </c>
      <c r="J259" s="4">
        <v>83</v>
      </c>
      <c r="K259" s="4" t="s">
        <v>1671</v>
      </c>
      <c r="L259" s="141">
        <v>77</v>
      </c>
      <c r="M259" s="4" t="s">
        <v>1651</v>
      </c>
      <c r="N259" s="142" t="s">
        <v>1638</v>
      </c>
      <c r="O259" s="51" t="s">
        <v>1033</v>
      </c>
      <c r="P259" s="51" t="s">
        <v>1033</v>
      </c>
      <c r="Q259" s="51" t="s">
        <v>1033</v>
      </c>
      <c r="R259" s="4">
        <v>71.23</v>
      </c>
      <c r="S259" s="30"/>
      <c r="T259" s="30"/>
      <c r="U259" s="30"/>
      <c r="V259" s="18"/>
      <c r="W259" s="18"/>
      <c r="X259" s="18"/>
      <c r="Y259" s="18"/>
      <c r="Z259" s="4" t="s">
        <v>1639</v>
      </c>
      <c r="AA259" s="46" t="s">
        <v>1640</v>
      </c>
      <c r="AB259" s="4"/>
      <c r="AC259" s="143">
        <v>35922</v>
      </c>
      <c r="AD259" s="142" t="s">
        <v>2140</v>
      </c>
      <c r="AE259" s="142" t="s">
        <v>2141</v>
      </c>
      <c r="AF259" s="142">
        <v>9886134421</v>
      </c>
      <c r="AG259" s="142" t="s">
        <v>2142</v>
      </c>
      <c r="AH259" s="142" t="s">
        <v>1644</v>
      </c>
      <c r="AI259" s="142" t="s">
        <v>1645</v>
      </c>
      <c r="AJ259" s="18"/>
      <c r="AK259" s="18"/>
      <c r="AL259" s="35"/>
    </row>
    <row r="260" spans="1:38" x14ac:dyDescent="0.25">
      <c r="A260" s="13">
        <v>139</v>
      </c>
      <c r="B260" s="14" t="s">
        <v>415</v>
      </c>
      <c r="C260" s="139" t="s">
        <v>2143</v>
      </c>
      <c r="D260" s="140" t="s">
        <v>1662</v>
      </c>
      <c r="E260" s="14" t="s">
        <v>130</v>
      </c>
      <c r="F260" s="51" t="s">
        <v>0</v>
      </c>
      <c r="G260" s="51">
        <v>3</v>
      </c>
      <c r="H260" s="15" t="s">
        <v>416</v>
      </c>
      <c r="I260" s="16">
        <v>9880335467</v>
      </c>
      <c r="J260" s="4">
        <v>87</v>
      </c>
      <c r="K260" s="4" t="s">
        <v>1671</v>
      </c>
      <c r="L260" s="141">
        <v>65</v>
      </c>
      <c r="M260" s="4" t="s">
        <v>1651</v>
      </c>
      <c r="N260" s="142" t="s">
        <v>1638</v>
      </c>
      <c r="O260" s="51" t="s">
        <v>1033</v>
      </c>
      <c r="P260" s="51" t="s">
        <v>1033</v>
      </c>
      <c r="Q260" s="51" t="s">
        <v>1033</v>
      </c>
      <c r="R260" s="153">
        <v>59.85</v>
      </c>
      <c r="S260" s="30"/>
      <c r="T260" s="30"/>
      <c r="U260" s="30"/>
      <c r="V260" s="18"/>
      <c r="W260" s="18"/>
      <c r="X260" s="18"/>
      <c r="Y260" s="18"/>
      <c r="Z260" s="4" t="s">
        <v>1058</v>
      </c>
      <c r="AA260" s="46" t="s">
        <v>1640</v>
      </c>
      <c r="AB260" s="4"/>
      <c r="AC260" s="143">
        <v>36000</v>
      </c>
      <c r="AD260" s="142" t="s">
        <v>2144</v>
      </c>
      <c r="AE260" s="142" t="s">
        <v>2145</v>
      </c>
      <c r="AF260" s="142">
        <v>9880731548</v>
      </c>
      <c r="AG260" s="142" t="s">
        <v>2146</v>
      </c>
      <c r="AH260" s="142" t="s">
        <v>2061</v>
      </c>
      <c r="AI260" s="142" t="s">
        <v>1645</v>
      </c>
      <c r="AJ260" s="18"/>
      <c r="AK260" s="18"/>
      <c r="AL260" s="35"/>
    </row>
    <row r="261" spans="1:38" x14ac:dyDescent="0.25">
      <c r="A261" s="13">
        <v>140</v>
      </c>
      <c r="B261" s="14" t="s">
        <v>417</v>
      </c>
      <c r="C261" s="139" t="s">
        <v>2147</v>
      </c>
      <c r="D261" s="140" t="s">
        <v>1637</v>
      </c>
      <c r="E261" s="14" t="s">
        <v>130</v>
      </c>
      <c r="F261" s="51" t="s">
        <v>0</v>
      </c>
      <c r="G261" s="51">
        <v>3</v>
      </c>
      <c r="H261" s="15" t="s">
        <v>418</v>
      </c>
      <c r="I261" s="16">
        <v>9535326152</v>
      </c>
      <c r="J261" s="4">
        <v>67</v>
      </c>
      <c r="K261" s="4" t="s">
        <v>1671</v>
      </c>
      <c r="L261" s="141">
        <v>65</v>
      </c>
      <c r="M261" s="4" t="s">
        <v>1031</v>
      </c>
      <c r="N261" s="142" t="s">
        <v>1638</v>
      </c>
      <c r="O261" s="51" t="s">
        <v>1033</v>
      </c>
      <c r="P261" s="51" t="s">
        <v>1033</v>
      </c>
      <c r="Q261" s="51" t="s">
        <v>1033</v>
      </c>
      <c r="R261" s="153">
        <v>39.54</v>
      </c>
      <c r="S261" s="30"/>
      <c r="T261" s="30"/>
      <c r="U261" s="30"/>
      <c r="V261" s="18"/>
      <c r="W261" s="18"/>
      <c r="X261" s="18"/>
      <c r="Y261" s="18"/>
      <c r="Z261" s="4" t="s">
        <v>1639</v>
      </c>
      <c r="AA261" s="46" t="s">
        <v>1640</v>
      </c>
      <c r="AB261" s="4"/>
      <c r="AC261" s="143">
        <v>35945</v>
      </c>
      <c r="AD261" s="142" t="s">
        <v>2148</v>
      </c>
      <c r="AE261" s="142" t="s">
        <v>2149</v>
      </c>
      <c r="AF261" s="142">
        <v>9449544792</v>
      </c>
      <c r="AG261" s="142" t="s">
        <v>2150</v>
      </c>
      <c r="AH261" s="142" t="s">
        <v>1644</v>
      </c>
      <c r="AI261" s="142" t="s">
        <v>1645</v>
      </c>
      <c r="AJ261" s="18"/>
      <c r="AK261" s="18"/>
      <c r="AL261" s="35"/>
    </row>
    <row r="262" spans="1:38" x14ac:dyDescent="0.25">
      <c r="A262" s="13">
        <v>141</v>
      </c>
      <c r="B262" s="14" t="s">
        <v>419</v>
      </c>
      <c r="C262" s="139" t="s">
        <v>2151</v>
      </c>
      <c r="D262" s="140" t="s">
        <v>1637</v>
      </c>
      <c r="E262" s="14" t="s">
        <v>130</v>
      </c>
      <c r="F262" s="51" t="s">
        <v>0</v>
      </c>
      <c r="G262" s="51">
        <v>3</v>
      </c>
      <c r="H262" s="15" t="s">
        <v>420</v>
      </c>
      <c r="I262" s="16">
        <v>9738008201</v>
      </c>
      <c r="J262" s="4">
        <v>56</v>
      </c>
      <c r="K262" s="4" t="s">
        <v>1671</v>
      </c>
      <c r="L262" s="141">
        <v>56</v>
      </c>
      <c r="M262" s="4" t="s">
        <v>1658</v>
      </c>
      <c r="N262" s="142" t="s">
        <v>1638</v>
      </c>
      <c r="O262" s="51" t="s">
        <v>1033</v>
      </c>
      <c r="P262" s="51" t="s">
        <v>1033</v>
      </c>
      <c r="Q262" s="51" t="s">
        <v>1033</v>
      </c>
      <c r="R262" s="153">
        <v>54.77</v>
      </c>
      <c r="S262" s="30"/>
      <c r="T262" s="30"/>
      <c r="U262" s="30"/>
      <c r="V262" s="18"/>
      <c r="W262" s="18"/>
      <c r="X262" s="18"/>
      <c r="Y262" s="18"/>
      <c r="Z262" s="4" t="s">
        <v>1639</v>
      </c>
      <c r="AA262" s="46" t="s">
        <v>1640</v>
      </c>
      <c r="AB262" s="4"/>
      <c r="AC262" s="143">
        <v>35156</v>
      </c>
      <c r="AD262" s="142" t="s">
        <v>2152</v>
      </c>
      <c r="AE262" s="142" t="s">
        <v>2153</v>
      </c>
      <c r="AF262" s="142">
        <v>9241120420</v>
      </c>
      <c r="AG262" s="142" t="s">
        <v>1687</v>
      </c>
      <c r="AH262" s="142" t="s">
        <v>1691</v>
      </c>
      <c r="AI262" s="142" t="s">
        <v>1645</v>
      </c>
      <c r="AJ262" s="18"/>
      <c r="AK262" s="18"/>
      <c r="AL262" s="35"/>
    </row>
    <row r="263" spans="1:38" x14ac:dyDescent="0.25">
      <c r="A263" s="13">
        <v>142</v>
      </c>
      <c r="B263" s="14" t="s">
        <v>421</v>
      </c>
      <c r="C263" s="139" t="s">
        <v>2154</v>
      </c>
      <c r="D263" s="140" t="s">
        <v>1662</v>
      </c>
      <c r="E263" s="14" t="s">
        <v>130</v>
      </c>
      <c r="F263" s="51" t="s">
        <v>0</v>
      </c>
      <c r="G263" s="51">
        <v>3</v>
      </c>
      <c r="H263" s="15" t="s">
        <v>422</v>
      </c>
      <c r="I263" s="16">
        <v>9108144097</v>
      </c>
      <c r="J263" s="4"/>
      <c r="K263" s="4"/>
      <c r="L263" s="141">
        <v>71.33</v>
      </c>
      <c r="M263" s="4"/>
      <c r="N263" s="142" t="s">
        <v>1032</v>
      </c>
      <c r="O263" s="51" t="s">
        <v>1033</v>
      </c>
      <c r="P263" s="51" t="s">
        <v>1033</v>
      </c>
      <c r="Q263" s="51" t="s">
        <v>1033</v>
      </c>
      <c r="R263" s="153">
        <v>54.92</v>
      </c>
      <c r="S263" s="30"/>
      <c r="T263" s="30"/>
      <c r="U263" s="30"/>
      <c r="V263" s="18"/>
      <c r="W263" s="18"/>
      <c r="X263" s="18"/>
      <c r="Y263" s="18"/>
      <c r="Z263" s="4" t="s">
        <v>1639</v>
      </c>
      <c r="AA263" s="46" t="s">
        <v>1640</v>
      </c>
      <c r="AB263" s="4"/>
      <c r="AC263" s="143">
        <v>35540</v>
      </c>
      <c r="AD263" s="142" t="s">
        <v>2155</v>
      </c>
      <c r="AE263" s="142" t="s">
        <v>2156</v>
      </c>
      <c r="AF263" s="142">
        <v>9945160006</v>
      </c>
      <c r="AG263" s="142" t="s">
        <v>1686</v>
      </c>
      <c r="AH263" s="142" t="s">
        <v>1691</v>
      </c>
      <c r="AI263" s="142" t="s">
        <v>1645</v>
      </c>
      <c r="AJ263" s="18"/>
      <c r="AK263" s="18"/>
      <c r="AL263" s="35"/>
    </row>
    <row r="264" spans="1:38" x14ac:dyDescent="0.25">
      <c r="A264" s="13">
        <v>143</v>
      </c>
      <c r="B264" s="14" t="s">
        <v>423</v>
      </c>
      <c r="C264" s="139" t="s">
        <v>2157</v>
      </c>
      <c r="D264" s="140" t="s">
        <v>1662</v>
      </c>
      <c r="E264" s="14" t="s">
        <v>130</v>
      </c>
      <c r="F264" s="51" t="s">
        <v>0</v>
      </c>
      <c r="G264" s="51">
        <v>3</v>
      </c>
      <c r="H264" s="15" t="s">
        <v>424</v>
      </c>
      <c r="I264" s="16">
        <v>7795630141</v>
      </c>
      <c r="J264" s="4">
        <v>74.400000000000006</v>
      </c>
      <c r="K264" s="4" t="s">
        <v>1671</v>
      </c>
      <c r="L264" s="141">
        <v>72</v>
      </c>
      <c r="M264" s="4" t="s">
        <v>1658</v>
      </c>
      <c r="N264" s="142" t="s">
        <v>1032</v>
      </c>
      <c r="O264" s="51" t="s">
        <v>1033</v>
      </c>
      <c r="P264" s="51" t="s">
        <v>1033</v>
      </c>
      <c r="Q264" s="51" t="s">
        <v>1033</v>
      </c>
      <c r="R264" s="153">
        <v>52.31</v>
      </c>
      <c r="S264" s="30"/>
      <c r="T264" s="30"/>
      <c r="U264" s="30"/>
      <c r="V264" s="18"/>
      <c r="W264" s="18"/>
      <c r="X264" s="18"/>
      <c r="Y264" s="18"/>
      <c r="Z264" s="4" t="s">
        <v>1639</v>
      </c>
      <c r="AA264" s="46" t="s">
        <v>1640</v>
      </c>
      <c r="AB264" s="4"/>
      <c r="AC264" s="143">
        <v>35747</v>
      </c>
      <c r="AD264" s="142" t="s">
        <v>2158</v>
      </c>
      <c r="AE264" s="142" t="s">
        <v>2159</v>
      </c>
      <c r="AF264" s="142">
        <v>9739587256</v>
      </c>
      <c r="AG264" s="142" t="s">
        <v>2030</v>
      </c>
      <c r="AH264" s="142" t="s">
        <v>1644</v>
      </c>
      <c r="AI264" s="142" t="s">
        <v>1645</v>
      </c>
      <c r="AJ264" s="18"/>
      <c r="AK264" s="18"/>
      <c r="AL264" s="35"/>
    </row>
    <row r="265" spans="1:38" x14ac:dyDescent="0.25">
      <c r="A265" s="13">
        <v>144</v>
      </c>
      <c r="B265" s="14" t="s">
        <v>425</v>
      </c>
      <c r="C265" s="139" t="s">
        <v>2160</v>
      </c>
      <c r="D265" s="140" t="s">
        <v>1637</v>
      </c>
      <c r="E265" s="14" t="s">
        <v>130</v>
      </c>
      <c r="F265" s="51" t="s">
        <v>0</v>
      </c>
      <c r="G265" s="51">
        <v>3</v>
      </c>
      <c r="H265" s="17" t="s">
        <v>426</v>
      </c>
      <c r="I265" s="16">
        <v>9066046218</v>
      </c>
      <c r="J265" s="4">
        <v>64.5</v>
      </c>
      <c r="K265" s="4" t="s">
        <v>1671</v>
      </c>
      <c r="L265" s="141">
        <v>50</v>
      </c>
      <c r="M265" s="4" t="s">
        <v>1651</v>
      </c>
      <c r="N265" s="142" t="s">
        <v>1638</v>
      </c>
      <c r="O265" s="51" t="s">
        <v>1033</v>
      </c>
      <c r="P265" s="51" t="s">
        <v>1033</v>
      </c>
      <c r="Q265" s="51" t="s">
        <v>1033</v>
      </c>
      <c r="R265" s="153">
        <v>36.15</v>
      </c>
      <c r="S265" s="30"/>
      <c r="T265" s="30"/>
      <c r="U265" s="30"/>
      <c r="V265" s="18"/>
      <c r="W265" s="18"/>
      <c r="X265" s="18"/>
      <c r="Y265" s="18"/>
      <c r="Z265" s="4" t="s">
        <v>1058</v>
      </c>
      <c r="AA265" s="46" t="s">
        <v>1640</v>
      </c>
      <c r="AB265" s="4"/>
      <c r="AC265" s="143">
        <v>36209</v>
      </c>
      <c r="AD265" s="142" t="s">
        <v>2161</v>
      </c>
      <c r="AE265" s="142" t="s">
        <v>2162</v>
      </c>
      <c r="AF265" s="142">
        <v>9611860105</v>
      </c>
      <c r="AG265" s="142" t="s">
        <v>1959</v>
      </c>
      <c r="AH265" s="142" t="s">
        <v>1644</v>
      </c>
      <c r="AI265" s="142" t="s">
        <v>1645</v>
      </c>
      <c r="AJ265" s="18"/>
      <c r="AK265" s="18"/>
      <c r="AL265" s="35"/>
    </row>
    <row r="266" spans="1:38" x14ac:dyDescent="0.25">
      <c r="A266" s="13">
        <v>145</v>
      </c>
      <c r="B266" s="14" t="s">
        <v>427</v>
      </c>
      <c r="C266" s="139" t="s">
        <v>2163</v>
      </c>
      <c r="D266" s="140" t="s">
        <v>1637</v>
      </c>
      <c r="E266" s="14" t="s">
        <v>130</v>
      </c>
      <c r="F266" s="51" t="s">
        <v>0</v>
      </c>
      <c r="G266" s="51">
        <v>3</v>
      </c>
      <c r="H266" s="15" t="s">
        <v>428</v>
      </c>
      <c r="I266" s="16">
        <v>9980458149</v>
      </c>
      <c r="J266" s="4">
        <v>78</v>
      </c>
      <c r="K266" s="4" t="s">
        <v>1098</v>
      </c>
      <c r="L266" s="141">
        <v>50</v>
      </c>
      <c r="M266" s="4" t="s">
        <v>1031</v>
      </c>
      <c r="N266" s="142" t="s">
        <v>1032</v>
      </c>
      <c r="O266" s="51" t="s">
        <v>1033</v>
      </c>
      <c r="P266" s="51" t="s">
        <v>1033</v>
      </c>
      <c r="Q266" s="51" t="s">
        <v>1033</v>
      </c>
      <c r="R266" s="153">
        <v>39.380000000000003</v>
      </c>
      <c r="S266" s="30"/>
      <c r="T266" s="30"/>
      <c r="U266" s="30"/>
      <c r="V266" s="18"/>
      <c r="W266" s="18"/>
      <c r="X266" s="18"/>
      <c r="Y266" s="18"/>
      <c r="Z266" s="4" t="s">
        <v>1639</v>
      </c>
      <c r="AA266" s="46" t="s">
        <v>1640</v>
      </c>
      <c r="AB266" s="4"/>
      <c r="AC266" s="143">
        <v>35670</v>
      </c>
      <c r="AD266" s="142" t="s">
        <v>2164</v>
      </c>
      <c r="AE266" s="142" t="s">
        <v>2165</v>
      </c>
      <c r="AF266" s="142">
        <v>9972872727</v>
      </c>
      <c r="AG266" s="142" t="s">
        <v>1669</v>
      </c>
      <c r="AH266" s="142" t="s">
        <v>1804</v>
      </c>
      <c r="AI266" s="142" t="s">
        <v>1645</v>
      </c>
      <c r="AJ266" s="18"/>
      <c r="AK266" s="18"/>
      <c r="AL266" s="35"/>
    </row>
    <row r="267" spans="1:38" x14ac:dyDescent="0.25">
      <c r="A267" s="13">
        <v>146</v>
      </c>
      <c r="B267" s="14" t="s">
        <v>429</v>
      </c>
      <c r="C267" s="139" t="s">
        <v>2166</v>
      </c>
      <c r="D267" s="140" t="s">
        <v>1637</v>
      </c>
      <c r="E267" s="14" t="s">
        <v>130</v>
      </c>
      <c r="F267" s="51" t="s">
        <v>0</v>
      </c>
      <c r="G267" s="51">
        <v>3</v>
      </c>
      <c r="H267" s="15" t="s">
        <v>430</v>
      </c>
      <c r="I267" s="16">
        <v>9900233720</v>
      </c>
      <c r="J267" s="4">
        <v>62.5</v>
      </c>
      <c r="K267" s="4" t="s">
        <v>1060</v>
      </c>
      <c r="L267" s="141">
        <v>68</v>
      </c>
      <c r="M267" s="4" t="s">
        <v>1651</v>
      </c>
      <c r="N267" s="142" t="s">
        <v>1032</v>
      </c>
      <c r="O267" s="51" t="s">
        <v>1033</v>
      </c>
      <c r="P267" s="51" t="s">
        <v>1033</v>
      </c>
      <c r="Q267" s="51" t="s">
        <v>1033</v>
      </c>
      <c r="R267" s="153">
        <v>43.69</v>
      </c>
      <c r="S267" s="30"/>
      <c r="T267" s="30"/>
      <c r="U267" s="30"/>
      <c r="V267" s="18"/>
      <c r="W267" s="18"/>
      <c r="X267" s="18"/>
      <c r="Y267" s="18"/>
      <c r="Z267" s="4" t="s">
        <v>1639</v>
      </c>
      <c r="AA267" s="46" t="s">
        <v>1640</v>
      </c>
      <c r="AB267" s="4"/>
      <c r="AC267" s="143">
        <v>35783</v>
      </c>
      <c r="AD267" s="142" t="s">
        <v>2167</v>
      </c>
      <c r="AE267" s="142" t="s">
        <v>2168</v>
      </c>
      <c r="AF267" s="142">
        <v>9986033720</v>
      </c>
      <c r="AG267" s="142" t="s">
        <v>1828</v>
      </c>
      <c r="AH267" s="142" t="s">
        <v>1644</v>
      </c>
      <c r="AI267" s="142" t="s">
        <v>1645</v>
      </c>
      <c r="AJ267" s="18"/>
      <c r="AK267" s="18"/>
      <c r="AL267" s="35"/>
    </row>
    <row r="268" spans="1:38" x14ac:dyDescent="0.25">
      <c r="A268" s="13">
        <v>147</v>
      </c>
      <c r="B268" s="14" t="s">
        <v>431</v>
      </c>
      <c r="C268" s="139" t="s">
        <v>2169</v>
      </c>
      <c r="D268" s="140" t="s">
        <v>1637</v>
      </c>
      <c r="E268" s="14" t="s">
        <v>130</v>
      </c>
      <c r="F268" s="51" t="s">
        <v>0</v>
      </c>
      <c r="G268" s="51">
        <v>3</v>
      </c>
      <c r="H268" s="15" t="s">
        <v>432</v>
      </c>
      <c r="I268" s="16">
        <v>8123855573</v>
      </c>
      <c r="J268" s="4">
        <v>64</v>
      </c>
      <c r="K268" s="4" t="s">
        <v>1098</v>
      </c>
      <c r="L268" s="141">
        <v>64</v>
      </c>
      <c r="M268" s="4" t="s">
        <v>1651</v>
      </c>
      <c r="N268" s="142" t="s">
        <v>1032</v>
      </c>
      <c r="O268" s="51" t="s">
        <v>1033</v>
      </c>
      <c r="P268" s="51" t="s">
        <v>1033</v>
      </c>
      <c r="Q268" s="51" t="s">
        <v>1033</v>
      </c>
      <c r="R268" s="153">
        <v>45.85</v>
      </c>
      <c r="S268" s="30"/>
      <c r="T268" s="30"/>
      <c r="U268" s="30"/>
      <c r="V268" s="18"/>
      <c r="W268" s="18"/>
      <c r="X268" s="18"/>
      <c r="Y268" s="18"/>
      <c r="Z268" s="4" t="s">
        <v>1639</v>
      </c>
      <c r="AA268" s="46" t="s">
        <v>1640</v>
      </c>
      <c r="AB268" s="4"/>
      <c r="AC268" s="143">
        <v>35857</v>
      </c>
      <c r="AD268" s="142" t="s">
        <v>2170</v>
      </c>
      <c r="AE268" s="142" t="s">
        <v>2171</v>
      </c>
      <c r="AF268" s="142">
        <v>9019262575</v>
      </c>
      <c r="AG268" s="142" t="s">
        <v>1686</v>
      </c>
      <c r="AH268" s="142" t="s">
        <v>1691</v>
      </c>
      <c r="AI268" s="142" t="s">
        <v>1645</v>
      </c>
      <c r="AJ268" s="18"/>
      <c r="AK268" s="18"/>
      <c r="AL268" s="35"/>
    </row>
    <row r="269" spans="1:38" x14ac:dyDescent="0.25">
      <c r="A269" s="13">
        <v>148</v>
      </c>
      <c r="B269" s="14" t="s">
        <v>433</v>
      </c>
      <c r="C269" s="139" t="s">
        <v>2172</v>
      </c>
      <c r="D269" s="140" t="s">
        <v>1637</v>
      </c>
      <c r="E269" s="14" t="s">
        <v>130</v>
      </c>
      <c r="F269" s="51" t="s">
        <v>0</v>
      </c>
      <c r="G269" s="51">
        <v>3</v>
      </c>
      <c r="H269" s="17" t="s">
        <v>434</v>
      </c>
      <c r="I269" s="16">
        <v>7677267426</v>
      </c>
      <c r="J269" s="4"/>
      <c r="K269" s="4"/>
      <c r="L269" s="141">
        <v>56</v>
      </c>
      <c r="M269" s="4"/>
      <c r="N269" s="142" t="s">
        <v>1060</v>
      </c>
      <c r="O269" s="51" t="s">
        <v>1033</v>
      </c>
      <c r="P269" s="51" t="s">
        <v>1033</v>
      </c>
      <c r="Q269" s="51" t="s">
        <v>1033</v>
      </c>
      <c r="R269" s="153">
        <v>42.46</v>
      </c>
      <c r="S269" s="30"/>
      <c r="T269" s="30"/>
      <c r="U269" s="30"/>
      <c r="V269" s="18"/>
      <c r="W269" s="18"/>
      <c r="X269" s="18"/>
      <c r="Y269" s="18"/>
      <c r="Z269" s="4" t="s">
        <v>1639</v>
      </c>
      <c r="AA269" s="46" t="s">
        <v>1640</v>
      </c>
      <c r="AB269" s="4"/>
      <c r="AC269" s="143">
        <v>35452</v>
      </c>
      <c r="AD269" s="142" t="s">
        <v>2173</v>
      </c>
      <c r="AE269" s="142" t="s">
        <v>2174</v>
      </c>
      <c r="AF269" s="142">
        <v>9334438191</v>
      </c>
      <c r="AG269" s="142" t="s">
        <v>2131</v>
      </c>
      <c r="AH269" s="142" t="s">
        <v>1644</v>
      </c>
      <c r="AI269" s="142" t="s">
        <v>1645</v>
      </c>
      <c r="AJ269" s="18"/>
      <c r="AK269" s="18"/>
      <c r="AL269" s="35"/>
    </row>
    <row r="270" spans="1:38" x14ac:dyDescent="0.25">
      <c r="A270" s="13">
        <v>149</v>
      </c>
      <c r="B270" s="14" t="s">
        <v>435</v>
      </c>
      <c r="C270" s="139" t="s">
        <v>2175</v>
      </c>
      <c r="D270" s="140" t="s">
        <v>1637</v>
      </c>
      <c r="E270" s="14" t="s">
        <v>130</v>
      </c>
      <c r="F270" s="51" t="s">
        <v>0</v>
      </c>
      <c r="G270" s="51">
        <v>3</v>
      </c>
      <c r="H270" s="15" t="s">
        <v>436</v>
      </c>
      <c r="I270" s="16">
        <v>9986649827</v>
      </c>
      <c r="J270" s="4">
        <v>68</v>
      </c>
      <c r="K270" s="4" t="s">
        <v>1098</v>
      </c>
      <c r="L270" s="141">
        <v>70</v>
      </c>
      <c r="M270" s="4" t="s">
        <v>1651</v>
      </c>
      <c r="N270" s="142" t="s">
        <v>1032</v>
      </c>
      <c r="O270" s="51" t="s">
        <v>1033</v>
      </c>
      <c r="P270" s="51" t="s">
        <v>1033</v>
      </c>
      <c r="Q270" s="51" t="s">
        <v>1033</v>
      </c>
      <c r="R270" s="4">
        <v>62.15</v>
      </c>
      <c r="S270" s="30"/>
      <c r="T270" s="30"/>
      <c r="U270" s="30"/>
      <c r="V270" s="18"/>
      <c r="W270" s="18"/>
      <c r="X270" s="18"/>
      <c r="Y270" s="18"/>
      <c r="Z270" s="4" t="s">
        <v>1058</v>
      </c>
      <c r="AA270" s="46" t="s">
        <v>1640</v>
      </c>
      <c r="AB270" s="4"/>
      <c r="AC270" s="143">
        <v>35681</v>
      </c>
      <c r="AD270" s="142" t="s">
        <v>2176</v>
      </c>
      <c r="AE270" s="142" t="s">
        <v>2177</v>
      </c>
      <c r="AF270" s="142">
        <v>9243441777</v>
      </c>
      <c r="AG270" s="142" t="s">
        <v>2178</v>
      </c>
      <c r="AH270" s="142" t="s">
        <v>1644</v>
      </c>
      <c r="AI270" s="142" t="s">
        <v>1645</v>
      </c>
      <c r="AJ270" s="18"/>
      <c r="AK270" s="18"/>
      <c r="AL270" s="35"/>
    </row>
    <row r="271" spans="1:38" x14ac:dyDescent="0.25">
      <c r="A271" s="13">
        <v>150</v>
      </c>
      <c r="B271" s="14" t="s">
        <v>437</v>
      </c>
      <c r="C271" s="139" t="s">
        <v>2179</v>
      </c>
      <c r="D271" s="140" t="s">
        <v>1662</v>
      </c>
      <c r="E271" s="14" t="s">
        <v>130</v>
      </c>
      <c r="F271" s="51" t="s">
        <v>0</v>
      </c>
      <c r="G271" s="51">
        <v>3</v>
      </c>
      <c r="H271" s="15" t="s">
        <v>438</v>
      </c>
      <c r="I271" s="16">
        <v>8971570651</v>
      </c>
      <c r="J271" s="4">
        <v>63</v>
      </c>
      <c r="K271" s="46" t="s">
        <v>2180</v>
      </c>
      <c r="L271" s="141">
        <v>57</v>
      </c>
      <c r="M271" s="4" t="s">
        <v>2181</v>
      </c>
      <c r="N271" s="142" t="s">
        <v>2089</v>
      </c>
      <c r="O271" s="51" t="s">
        <v>1033</v>
      </c>
      <c r="P271" s="51" t="s">
        <v>1033</v>
      </c>
      <c r="Q271" s="51" t="s">
        <v>1033</v>
      </c>
      <c r="R271" s="4"/>
      <c r="S271" s="30"/>
      <c r="T271" s="30"/>
      <c r="U271" s="30"/>
      <c r="V271" s="18"/>
      <c r="W271" s="18"/>
      <c r="X271" s="18"/>
      <c r="Y271" s="18"/>
      <c r="Z271" s="4" t="s">
        <v>1639</v>
      </c>
      <c r="AA271" s="46" t="s">
        <v>1640</v>
      </c>
      <c r="AB271" s="4"/>
      <c r="AC271" s="143">
        <v>35731</v>
      </c>
      <c r="AD271" s="142" t="s">
        <v>2182</v>
      </c>
      <c r="AE271" s="142" t="s">
        <v>2183</v>
      </c>
      <c r="AF271" s="142">
        <v>9779851049695</v>
      </c>
      <c r="AG271" s="142" t="s">
        <v>2081</v>
      </c>
      <c r="AH271" s="142" t="s">
        <v>1644</v>
      </c>
      <c r="AI271" s="142" t="s">
        <v>2092</v>
      </c>
      <c r="AJ271" s="18"/>
      <c r="AK271" s="18"/>
      <c r="AL271" s="35"/>
    </row>
    <row r="272" spans="1:38" x14ac:dyDescent="0.25">
      <c r="A272" s="13">
        <v>151</v>
      </c>
      <c r="B272" s="14" t="s">
        <v>439</v>
      </c>
      <c r="C272" s="139" t="s">
        <v>2184</v>
      </c>
      <c r="D272" s="140" t="s">
        <v>1637</v>
      </c>
      <c r="E272" s="14" t="s">
        <v>130</v>
      </c>
      <c r="F272" s="51" t="s">
        <v>0</v>
      </c>
      <c r="G272" s="51">
        <v>3</v>
      </c>
      <c r="H272" s="15" t="s">
        <v>440</v>
      </c>
      <c r="I272" s="16">
        <v>9845088062</v>
      </c>
      <c r="J272" s="4">
        <v>72.3</v>
      </c>
      <c r="K272" s="4" t="s">
        <v>1671</v>
      </c>
      <c r="L272" s="141">
        <v>56</v>
      </c>
      <c r="M272" s="4" t="s">
        <v>1651</v>
      </c>
      <c r="N272" s="142" t="s">
        <v>1638</v>
      </c>
      <c r="O272" s="51" t="s">
        <v>1033</v>
      </c>
      <c r="P272" s="51" t="s">
        <v>1033</v>
      </c>
      <c r="Q272" s="51" t="s">
        <v>1033</v>
      </c>
      <c r="R272" s="153">
        <v>52.15</v>
      </c>
      <c r="S272" s="30"/>
      <c r="T272" s="30"/>
      <c r="U272" s="30"/>
      <c r="V272" s="18"/>
      <c r="W272" s="18"/>
      <c r="X272" s="18"/>
      <c r="Y272" s="18"/>
      <c r="Z272" s="4" t="s">
        <v>1639</v>
      </c>
      <c r="AA272" s="46" t="s">
        <v>1640</v>
      </c>
      <c r="AB272" s="4"/>
      <c r="AC272" s="143">
        <v>35683</v>
      </c>
      <c r="AD272" s="142" t="s">
        <v>2185</v>
      </c>
      <c r="AE272" s="142" t="s">
        <v>2186</v>
      </c>
      <c r="AF272" s="142">
        <v>9902888765</v>
      </c>
      <c r="AG272" s="142" t="s">
        <v>2187</v>
      </c>
      <c r="AH272" s="142" t="s">
        <v>1644</v>
      </c>
      <c r="AI272" s="142" t="s">
        <v>1645</v>
      </c>
      <c r="AJ272" s="18"/>
      <c r="AK272" s="18"/>
      <c r="AL272" s="35"/>
    </row>
    <row r="273" spans="1:38" x14ac:dyDescent="0.25">
      <c r="A273" s="13">
        <v>152</v>
      </c>
      <c r="B273" s="14" t="s">
        <v>441</v>
      </c>
      <c r="C273" s="139" t="s">
        <v>2188</v>
      </c>
      <c r="D273" s="140" t="s">
        <v>1662</v>
      </c>
      <c r="E273" s="14" t="s">
        <v>130</v>
      </c>
      <c r="F273" s="51" t="s">
        <v>0</v>
      </c>
      <c r="G273" s="51">
        <v>3</v>
      </c>
      <c r="H273" s="15" t="s">
        <v>442</v>
      </c>
      <c r="I273" s="16">
        <v>8749056390</v>
      </c>
      <c r="J273" s="4">
        <v>66.53</v>
      </c>
      <c r="K273" s="4" t="s">
        <v>1098</v>
      </c>
      <c r="L273" s="141">
        <v>60</v>
      </c>
      <c r="M273" s="4" t="s">
        <v>1658</v>
      </c>
      <c r="N273" s="142" t="s">
        <v>1638</v>
      </c>
      <c r="O273" s="51" t="s">
        <v>1033</v>
      </c>
      <c r="P273" s="51" t="s">
        <v>1033</v>
      </c>
      <c r="Q273" s="51" t="s">
        <v>1033</v>
      </c>
      <c r="R273" s="4">
        <v>68.150000000000006</v>
      </c>
      <c r="S273" s="30"/>
      <c r="T273" s="30"/>
      <c r="U273" s="30"/>
      <c r="V273" s="18"/>
      <c r="W273" s="18"/>
      <c r="X273" s="18"/>
      <c r="Y273" s="18"/>
      <c r="Z273" s="4" t="s">
        <v>1058</v>
      </c>
      <c r="AA273" s="46" t="s">
        <v>1640</v>
      </c>
      <c r="AB273" s="4"/>
      <c r="AC273" s="143">
        <v>35740</v>
      </c>
      <c r="AD273" s="142" t="s">
        <v>2189</v>
      </c>
      <c r="AE273" s="142" t="s">
        <v>2190</v>
      </c>
      <c r="AF273" s="142">
        <v>8749056390</v>
      </c>
      <c r="AG273" s="142" t="s">
        <v>2191</v>
      </c>
      <c r="AH273" s="142" t="s">
        <v>1644</v>
      </c>
      <c r="AI273" s="142" t="s">
        <v>1645</v>
      </c>
      <c r="AJ273" s="18"/>
      <c r="AK273" s="18"/>
      <c r="AL273" s="35"/>
    </row>
    <row r="274" spans="1:38" x14ac:dyDescent="0.25">
      <c r="A274" s="13">
        <v>153</v>
      </c>
      <c r="B274" s="14" t="s">
        <v>443</v>
      </c>
      <c r="C274" s="139" t="s">
        <v>2192</v>
      </c>
      <c r="D274" s="140" t="s">
        <v>1662</v>
      </c>
      <c r="E274" s="14" t="s">
        <v>130</v>
      </c>
      <c r="F274" s="51" t="s">
        <v>0</v>
      </c>
      <c r="G274" s="51">
        <v>3</v>
      </c>
      <c r="H274" s="15" t="s">
        <v>444</v>
      </c>
      <c r="I274" s="16">
        <v>9845793664</v>
      </c>
      <c r="J274" s="4"/>
      <c r="K274" s="4"/>
      <c r="L274" s="141">
        <v>61.5</v>
      </c>
      <c r="M274" s="4"/>
      <c r="N274" s="142" t="s">
        <v>1032</v>
      </c>
      <c r="O274" s="51" t="s">
        <v>1033</v>
      </c>
      <c r="P274" s="51" t="s">
        <v>1033</v>
      </c>
      <c r="Q274" s="51" t="s">
        <v>1033</v>
      </c>
      <c r="R274" s="153">
        <v>33.85</v>
      </c>
      <c r="S274" s="30"/>
      <c r="T274" s="30"/>
      <c r="U274" s="30"/>
      <c r="V274" s="18"/>
      <c r="W274" s="18"/>
      <c r="X274" s="18"/>
      <c r="Y274" s="18"/>
      <c r="Z274" s="4" t="s">
        <v>1639</v>
      </c>
      <c r="AA274" s="46" t="s">
        <v>1640</v>
      </c>
      <c r="AB274" s="4"/>
      <c r="AC274" s="143">
        <v>35821</v>
      </c>
      <c r="AD274" s="142" t="s">
        <v>2193</v>
      </c>
      <c r="AE274" s="142" t="s">
        <v>2194</v>
      </c>
      <c r="AF274" s="142" t="s">
        <v>2195</v>
      </c>
      <c r="AG274" s="142" t="s">
        <v>1687</v>
      </c>
      <c r="AH274" s="142" t="s">
        <v>1691</v>
      </c>
      <c r="AI274" s="142" t="s">
        <v>1645</v>
      </c>
      <c r="AJ274" s="18"/>
      <c r="AK274" s="18"/>
      <c r="AL274" s="35"/>
    </row>
    <row r="275" spans="1:38" x14ac:dyDescent="0.25">
      <c r="A275" s="13">
        <v>154</v>
      </c>
      <c r="B275" s="14" t="s">
        <v>445</v>
      </c>
      <c r="C275" s="139" t="s">
        <v>2196</v>
      </c>
      <c r="D275" s="140" t="s">
        <v>1637</v>
      </c>
      <c r="E275" s="14" t="s">
        <v>130</v>
      </c>
      <c r="F275" s="51" t="s">
        <v>0</v>
      </c>
      <c r="G275" s="51">
        <v>3</v>
      </c>
      <c r="H275" s="15" t="s">
        <v>446</v>
      </c>
      <c r="I275" s="16">
        <v>9620253264</v>
      </c>
      <c r="J275" s="4">
        <v>55</v>
      </c>
      <c r="K275" s="4" t="s">
        <v>1671</v>
      </c>
      <c r="L275" s="141">
        <v>50</v>
      </c>
      <c r="M275" s="4" t="s">
        <v>1031</v>
      </c>
      <c r="N275" s="142" t="s">
        <v>1032</v>
      </c>
      <c r="O275" s="51" t="s">
        <v>1033</v>
      </c>
      <c r="P275" s="51" t="s">
        <v>1033</v>
      </c>
      <c r="Q275" s="51" t="s">
        <v>1033</v>
      </c>
      <c r="R275" s="153">
        <v>39.85</v>
      </c>
      <c r="S275" s="30"/>
      <c r="T275" s="30"/>
      <c r="U275" s="30"/>
      <c r="V275" s="18"/>
      <c r="W275" s="18"/>
      <c r="X275" s="18"/>
      <c r="Y275" s="18"/>
      <c r="Z275" s="4" t="s">
        <v>1058</v>
      </c>
      <c r="AA275" s="46" t="s">
        <v>1640</v>
      </c>
      <c r="AB275" s="4"/>
      <c r="AC275" s="143">
        <v>35444</v>
      </c>
      <c r="AD275" s="142" t="s">
        <v>2197</v>
      </c>
      <c r="AE275" s="142" t="s">
        <v>2198</v>
      </c>
      <c r="AF275" s="142">
        <v>9880187207</v>
      </c>
      <c r="AG275" s="142" t="s">
        <v>1649</v>
      </c>
      <c r="AH275" s="142" t="s">
        <v>1644</v>
      </c>
      <c r="AI275" s="142" t="s">
        <v>1645</v>
      </c>
      <c r="AJ275" s="18"/>
      <c r="AK275" s="18"/>
      <c r="AL275" s="35"/>
    </row>
    <row r="276" spans="1:38" x14ac:dyDescent="0.25">
      <c r="A276" s="13">
        <v>155</v>
      </c>
      <c r="B276" s="14" t="s">
        <v>447</v>
      </c>
      <c r="C276" s="139" t="s">
        <v>2199</v>
      </c>
      <c r="D276" s="140" t="s">
        <v>1662</v>
      </c>
      <c r="E276" s="14" t="s">
        <v>130</v>
      </c>
      <c r="F276" s="51" t="s">
        <v>0</v>
      </c>
      <c r="G276" s="51">
        <v>3</v>
      </c>
      <c r="H276" s="15" t="s">
        <v>448</v>
      </c>
      <c r="I276" s="16">
        <v>8762329261</v>
      </c>
      <c r="J276" s="4">
        <v>85.12</v>
      </c>
      <c r="K276" s="4" t="s">
        <v>1671</v>
      </c>
      <c r="L276" s="141">
        <v>76.599999999999994</v>
      </c>
      <c r="M276" s="4" t="s">
        <v>1651</v>
      </c>
      <c r="N276" s="142" t="s">
        <v>1638</v>
      </c>
      <c r="O276" s="51" t="s">
        <v>1033</v>
      </c>
      <c r="P276" s="51" t="s">
        <v>1033</v>
      </c>
      <c r="Q276" s="51" t="s">
        <v>1033</v>
      </c>
      <c r="R276" s="4">
        <v>70.150000000000006</v>
      </c>
      <c r="S276" s="30"/>
      <c r="T276" s="30"/>
      <c r="U276" s="30"/>
      <c r="V276" s="18"/>
      <c r="W276" s="18"/>
      <c r="X276" s="18"/>
      <c r="Y276" s="18"/>
      <c r="Z276" s="4" t="s">
        <v>1639</v>
      </c>
      <c r="AA276" s="46" t="s">
        <v>1640</v>
      </c>
      <c r="AB276" s="4"/>
      <c r="AC276" s="143">
        <v>35822</v>
      </c>
      <c r="AD276" s="142" t="s">
        <v>2200</v>
      </c>
      <c r="AE276" s="142" t="s">
        <v>2201</v>
      </c>
      <c r="AF276" s="142">
        <v>9948778408</v>
      </c>
      <c r="AG276" s="142" t="s">
        <v>1883</v>
      </c>
      <c r="AH276" s="142" t="s">
        <v>1644</v>
      </c>
      <c r="AI276" s="142" t="s">
        <v>1645</v>
      </c>
      <c r="AJ276" s="18"/>
      <c r="AK276" s="18"/>
      <c r="AL276" s="35"/>
    </row>
    <row r="277" spans="1:38" x14ac:dyDescent="0.25">
      <c r="A277" s="13">
        <v>156</v>
      </c>
      <c r="B277" s="14" t="s">
        <v>288</v>
      </c>
      <c r="C277" s="139" t="s">
        <v>2202</v>
      </c>
      <c r="D277" s="140" t="s">
        <v>1637</v>
      </c>
      <c r="E277" s="140" t="s">
        <v>139</v>
      </c>
      <c r="F277" s="51" t="s">
        <v>0</v>
      </c>
      <c r="G277" s="51">
        <v>3</v>
      </c>
      <c r="H277" s="15" t="s">
        <v>449</v>
      </c>
      <c r="I277" s="16">
        <v>9620761907</v>
      </c>
      <c r="J277" s="4"/>
      <c r="K277" s="4"/>
      <c r="L277" s="141">
        <v>60</v>
      </c>
      <c r="M277" s="4"/>
      <c r="N277" s="142" t="s">
        <v>1638</v>
      </c>
      <c r="O277" s="51" t="s">
        <v>1033</v>
      </c>
      <c r="P277" s="51" t="s">
        <v>1033</v>
      </c>
      <c r="Q277" s="51" t="s">
        <v>1033</v>
      </c>
      <c r="R277" s="153">
        <v>48</v>
      </c>
      <c r="S277" s="30"/>
      <c r="T277" s="30"/>
      <c r="U277" s="30"/>
      <c r="V277" s="18"/>
      <c r="W277" s="18"/>
      <c r="X277" s="18"/>
      <c r="Y277" s="18"/>
      <c r="Z277" s="4" t="s">
        <v>1639</v>
      </c>
      <c r="AA277" s="46" t="s">
        <v>1640</v>
      </c>
      <c r="AB277" s="4"/>
      <c r="AC277" s="143">
        <v>36084</v>
      </c>
      <c r="AD277" s="142" t="s">
        <v>2203</v>
      </c>
      <c r="AE277" s="142" t="s">
        <v>2204</v>
      </c>
      <c r="AF277" s="142">
        <v>9945147771</v>
      </c>
      <c r="AG277" s="142" t="s">
        <v>1699</v>
      </c>
      <c r="AH277" s="142" t="s">
        <v>1644</v>
      </c>
      <c r="AI277" s="142" t="s">
        <v>1645</v>
      </c>
      <c r="AJ277" s="18"/>
      <c r="AK277" s="18"/>
      <c r="AL277" s="35"/>
    </row>
    <row r="278" spans="1:38" x14ac:dyDescent="0.25">
      <c r="A278" s="13">
        <v>157</v>
      </c>
      <c r="B278" s="14" t="s">
        <v>450</v>
      </c>
      <c r="C278" s="139" t="s">
        <v>2205</v>
      </c>
      <c r="D278" s="140" t="s">
        <v>1637</v>
      </c>
      <c r="E278" s="14" t="s">
        <v>130</v>
      </c>
      <c r="F278" s="51" t="s">
        <v>0</v>
      </c>
      <c r="G278" s="51">
        <v>3</v>
      </c>
      <c r="H278" s="15" t="s">
        <v>451</v>
      </c>
      <c r="I278" s="16">
        <v>8884737721</v>
      </c>
      <c r="J278" s="4"/>
      <c r="K278" s="4"/>
      <c r="L278" s="141">
        <v>60</v>
      </c>
      <c r="M278" s="4"/>
      <c r="N278" s="142" t="s">
        <v>1032</v>
      </c>
      <c r="O278" s="51" t="s">
        <v>1033</v>
      </c>
      <c r="P278" s="51" t="s">
        <v>1033</v>
      </c>
      <c r="Q278" s="51" t="s">
        <v>1033</v>
      </c>
      <c r="R278" s="153">
        <v>56.62</v>
      </c>
      <c r="S278" s="30"/>
      <c r="T278" s="30"/>
      <c r="U278" s="30"/>
      <c r="V278" s="18"/>
      <c r="W278" s="18"/>
      <c r="X278" s="18"/>
      <c r="Y278" s="18"/>
      <c r="Z278" s="4" t="s">
        <v>1639</v>
      </c>
      <c r="AA278" s="46" t="s">
        <v>1640</v>
      </c>
      <c r="AB278" s="4"/>
      <c r="AC278" s="143">
        <v>35654</v>
      </c>
      <c r="AD278" s="142" t="s">
        <v>2206</v>
      </c>
      <c r="AE278" s="142" t="s">
        <v>2207</v>
      </c>
      <c r="AF278" s="142">
        <v>8123974117</v>
      </c>
      <c r="AG278" s="142" t="s">
        <v>1065</v>
      </c>
      <c r="AH278" s="142" t="s">
        <v>1644</v>
      </c>
      <c r="AI278" s="142" t="s">
        <v>1645</v>
      </c>
      <c r="AJ278" s="18"/>
      <c r="AK278" s="18"/>
      <c r="AL278" s="35"/>
    </row>
    <row r="279" spans="1:38" ht="22.5" x14ac:dyDescent="0.25">
      <c r="A279" s="13">
        <v>158</v>
      </c>
      <c r="B279" s="19" t="s">
        <v>452</v>
      </c>
      <c r="C279" s="20" t="s">
        <v>2208</v>
      </c>
      <c r="D279" s="140" t="s">
        <v>1637</v>
      </c>
      <c r="E279" s="14" t="s">
        <v>130</v>
      </c>
      <c r="F279" s="51" t="s">
        <v>0</v>
      </c>
      <c r="G279" s="51">
        <v>3</v>
      </c>
      <c r="H279" s="15" t="s">
        <v>453</v>
      </c>
      <c r="I279" s="51">
        <v>7795075550</v>
      </c>
      <c r="J279" s="4"/>
      <c r="K279" s="4"/>
      <c r="L279" s="54">
        <v>70</v>
      </c>
      <c r="M279" s="4"/>
      <c r="N279" s="53" t="s">
        <v>2209</v>
      </c>
      <c r="O279" s="51" t="s">
        <v>1033</v>
      </c>
      <c r="P279" s="51" t="s">
        <v>1033</v>
      </c>
      <c r="Q279" s="51" t="s">
        <v>1033</v>
      </c>
      <c r="R279" s="153">
        <v>28.15</v>
      </c>
      <c r="S279" s="30"/>
      <c r="T279" s="30"/>
      <c r="U279" s="30"/>
      <c r="V279" s="18"/>
      <c r="W279" s="18"/>
      <c r="X279" s="18"/>
      <c r="Y279" s="18"/>
      <c r="Z279" s="4" t="s">
        <v>1639</v>
      </c>
      <c r="AA279" s="46" t="s">
        <v>1640</v>
      </c>
      <c r="AB279" s="4"/>
      <c r="AC279" s="155">
        <v>35877</v>
      </c>
      <c r="AD279" s="55" t="s">
        <v>2210</v>
      </c>
      <c r="AE279" s="55" t="s">
        <v>2211</v>
      </c>
      <c r="AF279" s="156">
        <v>9886909077</v>
      </c>
      <c r="AG279" s="55" t="s">
        <v>1739</v>
      </c>
      <c r="AH279" s="55" t="s">
        <v>1644</v>
      </c>
      <c r="AI279" s="157" t="s">
        <v>1645</v>
      </c>
      <c r="AJ279" s="18"/>
      <c r="AK279" s="18"/>
      <c r="AL279" s="35"/>
    </row>
    <row r="280" spans="1:38" x14ac:dyDescent="0.25">
      <c r="A280" s="13">
        <v>159</v>
      </c>
      <c r="B280" s="14" t="s">
        <v>454</v>
      </c>
      <c r="C280" s="139" t="s">
        <v>2212</v>
      </c>
      <c r="D280" s="140" t="s">
        <v>1637</v>
      </c>
      <c r="E280" s="14" t="s">
        <v>130</v>
      </c>
      <c r="F280" s="51" t="s">
        <v>0</v>
      </c>
      <c r="G280" s="51">
        <v>3</v>
      </c>
      <c r="H280" s="15" t="s">
        <v>455</v>
      </c>
      <c r="I280" s="16">
        <v>9008435677</v>
      </c>
      <c r="J280" s="4">
        <v>75</v>
      </c>
      <c r="K280" s="4" t="s">
        <v>1098</v>
      </c>
      <c r="L280" s="141">
        <v>74</v>
      </c>
      <c r="M280" s="4" t="s">
        <v>1651</v>
      </c>
      <c r="N280" s="142" t="s">
        <v>1211</v>
      </c>
      <c r="O280" s="51" t="s">
        <v>1033</v>
      </c>
      <c r="P280" s="51" t="s">
        <v>1033</v>
      </c>
      <c r="Q280" s="51" t="s">
        <v>1033</v>
      </c>
      <c r="R280" s="4"/>
      <c r="S280" s="30"/>
      <c r="T280" s="30"/>
      <c r="U280" s="30"/>
      <c r="V280" s="18"/>
      <c r="W280" s="18"/>
      <c r="X280" s="18"/>
      <c r="Y280" s="18"/>
      <c r="Z280" s="4" t="s">
        <v>1639</v>
      </c>
      <c r="AA280" s="46" t="s">
        <v>1640</v>
      </c>
      <c r="AB280" s="4"/>
      <c r="AC280" s="143">
        <v>36042</v>
      </c>
      <c r="AD280" s="142" t="s">
        <v>2213</v>
      </c>
      <c r="AE280" s="142" t="s">
        <v>2214</v>
      </c>
      <c r="AF280" s="142">
        <v>9945211429</v>
      </c>
      <c r="AG280" s="142" t="s">
        <v>2081</v>
      </c>
      <c r="AH280" s="142" t="s">
        <v>1695</v>
      </c>
      <c r="AI280" s="142" t="s">
        <v>1645</v>
      </c>
      <c r="AJ280" s="18"/>
      <c r="AK280" s="18"/>
      <c r="AL280" s="35"/>
    </row>
    <row r="281" spans="1:38" ht="22.5" x14ac:dyDescent="0.25">
      <c r="A281" s="144"/>
      <c r="B281" s="145" t="s">
        <v>456</v>
      </c>
      <c r="C281" s="146" t="s">
        <v>2215</v>
      </c>
      <c r="D281" s="147" t="s">
        <v>1637</v>
      </c>
      <c r="E281" s="147" t="s">
        <v>130</v>
      </c>
      <c r="F281" s="103" t="s">
        <v>0</v>
      </c>
      <c r="G281" s="103">
        <v>3</v>
      </c>
      <c r="H281" s="107" t="s">
        <v>457</v>
      </c>
      <c r="I281" s="149">
        <v>9916995107</v>
      </c>
      <c r="J281" s="103"/>
      <c r="K281" s="103"/>
      <c r="L281" s="147">
        <v>72</v>
      </c>
      <c r="M281" s="103"/>
      <c r="N281" s="145" t="s">
        <v>2216</v>
      </c>
      <c r="O281" s="103" t="s">
        <v>1033</v>
      </c>
      <c r="P281" s="103" t="s">
        <v>1033</v>
      </c>
      <c r="Q281" s="103" t="s">
        <v>1033</v>
      </c>
      <c r="R281" s="103">
        <v>29.69</v>
      </c>
      <c r="S281" s="150"/>
      <c r="T281" s="150"/>
      <c r="U281" s="150"/>
      <c r="V281" s="106"/>
      <c r="W281" s="106"/>
      <c r="X281" s="106"/>
      <c r="Y281" s="106"/>
      <c r="Z281" s="103" t="s">
        <v>1639</v>
      </c>
      <c r="AA281" s="100" t="s">
        <v>1640</v>
      </c>
      <c r="AB281" s="103"/>
      <c r="AC281" s="151">
        <v>35294</v>
      </c>
      <c r="AD281" s="145" t="s">
        <v>2217</v>
      </c>
      <c r="AE281" s="145" t="s">
        <v>2218</v>
      </c>
      <c r="AF281" s="145">
        <v>9945648381</v>
      </c>
      <c r="AG281" s="145" t="s">
        <v>2219</v>
      </c>
      <c r="AH281" s="145" t="s">
        <v>1644</v>
      </c>
      <c r="AI281" s="145" t="s">
        <v>1645</v>
      </c>
      <c r="AJ281" s="106"/>
      <c r="AK281" s="106"/>
      <c r="AL281" s="152"/>
    </row>
    <row r="282" spans="1:38" x14ac:dyDescent="0.25">
      <c r="A282" s="13">
        <v>160</v>
      </c>
      <c r="B282" s="14" t="s">
        <v>458</v>
      </c>
      <c r="C282" s="139" t="s">
        <v>2220</v>
      </c>
      <c r="D282" s="140" t="s">
        <v>1637</v>
      </c>
      <c r="E282" s="14" t="s">
        <v>130</v>
      </c>
      <c r="F282" s="51" t="s">
        <v>0</v>
      </c>
      <c r="G282" s="51">
        <v>3</v>
      </c>
      <c r="H282" s="15" t="s">
        <v>459</v>
      </c>
      <c r="I282" s="16">
        <v>9480107855</v>
      </c>
      <c r="J282" s="4">
        <v>59.52</v>
      </c>
      <c r="K282" s="4" t="s">
        <v>1671</v>
      </c>
      <c r="L282" s="141">
        <v>87</v>
      </c>
      <c r="M282" s="4" t="s">
        <v>1031</v>
      </c>
      <c r="N282" s="142" t="s">
        <v>1638</v>
      </c>
      <c r="O282" s="51" t="s">
        <v>1033</v>
      </c>
      <c r="P282" s="51" t="s">
        <v>1033</v>
      </c>
      <c r="Q282" s="51" t="s">
        <v>1033</v>
      </c>
      <c r="R282" s="4"/>
      <c r="S282" s="30"/>
      <c r="T282" s="30"/>
      <c r="U282" s="30"/>
      <c r="V282" s="18"/>
      <c r="W282" s="18"/>
      <c r="X282" s="18"/>
      <c r="Y282" s="18"/>
      <c r="Z282" s="4" t="s">
        <v>1058</v>
      </c>
      <c r="AA282" s="46" t="s">
        <v>1058</v>
      </c>
      <c r="AB282" s="4"/>
      <c r="AC282" s="143">
        <v>35900</v>
      </c>
      <c r="AD282" s="142" t="s">
        <v>2221</v>
      </c>
      <c r="AE282" s="142" t="s">
        <v>2222</v>
      </c>
      <c r="AF282" s="142">
        <v>9482395924</v>
      </c>
      <c r="AG282" s="142" t="s">
        <v>1739</v>
      </c>
      <c r="AH282" s="142" t="s">
        <v>1644</v>
      </c>
      <c r="AI282" s="142" t="s">
        <v>1645</v>
      </c>
      <c r="AJ282" s="18"/>
      <c r="AK282" s="18"/>
      <c r="AL282" s="35"/>
    </row>
    <row r="283" spans="1:38" x14ac:dyDescent="0.25">
      <c r="A283" s="13">
        <v>161</v>
      </c>
      <c r="B283" s="14" t="s">
        <v>460</v>
      </c>
      <c r="C283" s="139" t="s">
        <v>2223</v>
      </c>
      <c r="D283" s="140" t="s">
        <v>1637</v>
      </c>
      <c r="E283" s="14" t="s">
        <v>130</v>
      </c>
      <c r="F283" s="51" t="s">
        <v>0</v>
      </c>
      <c r="G283" s="51">
        <v>3</v>
      </c>
      <c r="H283" s="15" t="s">
        <v>461</v>
      </c>
      <c r="I283" s="16">
        <v>9745128666</v>
      </c>
      <c r="J283" s="4">
        <v>68.400000000000006</v>
      </c>
      <c r="K283" s="4" t="s">
        <v>1060</v>
      </c>
      <c r="L283" s="141">
        <v>70</v>
      </c>
      <c r="M283" s="4" t="s">
        <v>1031</v>
      </c>
      <c r="N283" s="142" t="s">
        <v>1032</v>
      </c>
      <c r="O283" s="51" t="s">
        <v>1033</v>
      </c>
      <c r="P283" s="51" t="s">
        <v>1033</v>
      </c>
      <c r="Q283" s="51" t="s">
        <v>1033</v>
      </c>
      <c r="R283" s="4">
        <v>46.31</v>
      </c>
      <c r="S283" s="30"/>
      <c r="T283" s="30"/>
      <c r="U283" s="30"/>
      <c r="V283" s="18"/>
      <c r="W283" s="18"/>
      <c r="X283" s="18"/>
      <c r="Y283" s="18"/>
      <c r="Z283" s="4" t="s">
        <v>1639</v>
      </c>
      <c r="AA283" s="46" t="s">
        <v>1640</v>
      </c>
      <c r="AB283" s="4"/>
      <c r="AC283" s="143">
        <v>35838</v>
      </c>
      <c r="AD283" s="142" t="s">
        <v>2224</v>
      </c>
      <c r="AE283" s="142" t="s">
        <v>2225</v>
      </c>
      <c r="AF283" s="142">
        <v>8089632834</v>
      </c>
      <c r="AG283" s="142" t="s">
        <v>1691</v>
      </c>
      <c r="AH283" s="142" t="s">
        <v>1644</v>
      </c>
      <c r="AI283" s="142" t="s">
        <v>1645</v>
      </c>
      <c r="AJ283" s="18"/>
      <c r="AK283" s="18"/>
      <c r="AL283" s="35"/>
    </row>
    <row r="284" spans="1:38" x14ac:dyDescent="0.25">
      <c r="A284" s="13">
        <v>162</v>
      </c>
      <c r="B284" s="14" t="s">
        <v>462</v>
      </c>
      <c r="C284" s="139" t="s">
        <v>2226</v>
      </c>
      <c r="D284" s="140" t="s">
        <v>1637</v>
      </c>
      <c r="E284" s="14" t="s">
        <v>130</v>
      </c>
      <c r="F284" s="51" t="s">
        <v>0</v>
      </c>
      <c r="G284" s="51">
        <v>3</v>
      </c>
      <c r="H284" s="15" t="s">
        <v>463</v>
      </c>
      <c r="I284" s="16">
        <v>8792681223</v>
      </c>
      <c r="J284" s="4"/>
      <c r="K284" s="4"/>
      <c r="L284" s="141">
        <v>59.16</v>
      </c>
      <c r="M284" s="4"/>
      <c r="N284" s="142" t="s">
        <v>1032</v>
      </c>
      <c r="O284" s="51" t="s">
        <v>1033</v>
      </c>
      <c r="P284" s="51" t="s">
        <v>1033</v>
      </c>
      <c r="Q284" s="51" t="s">
        <v>1033</v>
      </c>
      <c r="R284" s="4">
        <v>50.55</v>
      </c>
      <c r="S284" s="30"/>
      <c r="T284" s="30"/>
      <c r="U284" s="30"/>
      <c r="V284" s="18"/>
      <c r="W284" s="18"/>
      <c r="X284" s="18"/>
      <c r="Y284" s="18"/>
      <c r="Z284" s="4" t="s">
        <v>1639</v>
      </c>
      <c r="AA284" s="46" t="s">
        <v>1640</v>
      </c>
      <c r="AB284" s="4"/>
      <c r="AC284" s="143">
        <v>35285</v>
      </c>
      <c r="AD284" s="142" t="s">
        <v>2227</v>
      </c>
      <c r="AE284" s="142" t="s">
        <v>2228</v>
      </c>
      <c r="AF284" s="142" t="s">
        <v>2229</v>
      </c>
      <c r="AG284" s="142" t="s">
        <v>1702</v>
      </c>
      <c r="AH284" s="142" t="s">
        <v>1644</v>
      </c>
      <c r="AI284" s="142" t="s">
        <v>1645</v>
      </c>
      <c r="AJ284" s="18"/>
      <c r="AK284" s="18"/>
      <c r="AL284" s="35"/>
    </row>
    <row r="285" spans="1:38" x14ac:dyDescent="0.25">
      <c r="A285" s="13">
        <v>163</v>
      </c>
      <c r="B285" s="14" t="s">
        <v>464</v>
      </c>
      <c r="C285" s="139" t="s">
        <v>2230</v>
      </c>
      <c r="D285" s="140" t="s">
        <v>1637</v>
      </c>
      <c r="E285" s="140" t="s">
        <v>130</v>
      </c>
      <c r="F285" s="51" t="s">
        <v>0</v>
      </c>
      <c r="G285" s="51">
        <v>3</v>
      </c>
      <c r="H285" s="15" t="s">
        <v>465</v>
      </c>
      <c r="I285" s="16">
        <v>8861140984</v>
      </c>
      <c r="J285" s="4">
        <v>71</v>
      </c>
      <c r="K285" s="4" t="s">
        <v>1671</v>
      </c>
      <c r="L285" s="141">
        <v>72</v>
      </c>
      <c r="M285" s="4" t="s">
        <v>1651</v>
      </c>
      <c r="N285" s="142" t="s">
        <v>1032</v>
      </c>
      <c r="O285" s="51" t="s">
        <v>1033</v>
      </c>
      <c r="P285" s="51" t="s">
        <v>1033</v>
      </c>
      <c r="Q285" s="51" t="s">
        <v>1033</v>
      </c>
      <c r="R285" s="153">
        <v>39.69</v>
      </c>
      <c r="S285" s="30"/>
      <c r="T285" s="30"/>
      <c r="U285" s="30"/>
      <c r="V285" s="18"/>
      <c r="W285" s="18"/>
      <c r="X285" s="18"/>
      <c r="Y285" s="18"/>
      <c r="Z285" s="4" t="s">
        <v>1639</v>
      </c>
      <c r="AA285" s="46" t="s">
        <v>1640</v>
      </c>
      <c r="AB285" s="4"/>
      <c r="AC285" s="143">
        <v>36022</v>
      </c>
      <c r="AD285" s="142" t="s">
        <v>2231</v>
      </c>
      <c r="AE285" s="142" t="s">
        <v>2232</v>
      </c>
      <c r="AF285" s="142">
        <v>9343740904</v>
      </c>
      <c r="AG285" s="142" t="s">
        <v>1702</v>
      </c>
      <c r="AH285" s="142" t="s">
        <v>1644</v>
      </c>
      <c r="AI285" s="142" t="s">
        <v>1645</v>
      </c>
      <c r="AJ285" s="18"/>
      <c r="AK285" s="18"/>
      <c r="AL285" s="35"/>
    </row>
    <row r="286" spans="1:38" x14ac:dyDescent="0.25">
      <c r="A286" s="13">
        <v>164</v>
      </c>
      <c r="B286" s="14" t="s">
        <v>466</v>
      </c>
      <c r="C286" s="139" t="s">
        <v>2233</v>
      </c>
      <c r="D286" s="140" t="s">
        <v>1637</v>
      </c>
      <c r="E286" s="140" t="s">
        <v>155</v>
      </c>
      <c r="F286" s="51" t="s">
        <v>0</v>
      </c>
      <c r="G286" s="51">
        <v>3</v>
      </c>
      <c r="H286" s="17" t="s">
        <v>467</v>
      </c>
      <c r="I286" s="16">
        <v>9535824763</v>
      </c>
      <c r="J286" s="4">
        <v>70</v>
      </c>
      <c r="K286" s="4" t="s">
        <v>1098</v>
      </c>
      <c r="L286" s="141">
        <v>89</v>
      </c>
      <c r="M286" s="4" t="s">
        <v>1031</v>
      </c>
      <c r="N286" s="142" t="s">
        <v>1638</v>
      </c>
      <c r="O286" s="51" t="s">
        <v>1033</v>
      </c>
      <c r="P286" s="51" t="s">
        <v>1033</v>
      </c>
      <c r="Q286" s="51" t="s">
        <v>1033</v>
      </c>
      <c r="R286" s="153">
        <v>57.38</v>
      </c>
      <c r="S286" s="30"/>
      <c r="T286" s="30"/>
      <c r="U286" s="30"/>
      <c r="V286" s="18"/>
      <c r="W286" s="18"/>
      <c r="X286" s="18"/>
      <c r="Y286" s="18"/>
      <c r="Z286" s="4" t="s">
        <v>1639</v>
      </c>
      <c r="AA286" s="46" t="s">
        <v>1640</v>
      </c>
      <c r="AB286" s="4"/>
      <c r="AC286" s="143">
        <v>35813</v>
      </c>
      <c r="AD286" s="142" t="s">
        <v>2234</v>
      </c>
      <c r="AE286" s="142" t="s">
        <v>2235</v>
      </c>
      <c r="AF286" s="142">
        <v>9740928299</v>
      </c>
      <c r="AG286" s="142" t="s">
        <v>2236</v>
      </c>
      <c r="AH286" s="142" t="s">
        <v>1644</v>
      </c>
      <c r="AI286" s="142"/>
      <c r="AJ286" s="18"/>
      <c r="AK286" s="18"/>
      <c r="AL286" s="35"/>
    </row>
    <row r="287" spans="1:38" x14ac:dyDescent="0.25">
      <c r="A287" s="13">
        <v>165</v>
      </c>
      <c r="B287" s="14" t="s">
        <v>468</v>
      </c>
      <c r="C287" s="139" t="s">
        <v>2237</v>
      </c>
      <c r="D287" s="140" t="s">
        <v>1662</v>
      </c>
      <c r="E287" s="140" t="s">
        <v>155</v>
      </c>
      <c r="F287" s="51" t="s">
        <v>0</v>
      </c>
      <c r="G287" s="51">
        <v>3</v>
      </c>
      <c r="H287" s="15" t="s">
        <v>469</v>
      </c>
      <c r="I287" s="16">
        <v>504571404</v>
      </c>
      <c r="J287" s="4">
        <v>76</v>
      </c>
      <c r="K287" s="4"/>
      <c r="L287" s="141">
        <v>66.7</v>
      </c>
      <c r="M287" s="4" t="s">
        <v>1031</v>
      </c>
      <c r="N287" s="142" t="s">
        <v>1060</v>
      </c>
      <c r="O287" s="51" t="s">
        <v>1033</v>
      </c>
      <c r="P287" s="51" t="s">
        <v>1033</v>
      </c>
      <c r="Q287" s="51" t="s">
        <v>1033</v>
      </c>
      <c r="R287" s="4">
        <v>77.08</v>
      </c>
      <c r="S287" s="30"/>
      <c r="T287" s="30"/>
      <c r="U287" s="30"/>
      <c r="V287" s="18"/>
      <c r="W287" s="18"/>
      <c r="X287" s="18"/>
      <c r="Y287" s="18"/>
      <c r="Z287" s="4" t="s">
        <v>1639</v>
      </c>
      <c r="AA287" s="46" t="s">
        <v>1640</v>
      </c>
      <c r="AB287" s="4"/>
      <c r="AC287" s="143">
        <v>35902</v>
      </c>
      <c r="AD287" s="142" t="s">
        <v>2238</v>
      </c>
      <c r="AE287" s="142" t="s">
        <v>2239</v>
      </c>
      <c r="AF287" s="142">
        <v>48864991</v>
      </c>
      <c r="AG287" s="142" t="s">
        <v>2081</v>
      </c>
      <c r="AH287" s="142" t="s">
        <v>1644</v>
      </c>
      <c r="AI287" s="142" t="s">
        <v>1645</v>
      </c>
      <c r="AJ287" s="18"/>
      <c r="AK287" s="18"/>
      <c r="AL287" s="35"/>
    </row>
    <row r="288" spans="1:38" x14ac:dyDescent="0.25">
      <c r="A288" s="13">
        <v>166</v>
      </c>
      <c r="B288" s="14" t="s">
        <v>470</v>
      </c>
      <c r="C288" s="139" t="s">
        <v>2240</v>
      </c>
      <c r="D288" s="140" t="s">
        <v>1637</v>
      </c>
      <c r="E288" s="140" t="s">
        <v>155</v>
      </c>
      <c r="F288" s="51" t="s">
        <v>0</v>
      </c>
      <c r="G288" s="51">
        <v>3</v>
      </c>
      <c r="H288" s="15" t="s">
        <v>471</v>
      </c>
      <c r="I288" s="16">
        <v>8553362235</v>
      </c>
      <c r="J288" s="4">
        <v>68</v>
      </c>
      <c r="K288" s="4" t="s">
        <v>1671</v>
      </c>
      <c r="L288" s="141">
        <v>66.66</v>
      </c>
      <c r="M288" s="4" t="s">
        <v>1658</v>
      </c>
      <c r="N288" s="142" t="s">
        <v>1032</v>
      </c>
      <c r="O288" s="51" t="s">
        <v>1033</v>
      </c>
      <c r="P288" s="51" t="s">
        <v>1033</v>
      </c>
      <c r="Q288" s="51" t="s">
        <v>1033</v>
      </c>
      <c r="R288" s="4">
        <v>61.54</v>
      </c>
      <c r="S288" s="30"/>
      <c r="T288" s="30"/>
      <c r="U288" s="30"/>
      <c r="V288" s="18"/>
      <c r="W288" s="18"/>
      <c r="X288" s="18"/>
      <c r="Y288" s="18"/>
      <c r="Z288" s="4" t="s">
        <v>1639</v>
      </c>
      <c r="AA288" s="46" t="s">
        <v>1640</v>
      </c>
      <c r="AB288" s="4"/>
      <c r="AC288" s="158">
        <v>35889</v>
      </c>
      <c r="AD288" s="159" t="s">
        <v>2241</v>
      </c>
      <c r="AE288" s="159" t="s">
        <v>2242</v>
      </c>
      <c r="AF288" s="159">
        <v>9342929455</v>
      </c>
      <c r="AG288" s="159" t="s">
        <v>1739</v>
      </c>
      <c r="AH288" s="159" t="s">
        <v>1644</v>
      </c>
      <c r="AI288" s="159" t="s">
        <v>1645</v>
      </c>
      <c r="AJ288" s="18"/>
      <c r="AK288" s="18"/>
      <c r="AL288" s="35"/>
    </row>
    <row r="289" spans="1:38" x14ac:dyDescent="0.25">
      <c r="A289" s="13">
        <v>167</v>
      </c>
      <c r="B289" s="14" t="s">
        <v>472</v>
      </c>
      <c r="C289" s="139" t="s">
        <v>2243</v>
      </c>
      <c r="D289" s="140" t="s">
        <v>1662</v>
      </c>
      <c r="E289" s="140" t="s">
        <v>155</v>
      </c>
      <c r="F289" s="51" t="s">
        <v>0</v>
      </c>
      <c r="G289" s="51">
        <v>3</v>
      </c>
      <c r="H289" s="15" t="s">
        <v>473</v>
      </c>
      <c r="I289" s="16"/>
      <c r="J289" s="4">
        <v>62</v>
      </c>
      <c r="K289" s="4" t="s">
        <v>2244</v>
      </c>
      <c r="L289" s="141">
        <v>57</v>
      </c>
      <c r="M289" s="4" t="s">
        <v>2245</v>
      </c>
      <c r="N289" s="142" t="s">
        <v>2089</v>
      </c>
      <c r="O289" s="51" t="s">
        <v>1033</v>
      </c>
      <c r="P289" s="51" t="s">
        <v>1033</v>
      </c>
      <c r="Q289" s="51" t="s">
        <v>1033</v>
      </c>
      <c r="R289" s="4">
        <v>53.54</v>
      </c>
      <c r="S289" s="30"/>
      <c r="T289" s="30"/>
      <c r="U289" s="30"/>
      <c r="V289" s="18"/>
      <c r="W289" s="18"/>
      <c r="X289" s="18"/>
      <c r="Y289" s="18"/>
      <c r="Z289" s="4" t="s">
        <v>1639</v>
      </c>
      <c r="AA289" s="46" t="s">
        <v>1640</v>
      </c>
      <c r="AB289" s="4"/>
      <c r="AC289" s="143">
        <v>35771</v>
      </c>
      <c r="AD289" s="142" t="s">
        <v>2246</v>
      </c>
      <c r="AE289" s="142" t="s">
        <v>2247</v>
      </c>
      <c r="AF289" s="142">
        <v>0</v>
      </c>
      <c r="AG289" s="142" t="s">
        <v>2081</v>
      </c>
      <c r="AH289" s="142" t="s">
        <v>1644</v>
      </c>
      <c r="AI289" s="142" t="s">
        <v>2248</v>
      </c>
      <c r="AJ289" s="18"/>
      <c r="AK289" s="18"/>
      <c r="AL289" s="35"/>
    </row>
    <row r="290" spans="1:38" x14ac:dyDescent="0.25">
      <c r="A290" s="13">
        <v>168</v>
      </c>
      <c r="B290" s="14" t="s">
        <v>474</v>
      </c>
      <c r="C290" s="139" t="s">
        <v>2249</v>
      </c>
      <c r="D290" s="140" t="s">
        <v>1637</v>
      </c>
      <c r="E290" s="140" t="s">
        <v>155</v>
      </c>
      <c r="F290" s="51" t="s">
        <v>0</v>
      </c>
      <c r="G290" s="51">
        <v>3</v>
      </c>
      <c r="H290" s="15" t="s">
        <v>475</v>
      </c>
      <c r="I290" s="16">
        <v>9585758828</v>
      </c>
      <c r="J290" s="4">
        <v>88</v>
      </c>
      <c r="K290" s="4" t="s">
        <v>1671</v>
      </c>
      <c r="L290" s="141">
        <v>58</v>
      </c>
      <c r="M290" s="4" t="s">
        <v>1658</v>
      </c>
      <c r="N290" s="142" t="s">
        <v>1638</v>
      </c>
      <c r="O290" s="51" t="s">
        <v>1033</v>
      </c>
      <c r="P290" s="51" t="s">
        <v>1033</v>
      </c>
      <c r="Q290" s="51" t="s">
        <v>1033</v>
      </c>
      <c r="R290" s="4">
        <v>54</v>
      </c>
      <c r="S290" s="30"/>
      <c r="T290" s="30"/>
      <c r="U290" s="30"/>
      <c r="V290" s="18"/>
      <c r="W290" s="18"/>
      <c r="X290" s="18"/>
      <c r="Y290" s="18"/>
      <c r="Z290" s="4" t="s">
        <v>1639</v>
      </c>
      <c r="AA290" s="46" t="s">
        <v>1640</v>
      </c>
      <c r="AB290" s="4"/>
      <c r="AC290" s="143">
        <v>36347</v>
      </c>
      <c r="AD290" s="142" t="s">
        <v>2250</v>
      </c>
      <c r="AE290" s="142" t="s">
        <v>2251</v>
      </c>
      <c r="AF290" s="142">
        <v>9902355444</v>
      </c>
      <c r="AG290" s="142" t="s">
        <v>2252</v>
      </c>
      <c r="AH290" s="142" t="s">
        <v>1644</v>
      </c>
      <c r="AI290" s="142"/>
      <c r="AJ290" s="18"/>
      <c r="AK290" s="18"/>
      <c r="AL290" s="35"/>
    </row>
    <row r="291" spans="1:38" x14ac:dyDescent="0.25">
      <c r="A291" s="13">
        <v>169</v>
      </c>
      <c r="B291" s="14" t="s">
        <v>476</v>
      </c>
      <c r="C291" s="139" t="s">
        <v>2253</v>
      </c>
      <c r="D291" s="140" t="s">
        <v>1662</v>
      </c>
      <c r="E291" s="140" t="s">
        <v>155</v>
      </c>
      <c r="F291" s="51" t="s">
        <v>0</v>
      </c>
      <c r="G291" s="51">
        <v>3</v>
      </c>
      <c r="H291" s="15" t="s">
        <v>477</v>
      </c>
      <c r="I291" s="16">
        <v>9901414803</v>
      </c>
      <c r="J291" s="4"/>
      <c r="K291" s="4"/>
      <c r="L291" s="141">
        <v>62</v>
      </c>
      <c r="M291" s="4"/>
      <c r="N291" s="142" t="s">
        <v>1032</v>
      </c>
      <c r="O291" s="51" t="s">
        <v>1033</v>
      </c>
      <c r="P291" s="51" t="s">
        <v>1033</v>
      </c>
      <c r="Q291" s="51" t="s">
        <v>1033</v>
      </c>
      <c r="R291" s="153">
        <v>48.77</v>
      </c>
      <c r="S291" s="30"/>
      <c r="T291" s="30"/>
      <c r="U291" s="30"/>
      <c r="V291" s="18"/>
      <c r="W291" s="18"/>
      <c r="X291" s="18"/>
      <c r="Y291" s="18"/>
      <c r="Z291" s="4" t="s">
        <v>1639</v>
      </c>
      <c r="AA291" s="46" t="s">
        <v>1640</v>
      </c>
      <c r="AB291" s="4"/>
      <c r="AC291" s="143">
        <v>35372</v>
      </c>
      <c r="AD291" s="142" t="s">
        <v>2254</v>
      </c>
      <c r="AE291" s="142" t="s">
        <v>2255</v>
      </c>
      <c r="AF291" s="142">
        <v>9611325777</v>
      </c>
      <c r="AG291" s="142" t="s">
        <v>1649</v>
      </c>
      <c r="AH291" s="142" t="s">
        <v>1644</v>
      </c>
      <c r="AI291" s="142" t="s">
        <v>1645</v>
      </c>
      <c r="AJ291" s="18"/>
      <c r="AK291" s="18"/>
      <c r="AL291" s="35"/>
    </row>
    <row r="292" spans="1:38" x14ac:dyDescent="0.25">
      <c r="A292" s="13">
        <v>170</v>
      </c>
      <c r="B292" s="14" t="s">
        <v>478</v>
      </c>
      <c r="C292" s="139" t="s">
        <v>2256</v>
      </c>
      <c r="D292" s="140" t="s">
        <v>1637</v>
      </c>
      <c r="E292" s="140" t="s">
        <v>155</v>
      </c>
      <c r="F292" s="51" t="s">
        <v>0</v>
      </c>
      <c r="G292" s="51">
        <v>3</v>
      </c>
      <c r="H292" s="15" t="s">
        <v>479</v>
      </c>
      <c r="I292" s="16">
        <v>8553172805</v>
      </c>
      <c r="J292" s="4"/>
      <c r="K292" s="4"/>
      <c r="L292" s="141">
        <v>62</v>
      </c>
      <c r="M292" s="4"/>
      <c r="N292" s="142" t="s">
        <v>1638</v>
      </c>
      <c r="O292" s="51" t="s">
        <v>1033</v>
      </c>
      <c r="P292" s="51" t="s">
        <v>1033</v>
      </c>
      <c r="Q292" s="51" t="s">
        <v>1033</v>
      </c>
      <c r="R292" s="153">
        <v>44.62</v>
      </c>
      <c r="S292" s="30"/>
      <c r="T292" s="30"/>
      <c r="U292" s="30"/>
      <c r="V292" s="18"/>
      <c r="W292" s="18"/>
      <c r="X292" s="18"/>
      <c r="Y292" s="18"/>
      <c r="Z292" s="4" t="s">
        <v>1639</v>
      </c>
      <c r="AA292" s="46" t="s">
        <v>1640</v>
      </c>
      <c r="AB292" s="4"/>
      <c r="AC292" s="143">
        <v>35657</v>
      </c>
      <c r="AD292" s="142" t="s">
        <v>2257</v>
      </c>
      <c r="AE292" s="142" t="s">
        <v>2258</v>
      </c>
      <c r="AF292" s="142">
        <v>9972742659</v>
      </c>
      <c r="AG292" s="142" t="s">
        <v>1686</v>
      </c>
      <c r="AH292" s="142" t="s">
        <v>1644</v>
      </c>
      <c r="AI292" s="142" t="s">
        <v>1645</v>
      </c>
      <c r="AJ292" s="18"/>
      <c r="AK292" s="18"/>
      <c r="AL292" s="35"/>
    </row>
    <row r="293" spans="1:38" x14ac:dyDescent="0.25">
      <c r="A293" s="13">
        <v>171</v>
      </c>
      <c r="B293" s="14" t="s">
        <v>480</v>
      </c>
      <c r="C293" s="139" t="s">
        <v>2259</v>
      </c>
      <c r="D293" s="140" t="s">
        <v>1637</v>
      </c>
      <c r="E293" s="140" t="s">
        <v>155</v>
      </c>
      <c r="F293" s="51" t="s">
        <v>0</v>
      </c>
      <c r="G293" s="51">
        <v>3</v>
      </c>
      <c r="H293" s="15" t="s">
        <v>481</v>
      </c>
      <c r="I293" s="16">
        <v>7896751220</v>
      </c>
      <c r="J293" s="4"/>
      <c r="K293" s="4"/>
      <c r="L293" s="141">
        <v>58</v>
      </c>
      <c r="M293" s="4"/>
      <c r="N293" s="142" t="s">
        <v>1060</v>
      </c>
      <c r="O293" s="51" t="s">
        <v>1033</v>
      </c>
      <c r="P293" s="51" t="s">
        <v>1033</v>
      </c>
      <c r="Q293" s="51" t="s">
        <v>1033</v>
      </c>
      <c r="R293" s="153">
        <v>38.46</v>
      </c>
      <c r="S293" s="30"/>
      <c r="T293" s="30"/>
      <c r="U293" s="30"/>
      <c r="V293" s="18"/>
      <c r="W293" s="18"/>
      <c r="X293" s="18"/>
      <c r="Y293" s="18"/>
      <c r="Z293" s="4" t="s">
        <v>1639</v>
      </c>
      <c r="AA293" s="46" t="s">
        <v>1640</v>
      </c>
      <c r="AB293" s="4"/>
      <c r="AC293" s="143">
        <v>35501</v>
      </c>
      <c r="AD293" s="142" t="s">
        <v>2260</v>
      </c>
      <c r="AE293" s="142" t="s">
        <v>2261</v>
      </c>
      <c r="AF293" s="142">
        <v>8134071909</v>
      </c>
      <c r="AG293" s="142"/>
      <c r="AH293" s="142" t="s">
        <v>1644</v>
      </c>
      <c r="AI293" s="142" t="s">
        <v>1645</v>
      </c>
      <c r="AJ293" s="18"/>
      <c r="AK293" s="18"/>
      <c r="AL293" s="35"/>
    </row>
    <row r="294" spans="1:38" x14ac:dyDescent="0.25">
      <c r="A294" s="13">
        <v>172</v>
      </c>
      <c r="B294" s="14" t="s">
        <v>482</v>
      </c>
      <c r="C294" s="20" t="s">
        <v>2262</v>
      </c>
      <c r="D294" s="140" t="s">
        <v>1637</v>
      </c>
      <c r="E294" s="140" t="s">
        <v>155</v>
      </c>
      <c r="F294" s="51" t="s">
        <v>0</v>
      </c>
      <c r="G294" s="51">
        <v>3</v>
      </c>
      <c r="H294" s="15" t="s">
        <v>483</v>
      </c>
      <c r="I294" s="16">
        <v>98451305945</v>
      </c>
      <c r="J294" s="4">
        <v>69</v>
      </c>
      <c r="K294" s="4" t="s">
        <v>2244</v>
      </c>
      <c r="L294" s="141"/>
      <c r="M294" s="4"/>
      <c r="N294" s="142"/>
      <c r="O294" s="51" t="s">
        <v>1033</v>
      </c>
      <c r="P294" s="51" t="s">
        <v>1033</v>
      </c>
      <c r="Q294" s="51" t="s">
        <v>1033</v>
      </c>
      <c r="R294" s="4"/>
      <c r="S294" s="30"/>
      <c r="T294" s="30"/>
      <c r="U294" s="30"/>
      <c r="V294" s="18"/>
      <c r="W294" s="18"/>
      <c r="X294" s="18"/>
      <c r="Y294" s="18"/>
      <c r="Z294" s="4" t="s">
        <v>1639</v>
      </c>
      <c r="AA294" s="46" t="s">
        <v>1640</v>
      </c>
      <c r="AB294" s="4"/>
      <c r="AC294" s="143">
        <v>35478</v>
      </c>
      <c r="AD294" s="142" t="s">
        <v>2263</v>
      </c>
      <c r="AE294" s="142" t="s">
        <v>2264</v>
      </c>
      <c r="AF294" s="142">
        <v>9841305945</v>
      </c>
      <c r="AG294" s="142" t="s">
        <v>2081</v>
      </c>
      <c r="AH294" s="142" t="s">
        <v>1644</v>
      </c>
      <c r="AI294" s="142" t="s">
        <v>2092</v>
      </c>
      <c r="AJ294" s="18"/>
      <c r="AK294" s="18"/>
      <c r="AL294" s="35"/>
    </row>
    <row r="295" spans="1:38" x14ac:dyDescent="0.25">
      <c r="A295" s="13">
        <v>173</v>
      </c>
      <c r="B295" s="14" t="s">
        <v>484</v>
      </c>
      <c r="C295" s="139" t="s">
        <v>2265</v>
      </c>
      <c r="D295" s="140" t="s">
        <v>1637</v>
      </c>
      <c r="E295" s="140" t="s">
        <v>155</v>
      </c>
      <c r="F295" s="51" t="s">
        <v>0</v>
      </c>
      <c r="G295" s="51">
        <v>3</v>
      </c>
      <c r="H295" s="15" t="s">
        <v>485</v>
      </c>
      <c r="I295" s="16">
        <v>97723561322</v>
      </c>
      <c r="J295" s="4">
        <v>79</v>
      </c>
      <c r="K295" s="4" t="s">
        <v>2244</v>
      </c>
      <c r="L295" s="141">
        <v>78</v>
      </c>
      <c r="M295" s="4" t="s">
        <v>2245</v>
      </c>
      <c r="N295" s="142" t="s">
        <v>2089</v>
      </c>
      <c r="O295" s="51" t="s">
        <v>1033</v>
      </c>
      <c r="P295" s="51" t="s">
        <v>1033</v>
      </c>
      <c r="Q295" s="51" t="s">
        <v>1033</v>
      </c>
      <c r="R295" s="4"/>
      <c r="S295" s="30"/>
      <c r="T295" s="30"/>
      <c r="U295" s="30"/>
      <c r="V295" s="18"/>
      <c r="W295" s="18"/>
      <c r="X295" s="18"/>
      <c r="Y295" s="18"/>
      <c r="Z295" s="4" t="s">
        <v>1639</v>
      </c>
      <c r="AA295" s="46" t="s">
        <v>1640</v>
      </c>
      <c r="AB295" s="4"/>
      <c r="AC295" s="143">
        <v>36145</v>
      </c>
      <c r="AD295" s="142" t="s">
        <v>2266</v>
      </c>
      <c r="AE295" s="142" t="s">
        <v>2267</v>
      </c>
      <c r="AF295" s="142">
        <v>97723561322</v>
      </c>
      <c r="AG295" s="142" t="s">
        <v>2081</v>
      </c>
      <c r="AH295" s="142" t="s">
        <v>1644</v>
      </c>
      <c r="AI295" s="142" t="s">
        <v>2092</v>
      </c>
      <c r="AJ295" s="18"/>
      <c r="AK295" s="18"/>
      <c r="AL295" s="35"/>
    </row>
    <row r="296" spans="1:38" x14ac:dyDescent="0.25">
      <c r="A296" s="13">
        <v>174</v>
      </c>
      <c r="B296" s="14" t="s">
        <v>486</v>
      </c>
      <c r="C296" s="139" t="s">
        <v>2268</v>
      </c>
      <c r="D296" s="140" t="s">
        <v>1637</v>
      </c>
      <c r="E296" s="140" t="s">
        <v>204</v>
      </c>
      <c r="F296" s="51" t="s">
        <v>0</v>
      </c>
      <c r="G296" s="51">
        <v>3</v>
      </c>
      <c r="H296" s="17" t="s">
        <v>487</v>
      </c>
      <c r="I296" s="16">
        <v>9734442691</v>
      </c>
      <c r="J296" s="4">
        <v>91.2</v>
      </c>
      <c r="K296" s="4" t="s">
        <v>1098</v>
      </c>
      <c r="L296" s="141">
        <v>89.5</v>
      </c>
      <c r="M296" s="4" t="s">
        <v>1651</v>
      </c>
      <c r="N296" s="142" t="s">
        <v>1211</v>
      </c>
      <c r="O296" s="51" t="s">
        <v>1033</v>
      </c>
      <c r="P296" s="51" t="s">
        <v>1033</v>
      </c>
      <c r="Q296" s="51" t="s">
        <v>1033</v>
      </c>
      <c r="R296" s="4">
        <v>76.62</v>
      </c>
      <c r="S296" s="30"/>
      <c r="T296" s="30"/>
      <c r="U296" s="30"/>
      <c r="V296" s="18"/>
      <c r="W296" s="18"/>
      <c r="X296" s="18"/>
      <c r="Y296" s="18"/>
      <c r="Z296" s="4" t="s">
        <v>1058</v>
      </c>
      <c r="AA296" s="46" t="s">
        <v>1640</v>
      </c>
      <c r="AB296" s="4"/>
      <c r="AC296" s="143">
        <v>35865</v>
      </c>
      <c r="AD296" s="142" t="s">
        <v>2269</v>
      </c>
      <c r="AE296" s="142" t="s">
        <v>2270</v>
      </c>
      <c r="AF296" s="142">
        <v>9474017484</v>
      </c>
      <c r="AG296" s="142"/>
      <c r="AH296" s="142" t="s">
        <v>1644</v>
      </c>
      <c r="AI296" s="142" t="s">
        <v>1645</v>
      </c>
      <c r="AJ296" s="18"/>
      <c r="AK296" s="18"/>
      <c r="AL296" s="35"/>
    </row>
    <row r="297" spans="1:38" x14ac:dyDescent="0.25">
      <c r="A297" s="144"/>
      <c r="B297" s="145" t="s">
        <v>488</v>
      </c>
      <c r="C297" s="146" t="s">
        <v>2271</v>
      </c>
      <c r="D297" s="147" t="s">
        <v>1637</v>
      </c>
      <c r="E297" s="147" t="s">
        <v>204</v>
      </c>
      <c r="F297" s="103" t="s">
        <v>0</v>
      </c>
      <c r="G297" s="103">
        <v>3</v>
      </c>
      <c r="H297" s="107" t="s">
        <v>489</v>
      </c>
      <c r="I297" s="149">
        <v>8372808780</v>
      </c>
      <c r="J297" s="103">
        <v>80</v>
      </c>
      <c r="K297" s="103" t="s">
        <v>1098</v>
      </c>
      <c r="L297" s="147">
        <v>64</v>
      </c>
      <c r="M297" s="103" t="s">
        <v>2272</v>
      </c>
      <c r="N297" s="145" t="s">
        <v>1098</v>
      </c>
      <c r="O297" s="103" t="s">
        <v>1033</v>
      </c>
      <c r="P297" s="103" t="s">
        <v>1033</v>
      </c>
      <c r="Q297" s="103" t="s">
        <v>1033</v>
      </c>
      <c r="R297" s="103">
        <v>53.85</v>
      </c>
      <c r="S297" s="150"/>
      <c r="T297" s="150"/>
      <c r="U297" s="150"/>
      <c r="V297" s="106"/>
      <c r="W297" s="106"/>
      <c r="X297" s="106"/>
      <c r="Y297" s="106"/>
      <c r="Z297" s="103" t="s">
        <v>1639</v>
      </c>
      <c r="AA297" s="100" t="s">
        <v>1640</v>
      </c>
      <c r="AB297" s="103"/>
      <c r="AC297" s="151">
        <v>35609</v>
      </c>
      <c r="AD297" s="145" t="s">
        <v>2273</v>
      </c>
      <c r="AE297" s="145" t="s">
        <v>2274</v>
      </c>
      <c r="AF297" s="145">
        <v>973499321</v>
      </c>
      <c r="AG297" s="145" t="s">
        <v>2275</v>
      </c>
      <c r="AH297" s="145" t="s">
        <v>1644</v>
      </c>
      <c r="AI297" s="145" t="s">
        <v>1645</v>
      </c>
      <c r="AJ297" s="106"/>
      <c r="AK297" s="106"/>
      <c r="AL297" s="152"/>
    </row>
    <row r="298" spans="1:38" x14ac:dyDescent="0.25">
      <c r="A298" s="160">
        <v>175</v>
      </c>
      <c r="B298" s="23" t="s">
        <v>490</v>
      </c>
      <c r="C298" s="161" t="s">
        <v>2276</v>
      </c>
      <c r="D298" s="162" t="s">
        <v>1637</v>
      </c>
      <c r="E298" s="162" t="s">
        <v>204</v>
      </c>
      <c r="F298" s="61" t="s">
        <v>0</v>
      </c>
      <c r="G298" s="61">
        <v>3</v>
      </c>
      <c r="H298" s="24" t="s">
        <v>491</v>
      </c>
      <c r="I298" s="25">
        <v>8861156716</v>
      </c>
      <c r="J298" s="61"/>
      <c r="K298" s="61"/>
      <c r="L298" s="162"/>
      <c r="M298" s="61"/>
      <c r="N298" s="23" t="s">
        <v>2277</v>
      </c>
      <c r="O298" s="61" t="s">
        <v>1033</v>
      </c>
      <c r="P298" s="61" t="s">
        <v>1033</v>
      </c>
      <c r="Q298" s="61" t="s">
        <v>1033</v>
      </c>
      <c r="R298" s="61">
        <v>70.62</v>
      </c>
      <c r="S298" s="163"/>
      <c r="T298" s="163"/>
      <c r="U298" s="163"/>
      <c r="V298" s="64"/>
      <c r="W298" s="64"/>
      <c r="X298" s="64"/>
      <c r="Y298" s="64"/>
      <c r="Z298" s="61" t="s">
        <v>1639</v>
      </c>
      <c r="AA298" s="58" t="s">
        <v>1640</v>
      </c>
      <c r="AB298" s="61"/>
      <c r="AC298" s="164">
        <v>36530</v>
      </c>
      <c r="AD298" s="23" t="s">
        <v>2278</v>
      </c>
      <c r="AE298" s="23" t="s">
        <v>2279</v>
      </c>
      <c r="AF298" s="23">
        <v>2348097431685</v>
      </c>
      <c r="AG298" s="23" t="s">
        <v>2081</v>
      </c>
      <c r="AH298" s="23" t="s">
        <v>1786</v>
      </c>
      <c r="AI298" s="23" t="s">
        <v>2280</v>
      </c>
      <c r="AJ298" s="64"/>
      <c r="AK298" s="64"/>
      <c r="AL298" s="165"/>
    </row>
    <row r="299" spans="1:38" x14ac:dyDescent="0.25">
      <c r="A299" s="13">
        <v>176</v>
      </c>
      <c r="B299" s="14" t="s">
        <v>492</v>
      </c>
      <c r="C299" s="139" t="s">
        <v>2281</v>
      </c>
      <c r="D299" s="140" t="s">
        <v>1637</v>
      </c>
      <c r="E299" s="140" t="s">
        <v>204</v>
      </c>
      <c r="F299" s="51" t="s">
        <v>0</v>
      </c>
      <c r="G299" s="51">
        <v>3</v>
      </c>
      <c r="H299" s="15" t="s">
        <v>493</v>
      </c>
      <c r="I299" s="16">
        <v>67563482</v>
      </c>
      <c r="J299" s="4">
        <v>80</v>
      </c>
      <c r="K299" s="4" t="s">
        <v>1060</v>
      </c>
      <c r="L299" s="141">
        <v>86</v>
      </c>
      <c r="M299" s="4" t="s">
        <v>1658</v>
      </c>
      <c r="N299" s="142" t="s">
        <v>1060</v>
      </c>
      <c r="O299" s="51" t="s">
        <v>1033</v>
      </c>
      <c r="P299" s="51" t="s">
        <v>1033</v>
      </c>
      <c r="Q299" s="51" t="s">
        <v>1033</v>
      </c>
      <c r="R299" s="4">
        <v>71.540000000000006</v>
      </c>
      <c r="S299" s="30"/>
      <c r="T299" s="30"/>
      <c r="U299" s="30"/>
      <c r="V299" s="18"/>
      <c r="W299" s="18"/>
      <c r="X299" s="18"/>
      <c r="Y299" s="18"/>
      <c r="Z299" s="4" t="s">
        <v>1639</v>
      </c>
      <c r="AA299" s="46" t="s">
        <v>1640</v>
      </c>
      <c r="AB299" s="4"/>
      <c r="AC299" s="143">
        <v>35710</v>
      </c>
      <c r="AD299" s="142" t="s">
        <v>2282</v>
      </c>
      <c r="AE299" s="142" t="s">
        <v>2283</v>
      </c>
      <c r="AF299" s="142">
        <v>91863292</v>
      </c>
      <c r="AG299" s="142" t="s">
        <v>2081</v>
      </c>
      <c r="AH299" s="142" t="s">
        <v>1644</v>
      </c>
      <c r="AI299" s="142" t="s">
        <v>2284</v>
      </c>
      <c r="AJ299" s="18"/>
      <c r="AK299" s="18"/>
      <c r="AL299" s="35"/>
    </row>
    <row r="300" spans="1:38" x14ac:dyDescent="0.25">
      <c r="A300" s="160">
        <v>177</v>
      </c>
      <c r="B300" s="23" t="s">
        <v>494</v>
      </c>
      <c r="C300" s="161" t="s">
        <v>2285</v>
      </c>
      <c r="D300" s="162" t="s">
        <v>1637</v>
      </c>
      <c r="E300" s="162" t="s">
        <v>204</v>
      </c>
      <c r="F300" s="61" t="s">
        <v>0</v>
      </c>
      <c r="G300" s="61">
        <v>3</v>
      </c>
      <c r="H300" s="24" t="s">
        <v>495</v>
      </c>
      <c r="I300" s="25">
        <v>7338492549</v>
      </c>
      <c r="J300" s="61"/>
      <c r="K300" s="61"/>
      <c r="L300" s="162"/>
      <c r="M300" s="61"/>
      <c r="N300" s="23" t="s">
        <v>2286</v>
      </c>
      <c r="O300" s="61" t="s">
        <v>1033</v>
      </c>
      <c r="P300" s="61" t="s">
        <v>1033</v>
      </c>
      <c r="Q300" s="61" t="s">
        <v>1033</v>
      </c>
      <c r="R300" s="61">
        <v>64.150000000000006</v>
      </c>
      <c r="S300" s="163"/>
      <c r="T300" s="163"/>
      <c r="U300" s="163"/>
      <c r="V300" s="64"/>
      <c r="W300" s="64"/>
      <c r="X300" s="64"/>
      <c r="Y300" s="64"/>
      <c r="Z300" s="61" t="s">
        <v>1639</v>
      </c>
      <c r="AA300" s="58" t="s">
        <v>1640</v>
      </c>
      <c r="AB300" s="61"/>
      <c r="AC300" s="164">
        <v>36559</v>
      </c>
      <c r="AD300" s="23" t="s">
        <v>2287</v>
      </c>
      <c r="AE300" s="23" t="s">
        <v>2288</v>
      </c>
      <c r="AF300" s="23">
        <v>2349058245609</v>
      </c>
      <c r="AG300" s="23" t="s">
        <v>2081</v>
      </c>
      <c r="AH300" s="23" t="s">
        <v>1786</v>
      </c>
      <c r="AI300" s="23" t="s">
        <v>2280</v>
      </c>
      <c r="AJ300" s="64"/>
      <c r="AK300" s="64"/>
      <c r="AL300" s="165"/>
    </row>
    <row r="301" spans="1:38" x14ac:dyDescent="0.25">
      <c r="A301" s="160">
        <v>178</v>
      </c>
      <c r="B301" s="23" t="s">
        <v>496</v>
      </c>
      <c r="C301" s="161" t="s">
        <v>2289</v>
      </c>
      <c r="D301" s="162" t="s">
        <v>1637</v>
      </c>
      <c r="E301" s="162" t="s">
        <v>204</v>
      </c>
      <c r="F301" s="61" t="s">
        <v>0</v>
      </c>
      <c r="G301" s="61">
        <v>3</v>
      </c>
      <c r="H301" s="26" t="s">
        <v>497</v>
      </c>
      <c r="I301" s="25">
        <v>9620141172</v>
      </c>
      <c r="J301" s="61">
        <v>60</v>
      </c>
      <c r="K301" s="61" t="s">
        <v>1098</v>
      </c>
      <c r="L301" s="162">
        <v>70</v>
      </c>
      <c r="M301" s="61" t="s">
        <v>1658</v>
      </c>
      <c r="N301" s="23" t="s">
        <v>1060</v>
      </c>
      <c r="O301" s="61" t="s">
        <v>1033</v>
      </c>
      <c r="P301" s="61" t="s">
        <v>1033</v>
      </c>
      <c r="Q301" s="61" t="s">
        <v>1033</v>
      </c>
      <c r="R301" s="61">
        <v>45.54</v>
      </c>
      <c r="S301" s="163"/>
      <c r="T301" s="163"/>
      <c r="U301" s="163"/>
      <c r="V301" s="64"/>
      <c r="W301" s="64"/>
      <c r="X301" s="64"/>
      <c r="Y301" s="64"/>
      <c r="Z301" s="61" t="s">
        <v>1639</v>
      </c>
      <c r="AA301" s="58" t="s">
        <v>1640</v>
      </c>
      <c r="AB301" s="61"/>
      <c r="AC301" s="164">
        <v>34809</v>
      </c>
      <c r="AD301" s="23" t="s">
        <v>2290</v>
      </c>
      <c r="AE301" s="23" t="s">
        <v>2291</v>
      </c>
      <c r="AF301" s="23">
        <v>918951463315</v>
      </c>
      <c r="AG301" s="23" t="s">
        <v>2081</v>
      </c>
      <c r="AH301" s="23" t="s">
        <v>1687</v>
      </c>
      <c r="AI301" s="23" t="s">
        <v>2292</v>
      </c>
      <c r="AJ301" s="64"/>
      <c r="AK301" s="64"/>
      <c r="AL301" s="165"/>
    </row>
    <row r="302" spans="1:38" x14ac:dyDescent="0.25">
      <c r="A302" s="13">
        <v>179</v>
      </c>
      <c r="B302" s="14" t="s">
        <v>498</v>
      </c>
      <c r="C302" s="139" t="s">
        <v>2293</v>
      </c>
      <c r="D302" s="140" t="s">
        <v>1637</v>
      </c>
      <c r="E302" s="140" t="s">
        <v>204</v>
      </c>
      <c r="F302" s="51" t="s">
        <v>0</v>
      </c>
      <c r="G302" s="51">
        <v>3</v>
      </c>
      <c r="H302" s="18" t="s">
        <v>499</v>
      </c>
      <c r="I302" s="16">
        <v>8123170503</v>
      </c>
      <c r="J302" s="4">
        <v>68</v>
      </c>
      <c r="K302" s="4" t="s">
        <v>2294</v>
      </c>
      <c r="L302" s="141">
        <v>58</v>
      </c>
      <c r="M302" s="4" t="s">
        <v>2295</v>
      </c>
      <c r="N302" s="142" t="s">
        <v>2294</v>
      </c>
      <c r="O302" s="51" t="s">
        <v>1033</v>
      </c>
      <c r="P302" s="51" t="s">
        <v>1033</v>
      </c>
      <c r="Q302" s="51" t="s">
        <v>1033</v>
      </c>
      <c r="R302" s="4">
        <v>57.85</v>
      </c>
      <c r="S302" s="30"/>
      <c r="T302" s="30"/>
      <c r="U302" s="30"/>
      <c r="V302" s="18"/>
      <c r="W302" s="18"/>
      <c r="X302" s="18"/>
      <c r="Y302" s="18"/>
      <c r="Z302" s="4" t="s">
        <v>1639</v>
      </c>
      <c r="AA302" s="46" t="s">
        <v>1640</v>
      </c>
      <c r="AB302" s="4"/>
      <c r="AC302" s="143"/>
      <c r="AD302" s="142"/>
      <c r="AE302" s="142"/>
      <c r="AF302" s="142"/>
      <c r="AG302" s="142"/>
      <c r="AH302" s="142"/>
      <c r="AI302" s="142" t="s">
        <v>2296</v>
      </c>
      <c r="AJ302" s="18"/>
      <c r="AK302" s="18"/>
      <c r="AL302" s="35"/>
    </row>
    <row r="303" spans="1:38" x14ac:dyDescent="0.25">
      <c r="A303" s="13">
        <v>180</v>
      </c>
      <c r="B303" s="14" t="s">
        <v>500</v>
      </c>
      <c r="C303" s="139" t="s">
        <v>2297</v>
      </c>
      <c r="D303" s="140" t="s">
        <v>1637</v>
      </c>
      <c r="E303" s="140" t="s">
        <v>204</v>
      </c>
      <c r="F303" s="51" t="s">
        <v>0</v>
      </c>
      <c r="G303" s="51">
        <v>3</v>
      </c>
      <c r="H303" s="15" t="s">
        <v>501</v>
      </c>
      <c r="I303" s="16">
        <v>9448522482</v>
      </c>
      <c r="J303" s="4">
        <v>74.099999999999994</v>
      </c>
      <c r="K303" s="4" t="s">
        <v>1060</v>
      </c>
      <c r="L303" s="141">
        <v>53</v>
      </c>
      <c r="M303" s="4" t="s">
        <v>1658</v>
      </c>
      <c r="N303" s="142" t="s">
        <v>1638</v>
      </c>
      <c r="O303" s="51" t="s">
        <v>1033</v>
      </c>
      <c r="P303" s="51" t="s">
        <v>1033</v>
      </c>
      <c r="Q303" s="51" t="s">
        <v>1033</v>
      </c>
      <c r="R303" s="153">
        <v>35.85</v>
      </c>
      <c r="S303" s="30"/>
      <c r="T303" s="30"/>
      <c r="U303" s="30"/>
      <c r="V303" s="18"/>
      <c r="W303" s="18"/>
      <c r="X303" s="18"/>
      <c r="Y303" s="18"/>
      <c r="Z303" s="4" t="s">
        <v>1058</v>
      </c>
      <c r="AA303" s="46" t="s">
        <v>1640</v>
      </c>
      <c r="AB303" s="4"/>
      <c r="AC303" s="143">
        <v>35835</v>
      </c>
      <c r="AD303" s="142" t="s">
        <v>2298</v>
      </c>
      <c r="AE303" s="142" t="s">
        <v>2299</v>
      </c>
      <c r="AF303" s="142">
        <v>9008492011</v>
      </c>
      <c r="AG303" s="142" t="s">
        <v>2300</v>
      </c>
      <c r="AH303" s="142" t="s">
        <v>1644</v>
      </c>
      <c r="AI303" s="142" t="s">
        <v>1645</v>
      </c>
      <c r="AJ303" s="18"/>
      <c r="AK303" s="18"/>
      <c r="AL303" s="35"/>
    </row>
    <row r="304" spans="1:38" x14ac:dyDescent="0.25">
      <c r="A304" s="13">
        <v>181</v>
      </c>
      <c r="B304" s="14" t="s">
        <v>502</v>
      </c>
      <c r="C304" s="139" t="s">
        <v>2301</v>
      </c>
      <c r="D304" s="140" t="s">
        <v>1662</v>
      </c>
      <c r="E304" s="140" t="s">
        <v>204</v>
      </c>
      <c r="F304" s="51" t="s">
        <v>0</v>
      </c>
      <c r="G304" s="51">
        <v>3</v>
      </c>
      <c r="H304" s="15" t="s">
        <v>503</v>
      </c>
      <c r="I304" s="16">
        <v>8861197784</v>
      </c>
      <c r="J304" s="4">
        <v>91</v>
      </c>
      <c r="K304" s="4" t="s">
        <v>1671</v>
      </c>
      <c r="L304" s="141">
        <v>88</v>
      </c>
      <c r="M304" s="4" t="s">
        <v>1651</v>
      </c>
      <c r="N304" s="142" t="s">
        <v>1638</v>
      </c>
      <c r="O304" s="51" t="s">
        <v>1033</v>
      </c>
      <c r="P304" s="51" t="s">
        <v>1033</v>
      </c>
      <c r="Q304" s="51" t="s">
        <v>1033</v>
      </c>
      <c r="R304" s="4">
        <v>65.38</v>
      </c>
      <c r="S304" s="30"/>
      <c r="T304" s="30"/>
      <c r="U304" s="30"/>
      <c r="V304" s="18"/>
      <c r="W304" s="18"/>
      <c r="X304" s="18"/>
      <c r="Y304" s="18"/>
      <c r="Z304" s="4" t="s">
        <v>1639</v>
      </c>
      <c r="AA304" s="46" t="s">
        <v>1640</v>
      </c>
      <c r="AB304" s="4"/>
      <c r="AC304" s="143">
        <v>35795</v>
      </c>
      <c r="AD304" s="142" t="s">
        <v>2302</v>
      </c>
      <c r="AE304" s="142" t="s">
        <v>2303</v>
      </c>
      <c r="AF304" s="142">
        <v>9448239137</v>
      </c>
      <c r="AG304" s="142" t="s">
        <v>1796</v>
      </c>
      <c r="AH304" s="142" t="s">
        <v>1644</v>
      </c>
      <c r="AI304" s="142" t="s">
        <v>1645</v>
      </c>
      <c r="AJ304" s="18"/>
      <c r="AK304" s="18"/>
      <c r="AL304" s="35"/>
    </row>
    <row r="305" spans="1:38" x14ac:dyDescent="0.25">
      <c r="A305" s="13">
        <v>182</v>
      </c>
      <c r="B305" s="14" t="s">
        <v>504</v>
      </c>
      <c r="C305" s="139" t="s">
        <v>2304</v>
      </c>
      <c r="D305" s="140" t="s">
        <v>1637</v>
      </c>
      <c r="E305" s="140" t="s">
        <v>204</v>
      </c>
      <c r="F305" s="51" t="s">
        <v>0</v>
      </c>
      <c r="G305" s="51">
        <v>3</v>
      </c>
      <c r="H305" s="15" t="s">
        <v>505</v>
      </c>
      <c r="I305" s="16">
        <v>9535902934</v>
      </c>
      <c r="J305" s="4">
        <v>69</v>
      </c>
      <c r="K305" s="4" t="s">
        <v>1671</v>
      </c>
      <c r="L305" s="141">
        <v>51.33</v>
      </c>
      <c r="M305" s="4" t="s">
        <v>1651</v>
      </c>
      <c r="N305" s="142" t="s">
        <v>1032</v>
      </c>
      <c r="O305" s="51" t="s">
        <v>1033</v>
      </c>
      <c r="P305" s="51" t="s">
        <v>1033</v>
      </c>
      <c r="Q305" s="51" t="s">
        <v>1033</v>
      </c>
      <c r="R305" s="153">
        <v>44</v>
      </c>
      <c r="S305" s="30"/>
      <c r="T305" s="30"/>
      <c r="U305" s="30"/>
      <c r="V305" s="18"/>
      <c r="W305" s="18"/>
      <c r="X305" s="18"/>
      <c r="Y305" s="18"/>
      <c r="Z305" s="4" t="s">
        <v>1639</v>
      </c>
      <c r="AA305" s="46" t="s">
        <v>1640</v>
      </c>
      <c r="AB305" s="4"/>
      <c r="AC305" s="143">
        <v>35131</v>
      </c>
      <c r="AD305" s="142" t="s">
        <v>2305</v>
      </c>
      <c r="AE305" s="142" t="s">
        <v>2306</v>
      </c>
      <c r="AF305" s="142">
        <v>9535902934</v>
      </c>
      <c r="AG305" s="142" t="s">
        <v>1695</v>
      </c>
      <c r="AH305" s="142" t="s">
        <v>1644</v>
      </c>
      <c r="AI305" s="142" t="s">
        <v>1645</v>
      </c>
      <c r="AJ305" s="18"/>
      <c r="AK305" s="18"/>
      <c r="AL305" s="35"/>
    </row>
    <row r="306" spans="1:38" x14ac:dyDescent="0.25">
      <c r="A306" s="13">
        <v>183</v>
      </c>
      <c r="B306" s="14" t="s">
        <v>506</v>
      </c>
      <c r="C306" s="139" t="s">
        <v>2307</v>
      </c>
      <c r="D306" s="140" t="s">
        <v>1637</v>
      </c>
      <c r="E306" s="140" t="s">
        <v>139</v>
      </c>
      <c r="F306" s="51" t="s">
        <v>0</v>
      </c>
      <c r="G306" s="51">
        <v>3</v>
      </c>
      <c r="H306" s="15" t="s">
        <v>507</v>
      </c>
      <c r="I306" s="16">
        <v>9844580099</v>
      </c>
      <c r="J306" s="4">
        <v>75.040000000000006</v>
      </c>
      <c r="K306" s="4" t="s">
        <v>1671</v>
      </c>
      <c r="L306" s="141">
        <v>53.6</v>
      </c>
      <c r="M306" s="4" t="s">
        <v>1651</v>
      </c>
      <c r="N306" s="142" t="s">
        <v>1638</v>
      </c>
      <c r="O306" s="51" t="s">
        <v>1033</v>
      </c>
      <c r="P306" s="51" t="s">
        <v>1033</v>
      </c>
      <c r="Q306" s="51" t="s">
        <v>1033</v>
      </c>
      <c r="R306" s="4">
        <v>56.77</v>
      </c>
      <c r="S306" s="30"/>
      <c r="T306" s="30"/>
      <c r="U306" s="30"/>
      <c r="V306" s="18"/>
      <c r="W306" s="18"/>
      <c r="X306" s="18"/>
      <c r="Y306" s="18"/>
      <c r="Z306" s="4" t="s">
        <v>1639</v>
      </c>
      <c r="AA306" s="46" t="s">
        <v>1640</v>
      </c>
      <c r="AB306" s="4"/>
      <c r="AC306" s="143">
        <v>35778</v>
      </c>
      <c r="AD306" s="142" t="s">
        <v>2308</v>
      </c>
      <c r="AE306" s="142" t="s">
        <v>2309</v>
      </c>
      <c r="AF306" s="142">
        <v>9845654942</v>
      </c>
      <c r="AG306" s="142" t="s">
        <v>2310</v>
      </c>
      <c r="AH306" s="142" t="s">
        <v>1644</v>
      </c>
      <c r="AI306" s="142" t="s">
        <v>1645</v>
      </c>
      <c r="AJ306" s="18"/>
      <c r="AK306" s="18"/>
      <c r="AL306" s="35"/>
    </row>
    <row r="307" spans="1:38" x14ac:dyDescent="0.25">
      <c r="A307" s="13">
        <v>184</v>
      </c>
      <c r="B307" s="14" t="s">
        <v>508</v>
      </c>
      <c r="C307" s="139" t="s">
        <v>2311</v>
      </c>
      <c r="D307" s="140" t="s">
        <v>1637</v>
      </c>
      <c r="E307" s="140" t="s">
        <v>139</v>
      </c>
      <c r="F307" s="51" t="s">
        <v>0</v>
      </c>
      <c r="G307" s="51">
        <v>3</v>
      </c>
      <c r="H307" s="17" t="s">
        <v>509</v>
      </c>
      <c r="I307" s="16">
        <v>9097459405</v>
      </c>
      <c r="J307" s="4"/>
      <c r="K307" s="4"/>
      <c r="L307" s="141">
        <v>85</v>
      </c>
      <c r="M307" s="4"/>
      <c r="N307" s="142" t="s">
        <v>1060</v>
      </c>
      <c r="O307" s="51" t="s">
        <v>1033</v>
      </c>
      <c r="P307" s="51" t="s">
        <v>1033</v>
      </c>
      <c r="Q307" s="51" t="s">
        <v>1033</v>
      </c>
      <c r="R307" s="153">
        <v>47.54</v>
      </c>
      <c r="S307" s="30"/>
      <c r="T307" s="30"/>
      <c r="U307" s="30"/>
      <c r="V307" s="18"/>
      <c r="W307" s="18"/>
      <c r="X307" s="18"/>
      <c r="Y307" s="18"/>
      <c r="Z307" s="4" t="s">
        <v>1639</v>
      </c>
      <c r="AA307" s="46" t="s">
        <v>1640</v>
      </c>
      <c r="AB307" s="4"/>
      <c r="AC307" s="143">
        <v>36219</v>
      </c>
      <c r="AD307" s="142" t="s">
        <v>2312</v>
      </c>
      <c r="AE307" s="142" t="s">
        <v>2313</v>
      </c>
      <c r="AF307" s="142">
        <v>9608062219</v>
      </c>
      <c r="AG307" s="142" t="s">
        <v>1721</v>
      </c>
      <c r="AH307" s="142" t="s">
        <v>1644</v>
      </c>
      <c r="AI307" s="142" t="s">
        <v>1645</v>
      </c>
      <c r="AJ307" s="18"/>
      <c r="AK307" s="18"/>
      <c r="AL307" s="35"/>
    </row>
    <row r="308" spans="1:38" x14ac:dyDescent="0.25">
      <c r="A308" s="13">
        <v>185</v>
      </c>
      <c r="B308" s="14" t="s">
        <v>510</v>
      </c>
      <c r="C308" s="139" t="s">
        <v>2314</v>
      </c>
      <c r="D308" s="140" t="s">
        <v>1637</v>
      </c>
      <c r="E308" s="140" t="s">
        <v>139</v>
      </c>
      <c r="F308" s="51" t="s">
        <v>0</v>
      </c>
      <c r="G308" s="51">
        <v>3</v>
      </c>
      <c r="H308" s="17" t="s">
        <v>511</v>
      </c>
      <c r="I308" s="16">
        <v>9447351565</v>
      </c>
      <c r="J308" s="4"/>
      <c r="K308" s="4"/>
      <c r="L308" s="141">
        <v>60</v>
      </c>
      <c r="M308" s="4"/>
      <c r="N308" s="142" t="s">
        <v>1060</v>
      </c>
      <c r="O308" s="51" t="s">
        <v>1033</v>
      </c>
      <c r="P308" s="51" t="s">
        <v>1033</v>
      </c>
      <c r="Q308" s="51" t="s">
        <v>1033</v>
      </c>
      <c r="R308" s="4">
        <v>69.08</v>
      </c>
      <c r="S308" s="30"/>
      <c r="T308" s="30"/>
      <c r="U308" s="30"/>
      <c r="V308" s="18"/>
      <c r="W308" s="18"/>
      <c r="X308" s="18"/>
      <c r="Y308" s="18"/>
      <c r="Z308" s="4" t="s">
        <v>1639</v>
      </c>
      <c r="AA308" s="46" t="s">
        <v>1640</v>
      </c>
      <c r="AB308" s="4"/>
      <c r="AC308" s="143">
        <v>35331</v>
      </c>
      <c r="AD308" s="142" t="s">
        <v>2315</v>
      </c>
      <c r="AE308" s="142" t="s">
        <v>2316</v>
      </c>
      <c r="AF308" s="142">
        <v>9447351565</v>
      </c>
      <c r="AG308" s="142" t="s">
        <v>1687</v>
      </c>
      <c r="AH308" s="142" t="s">
        <v>1691</v>
      </c>
      <c r="AI308" s="142" t="s">
        <v>1645</v>
      </c>
      <c r="AJ308" s="18"/>
      <c r="AK308" s="18"/>
      <c r="AL308" s="35"/>
    </row>
    <row r="309" spans="1:38" x14ac:dyDescent="0.25">
      <c r="A309" s="13">
        <v>186</v>
      </c>
      <c r="B309" s="14" t="s">
        <v>512</v>
      </c>
      <c r="C309" s="139" t="s">
        <v>2317</v>
      </c>
      <c r="D309" s="140" t="s">
        <v>1637</v>
      </c>
      <c r="E309" s="140" t="s">
        <v>139</v>
      </c>
      <c r="F309" s="51" t="s">
        <v>0</v>
      </c>
      <c r="G309" s="51">
        <v>3</v>
      </c>
      <c r="H309" s="15" t="s">
        <v>513</v>
      </c>
      <c r="I309" s="16">
        <v>7795700923</v>
      </c>
      <c r="J309" s="4">
        <v>83</v>
      </c>
      <c r="K309" s="4" t="s">
        <v>1098</v>
      </c>
      <c r="L309" s="141">
        <v>83</v>
      </c>
      <c r="M309" s="4" t="s">
        <v>1658</v>
      </c>
      <c r="N309" s="142" t="s">
        <v>1638</v>
      </c>
      <c r="O309" s="51" t="s">
        <v>1033</v>
      </c>
      <c r="P309" s="51" t="s">
        <v>1033</v>
      </c>
      <c r="Q309" s="51" t="s">
        <v>1033</v>
      </c>
      <c r="R309" s="4">
        <v>80.77</v>
      </c>
      <c r="S309" s="30"/>
      <c r="T309" s="30"/>
      <c r="U309" s="30"/>
      <c r="V309" s="18"/>
      <c r="W309" s="18"/>
      <c r="X309" s="18"/>
      <c r="Y309" s="18"/>
      <c r="Z309" s="4" t="s">
        <v>1639</v>
      </c>
      <c r="AA309" s="46" t="s">
        <v>1640</v>
      </c>
      <c r="AB309" s="4"/>
      <c r="AC309" s="143">
        <v>35979</v>
      </c>
      <c r="AD309" s="142" t="s">
        <v>2318</v>
      </c>
      <c r="AE309" s="142" t="s">
        <v>2319</v>
      </c>
      <c r="AF309" s="142">
        <v>8095950047</v>
      </c>
      <c r="AG309" s="142" t="s">
        <v>2320</v>
      </c>
      <c r="AH309" s="142" t="s">
        <v>1644</v>
      </c>
      <c r="AI309" s="142" t="s">
        <v>1645</v>
      </c>
      <c r="AJ309" s="18"/>
      <c r="AK309" s="18"/>
      <c r="AL309" s="35"/>
    </row>
    <row r="310" spans="1:38" x14ac:dyDescent="0.25">
      <c r="A310" s="13">
        <v>187</v>
      </c>
      <c r="B310" s="14" t="s">
        <v>514</v>
      </c>
      <c r="C310" s="139" t="s">
        <v>2321</v>
      </c>
      <c r="D310" s="140" t="s">
        <v>1637</v>
      </c>
      <c r="E310" s="140" t="s">
        <v>139</v>
      </c>
      <c r="F310" s="51" t="s">
        <v>0</v>
      </c>
      <c r="G310" s="51">
        <v>3</v>
      </c>
      <c r="H310" s="15" t="s">
        <v>515</v>
      </c>
      <c r="I310" s="16">
        <v>8892202139</v>
      </c>
      <c r="J310" s="4"/>
      <c r="K310" s="4"/>
      <c r="L310" s="141">
        <v>61</v>
      </c>
      <c r="M310" s="4"/>
      <c r="N310" s="142" t="s">
        <v>1638</v>
      </c>
      <c r="O310" s="51" t="s">
        <v>1033</v>
      </c>
      <c r="P310" s="51" t="s">
        <v>1033</v>
      </c>
      <c r="Q310" s="51" t="s">
        <v>1033</v>
      </c>
      <c r="R310" s="4">
        <v>62.31</v>
      </c>
      <c r="S310" s="30"/>
      <c r="T310" s="30"/>
      <c r="U310" s="30"/>
      <c r="V310" s="18"/>
      <c r="W310" s="18"/>
      <c r="X310" s="18"/>
      <c r="Y310" s="18"/>
      <c r="Z310" s="4" t="s">
        <v>1639</v>
      </c>
      <c r="AA310" s="46" t="s">
        <v>1640</v>
      </c>
      <c r="AB310" s="4"/>
      <c r="AC310" s="143">
        <v>36036</v>
      </c>
      <c r="AD310" s="142" t="s">
        <v>2322</v>
      </c>
      <c r="AE310" s="142" t="s">
        <v>2323</v>
      </c>
      <c r="AF310" s="142">
        <v>8553116626</v>
      </c>
      <c r="AG310" s="142" t="s">
        <v>1702</v>
      </c>
      <c r="AH310" s="142" t="s">
        <v>1644</v>
      </c>
      <c r="AI310" s="142" t="s">
        <v>1645</v>
      </c>
      <c r="AJ310" s="18"/>
      <c r="AK310" s="18"/>
      <c r="AL310" s="35"/>
    </row>
    <row r="311" spans="1:38" x14ac:dyDescent="0.25">
      <c r="A311" s="13">
        <v>188</v>
      </c>
      <c r="B311" s="14" t="s">
        <v>516</v>
      </c>
      <c r="C311" s="139" t="s">
        <v>2324</v>
      </c>
      <c r="D311" s="140" t="s">
        <v>1662</v>
      </c>
      <c r="E311" s="140" t="s">
        <v>139</v>
      </c>
      <c r="F311" s="51" t="s">
        <v>0</v>
      </c>
      <c r="G311" s="51">
        <v>3</v>
      </c>
      <c r="H311" s="15" t="s">
        <v>517</v>
      </c>
      <c r="I311" s="16">
        <v>9845005729</v>
      </c>
      <c r="J311" s="4">
        <v>66.5</v>
      </c>
      <c r="K311" s="4" t="s">
        <v>1060</v>
      </c>
      <c r="L311" s="141">
        <v>68</v>
      </c>
      <c r="M311" s="4" t="s">
        <v>1651</v>
      </c>
      <c r="N311" s="142" t="s">
        <v>1638</v>
      </c>
      <c r="O311" s="51" t="s">
        <v>1033</v>
      </c>
      <c r="P311" s="51" t="s">
        <v>1033</v>
      </c>
      <c r="Q311" s="51" t="s">
        <v>1033</v>
      </c>
      <c r="R311" s="4">
        <v>68</v>
      </c>
      <c r="S311" s="30"/>
      <c r="T311" s="30"/>
      <c r="U311" s="30"/>
      <c r="V311" s="18"/>
      <c r="W311" s="18"/>
      <c r="X311" s="18"/>
      <c r="Y311" s="18"/>
      <c r="Z311" s="4" t="s">
        <v>1639</v>
      </c>
      <c r="AA311" s="46" t="s">
        <v>1640</v>
      </c>
      <c r="AB311" s="4"/>
      <c r="AC311" s="143">
        <v>36086</v>
      </c>
      <c r="AD311" s="142" t="s">
        <v>2325</v>
      </c>
      <c r="AE311" s="142" t="s">
        <v>2326</v>
      </c>
      <c r="AF311" s="142">
        <v>9845005729</v>
      </c>
      <c r="AG311" s="142"/>
      <c r="AH311" s="142" t="s">
        <v>1644</v>
      </c>
      <c r="AI311" s="142" t="s">
        <v>1645</v>
      </c>
      <c r="AJ311" s="18"/>
      <c r="AK311" s="18"/>
      <c r="AL311" s="35"/>
    </row>
    <row r="312" spans="1:38" x14ac:dyDescent="0.25">
      <c r="A312" s="13">
        <v>189</v>
      </c>
      <c r="B312" s="14" t="s">
        <v>518</v>
      </c>
      <c r="C312" s="139" t="s">
        <v>2327</v>
      </c>
      <c r="D312" s="140" t="s">
        <v>1637</v>
      </c>
      <c r="E312" s="140" t="s">
        <v>139</v>
      </c>
      <c r="F312" s="51" t="s">
        <v>0</v>
      </c>
      <c r="G312" s="51">
        <v>3</v>
      </c>
      <c r="H312" s="15" t="s">
        <v>519</v>
      </c>
      <c r="I312" s="16">
        <v>7760405724</v>
      </c>
      <c r="J312" s="4">
        <v>74</v>
      </c>
      <c r="K312" s="4" t="s">
        <v>1098</v>
      </c>
      <c r="L312" s="141">
        <v>73</v>
      </c>
      <c r="M312" s="4" t="s">
        <v>1658</v>
      </c>
      <c r="N312" s="142" t="s">
        <v>1638</v>
      </c>
      <c r="O312" s="51" t="s">
        <v>1033</v>
      </c>
      <c r="P312" s="51" t="s">
        <v>1033</v>
      </c>
      <c r="Q312" s="51" t="s">
        <v>1033</v>
      </c>
      <c r="R312" s="4">
        <v>71.38</v>
      </c>
      <c r="S312" s="30"/>
      <c r="T312" s="30"/>
      <c r="U312" s="30"/>
      <c r="V312" s="18"/>
      <c r="W312" s="18"/>
      <c r="X312" s="18"/>
      <c r="Y312" s="18"/>
      <c r="Z312" s="4" t="s">
        <v>1639</v>
      </c>
      <c r="AA312" s="46" t="s">
        <v>1640</v>
      </c>
      <c r="AB312" s="4"/>
      <c r="AC312" s="143">
        <v>35978</v>
      </c>
      <c r="AD312" s="142" t="s">
        <v>2328</v>
      </c>
      <c r="AE312" s="142" t="s">
        <v>2329</v>
      </c>
      <c r="AF312" s="142">
        <v>9880786768</v>
      </c>
      <c r="AG312" s="142" t="s">
        <v>2330</v>
      </c>
      <c r="AH312" s="142" t="s">
        <v>1644</v>
      </c>
      <c r="AI312" s="142" t="s">
        <v>1645</v>
      </c>
      <c r="AJ312" s="18"/>
      <c r="AK312" s="18"/>
      <c r="AL312" s="35"/>
    </row>
    <row r="313" spans="1:38" x14ac:dyDescent="0.25">
      <c r="A313" s="13">
        <v>190</v>
      </c>
      <c r="B313" s="14" t="s">
        <v>520</v>
      </c>
      <c r="C313" s="139" t="s">
        <v>2331</v>
      </c>
      <c r="D313" s="140" t="s">
        <v>1637</v>
      </c>
      <c r="E313" s="140" t="s">
        <v>139</v>
      </c>
      <c r="F313" s="51" t="s">
        <v>0</v>
      </c>
      <c r="G313" s="51">
        <v>3</v>
      </c>
      <c r="H313" s="15" t="s">
        <v>521</v>
      </c>
      <c r="I313" s="16">
        <v>8123974357</v>
      </c>
      <c r="J313" s="4">
        <v>55.2</v>
      </c>
      <c r="K313" s="4" t="s">
        <v>1671</v>
      </c>
      <c r="L313" s="141">
        <v>54.3</v>
      </c>
      <c r="M313" s="4" t="s">
        <v>1031</v>
      </c>
      <c r="N313" s="142" t="s">
        <v>1638</v>
      </c>
      <c r="O313" s="51" t="s">
        <v>1033</v>
      </c>
      <c r="P313" s="51" t="s">
        <v>1033</v>
      </c>
      <c r="Q313" s="51" t="s">
        <v>1033</v>
      </c>
      <c r="R313" s="4">
        <v>49.54</v>
      </c>
      <c r="S313" s="30"/>
      <c r="T313" s="30"/>
      <c r="U313" s="30"/>
      <c r="V313" s="18"/>
      <c r="W313" s="18"/>
      <c r="X313" s="18"/>
      <c r="Y313" s="18"/>
      <c r="Z313" s="4" t="s">
        <v>1639</v>
      </c>
      <c r="AA313" s="46" t="s">
        <v>1640</v>
      </c>
      <c r="AB313" s="4"/>
      <c r="AC313" s="143">
        <v>35933</v>
      </c>
      <c r="AD313" s="142" t="s">
        <v>2332</v>
      </c>
      <c r="AE313" s="142" t="s">
        <v>2333</v>
      </c>
      <c r="AF313" s="142">
        <v>9845681712</v>
      </c>
      <c r="AG313" s="142" t="s">
        <v>1828</v>
      </c>
      <c r="AH313" s="142" t="s">
        <v>1644</v>
      </c>
      <c r="AI313" s="142" t="s">
        <v>1645</v>
      </c>
      <c r="AJ313" s="18"/>
      <c r="AK313" s="18"/>
      <c r="AL313" s="35"/>
    </row>
    <row r="314" spans="1:38" x14ac:dyDescent="0.25">
      <c r="A314" s="13">
        <v>191</v>
      </c>
      <c r="B314" s="14" t="s">
        <v>522</v>
      </c>
      <c r="C314" s="139" t="s">
        <v>2334</v>
      </c>
      <c r="D314" s="140" t="s">
        <v>1637</v>
      </c>
      <c r="E314" s="140" t="s">
        <v>139</v>
      </c>
      <c r="F314" s="51" t="s">
        <v>0</v>
      </c>
      <c r="G314" s="51">
        <v>3</v>
      </c>
      <c r="H314" s="15" t="s">
        <v>523</v>
      </c>
      <c r="I314" s="16">
        <v>7022389191</v>
      </c>
      <c r="J314" s="4"/>
      <c r="K314" s="4"/>
      <c r="L314" s="141">
        <v>56</v>
      </c>
      <c r="M314" s="4"/>
      <c r="N314" s="142" t="s">
        <v>1638</v>
      </c>
      <c r="O314" s="51" t="s">
        <v>1033</v>
      </c>
      <c r="P314" s="51" t="s">
        <v>1033</v>
      </c>
      <c r="Q314" s="51" t="s">
        <v>1033</v>
      </c>
      <c r="R314" s="153">
        <v>42.92</v>
      </c>
      <c r="S314" s="30"/>
      <c r="T314" s="30"/>
      <c r="U314" s="30"/>
      <c r="V314" s="18"/>
      <c r="W314" s="18"/>
      <c r="X314" s="18"/>
      <c r="Y314" s="18"/>
      <c r="Z314" s="4" t="s">
        <v>1639</v>
      </c>
      <c r="AA314" s="46" t="s">
        <v>1640</v>
      </c>
      <c r="AB314" s="4"/>
      <c r="AC314" s="143">
        <v>35625</v>
      </c>
      <c r="AD314" s="142" t="s">
        <v>2335</v>
      </c>
      <c r="AE314" s="142" t="s">
        <v>2336</v>
      </c>
      <c r="AF314" s="142">
        <v>9341948616</v>
      </c>
      <c r="AG314" s="142" t="s">
        <v>1686</v>
      </c>
      <c r="AH314" s="142" t="s">
        <v>1687</v>
      </c>
      <c r="AI314" s="142" t="s">
        <v>1645</v>
      </c>
      <c r="AJ314" s="18"/>
      <c r="AK314" s="18"/>
      <c r="AL314" s="35"/>
    </row>
    <row r="315" spans="1:38" x14ac:dyDescent="0.25">
      <c r="A315" s="13">
        <v>192</v>
      </c>
      <c r="B315" s="14" t="s">
        <v>524</v>
      </c>
      <c r="C315" s="139" t="s">
        <v>2337</v>
      </c>
      <c r="D315" s="140" t="s">
        <v>1637</v>
      </c>
      <c r="E315" s="140" t="s">
        <v>139</v>
      </c>
      <c r="F315" s="51" t="s">
        <v>0</v>
      </c>
      <c r="G315" s="51">
        <v>3</v>
      </c>
      <c r="H315" s="15" t="s">
        <v>525</v>
      </c>
      <c r="I315" s="16">
        <v>9591746766</v>
      </c>
      <c r="J315" s="4"/>
      <c r="K315" s="4"/>
      <c r="L315" s="141">
        <v>53</v>
      </c>
      <c r="M315" s="4"/>
      <c r="N315" s="142" t="s">
        <v>1638</v>
      </c>
      <c r="O315" s="51" t="s">
        <v>1033</v>
      </c>
      <c r="P315" s="51" t="s">
        <v>1033</v>
      </c>
      <c r="Q315" s="51" t="s">
        <v>1033</v>
      </c>
      <c r="R315" s="4">
        <v>46.15</v>
      </c>
      <c r="S315" s="30"/>
      <c r="T315" s="30"/>
      <c r="U315" s="30"/>
      <c r="V315" s="18"/>
      <c r="W315" s="18"/>
      <c r="X315" s="18"/>
      <c r="Y315" s="18"/>
      <c r="Z315" s="4" t="s">
        <v>1639</v>
      </c>
      <c r="AA315" s="46" t="s">
        <v>1640</v>
      </c>
      <c r="AB315" s="4"/>
      <c r="AC315" s="143">
        <v>35940</v>
      </c>
      <c r="AD315" s="142" t="s">
        <v>2338</v>
      </c>
      <c r="AE315" s="142" t="s">
        <v>2339</v>
      </c>
      <c r="AF315" s="142">
        <v>9845156633</v>
      </c>
      <c r="AG315" s="142" t="s">
        <v>2061</v>
      </c>
      <c r="AH315" s="142" t="s">
        <v>1644</v>
      </c>
      <c r="AI315" s="142" t="s">
        <v>1645</v>
      </c>
      <c r="AJ315" s="18"/>
      <c r="AK315" s="18"/>
      <c r="AL315" s="35"/>
    </row>
    <row r="316" spans="1:38" x14ac:dyDescent="0.25">
      <c r="A316" s="13">
        <v>193</v>
      </c>
      <c r="B316" s="14" t="s">
        <v>526</v>
      </c>
      <c r="C316" s="139" t="s">
        <v>2340</v>
      </c>
      <c r="D316" s="140" t="s">
        <v>1662</v>
      </c>
      <c r="E316" s="140" t="s">
        <v>139</v>
      </c>
      <c r="F316" s="51" t="s">
        <v>0</v>
      </c>
      <c r="G316" s="51">
        <v>3</v>
      </c>
      <c r="H316" s="15" t="s">
        <v>527</v>
      </c>
      <c r="I316" s="16">
        <v>9481426488</v>
      </c>
      <c r="J316" s="4">
        <v>76</v>
      </c>
      <c r="K316" s="4" t="s">
        <v>1671</v>
      </c>
      <c r="L316" s="141">
        <v>62.5</v>
      </c>
      <c r="M316" s="4" t="s">
        <v>1651</v>
      </c>
      <c r="N316" s="142" t="s">
        <v>1638</v>
      </c>
      <c r="O316" s="51" t="s">
        <v>1033</v>
      </c>
      <c r="P316" s="51" t="s">
        <v>1033</v>
      </c>
      <c r="Q316" s="51" t="s">
        <v>1033</v>
      </c>
      <c r="R316" s="4">
        <v>58.62</v>
      </c>
      <c r="S316" s="30"/>
      <c r="T316" s="30"/>
      <c r="U316" s="30"/>
      <c r="V316" s="18"/>
      <c r="W316" s="18"/>
      <c r="X316" s="18"/>
      <c r="Y316" s="18"/>
      <c r="Z316" s="4" t="s">
        <v>1639</v>
      </c>
      <c r="AA316" s="46" t="s">
        <v>1640</v>
      </c>
      <c r="AB316" s="4"/>
      <c r="AC316" s="143">
        <v>35756</v>
      </c>
      <c r="AD316" s="142" t="s">
        <v>2341</v>
      </c>
      <c r="AE316" s="142" t="s">
        <v>2342</v>
      </c>
      <c r="AF316" s="142">
        <v>9449610733</v>
      </c>
      <c r="AG316" s="142" t="s">
        <v>1828</v>
      </c>
      <c r="AH316" s="142" t="s">
        <v>1644</v>
      </c>
      <c r="AI316" s="142" t="s">
        <v>1645</v>
      </c>
      <c r="AJ316" s="18"/>
      <c r="AK316" s="18"/>
      <c r="AL316" s="35"/>
    </row>
    <row r="317" spans="1:38" x14ac:dyDescent="0.25">
      <c r="A317" s="13">
        <v>194</v>
      </c>
      <c r="B317" s="14" t="s">
        <v>528</v>
      </c>
      <c r="C317" s="139" t="s">
        <v>2343</v>
      </c>
      <c r="D317" s="140" t="s">
        <v>1637</v>
      </c>
      <c r="E317" s="140" t="s">
        <v>139</v>
      </c>
      <c r="F317" s="51" t="s">
        <v>0</v>
      </c>
      <c r="G317" s="51">
        <v>3</v>
      </c>
      <c r="H317" s="15" t="s">
        <v>529</v>
      </c>
      <c r="I317" s="16">
        <v>7353683880</v>
      </c>
      <c r="J317" s="4">
        <v>83</v>
      </c>
      <c r="K317" s="4" t="s">
        <v>1671</v>
      </c>
      <c r="L317" s="141">
        <v>55.5</v>
      </c>
      <c r="M317" s="4" t="s">
        <v>1651</v>
      </c>
      <c r="N317" s="142" t="s">
        <v>1638</v>
      </c>
      <c r="O317" s="51" t="s">
        <v>1033</v>
      </c>
      <c r="P317" s="51" t="s">
        <v>1033</v>
      </c>
      <c r="Q317" s="51" t="s">
        <v>1033</v>
      </c>
      <c r="R317" s="4">
        <v>52.92</v>
      </c>
      <c r="S317" s="30"/>
      <c r="T317" s="30"/>
      <c r="U317" s="30"/>
      <c r="V317" s="18"/>
      <c r="W317" s="18"/>
      <c r="X317" s="18"/>
      <c r="Y317" s="18"/>
      <c r="Z317" s="4" t="s">
        <v>1639</v>
      </c>
      <c r="AA317" s="46" t="s">
        <v>1640</v>
      </c>
      <c r="AB317" s="4"/>
      <c r="AC317" s="143">
        <v>36076</v>
      </c>
      <c r="AD317" s="142" t="s">
        <v>2344</v>
      </c>
      <c r="AE317" s="142" t="s">
        <v>2345</v>
      </c>
      <c r="AF317" s="142">
        <v>9036750569</v>
      </c>
      <c r="AG317" s="142" t="s">
        <v>1739</v>
      </c>
      <c r="AH317" s="142" t="s">
        <v>1644</v>
      </c>
      <c r="AI317" s="142" t="s">
        <v>1645</v>
      </c>
      <c r="AJ317" s="18"/>
      <c r="AK317" s="18"/>
      <c r="AL317" s="35"/>
    </row>
    <row r="318" spans="1:38" x14ac:dyDescent="0.25">
      <c r="A318" s="13">
        <v>195</v>
      </c>
      <c r="B318" s="14" t="s">
        <v>530</v>
      </c>
      <c r="C318" s="139" t="s">
        <v>2346</v>
      </c>
      <c r="D318" s="140" t="s">
        <v>1637</v>
      </c>
      <c r="E318" s="140" t="s">
        <v>139</v>
      </c>
      <c r="F318" s="51" t="s">
        <v>0</v>
      </c>
      <c r="G318" s="51">
        <v>3</v>
      </c>
      <c r="H318" s="15" t="s">
        <v>531</v>
      </c>
      <c r="I318" s="16">
        <v>8884233310</v>
      </c>
      <c r="J318" s="4">
        <v>85</v>
      </c>
      <c r="K318" s="4" t="s">
        <v>1671</v>
      </c>
      <c r="L318" s="141">
        <v>58</v>
      </c>
      <c r="M318" s="4" t="s">
        <v>1658</v>
      </c>
      <c r="N318" s="142" t="s">
        <v>1638</v>
      </c>
      <c r="O318" s="51" t="s">
        <v>1033</v>
      </c>
      <c r="P318" s="51" t="s">
        <v>1033</v>
      </c>
      <c r="Q318" s="51" t="s">
        <v>1033</v>
      </c>
      <c r="R318" s="4">
        <v>68.459999999999994</v>
      </c>
      <c r="S318" s="30"/>
      <c r="T318" s="30"/>
      <c r="U318" s="30"/>
      <c r="V318" s="18"/>
      <c r="W318" s="18"/>
      <c r="X318" s="18"/>
      <c r="Y318" s="18"/>
      <c r="Z318" s="4" t="s">
        <v>1639</v>
      </c>
      <c r="AA318" s="46" t="s">
        <v>1640</v>
      </c>
      <c r="AB318" s="4"/>
      <c r="AC318" s="143">
        <v>35997</v>
      </c>
      <c r="AD318" s="142" t="s">
        <v>2347</v>
      </c>
      <c r="AE318" s="142" t="s">
        <v>2348</v>
      </c>
      <c r="AF318" s="142">
        <v>9739070890</v>
      </c>
      <c r="AG318" s="142" t="s">
        <v>2349</v>
      </c>
      <c r="AH318" s="142" t="s">
        <v>1644</v>
      </c>
      <c r="AI318" s="142" t="s">
        <v>1645</v>
      </c>
      <c r="AJ318" s="18"/>
      <c r="AK318" s="18"/>
      <c r="AL318" s="35"/>
    </row>
    <row r="319" spans="1:38" x14ac:dyDescent="0.25">
      <c r="A319" s="13">
        <v>196</v>
      </c>
      <c r="B319" s="14" t="s">
        <v>532</v>
      </c>
      <c r="C319" s="139" t="s">
        <v>2350</v>
      </c>
      <c r="D319" s="140" t="s">
        <v>1662</v>
      </c>
      <c r="E319" s="140" t="s">
        <v>139</v>
      </c>
      <c r="F319" s="51" t="s">
        <v>0</v>
      </c>
      <c r="G319" s="51">
        <v>3</v>
      </c>
      <c r="H319" s="15" t="s">
        <v>533</v>
      </c>
      <c r="I319" s="16">
        <v>7050063782</v>
      </c>
      <c r="J319" s="4">
        <v>72</v>
      </c>
      <c r="K319" s="4" t="s">
        <v>1098</v>
      </c>
      <c r="L319" s="141">
        <v>66</v>
      </c>
      <c r="M319" s="4" t="s">
        <v>1031</v>
      </c>
      <c r="N319" s="142" t="s">
        <v>1098</v>
      </c>
      <c r="O319" s="51" t="s">
        <v>1033</v>
      </c>
      <c r="P319" s="51" t="s">
        <v>1033</v>
      </c>
      <c r="Q319" s="51" t="s">
        <v>1033</v>
      </c>
      <c r="R319" s="4">
        <v>58.77</v>
      </c>
      <c r="S319" s="30"/>
      <c r="T319" s="30"/>
      <c r="U319" s="30"/>
      <c r="V319" s="18"/>
      <c r="W319" s="18"/>
      <c r="X319" s="18"/>
      <c r="Y319" s="18"/>
      <c r="Z319" s="4" t="s">
        <v>1639</v>
      </c>
      <c r="AA319" s="46" t="s">
        <v>1640</v>
      </c>
      <c r="AB319" s="4"/>
      <c r="AC319" s="158">
        <v>35785</v>
      </c>
      <c r="AD319" s="159" t="s">
        <v>2351</v>
      </c>
      <c r="AE319" s="159" t="s">
        <v>2352</v>
      </c>
      <c r="AF319" s="159" t="s">
        <v>2353</v>
      </c>
      <c r="AG319" s="159" t="s">
        <v>142</v>
      </c>
      <c r="AH319" s="159" t="s">
        <v>1644</v>
      </c>
      <c r="AI319" s="159" t="s">
        <v>1645</v>
      </c>
      <c r="AJ319" s="18"/>
      <c r="AK319" s="18"/>
      <c r="AL319" s="35"/>
    </row>
    <row r="320" spans="1:38" x14ac:dyDescent="0.25">
      <c r="A320" s="13">
        <v>197</v>
      </c>
      <c r="B320" s="14" t="s">
        <v>534</v>
      </c>
      <c r="C320" s="139" t="s">
        <v>2354</v>
      </c>
      <c r="D320" s="140" t="s">
        <v>1637</v>
      </c>
      <c r="E320" s="140" t="s">
        <v>139</v>
      </c>
      <c r="F320" s="51" t="s">
        <v>0</v>
      </c>
      <c r="G320" s="51">
        <v>3</v>
      </c>
      <c r="H320" s="15" t="s">
        <v>535</v>
      </c>
      <c r="I320" s="16">
        <v>9738363871</v>
      </c>
      <c r="J320" s="4">
        <v>91.3</v>
      </c>
      <c r="K320" s="4" t="s">
        <v>1060</v>
      </c>
      <c r="L320" s="141">
        <v>65</v>
      </c>
      <c r="M320" s="4" t="s">
        <v>1651</v>
      </c>
      <c r="N320" s="142" t="s">
        <v>1060</v>
      </c>
      <c r="O320" s="51" t="s">
        <v>1033</v>
      </c>
      <c r="P320" s="51" t="s">
        <v>1033</v>
      </c>
      <c r="Q320" s="51" t="s">
        <v>1033</v>
      </c>
      <c r="R320" s="153">
        <v>31.08</v>
      </c>
      <c r="S320" s="30"/>
      <c r="T320" s="30"/>
      <c r="U320" s="30"/>
      <c r="V320" s="18"/>
      <c r="W320" s="18"/>
      <c r="X320" s="18"/>
      <c r="Y320" s="18"/>
      <c r="Z320" s="4" t="s">
        <v>1639</v>
      </c>
      <c r="AA320" s="46" t="s">
        <v>1640</v>
      </c>
      <c r="AB320" s="4"/>
      <c r="AC320" s="143">
        <v>35615</v>
      </c>
      <c r="AD320" s="142" t="s">
        <v>2355</v>
      </c>
      <c r="AE320" s="142" t="s">
        <v>2356</v>
      </c>
      <c r="AF320" s="142">
        <v>9739421556</v>
      </c>
      <c r="AG320" s="142"/>
      <c r="AH320" s="142" t="s">
        <v>1644</v>
      </c>
      <c r="AI320" s="142" t="s">
        <v>1645</v>
      </c>
      <c r="AJ320" s="18"/>
      <c r="AK320" s="18"/>
      <c r="AL320" s="35"/>
    </row>
    <row r="321" spans="1:38" x14ac:dyDescent="0.25">
      <c r="A321" s="13">
        <v>198</v>
      </c>
      <c r="B321" s="14" t="s">
        <v>536</v>
      </c>
      <c r="C321" s="139" t="s">
        <v>2357</v>
      </c>
      <c r="D321" s="140" t="s">
        <v>1637</v>
      </c>
      <c r="E321" s="140" t="s">
        <v>139</v>
      </c>
      <c r="F321" s="51" t="s">
        <v>0</v>
      </c>
      <c r="G321" s="51">
        <v>3</v>
      </c>
      <c r="H321" s="15" t="s">
        <v>537</v>
      </c>
      <c r="I321" s="16">
        <v>9066690820</v>
      </c>
      <c r="J321" s="4">
        <v>61</v>
      </c>
      <c r="K321" s="4" t="s">
        <v>1671</v>
      </c>
      <c r="L321" s="141">
        <v>74</v>
      </c>
      <c r="M321" s="4" t="s">
        <v>1651</v>
      </c>
      <c r="N321" s="142" t="s">
        <v>1032</v>
      </c>
      <c r="O321" s="51" t="s">
        <v>1033</v>
      </c>
      <c r="P321" s="51" t="s">
        <v>1033</v>
      </c>
      <c r="Q321" s="51" t="s">
        <v>1033</v>
      </c>
      <c r="R321" s="153">
        <v>48.77</v>
      </c>
      <c r="S321" s="30"/>
      <c r="T321" s="30"/>
      <c r="U321" s="30"/>
      <c r="V321" s="18"/>
      <c r="W321" s="18"/>
      <c r="X321" s="18"/>
      <c r="Y321" s="18"/>
      <c r="Z321" s="4" t="s">
        <v>1639</v>
      </c>
      <c r="AA321" s="46" t="s">
        <v>1640</v>
      </c>
      <c r="AB321" s="4"/>
      <c r="AC321" s="158">
        <v>36025</v>
      </c>
      <c r="AD321" s="159" t="s">
        <v>2358</v>
      </c>
      <c r="AE321" s="159" t="s">
        <v>2359</v>
      </c>
      <c r="AF321" s="159">
        <v>9686588512</v>
      </c>
      <c r="AG321" s="159" t="s">
        <v>1739</v>
      </c>
      <c r="AH321" s="159" t="s">
        <v>1644</v>
      </c>
      <c r="AI321" s="159"/>
      <c r="AJ321" s="18"/>
      <c r="AK321" s="18"/>
      <c r="AL321" s="35"/>
    </row>
    <row r="322" spans="1:38" x14ac:dyDescent="0.25">
      <c r="A322" s="13">
        <v>199</v>
      </c>
      <c r="B322" s="14" t="s">
        <v>538</v>
      </c>
      <c r="C322" s="139" t="s">
        <v>2360</v>
      </c>
      <c r="D322" s="140" t="s">
        <v>1637</v>
      </c>
      <c r="E322" s="140" t="s">
        <v>139</v>
      </c>
      <c r="F322" s="51" t="s">
        <v>0</v>
      </c>
      <c r="G322" s="51">
        <v>3</v>
      </c>
      <c r="H322" s="15" t="s">
        <v>539</v>
      </c>
      <c r="I322" s="16">
        <v>9035305485</v>
      </c>
      <c r="J322" s="4">
        <v>74</v>
      </c>
      <c r="K322" s="4" t="s">
        <v>1098</v>
      </c>
      <c r="L322" s="141">
        <v>59</v>
      </c>
      <c r="M322" s="4" t="s">
        <v>1031</v>
      </c>
      <c r="N322" s="142" t="s">
        <v>1032</v>
      </c>
      <c r="O322" s="51" t="s">
        <v>1033</v>
      </c>
      <c r="P322" s="51" t="s">
        <v>1033</v>
      </c>
      <c r="Q322" s="51" t="s">
        <v>1033</v>
      </c>
      <c r="R322" s="153">
        <v>47.23</v>
      </c>
      <c r="S322" s="30"/>
      <c r="T322" s="30"/>
      <c r="U322" s="30"/>
      <c r="V322" s="18"/>
      <c r="W322" s="18"/>
      <c r="X322" s="18"/>
      <c r="Y322" s="18"/>
      <c r="Z322" s="4" t="s">
        <v>1058</v>
      </c>
      <c r="AA322" s="46" t="s">
        <v>1640</v>
      </c>
      <c r="AB322" s="4"/>
      <c r="AC322" s="143">
        <v>36260</v>
      </c>
      <c r="AD322" s="142" t="s">
        <v>2361</v>
      </c>
      <c r="AE322" s="142" t="s">
        <v>2362</v>
      </c>
      <c r="AF322" s="142">
        <v>9986963323</v>
      </c>
      <c r="AG322" s="142" t="s">
        <v>2300</v>
      </c>
      <c r="AH322" s="142" t="s">
        <v>1644</v>
      </c>
      <c r="AI322" s="142" t="s">
        <v>1645</v>
      </c>
      <c r="AJ322" s="18"/>
      <c r="AK322" s="18"/>
      <c r="AL322" s="35"/>
    </row>
    <row r="323" spans="1:38" x14ac:dyDescent="0.25">
      <c r="A323" s="13">
        <v>200</v>
      </c>
      <c r="B323" s="14" t="s">
        <v>540</v>
      </c>
      <c r="C323" s="139" t="s">
        <v>2363</v>
      </c>
      <c r="D323" s="140" t="s">
        <v>1637</v>
      </c>
      <c r="E323" s="140" t="s">
        <v>139</v>
      </c>
      <c r="F323" s="51" t="s">
        <v>0</v>
      </c>
      <c r="G323" s="51">
        <v>3</v>
      </c>
      <c r="H323" s="15" t="s">
        <v>541</v>
      </c>
      <c r="I323" s="16">
        <v>9945800258</v>
      </c>
      <c r="J323" s="4"/>
      <c r="K323" s="4"/>
      <c r="L323" s="141">
        <v>66.5</v>
      </c>
      <c r="M323" s="4"/>
      <c r="N323" s="142" t="s">
        <v>1638</v>
      </c>
      <c r="O323" s="51" t="s">
        <v>1033</v>
      </c>
      <c r="P323" s="51" t="s">
        <v>1033</v>
      </c>
      <c r="Q323" s="51" t="s">
        <v>1033</v>
      </c>
      <c r="R323" s="153">
        <v>39.380000000000003</v>
      </c>
      <c r="S323" s="30"/>
      <c r="T323" s="30"/>
      <c r="U323" s="30"/>
      <c r="V323" s="18"/>
      <c r="W323" s="18"/>
      <c r="X323" s="18"/>
      <c r="Y323" s="18"/>
      <c r="Z323" s="4" t="s">
        <v>1639</v>
      </c>
      <c r="AA323" s="46" t="s">
        <v>1640</v>
      </c>
      <c r="AB323" s="4"/>
      <c r="AC323" s="143">
        <v>35933</v>
      </c>
      <c r="AD323" s="142" t="s">
        <v>2364</v>
      </c>
      <c r="AE323" s="142" t="s">
        <v>2365</v>
      </c>
      <c r="AF323" s="142">
        <v>9845197579</v>
      </c>
      <c r="AG323" s="142" t="s">
        <v>1717</v>
      </c>
      <c r="AH323" s="142" t="s">
        <v>1644</v>
      </c>
      <c r="AI323" s="142" t="s">
        <v>1645</v>
      </c>
      <c r="AJ323" s="18"/>
      <c r="AK323" s="18"/>
      <c r="AL323" s="35"/>
    </row>
    <row r="324" spans="1:38" x14ac:dyDescent="0.25">
      <c r="A324" s="13">
        <v>201</v>
      </c>
      <c r="B324" s="14" t="s">
        <v>542</v>
      </c>
      <c r="C324" s="139" t="s">
        <v>2366</v>
      </c>
      <c r="D324" s="140" t="s">
        <v>1662</v>
      </c>
      <c r="E324" s="140" t="s">
        <v>139</v>
      </c>
      <c r="F324" s="51" t="s">
        <v>0</v>
      </c>
      <c r="G324" s="51">
        <v>3</v>
      </c>
      <c r="H324" s="15" t="s">
        <v>543</v>
      </c>
      <c r="I324" s="16">
        <v>9449519779</v>
      </c>
      <c r="J324" s="4">
        <v>72</v>
      </c>
      <c r="K324" s="4" t="s">
        <v>1671</v>
      </c>
      <c r="L324" s="141">
        <v>64</v>
      </c>
      <c r="M324" s="4" t="s">
        <v>1658</v>
      </c>
      <c r="N324" s="142" t="s">
        <v>1032</v>
      </c>
      <c r="O324" s="51" t="s">
        <v>1033</v>
      </c>
      <c r="P324" s="51" t="s">
        <v>1033</v>
      </c>
      <c r="Q324" s="51" t="s">
        <v>1033</v>
      </c>
      <c r="R324" s="153">
        <v>43.23</v>
      </c>
      <c r="S324" s="30"/>
      <c r="T324" s="30"/>
      <c r="U324" s="30"/>
      <c r="V324" s="18"/>
      <c r="W324" s="18"/>
      <c r="X324" s="18"/>
      <c r="Y324" s="18"/>
      <c r="Z324" s="4" t="s">
        <v>1058</v>
      </c>
      <c r="AA324" s="46" t="s">
        <v>1640</v>
      </c>
      <c r="AB324" s="4"/>
      <c r="AC324" s="143">
        <v>35902</v>
      </c>
      <c r="AD324" s="142" t="s">
        <v>2367</v>
      </c>
      <c r="AE324" s="142" t="s">
        <v>2368</v>
      </c>
      <c r="AF324" s="142">
        <v>9901066039</v>
      </c>
      <c r="AG324" s="142" t="s">
        <v>2369</v>
      </c>
      <c r="AH324" s="142" t="s">
        <v>1644</v>
      </c>
      <c r="AI324" s="142" t="s">
        <v>1645</v>
      </c>
      <c r="AJ324" s="18"/>
      <c r="AK324" s="18"/>
      <c r="AL324" s="35"/>
    </row>
    <row r="325" spans="1:38" x14ac:dyDescent="0.25">
      <c r="A325" s="13">
        <v>202</v>
      </c>
      <c r="B325" s="14" t="s">
        <v>544</v>
      </c>
      <c r="C325" s="139" t="s">
        <v>2370</v>
      </c>
      <c r="D325" s="140" t="s">
        <v>1637</v>
      </c>
      <c r="E325" s="140" t="s">
        <v>139</v>
      </c>
      <c r="F325" s="51" t="s">
        <v>0</v>
      </c>
      <c r="G325" s="51">
        <v>3</v>
      </c>
      <c r="H325" s="15" t="s">
        <v>545</v>
      </c>
      <c r="I325" s="16">
        <v>7899980048</v>
      </c>
      <c r="J325" s="4">
        <v>70</v>
      </c>
      <c r="K325" s="4" t="s">
        <v>2244</v>
      </c>
      <c r="L325" s="141">
        <v>52</v>
      </c>
      <c r="M325" s="4" t="s">
        <v>2245</v>
      </c>
      <c r="N325" s="142" t="s">
        <v>2089</v>
      </c>
      <c r="O325" s="51" t="s">
        <v>1033</v>
      </c>
      <c r="P325" s="51" t="s">
        <v>1033</v>
      </c>
      <c r="Q325" s="51" t="s">
        <v>1033</v>
      </c>
      <c r="R325" s="4">
        <v>52.92</v>
      </c>
      <c r="S325" s="30"/>
      <c r="T325" s="30"/>
      <c r="U325" s="30"/>
      <c r="V325" s="18"/>
      <c r="W325" s="18"/>
      <c r="X325" s="18"/>
      <c r="Y325" s="18"/>
      <c r="Z325" s="4" t="s">
        <v>1639</v>
      </c>
      <c r="AA325" s="46" t="s">
        <v>1640</v>
      </c>
      <c r="AB325" s="4"/>
      <c r="AC325" s="143">
        <v>35165</v>
      </c>
      <c r="AD325" s="142" t="s">
        <v>2371</v>
      </c>
      <c r="AE325" s="142" t="s">
        <v>2372</v>
      </c>
      <c r="AF325" s="142">
        <v>7899980047</v>
      </c>
      <c r="AG325" s="142" t="s">
        <v>2081</v>
      </c>
      <c r="AH325" s="142" t="s">
        <v>1644</v>
      </c>
      <c r="AI325" s="142" t="s">
        <v>2092</v>
      </c>
      <c r="AJ325" s="18"/>
      <c r="AK325" s="18"/>
      <c r="AL325" s="35"/>
    </row>
    <row r="326" spans="1:38" x14ac:dyDescent="0.25">
      <c r="A326" s="13">
        <v>203</v>
      </c>
      <c r="B326" s="14" t="s">
        <v>546</v>
      </c>
      <c r="C326" s="139" t="s">
        <v>2373</v>
      </c>
      <c r="D326" s="140" t="s">
        <v>1637</v>
      </c>
      <c r="E326" s="140" t="s">
        <v>139</v>
      </c>
      <c r="F326" s="51" t="s">
        <v>0</v>
      </c>
      <c r="G326" s="51">
        <v>3</v>
      </c>
      <c r="H326" s="15" t="s">
        <v>547</v>
      </c>
      <c r="I326" s="16">
        <v>9902866361</v>
      </c>
      <c r="J326" s="4"/>
      <c r="K326" s="4"/>
      <c r="L326" s="141">
        <v>70.83</v>
      </c>
      <c r="M326" s="4"/>
      <c r="N326" s="142" t="s">
        <v>2374</v>
      </c>
      <c r="O326" s="51" t="s">
        <v>1033</v>
      </c>
      <c r="P326" s="51" t="s">
        <v>1033</v>
      </c>
      <c r="Q326" s="51" t="s">
        <v>1033</v>
      </c>
      <c r="R326" s="153">
        <v>48.15</v>
      </c>
      <c r="S326" s="30"/>
      <c r="T326" s="30"/>
      <c r="U326" s="30"/>
      <c r="V326" s="18"/>
      <c r="W326" s="18"/>
      <c r="X326" s="18"/>
      <c r="Y326" s="18"/>
      <c r="Z326" s="4" t="s">
        <v>1639</v>
      </c>
      <c r="AA326" s="46" t="s">
        <v>1640</v>
      </c>
      <c r="AB326" s="4"/>
      <c r="AC326" s="158">
        <v>36064</v>
      </c>
      <c r="AD326" s="159" t="s">
        <v>2375</v>
      </c>
      <c r="AE326" s="159" t="s">
        <v>2376</v>
      </c>
      <c r="AF326" s="159">
        <v>9538287079</v>
      </c>
      <c r="AG326" s="159" t="s">
        <v>2377</v>
      </c>
      <c r="AH326" s="159" t="s">
        <v>1644</v>
      </c>
      <c r="AI326" s="159" t="s">
        <v>1645</v>
      </c>
      <c r="AJ326" s="18"/>
      <c r="AK326" s="18"/>
      <c r="AL326" s="35"/>
    </row>
    <row r="327" spans="1:38" x14ac:dyDescent="0.25">
      <c r="A327" s="13">
        <v>204</v>
      </c>
      <c r="B327" s="14" t="s">
        <v>548</v>
      </c>
      <c r="C327" s="139" t="s">
        <v>2378</v>
      </c>
      <c r="D327" s="140" t="s">
        <v>1662</v>
      </c>
      <c r="E327" s="140" t="s">
        <v>139</v>
      </c>
      <c r="F327" s="51" t="s">
        <v>0</v>
      </c>
      <c r="G327" s="51">
        <v>3</v>
      </c>
      <c r="H327" s="15" t="s">
        <v>4</v>
      </c>
      <c r="I327" s="16">
        <v>9742371771</v>
      </c>
      <c r="J327" s="4">
        <v>52</v>
      </c>
      <c r="K327" s="4" t="s">
        <v>1671</v>
      </c>
      <c r="L327" s="141">
        <v>52</v>
      </c>
      <c r="M327" s="4" t="s">
        <v>1651</v>
      </c>
      <c r="N327" s="142" t="s">
        <v>1032</v>
      </c>
      <c r="O327" s="51" t="s">
        <v>1033</v>
      </c>
      <c r="P327" s="51" t="s">
        <v>1033</v>
      </c>
      <c r="Q327" s="51" t="s">
        <v>1033</v>
      </c>
      <c r="R327" s="153">
        <v>44.46</v>
      </c>
      <c r="S327" s="30"/>
      <c r="T327" s="30"/>
      <c r="U327" s="30"/>
      <c r="V327" s="18"/>
      <c r="W327" s="18"/>
      <c r="X327" s="18"/>
      <c r="Y327" s="18"/>
      <c r="Z327" s="4" t="s">
        <v>1639</v>
      </c>
      <c r="AA327" s="46" t="s">
        <v>1640</v>
      </c>
      <c r="AB327" s="4"/>
      <c r="AC327" s="143">
        <v>36136</v>
      </c>
      <c r="AD327" s="142" t="s">
        <v>2379</v>
      </c>
      <c r="AE327" s="142" t="s">
        <v>2380</v>
      </c>
      <c r="AF327" s="142">
        <v>7795453185</v>
      </c>
      <c r="AG327" s="142" t="s">
        <v>2381</v>
      </c>
      <c r="AH327" s="142" t="s">
        <v>1644</v>
      </c>
      <c r="AI327" s="142" t="s">
        <v>1645</v>
      </c>
      <c r="AJ327" s="18"/>
      <c r="AK327" s="18"/>
      <c r="AL327" s="35"/>
    </row>
    <row r="328" spans="1:38" x14ac:dyDescent="0.25">
      <c r="A328" s="144"/>
      <c r="B328" s="145" t="s">
        <v>549</v>
      </c>
      <c r="C328" s="146" t="s">
        <v>2382</v>
      </c>
      <c r="D328" s="147" t="s">
        <v>1637</v>
      </c>
      <c r="E328" s="147" t="s">
        <v>139</v>
      </c>
      <c r="F328" s="103" t="s">
        <v>0</v>
      </c>
      <c r="G328" s="103">
        <v>3</v>
      </c>
      <c r="H328" s="107" t="s">
        <v>550</v>
      </c>
      <c r="I328" s="149">
        <v>8553237344</v>
      </c>
      <c r="J328" s="103"/>
      <c r="K328" s="103"/>
      <c r="L328" s="147">
        <v>0</v>
      </c>
      <c r="M328" s="103"/>
      <c r="N328" s="145" t="s">
        <v>2383</v>
      </c>
      <c r="O328" s="103" t="s">
        <v>1033</v>
      </c>
      <c r="P328" s="103" t="s">
        <v>1033</v>
      </c>
      <c r="Q328" s="103" t="s">
        <v>1033</v>
      </c>
      <c r="R328" s="103">
        <v>7.85</v>
      </c>
      <c r="S328" s="150"/>
      <c r="T328" s="150"/>
      <c r="U328" s="150"/>
      <c r="V328" s="106"/>
      <c r="W328" s="106"/>
      <c r="X328" s="106"/>
      <c r="Y328" s="106"/>
      <c r="Z328" s="103" t="s">
        <v>1639</v>
      </c>
      <c r="AA328" s="100" t="s">
        <v>1640</v>
      </c>
      <c r="AB328" s="103"/>
      <c r="AC328" s="151">
        <v>35122</v>
      </c>
      <c r="AD328" s="145" t="s">
        <v>2384</v>
      </c>
      <c r="AE328" s="145" t="s">
        <v>2385</v>
      </c>
      <c r="AF328" s="145">
        <v>8553237344</v>
      </c>
      <c r="AG328" s="145" t="s">
        <v>2081</v>
      </c>
      <c r="AH328" s="145" t="s">
        <v>2386</v>
      </c>
      <c r="AI328" s="145" t="s">
        <v>2387</v>
      </c>
      <c r="AJ328" s="106"/>
      <c r="AK328" s="106"/>
      <c r="AL328" s="152"/>
    </row>
    <row r="329" spans="1:38" x14ac:dyDescent="0.25">
      <c r="A329" s="13">
        <v>205</v>
      </c>
      <c r="B329" s="14" t="s">
        <v>551</v>
      </c>
      <c r="C329" s="139" t="s">
        <v>2388</v>
      </c>
      <c r="D329" s="140" t="s">
        <v>1637</v>
      </c>
      <c r="E329" s="140" t="s">
        <v>139</v>
      </c>
      <c r="F329" s="51" t="s">
        <v>0</v>
      </c>
      <c r="G329" s="51">
        <v>3</v>
      </c>
      <c r="H329" s="15" t="s">
        <v>552</v>
      </c>
      <c r="I329" s="16">
        <v>9345552510</v>
      </c>
      <c r="J329" s="4">
        <v>80</v>
      </c>
      <c r="K329" s="4" t="s">
        <v>1671</v>
      </c>
      <c r="L329" s="141">
        <v>70.5</v>
      </c>
      <c r="M329" s="4" t="s">
        <v>1658</v>
      </c>
      <c r="N329" s="142" t="s">
        <v>1638</v>
      </c>
      <c r="O329" s="51" t="s">
        <v>1033</v>
      </c>
      <c r="P329" s="51" t="s">
        <v>1033</v>
      </c>
      <c r="Q329" s="51" t="s">
        <v>1033</v>
      </c>
      <c r="R329" s="4"/>
      <c r="S329" s="30"/>
      <c r="T329" s="30"/>
      <c r="U329" s="30"/>
      <c r="V329" s="18"/>
      <c r="W329" s="18"/>
      <c r="X329" s="18"/>
      <c r="Y329" s="18"/>
      <c r="Z329" s="4" t="s">
        <v>1639</v>
      </c>
      <c r="AA329" s="46" t="s">
        <v>1640</v>
      </c>
      <c r="AB329" s="4"/>
      <c r="AC329" s="143">
        <v>36294</v>
      </c>
      <c r="AD329" s="142" t="s">
        <v>2389</v>
      </c>
      <c r="AE329" s="142" t="s">
        <v>2390</v>
      </c>
      <c r="AF329" s="142">
        <v>7339156611</v>
      </c>
      <c r="AG329" s="142"/>
      <c r="AH329" s="142" t="s">
        <v>1786</v>
      </c>
      <c r="AI329" s="142" t="s">
        <v>1645</v>
      </c>
      <c r="AJ329" s="18"/>
      <c r="AK329" s="18"/>
      <c r="AL329" s="35"/>
    </row>
    <row r="330" spans="1:38" x14ac:dyDescent="0.25">
      <c r="A330" s="13">
        <v>206</v>
      </c>
      <c r="B330" s="14" t="s">
        <v>553</v>
      </c>
      <c r="C330" s="139" t="s">
        <v>2391</v>
      </c>
      <c r="D330" s="140" t="s">
        <v>1637</v>
      </c>
      <c r="E330" s="140" t="s">
        <v>139</v>
      </c>
      <c r="F330" s="51" t="s">
        <v>0</v>
      </c>
      <c r="G330" s="51">
        <v>3</v>
      </c>
      <c r="H330" s="15" t="s">
        <v>554</v>
      </c>
      <c r="I330" s="16">
        <v>8105581650</v>
      </c>
      <c r="J330" s="4">
        <v>73</v>
      </c>
      <c r="K330" s="4" t="s">
        <v>1671</v>
      </c>
      <c r="L330" s="141">
        <v>53</v>
      </c>
      <c r="M330" s="4" t="s">
        <v>1651</v>
      </c>
      <c r="N330" s="142" t="s">
        <v>1638</v>
      </c>
      <c r="O330" s="51" t="s">
        <v>1033</v>
      </c>
      <c r="P330" s="51" t="s">
        <v>1033</v>
      </c>
      <c r="Q330" s="51" t="s">
        <v>1033</v>
      </c>
      <c r="R330" s="153">
        <v>38.619999999999997</v>
      </c>
      <c r="S330" s="30"/>
      <c r="T330" s="30"/>
      <c r="U330" s="30"/>
      <c r="V330" s="18"/>
      <c r="W330" s="18"/>
      <c r="X330" s="18"/>
      <c r="Y330" s="18"/>
      <c r="Z330" s="4" t="s">
        <v>1058</v>
      </c>
      <c r="AA330" s="46" t="s">
        <v>1640</v>
      </c>
      <c r="AB330" s="4"/>
      <c r="AC330" s="143">
        <v>35296</v>
      </c>
      <c r="AD330" s="142" t="s">
        <v>2392</v>
      </c>
      <c r="AE330" s="142" t="s">
        <v>2393</v>
      </c>
      <c r="AF330" s="142">
        <v>9986287042</v>
      </c>
      <c r="AG330" s="142" t="s">
        <v>1739</v>
      </c>
      <c r="AH330" s="142" t="s">
        <v>1644</v>
      </c>
      <c r="AI330" s="142" t="s">
        <v>1645</v>
      </c>
      <c r="AJ330" s="18"/>
      <c r="AK330" s="18"/>
      <c r="AL330" s="35"/>
    </row>
    <row r="331" spans="1:38" x14ac:dyDescent="0.25">
      <c r="A331" s="13">
        <v>207</v>
      </c>
      <c r="B331" s="14" t="s">
        <v>555</v>
      </c>
      <c r="C331" s="139" t="s">
        <v>2394</v>
      </c>
      <c r="D331" s="140" t="s">
        <v>1637</v>
      </c>
      <c r="E331" s="140" t="s">
        <v>139</v>
      </c>
      <c r="F331" s="51" t="s">
        <v>0</v>
      </c>
      <c r="G331" s="51">
        <v>3</v>
      </c>
      <c r="H331" s="15" t="s">
        <v>556</v>
      </c>
      <c r="I331" s="16">
        <v>9019077285</v>
      </c>
      <c r="J331" s="4">
        <v>62</v>
      </c>
      <c r="K331" s="4" t="s">
        <v>1098</v>
      </c>
      <c r="L331" s="141">
        <v>72</v>
      </c>
      <c r="M331" s="4" t="s">
        <v>1658</v>
      </c>
      <c r="N331" s="142" t="s">
        <v>1638</v>
      </c>
      <c r="O331" s="51" t="s">
        <v>1033</v>
      </c>
      <c r="P331" s="51" t="s">
        <v>1033</v>
      </c>
      <c r="Q331" s="51" t="s">
        <v>1033</v>
      </c>
      <c r="R331" s="4">
        <v>69.38</v>
      </c>
      <c r="S331" s="30"/>
      <c r="T331" s="30"/>
      <c r="U331" s="30"/>
      <c r="V331" s="18"/>
      <c r="W331" s="18"/>
      <c r="X331" s="18"/>
      <c r="Y331" s="18"/>
      <c r="Z331" s="4" t="s">
        <v>1639</v>
      </c>
      <c r="AA331" s="46" t="s">
        <v>1640</v>
      </c>
      <c r="AB331" s="4"/>
      <c r="AC331" s="143">
        <v>35263</v>
      </c>
      <c r="AD331" s="142" t="s">
        <v>2395</v>
      </c>
      <c r="AE331" s="142" t="s">
        <v>2396</v>
      </c>
      <c r="AF331" s="142">
        <v>26663362</v>
      </c>
      <c r="AG331" s="142" t="s">
        <v>1687</v>
      </c>
      <c r="AH331" s="142" t="s">
        <v>1691</v>
      </c>
      <c r="AI331" s="142" t="s">
        <v>1645</v>
      </c>
      <c r="AJ331" s="18"/>
      <c r="AK331" s="18"/>
      <c r="AL331" s="35"/>
    </row>
    <row r="332" spans="1:38" x14ac:dyDescent="0.25">
      <c r="A332" s="13">
        <v>208</v>
      </c>
      <c r="B332" s="14" t="s">
        <v>557</v>
      </c>
      <c r="C332" s="139" t="s">
        <v>2397</v>
      </c>
      <c r="D332" s="140" t="s">
        <v>1662</v>
      </c>
      <c r="E332" s="140" t="s">
        <v>139</v>
      </c>
      <c r="F332" s="51" t="s">
        <v>0</v>
      </c>
      <c r="G332" s="51">
        <v>3</v>
      </c>
      <c r="H332" s="15" t="s">
        <v>558</v>
      </c>
      <c r="I332" s="16">
        <v>9242440251</v>
      </c>
      <c r="J332" s="4">
        <v>79.599999999999994</v>
      </c>
      <c r="K332" s="4" t="s">
        <v>1671</v>
      </c>
      <c r="L332" s="141">
        <v>64</v>
      </c>
      <c r="M332" s="4" t="s">
        <v>1651</v>
      </c>
      <c r="N332" s="142" t="s">
        <v>1638</v>
      </c>
      <c r="O332" s="51" t="s">
        <v>1033</v>
      </c>
      <c r="P332" s="51" t="s">
        <v>1033</v>
      </c>
      <c r="Q332" s="51" t="s">
        <v>1033</v>
      </c>
      <c r="R332" s="4">
        <v>57.54</v>
      </c>
      <c r="S332" s="30"/>
      <c r="T332" s="30"/>
      <c r="U332" s="30"/>
      <c r="V332" s="18"/>
      <c r="W332" s="18"/>
      <c r="X332" s="18"/>
      <c r="Y332" s="18"/>
      <c r="Z332" s="4" t="s">
        <v>1639</v>
      </c>
      <c r="AA332" s="46" t="s">
        <v>1640</v>
      </c>
      <c r="AB332" s="4"/>
      <c r="AC332" s="143">
        <v>35805</v>
      </c>
      <c r="AD332" s="142" t="s">
        <v>2398</v>
      </c>
      <c r="AE332" s="142" t="s">
        <v>2399</v>
      </c>
      <c r="AF332" s="142">
        <v>9242440251</v>
      </c>
      <c r="AG332" s="142" t="s">
        <v>1876</v>
      </c>
      <c r="AH332" s="142" t="s">
        <v>1644</v>
      </c>
      <c r="AI332" s="142" t="s">
        <v>1645</v>
      </c>
      <c r="AJ332" s="18"/>
      <c r="AK332" s="18"/>
      <c r="AL332" s="35"/>
    </row>
    <row r="333" spans="1:38" x14ac:dyDescent="0.25">
      <c r="A333" s="13">
        <v>209</v>
      </c>
      <c r="B333" s="14" t="s">
        <v>559</v>
      </c>
      <c r="C333" s="139" t="s">
        <v>2400</v>
      </c>
      <c r="D333" s="140" t="s">
        <v>1637</v>
      </c>
      <c r="E333" s="140" t="s">
        <v>139</v>
      </c>
      <c r="F333" s="51" t="s">
        <v>0</v>
      </c>
      <c r="G333" s="51">
        <v>3</v>
      </c>
      <c r="H333" s="15" t="s">
        <v>560</v>
      </c>
      <c r="I333" s="16">
        <v>7795562732</v>
      </c>
      <c r="J333" s="4">
        <v>84</v>
      </c>
      <c r="K333" s="4" t="s">
        <v>1060</v>
      </c>
      <c r="L333" s="141">
        <v>57</v>
      </c>
      <c r="M333" s="4" t="s">
        <v>1651</v>
      </c>
      <c r="N333" s="142" t="s">
        <v>1060</v>
      </c>
      <c r="O333" s="51" t="s">
        <v>1033</v>
      </c>
      <c r="P333" s="51" t="s">
        <v>1033</v>
      </c>
      <c r="Q333" s="51" t="s">
        <v>1033</v>
      </c>
      <c r="R333" s="153">
        <v>41.38</v>
      </c>
      <c r="S333" s="30"/>
      <c r="T333" s="30"/>
      <c r="U333" s="30"/>
      <c r="V333" s="18"/>
      <c r="W333" s="18"/>
      <c r="X333" s="18"/>
      <c r="Y333" s="18"/>
      <c r="Z333" s="4" t="s">
        <v>1639</v>
      </c>
      <c r="AA333" s="46" t="s">
        <v>1640</v>
      </c>
      <c r="AB333" s="4"/>
      <c r="AC333" s="143">
        <v>35275</v>
      </c>
      <c r="AD333" s="142" t="s">
        <v>2401</v>
      </c>
      <c r="AE333" s="142" t="s">
        <v>2402</v>
      </c>
      <c r="AF333" s="142">
        <v>7795562732</v>
      </c>
      <c r="AG333" s="142" t="s">
        <v>2081</v>
      </c>
      <c r="AH333" s="142" t="s">
        <v>1786</v>
      </c>
      <c r="AI333" s="142" t="s">
        <v>1645</v>
      </c>
      <c r="AJ333" s="18"/>
      <c r="AK333" s="18"/>
      <c r="AL333" s="35"/>
    </row>
    <row r="334" spans="1:38" x14ac:dyDescent="0.25">
      <c r="A334" s="144"/>
      <c r="B334" s="110" t="s">
        <v>561</v>
      </c>
      <c r="C334" s="103" t="s">
        <v>2403</v>
      </c>
      <c r="D334" s="103" t="s">
        <v>1637</v>
      </c>
      <c r="E334" s="147" t="s">
        <v>139</v>
      </c>
      <c r="F334" s="103" t="s">
        <v>0</v>
      </c>
      <c r="G334" s="103">
        <v>3</v>
      </c>
      <c r="H334" s="107" t="s">
        <v>562</v>
      </c>
      <c r="I334" s="103">
        <v>8861178535</v>
      </c>
      <c r="J334" s="103"/>
      <c r="K334" s="103"/>
      <c r="L334" s="103">
        <v>56.8</v>
      </c>
      <c r="M334" s="103"/>
      <c r="N334" s="107" t="s">
        <v>1060</v>
      </c>
      <c r="O334" s="103" t="s">
        <v>1033</v>
      </c>
      <c r="P334" s="103" t="s">
        <v>1033</v>
      </c>
      <c r="Q334" s="103" t="s">
        <v>1033</v>
      </c>
      <c r="R334" s="103"/>
      <c r="S334" s="150"/>
      <c r="T334" s="150"/>
      <c r="U334" s="150"/>
      <c r="V334" s="106"/>
      <c r="W334" s="106"/>
      <c r="X334" s="106"/>
      <c r="Y334" s="106"/>
      <c r="Z334" s="103" t="s">
        <v>1639</v>
      </c>
      <c r="AA334" s="100" t="s">
        <v>1640</v>
      </c>
      <c r="AB334" s="103"/>
      <c r="AC334" s="166">
        <v>34990</v>
      </c>
      <c r="AD334" s="107" t="s">
        <v>2404</v>
      </c>
      <c r="AE334" s="107" t="s">
        <v>2405</v>
      </c>
      <c r="AF334" s="106">
        <v>98991907158</v>
      </c>
      <c r="AG334" s="107" t="s">
        <v>2406</v>
      </c>
      <c r="AH334" s="107" t="s">
        <v>1644</v>
      </c>
      <c r="AI334" s="106" t="s">
        <v>1645</v>
      </c>
      <c r="AJ334" s="106"/>
      <c r="AK334" s="106"/>
      <c r="AL334" s="152"/>
    </row>
    <row r="335" spans="1:38" x14ac:dyDescent="0.25">
      <c r="A335" s="13">
        <v>210</v>
      </c>
      <c r="B335" s="14" t="s">
        <v>563</v>
      </c>
      <c r="C335" s="139" t="s">
        <v>2407</v>
      </c>
      <c r="D335" s="140" t="s">
        <v>1637</v>
      </c>
      <c r="E335" s="140" t="s">
        <v>139</v>
      </c>
      <c r="F335" s="51" t="s">
        <v>0</v>
      </c>
      <c r="G335" s="51">
        <v>3</v>
      </c>
      <c r="H335" s="15" t="s">
        <v>564</v>
      </c>
      <c r="I335" s="16">
        <v>9775521654</v>
      </c>
      <c r="J335" s="4">
        <v>76</v>
      </c>
      <c r="K335" s="4" t="s">
        <v>2244</v>
      </c>
      <c r="L335" s="141">
        <v>57</v>
      </c>
      <c r="M335" s="4" t="s">
        <v>1031</v>
      </c>
      <c r="N335" s="142" t="s">
        <v>2089</v>
      </c>
      <c r="O335" s="51" t="s">
        <v>1033</v>
      </c>
      <c r="P335" s="51" t="s">
        <v>1033</v>
      </c>
      <c r="Q335" s="51" t="s">
        <v>1033</v>
      </c>
      <c r="R335" s="4">
        <v>60.46</v>
      </c>
      <c r="S335" s="30"/>
      <c r="T335" s="30"/>
      <c r="U335" s="30"/>
      <c r="V335" s="18"/>
      <c r="W335" s="18"/>
      <c r="X335" s="18"/>
      <c r="Y335" s="18"/>
      <c r="Z335" s="4" t="s">
        <v>1639</v>
      </c>
      <c r="AA335" s="46" t="s">
        <v>1640</v>
      </c>
      <c r="AB335" s="4"/>
      <c r="AC335" s="143">
        <v>35071</v>
      </c>
      <c r="AD335" s="142" t="s">
        <v>2408</v>
      </c>
      <c r="AE335" s="142" t="s">
        <v>2409</v>
      </c>
      <c r="AF335" s="142">
        <v>9775521654</v>
      </c>
      <c r="AG335" s="142" t="s">
        <v>2081</v>
      </c>
      <c r="AH335" s="142" t="s">
        <v>1644</v>
      </c>
      <c r="AI335" s="142" t="s">
        <v>2092</v>
      </c>
      <c r="AJ335" s="18"/>
      <c r="AK335" s="18"/>
      <c r="AL335" s="35"/>
    </row>
    <row r="336" spans="1:38" x14ac:dyDescent="0.25">
      <c r="A336" s="13">
        <v>211</v>
      </c>
      <c r="B336" s="14" t="s">
        <v>565</v>
      </c>
      <c r="C336" s="139" t="s">
        <v>2410</v>
      </c>
      <c r="D336" s="140" t="s">
        <v>1637</v>
      </c>
      <c r="E336" s="140" t="s">
        <v>139</v>
      </c>
      <c r="F336" s="51" t="s">
        <v>0</v>
      </c>
      <c r="G336" s="51">
        <v>3</v>
      </c>
      <c r="H336" s="15" t="s">
        <v>566</v>
      </c>
      <c r="I336" s="16">
        <v>9632028601</v>
      </c>
      <c r="J336" s="4">
        <v>75</v>
      </c>
      <c r="K336" s="4" t="s">
        <v>1671</v>
      </c>
      <c r="L336" s="141">
        <v>66</v>
      </c>
      <c r="M336" s="4" t="s">
        <v>1658</v>
      </c>
      <c r="N336" s="142" t="s">
        <v>1638</v>
      </c>
      <c r="O336" s="51" t="s">
        <v>1033</v>
      </c>
      <c r="P336" s="51" t="s">
        <v>1033</v>
      </c>
      <c r="Q336" s="51" t="s">
        <v>1033</v>
      </c>
      <c r="R336" s="4"/>
      <c r="S336" s="30"/>
      <c r="T336" s="30"/>
      <c r="U336" s="30"/>
      <c r="V336" s="18"/>
      <c r="W336" s="18"/>
      <c r="X336" s="18"/>
      <c r="Y336" s="18"/>
      <c r="Z336" s="4" t="s">
        <v>1639</v>
      </c>
      <c r="AA336" s="46" t="s">
        <v>1640</v>
      </c>
      <c r="AB336" s="4"/>
      <c r="AC336" s="143">
        <v>35922</v>
      </c>
      <c r="AD336" s="142" t="s">
        <v>2411</v>
      </c>
      <c r="AE336" s="142" t="s">
        <v>2412</v>
      </c>
      <c r="AF336" s="142">
        <v>9480688965</v>
      </c>
      <c r="AG336" s="142" t="s">
        <v>2413</v>
      </c>
      <c r="AH336" s="142" t="s">
        <v>1644</v>
      </c>
      <c r="AI336" s="142" t="s">
        <v>1645</v>
      </c>
      <c r="AJ336" s="18"/>
      <c r="AK336" s="18"/>
      <c r="AL336" s="35"/>
    </row>
    <row r="337" spans="1:38" x14ac:dyDescent="0.25">
      <c r="A337" s="13">
        <v>212</v>
      </c>
      <c r="B337" s="14" t="s">
        <v>567</v>
      </c>
      <c r="C337" s="139" t="s">
        <v>2414</v>
      </c>
      <c r="D337" s="140" t="s">
        <v>1637</v>
      </c>
      <c r="E337" s="140" t="s">
        <v>139</v>
      </c>
      <c r="F337" s="51" t="s">
        <v>0</v>
      </c>
      <c r="G337" s="51">
        <v>3</v>
      </c>
      <c r="H337" s="15" t="s">
        <v>568</v>
      </c>
      <c r="I337" s="16">
        <v>9497041638</v>
      </c>
      <c r="J337" s="4"/>
      <c r="K337" s="4"/>
      <c r="L337" s="141">
        <v>69.599999999999994</v>
      </c>
      <c r="M337" s="4"/>
      <c r="N337" s="142" t="s">
        <v>2415</v>
      </c>
      <c r="O337" s="51" t="s">
        <v>1033</v>
      </c>
      <c r="P337" s="51" t="s">
        <v>1033</v>
      </c>
      <c r="Q337" s="51" t="s">
        <v>1033</v>
      </c>
      <c r="R337" s="4"/>
      <c r="S337" s="30"/>
      <c r="T337" s="30"/>
      <c r="U337" s="30"/>
      <c r="V337" s="18"/>
      <c r="W337" s="18"/>
      <c r="X337" s="18"/>
      <c r="Y337" s="18"/>
      <c r="Z337" s="4" t="s">
        <v>1639</v>
      </c>
      <c r="AA337" s="46" t="s">
        <v>1640</v>
      </c>
      <c r="AB337" s="4"/>
      <c r="AC337" s="143">
        <v>35580</v>
      </c>
      <c r="AD337" s="142" t="s">
        <v>2416</v>
      </c>
      <c r="AE337" s="142" t="s">
        <v>2417</v>
      </c>
      <c r="AF337" s="142">
        <v>97333402700</v>
      </c>
      <c r="AG337" s="142" t="s">
        <v>2418</v>
      </c>
      <c r="AH337" s="142" t="s">
        <v>1644</v>
      </c>
      <c r="AI337" s="142" t="s">
        <v>1645</v>
      </c>
      <c r="AJ337" s="18"/>
      <c r="AK337" s="18"/>
      <c r="AL337" s="35"/>
    </row>
    <row r="338" spans="1:38" x14ac:dyDescent="0.25">
      <c r="A338" s="13">
        <v>213</v>
      </c>
      <c r="B338" s="14" t="s">
        <v>569</v>
      </c>
      <c r="C338" s="139" t="s">
        <v>2419</v>
      </c>
      <c r="D338" s="140" t="s">
        <v>1637</v>
      </c>
      <c r="E338" s="140" t="s">
        <v>139</v>
      </c>
      <c r="F338" s="51" t="s">
        <v>0</v>
      </c>
      <c r="G338" s="51">
        <v>3</v>
      </c>
      <c r="H338" s="15" t="s">
        <v>570</v>
      </c>
      <c r="I338" s="16">
        <v>9980906048</v>
      </c>
      <c r="J338" s="4">
        <v>72.2</v>
      </c>
      <c r="K338" s="4" t="s">
        <v>1060</v>
      </c>
      <c r="L338" s="141">
        <v>68.2</v>
      </c>
      <c r="M338" s="4" t="s">
        <v>1651</v>
      </c>
      <c r="N338" s="142" t="s">
        <v>1060</v>
      </c>
      <c r="O338" s="51" t="s">
        <v>1033</v>
      </c>
      <c r="P338" s="51" t="s">
        <v>1033</v>
      </c>
      <c r="Q338" s="51" t="s">
        <v>1033</v>
      </c>
      <c r="R338" s="153">
        <v>36.31</v>
      </c>
      <c r="S338" s="30"/>
      <c r="T338" s="30"/>
      <c r="U338" s="30"/>
      <c r="V338" s="18"/>
      <c r="W338" s="18"/>
      <c r="X338" s="18"/>
      <c r="Y338" s="18"/>
      <c r="Z338" s="4" t="s">
        <v>1058</v>
      </c>
      <c r="AA338" s="46" t="s">
        <v>1058</v>
      </c>
      <c r="AB338" s="4"/>
      <c r="AC338" s="143">
        <v>36008</v>
      </c>
      <c r="AD338" s="142" t="s">
        <v>2420</v>
      </c>
      <c r="AE338" s="142" t="s">
        <v>2421</v>
      </c>
      <c r="AF338" s="142">
        <v>9008448563</v>
      </c>
      <c r="AG338" s="142" t="s">
        <v>1686</v>
      </c>
      <c r="AH338" s="142" t="s">
        <v>1691</v>
      </c>
      <c r="AI338" s="142" t="s">
        <v>1645</v>
      </c>
      <c r="AJ338" s="18"/>
      <c r="AK338" s="18"/>
      <c r="AL338" s="35"/>
    </row>
    <row r="339" spans="1:38" x14ac:dyDescent="0.25">
      <c r="A339" s="13">
        <v>214</v>
      </c>
      <c r="B339" s="14" t="s">
        <v>571</v>
      </c>
      <c r="C339" s="139" t="s">
        <v>2422</v>
      </c>
      <c r="D339" s="140" t="s">
        <v>1637</v>
      </c>
      <c r="E339" s="140" t="s">
        <v>139</v>
      </c>
      <c r="F339" s="51" t="s">
        <v>0</v>
      </c>
      <c r="G339" s="51">
        <v>3</v>
      </c>
      <c r="H339" s="15" t="s">
        <v>572</v>
      </c>
      <c r="I339" s="16">
        <v>9739768959</v>
      </c>
      <c r="J339" s="4">
        <v>76.319999999999993</v>
      </c>
      <c r="K339" s="4" t="s">
        <v>1671</v>
      </c>
      <c r="L339" s="141">
        <v>63</v>
      </c>
      <c r="M339" s="4" t="s">
        <v>1658</v>
      </c>
      <c r="N339" s="142" t="s">
        <v>1638</v>
      </c>
      <c r="O339" s="51" t="s">
        <v>1033</v>
      </c>
      <c r="P339" s="51" t="s">
        <v>1033</v>
      </c>
      <c r="Q339" s="51" t="s">
        <v>1033</v>
      </c>
      <c r="R339" s="4">
        <v>61.23</v>
      </c>
      <c r="S339" s="30"/>
      <c r="T339" s="30"/>
      <c r="U339" s="30"/>
      <c r="V339" s="18"/>
      <c r="W339" s="18"/>
      <c r="X339" s="18"/>
      <c r="Y339" s="18"/>
      <c r="Z339" s="4" t="s">
        <v>1639</v>
      </c>
      <c r="AA339" s="46" t="s">
        <v>1640</v>
      </c>
      <c r="AB339" s="4"/>
      <c r="AC339" s="143">
        <v>35921</v>
      </c>
      <c r="AD339" s="142" t="s">
        <v>2423</v>
      </c>
      <c r="AE339" s="142" t="s">
        <v>2424</v>
      </c>
      <c r="AF339" s="142">
        <v>9945687287</v>
      </c>
      <c r="AG339" s="142" t="s">
        <v>2040</v>
      </c>
      <c r="AH339" s="142" t="s">
        <v>1644</v>
      </c>
      <c r="AI339" s="142" t="s">
        <v>1645</v>
      </c>
      <c r="AJ339" s="18"/>
      <c r="AK339" s="18"/>
      <c r="AL339" s="35"/>
    </row>
    <row r="340" spans="1:38" x14ac:dyDescent="0.25">
      <c r="A340" s="13">
        <v>215</v>
      </c>
      <c r="B340" s="14" t="s">
        <v>573</v>
      </c>
      <c r="C340" s="139" t="s">
        <v>2425</v>
      </c>
      <c r="D340" s="140" t="s">
        <v>1637</v>
      </c>
      <c r="E340" s="140" t="s">
        <v>139</v>
      </c>
      <c r="F340" s="51" t="s">
        <v>0</v>
      </c>
      <c r="G340" s="51">
        <v>3</v>
      </c>
      <c r="H340" s="15" t="s">
        <v>574</v>
      </c>
      <c r="I340" s="16">
        <v>9945799846</v>
      </c>
      <c r="J340" s="4">
        <v>81</v>
      </c>
      <c r="K340" s="4" t="s">
        <v>1060</v>
      </c>
      <c r="L340" s="141">
        <v>77.400000000000006</v>
      </c>
      <c r="M340" s="4" t="s">
        <v>1651</v>
      </c>
      <c r="N340" s="142" t="s">
        <v>2415</v>
      </c>
      <c r="O340" s="51" t="s">
        <v>1033</v>
      </c>
      <c r="P340" s="51" t="s">
        <v>1033</v>
      </c>
      <c r="Q340" s="51" t="s">
        <v>1033</v>
      </c>
      <c r="R340" s="153">
        <v>52</v>
      </c>
      <c r="S340" s="30"/>
      <c r="T340" s="30"/>
      <c r="U340" s="30"/>
      <c r="V340" s="18"/>
      <c r="W340" s="18"/>
      <c r="X340" s="18"/>
      <c r="Y340" s="18"/>
      <c r="Z340" s="4" t="s">
        <v>1639</v>
      </c>
      <c r="AA340" s="46" t="s">
        <v>1640</v>
      </c>
      <c r="AB340" s="4"/>
      <c r="AC340" s="143">
        <v>34323</v>
      </c>
      <c r="AD340" s="142" t="s">
        <v>2426</v>
      </c>
      <c r="AE340" s="142" t="s">
        <v>2427</v>
      </c>
      <c r="AF340" s="142" t="s">
        <v>2428</v>
      </c>
      <c r="AG340" s="142" t="s">
        <v>1687</v>
      </c>
      <c r="AH340" s="142" t="s">
        <v>1691</v>
      </c>
      <c r="AI340" s="142" t="s">
        <v>1645</v>
      </c>
      <c r="AJ340" s="18"/>
      <c r="AK340" s="18"/>
      <c r="AL340" s="35"/>
    </row>
    <row r="341" spans="1:38" ht="15.75" thickBot="1" x14ac:dyDescent="0.3">
      <c r="A341" s="167">
        <v>216</v>
      </c>
      <c r="B341" s="27" t="s">
        <v>575</v>
      </c>
      <c r="C341" s="28" t="s">
        <v>2429</v>
      </c>
      <c r="D341" s="28" t="s">
        <v>1637</v>
      </c>
      <c r="E341" s="168" t="s">
        <v>139</v>
      </c>
      <c r="F341" s="169" t="s">
        <v>0</v>
      </c>
      <c r="G341" s="169">
        <v>3</v>
      </c>
      <c r="H341" s="29" t="s">
        <v>576</v>
      </c>
      <c r="I341" s="169">
        <v>8296380331</v>
      </c>
      <c r="J341" s="169"/>
      <c r="K341" s="169"/>
      <c r="L341" s="169"/>
      <c r="M341" s="169"/>
      <c r="N341" s="169"/>
      <c r="O341" s="169" t="s">
        <v>1033</v>
      </c>
      <c r="P341" s="169" t="s">
        <v>1033</v>
      </c>
      <c r="Q341" s="169" t="s">
        <v>1033</v>
      </c>
      <c r="R341" s="169"/>
      <c r="S341" s="170"/>
      <c r="T341" s="170"/>
      <c r="U341" s="170"/>
      <c r="V341" s="171"/>
      <c r="W341" s="171"/>
      <c r="X341" s="171"/>
      <c r="Y341" s="171"/>
      <c r="Z341" s="169" t="s">
        <v>1639</v>
      </c>
      <c r="AA341" s="172" t="s">
        <v>1640</v>
      </c>
      <c r="AB341" s="169"/>
      <c r="AC341" s="173">
        <v>35570</v>
      </c>
      <c r="AD341" s="29" t="s">
        <v>2430</v>
      </c>
      <c r="AE341" s="29" t="s">
        <v>2431</v>
      </c>
      <c r="AF341" s="171">
        <v>9066753787</v>
      </c>
      <c r="AG341" s="29" t="s">
        <v>2081</v>
      </c>
      <c r="AH341" s="29" t="s">
        <v>2081</v>
      </c>
      <c r="AI341" s="171" t="s">
        <v>2432</v>
      </c>
      <c r="AJ341" s="171"/>
      <c r="AK341" s="171"/>
      <c r="AL341" s="174"/>
    </row>
    <row r="342" spans="1:38" ht="15.75" thickBot="1" x14ac:dyDescent="0.3">
      <c r="A342" s="123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5"/>
      <c r="AG342" s="124"/>
      <c r="AH342" s="124"/>
      <c r="AI342" s="124"/>
      <c r="AJ342" s="124"/>
      <c r="AK342" s="124"/>
      <c r="AL342" s="126"/>
    </row>
    <row r="343" spans="1:38" s="184" customFormat="1" ht="12" x14ac:dyDescent="0.2">
      <c r="A343" s="175"/>
      <c r="B343" s="176" t="s">
        <v>2433</v>
      </c>
      <c r="C343" s="177"/>
      <c r="D343" s="177"/>
      <c r="E343" s="178" t="s">
        <v>2434</v>
      </c>
      <c r="F343" s="179" t="s">
        <v>577</v>
      </c>
      <c r="G343" s="179">
        <v>1</v>
      </c>
      <c r="H343" s="180" t="s">
        <v>2435</v>
      </c>
      <c r="I343" s="181">
        <v>7259575222</v>
      </c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  <c r="AC343" s="177"/>
      <c r="AD343" s="177"/>
      <c r="AE343" s="177"/>
      <c r="AF343" s="182" t="s">
        <v>2436</v>
      </c>
      <c r="AG343" s="177"/>
      <c r="AH343" s="177"/>
      <c r="AI343" s="177"/>
      <c r="AJ343" s="177"/>
      <c r="AK343" s="177"/>
      <c r="AL343" s="183"/>
    </row>
    <row r="344" spans="1:38" s="184" customFormat="1" ht="12" x14ac:dyDescent="0.2">
      <c r="A344" s="185"/>
      <c r="B344" s="186" t="s">
        <v>2437</v>
      </c>
      <c r="C344" s="187"/>
      <c r="D344" s="187"/>
      <c r="E344" s="188" t="s">
        <v>2434</v>
      </c>
      <c r="F344" s="189" t="s">
        <v>577</v>
      </c>
      <c r="G344" s="189">
        <v>1</v>
      </c>
      <c r="H344" s="190" t="s">
        <v>2438</v>
      </c>
      <c r="I344" s="191">
        <v>9902756638</v>
      </c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92" t="s">
        <v>2439</v>
      </c>
      <c r="AG344" s="187"/>
      <c r="AH344" s="187"/>
      <c r="AI344" s="187"/>
      <c r="AJ344" s="187"/>
      <c r="AK344" s="187"/>
      <c r="AL344" s="193"/>
    </row>
    <row r="345" spans="1:38" s="184" customFormat="1" ht="12" x14ac:dyDescent="0.2">
      <c r="A345" s="185"/>
      <c r="B345" s="186" t="s">
        <v>2440</v>
      </c>
      <c r="C345" s="187"/>
      <c r="D345" s="187"/>
      <c r="E345" s="188" t="s">
        <v>2434</v>
      </c>
      <c r="F345" s="189" t="s">
        <v>577</v>
      </c>
      <c r="G345" s="189">
        <v>1</v>
      </c>
      <c r="H345" s="190" t="s">
        <v>2441</v>
      </c>
      <c r="I345" s="191">
        <v>8884329726</v>
      </c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92" t="s">
        <v>2442</v>
      </c>
      <c r="AG345" s="187"/>
      <c r="AH345" s="187"/>
      <c r="AI345" s="187"/>
      <c r="AJ345" s="187"/>
      <c r="AK345" s="187"/>
      <c r="AL345" s="193"/>
    </row>
    <row r="346" spans="1:38" s="184" customFormat="1" ht="12" x14ac:dyDescent="0.2">
      <c r="A346" s="185"/>
      <c r="B346" s="194" t="s">
        <v>2443</v>
      </c>
      <c r="C346" s="187"/>
      <c r="D346" s="187"/>
      <c r="E346" s="188" t="s">
        <v>2434</v>
      </c>
      <c r="F346" s="189" t="s">
        <v>577</v>
      </c>
      <c r="G346" s="189">
        <v>1</v>
      </c>
      <c r="H346" s="192" t="s">
        <v>2444</v>
      </c>
      <c r="I346" s="191">
        <v>9652093641</v>
      </c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92" t="s">
        <v>2445</v>
      </c>
      <c r="AG346" s="187"/>
      <c r="AH346" s="187"/>
      <c r="AI346" s="187"/>
      <c r="AJ346" s="187"/>
      <c r="AK346" s="187"/>
      <c r="AL346" s="193"/>
    </row>
    <row r="347" spans="1:38" s="184" customFormat="1" ht="12" x14ac:dyDescent="0.2">
      <c r="A347" s="185"/>
      <c r="B347" s="186" t="s">
        <v>2446</v>
      </c>
      <c r="C347" s="187"/>
      <c r="D347" s="187"/>
      <c r="E347" s="188" t="s">
        <v>2434</v>
      </c>
      <c r="F347" s="189" t="s">
        <v>577</v>
      </c>
      <c r="G347" s="189">
        <v>1</v>
      </c>
      <c r="H347" s="190" t="s">
        <v>2447</v>
      </c>
      <c r="I347" s="191">
        <v>8904734324</v>
      </c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  <c r="AA347" s="187"/>
      <c r="AB347" s="187"/>
      <c r="AC347" s="187"/>
      <c r="AD347" s="187"/>
      <c r="AE347" s="187"/>
      <c r="AF347" s="192" t="s">
        <v>2448</v>
      </c>
      <c r="AG347" s="187"/>
      <c r="AH347" s="187"/>
      <c r="AI347" s="187"/>
      <c r="AJ347" s="187"/>
      <c r="AK347" s="187"/>
      <c r="AL347" s="193"/>
    </row>
    <row r="348" spans="1:38" s="184" customFormat="1" ht="12" x14ac:dyDescent="0.2">
      <c r="A348" s="185"/>
      <c r="B348" s="186" t="s">
        <v>2449</v>
      </c>
      <c r="C348" s="187"/>
      <c r="D348" s="187"/>
      <c r="E348" s="188" t="s">
        <v>2434</v>
      </c>
      <c r="F348" s="189" t="s">
        <v>577</v>
      </c>
      <c r="G348" s="189">
        <v>1</v>
      </c>
      <c r="H348" s="190" t="s">
        <v>2450</v>
      </c>
      <c r="I348" s="191">
        <v>8486719721</v>
      </c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  <c r="AA348" s="187"/>
      <c r="AB348" s="187"/>
      <c r="AC348" s="187"/>
      <c r="AD348" s="187"/>
      <c r="AE348" s="187"/>
      <c r="AF348" s="192" t="s">
        <v>2451</v>
      </c>
      <c r="AG348" s="187"/>
      <c r="AH348" s="187"/>
      <c r="AI348" s="187"/>
      <c r="AJ348" s="187"/>
      <c r="AK348" s="187"/>
      <c r="AL348" s="193"/>
    </row>
    <row r="349" spans="1:38" s="184" customFormat="1" ht="12" x14ac:dyDescent="0.2">
      <c r="A349" s="185"/>
      <c r="B349" s="186" t="s">
        <v>2452</v>
      </c>
      <c r="C349" s="187"/>
      <c r="D349" s="187"/>
      <c r="E349" s="188" t="s">
        <v>2434</v>
      </c>
      <c r="F349" s="189" t="s">
        <v>577</v>
      </c>
      <c r="G349" s="189">
        <v>1</v>
      </c>
      <c r="H349" s="190" t="s">
        <v>2453</v>
      </c>
      <c r="I349" s="191">
        <v>8310336259</v>
      </c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  <c r="AA349" s="187"/>
      <c r="AB349" s="187"/>
      <c r="AC349" s="187"/>
      <c r="AD349" s="187"/>
      <c r="AE349" s="187"/>
      <c r="AF349" s="192" t="s">
        <v>2454</v>
      </c>
      <c r="AG349" s="187"/>
      <c r="AH349" s="187"/>
      <c r="AI349" s="187"/>
      <c r="AJ349" s="187"/>
      <c r="AK349" s="187"/>
      <c r="AL349" s="193"/>
    </row>
    <row r="350" spans="1:38" s="184" customFormat="1" ht="12" x14ac:dyDescent="0.2">
      <c r="A350" s="185"/>
      <c r="B350" s="186" t="s">
        <v>2455</v>
      </c>
      <c r="C350" s="187"/>
      <c r="D350" s="187"/>
      <c r="E350" s="188" t="s">
        <v>2434</v>
      </c>
      <c r="F350" s="189" t="s">
        <v>577</v>
      </c>
      <c r="G350" s="189">
        <v>1</v>
      </c>
      <c r="H350" s="190" t="s">
        <v>2456</v>
      </c>
      <c r="I350" s="191">
        <v>8861750696</v>
      </c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  <c r="AA350" s="187"/>
      <c r="AB350" s="187"/>
      <c r="AC350" s="187"/>
      <c r="AD350" s="187"/>
      <c r="AE350" s="187"/>
      <c r="AF350" s="192" t="s">
        <v>2457</v>
      </c>
      <c r="AG350" s="187"/>
      <c r="AH350" s="187"/>
      <c r="AI350" s="187"/>
      <c r="AJ350" s="187"/>
      <c r="AK350" s="187"/>
      <c r="AL350" s="193"/>
    </row>
    <row r="351" spans="1:38" s="184" customFormat="1" ht="12" x14ac:dyDescent="0.2">
      <c r="A351" s="185"/>
      <c r="B351" s="186" t="s">
        <v>2458</v>
      </c>
      <c r="C351" s="187"/>
      <c r="D351" s="187"/>
      <c r="E351" s="188" t="s">
        <v>2434</v>
      </c>
      <c r="F351" s="189" t="s">
        <v>577</v>
      </c>
      <c r="G351" s="189">
        <v>1</v>
      </c>
      <c r="H351" s="192" t="s">
        <v>2459</v>
      </c>
      <c r="I351" s="191">
        <v>7815057238</v>
      </c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  <c r="AA351" s="187"/>
      <c r="AB351" s="187"/>
      <c r="AC351" s="187"/>
      <c r="AD351" s="187"/>
      <c r="AE351" s="187"/>
      <c r="AF351" s="192" t="s">
        <v>2460</v>
      </c>
      <c r="AG351" s="187"/>
      <c r="AH351" s="187"/>
      <c r="AI351" s="187"/>
      <c r="AJ351" s="187"/>
      <c r="AK351" s="187"/>
      <c r="AL351" s="193"/>
    </row>
    <row r="352" spans="1:38" s="184" customFormat="1" ht="12" x14ac:dyDescent="0.2">
      <c r="A352" s="185"/>
      <c r="B352" s="195" t="s">
        <v>2461</v>
      </c>
      <c r="C352" s="187"/>
      <c r="D352" s="187"/>
      <c r="E352" s="188" t="s">
        <v>2434</v>
      </c>
      <c r="F352" s="189" t="s">
        <v>577</v>
      </c>
      <c r="G352" s="189">
        <v>1</v>
      </c>
      <c r="H352" s="190" t="s">
        <v>2462</v>
      </c>
      <c r="I352" s="191">
        <v>8496826806</v>
      </c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  <c r="AA352" s="187"/>
      <c r="AB352" s="187"/>
      <c r="AC352" s="187"/>
      <c r="AD352" s="187"/>
      <c r="AE352" s="187"/>
      <c r="AF352" s="192" t="s">
        <v>2463</v>
      </c>
      <c r="AG352" s="187"/>
      <c r="AH352" s="187"/>
      <c r="AI352" s="187"/>
      <c r="AJ352" s="187"/>
      <c r="AK352" s="187"/>
      <c r="AL352" s="193"/>
    </row>
    <row r="353" spans="1:38" s="184" customFormat="1" ht="12" x14ac:dyDescent="0.2">
      <c r="A353" s="185"/>
      <c r="B353" s="186" t="s">
        <v>2464</v>
      </c>
      <c r="C353" s="187"/>
      <c r="D353" s="187"/>
      <c r="E353" s="188" t="s">
        <v>2434</v>
      </c>
      <c r="F353" s="189" t="s">
        <v>577</v>
      </c>
      <c r="G353" s="189">
        <v>1</v>
      </c>
      <c r="H353" s="190" t="s">
        <v>2465</v>
      </c>
      <c r="I353" s="191">
        <v>8197169168</v>
      </c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  <c r="AA353" s="187"/>
      <c r="AB353" s="187"/>
      <c r="AC353" s="187"/>
      <c r="AD353" s="187"/>
      <c r="AE353" s="187"/>
      <c r="AF353" s="192" t="s">
        <v>2466</v>
      </c>
      <c r="AG353" s="187"/>
      <c r="AH353" s="187"/>
      <c r="AI353" s="187"/>
      <c r="AJ353" s="187"/>
      <c r="AK353" s="187"/>
      <c r="AL353" s="193"/>
    </row>
    <row r="354" spans="1:38" s="184" customFormat="1" ht="12" x14ac:dyDescent="0.2">
      <c r="A354" s="185"/>
      <c r="B354" s="186" t="s">
        <v>2467</v>
      </c>
      <c r="C354" s="187"/>
      <c r="D354" s="187"/>
      <c r="E354" s="188" t="s">
        <v>2434</v>
      </c>
      <c r="F354" s="189" t="s">
        <v>577</v>
      </c>
      <c r="G354" s="189">
        <v>1</v>
      </c>
      <c r="H354" s="190" t="s">
        <v>2468</v>
      </c>
      <c r="I354" s="191">
        <v>9080696011</v>
      </c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  <c r="AA354" s="187"/>
      <c r="AB354" s="187"/>
      <c r="AC354" s="187"/>
      <c r="AD354" s="187"/>
      <c r="AE354" s="187"/>
      <c r="AF354" s="192" t="s">
        <v>2469</v>
      </c>
      <c r="AG354" s="187"/>
      <c r="AH354" s="187"/>
      <c r="AI354" s="187"/>
      <c r="AJ354" s="187"/>
      <c r="AK354" s="187"/>
      <c r="AL354" s="193"/>
    </row>
    <row r="355" spans="1:38" s="184" customFormat="1" ht="12" x14ac:dyDescent="0.2">
      <c r="A355" s="185"/>
      <c r="B355" s="186" t="s">
        <v>2470</v>
      </c>
      <c r="C355" s="187"/>
      <c r="D355" s="187"/>
      <c r="E355" s="188" t="s">
        <v>2434</v>
      </c>
      <c r="F355" s="189" t="s">
        <v>577</v>
      </c>
      <c r="G355" s="189">
        <v>1</v>
      </c>
      <c r="H355" s="190" t="s">
        <v>2471</v>
      </c>
      <c r="I355" s="191">
        <v>7559080203</v>
      </c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  <c r="AA355" s="187"/>
      <c r="AB355" s="187"/>
      <c r="AC355" s="187"/>
      <c r="AD355" s="187"/>
      <c r="AE355" s="187"/>
      <c r="AF355" s="192" t="s">
        <v>2472</v>
      </c>
      <c r="AG355" s="187"/>
      <c r="AH355" s="187"/>
      <c r="AI355" s="187"/>
      <c r="AJ355" s="187"/>
      <c r="AK355" s="187"/>
      <c r="AL355" s="193"/>
    </row>
    <row r="356" spans="1:38" s="184" customFormat="1" ht="12" x14ac:dyDescent="0.2">
      <c r="A356" s="185"/>
      <c r="B356" s="186" t="s">
        <v>2473</v>
      </c>
      <c r="C356" s="187"/>
      <c r="D356" s="187"/>
      <c r="E356" s="188" t="s">
        <v>2434</v>
      </c>
      <c r="F356" s="189" t="s">
        <v>577</v>
      </c>
      <c r="G356" s="189">
        <v>1</v>
      </c>
      <c r="H356" s="190" t="s">
        <v>2474</v>
      </c>
      <c r="I356" s="191">
        <v>8892460658</v>
      </c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92" t="s">
        <v>2475</v>
      </c>
      <c r="AG356" s="187"/>
      <c r="AH356" s="187"/>
      <c r="AI356" s="187"/>
      <c r="AJ356" s="187"/>
      <c r="AK356" s="187"/>
      <c r="AL356" s="193"/>
    </row>
    <row r="357" spans="1:38" s="184" customFormat="1" ht="12" x14ac:dyDescent="0.2">
      <c r="A357" s="185"/>
      <c r="B357" s="186" t="s">
        <v>2476</v>
      </c>
      <c r="C357" s="187"/>
      <c r="D357" s="187"/>
      <c r="E357" s="188" t="s">
        <v>2434</v>
      </c>
      <c r="F357" s="189" t="s">
        <v>577</v>
      </c>
      <c r="G357" s="189">
        <v>1</v>
      </c>
      <c r="H357" s="190" t="s">
        <v>2477</v>
      </c>
      <c r="I357" s="191">
        <v>9986566248</v>
      </c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  <c r="AA357" s="187"/>
      <c r="AB357" s="187"/>
      <c r="AC357" s="187"/>
      <c r="AD357" s="187"/>
      <c r="AE357" s="187"/>
      <c r="AF357" s="192" t="s">
        <v>2478</v>
      </c>
      <c r="AG357" s="187"/>
      <c r="AH357" s="187"/>
      <c r="AI357" s="187"/>
      <c r="AJ357" s="187"/>
      <c r="AK357" s="187"/>
      <c r="AL357" s="193"/>
    </row>
    <row r="358" spans="1:38" s="184" customFormat="1" ht="12" x14ac:dyDescent="0.2">
      <c r="A358" s="185"/>
      <c r="B358" s="186" t="s">
        <v>2476</v>
      </c>
      <c r="C358" s="187"/>
      <c r="D358" s="187"/>
      <c r="E358" s="188" t="s">
        <v>2434</v>
      </c>
      <c r="F358" s="189" t="s">
        <v>577</v>
      </c>
      <c r="G358" s="189">
        <v>1</v>
      </c>
      <c r="H358" s="190" t="s">
        <v>2479</v>
      </c>
      <c r="I358" s="191">
        <v>9972638024</v>
      </c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  <c r="AA358" s="187"/>
      <c r="AB358" s="187"/>
      <c r="AC358" s="187"/>
      <c r="AD358" s="187"/>
      <c r="AE358" s="187"/>
      <c r="AF358" s="192" t="s">
        <v>2480</v>
      </c>
      <c r="AG358" s="187"/>
      <c r="AH358" s="187"/>
      <c r="AI358" s="187"/>
      <c r="AJ358" s="187"/>
      <c r="AK358" s="187"/>
      <c r="AL358" s="193"/>
    </row>
    <row r="359" spans="1:38" s="184" customFormat="1" ht="12" x14ac:dyDescent="0.2">
      <c r="A359" s="185"/>
      <c r="B359" s="186" t="s">
        <v>2481</v>
      </c>
      <c r="C359" s="187"/>
      <c r="D359" s="187"/>
      <c r="E359" s="188" t="s">
        <v>2434</v>
      </c>
      <c r="F359" s="189" t="s">
        <v>577</v>
      </c>
      <c r="G359" s="189">
        <v>1</v>
      </c>
      <c r="H359" s="190" t="s">
        <v>2482</v>
      </c>
      <c r="I359" s="191">
        <v>9740690969</v>
      </c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  <c r="AA359" s="187"/>
      <c r="AB359" s="187"/>
      <c r="AC359" s="187"/>
      <c r="AD359" s="187"/>
      <c r="AE359" s="187"/>
      <c r="AF359" s="192" t="s">
        <v>2483</v>
      </c>
      <c r="AG359" s="187"/>
      <c r="AH359" s="187"/>
      <c r="AI359" s="187"/>
      <c r="AJ359" s="187"/>
      <c r="AK359" s="187"/>
      <c r="AL359" s="193"/>
    </row>
    <row r="360" spans="1:38" s="184" customFormat="1" ht="12" x14ac:dyDescent="0.2">
      <c r="A360" s="185"/>
      <c r="B360" s="196" t="s">
        <v>2484</v>
      </c>
      <c r="C360" s="187"/>
      <c r="D360" s="187"/>
      <c r="E360" s="188" t="s">
        <v>2434</v>
      </c>
      <c r="F360" s="189" t="s">
        <v>577</v>
      </c>
      <c r="G360" s="189">
        <v>1</v>
      </c>
      <c r="H360" s="190" t="s">
        <v>2485</v>
      </c>
      <c r="I360" s="191">
        <v>9972416537</v>
      </c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  <c r="AA360" s="187"/>
      <c r="AB360" s="187"/>
      <c r="AC360" s="187"/>
      <c r="AD360" s="187"/>
      <c r="AE360" s="187"/>
      <c r="AF360" s="192" t="s">
        <v>2486</v>
      </c>
      <c r="AG360" s="187"/>
      <c r="AH360" s="187"/>
      <c r="AI360" s="187"/>
      <c r="AJ360" s="187"/>
      <c r="AK360" s="187"/>
      <c r="AL360" s="193"/>
    </row>
    <row r="361" spans="1:38" s="184" customFormat="1" ht="12" x14ac:dyDescent="0.2">
      <c r="A361" s="185"/>
      <c r="B361" s="186" t="s">
        <v>2487</v>
      </c>
      <c r="C361" s="187"/>
      <c r="D361" s="187"/>
      <c r="E361" s="188" t="s">
        <v>2434</v>
      </c>
      <c r="F361" s="189" t="s">
        <v>577</v>
      </c>
      <c r="G361" s="189">
        <v>1</v>
      </c>
      <c r="H361" s="190" t="s">
        <v>2488</v>
      </c>
      <c r="I361" s="191">
        <v>9954321401</v>
      </c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  <c r="AA361" s="187"/>
      <c r="AB361" s="187"/>
      <c r="AC361" s="187"/>
      <c r="AD361" s="187"/>
      <c r="AE361" s="187"/>
      <c r="AF361" s="192" t="s">
        <v>2489</v>
      </c>
      <c r="AG361" s="187"/>
      <c r="AH361" s="187"/>
      <c r="AI361" s="187"/>
      <c r="AJ361" s="187"/>
      <c r="AK361" s="187"/>
      <c r="AL361" s="193"/>
    </row>
    <row r="362" spans="1:38" s="184" customFormat="1" ht="12" x14ac:dyDescent="0.2">
      <c r="A362" s="185"/>
      <c r="B362" s="186" t="s">
        <v>2490</v>
      </c>
      <c r="C362" s="187"/>
      <c r="D362" s="187"/>
      <c r="E362" s="188" t="s">
        <v>2434</v>
      </c>
      <c r="F362" s="189" t="s">
        <v>577</v>
      </c>
      <c r="G362" s="189">
        <v>1</v>
      </c>
      <c r="H362" s="190" t="s">
        <v>2491</v>
      </c>
      <c r="I362" s="191">
        <v>9843084400</v>
      </c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  <c r="AA362" s="187"/>
      <c r="AB362" s="187"/>
      <c r="AC362" s="187"/>
      <c r="AD362" s="187"/>
      <c r="AE362" s="187"/>
      <c r="AF362" s="192" t="s">
        <v>2492</v>
      </c>
      <c r="AG362" s="187"/>
      <c r="AH362" s="187"/>
      <c r="AI362" s="187"/>
      <c r="AJ362" s="187"/>
      <c r="AK362" s="187"/>
      <c r="AL362" s="193"/>
    </row>
    <row r="363" spans="1:38" s="184" customFormat="1" ht="12" x14ac:dyDescent="0.2">
      <c r="A363" s="185"/>
      <c r="B363" s="186" t="s">
        <v>2493</v>
      </c>
      <c r="C363" s="187"/>
      <c r="D363" s="187"/>
      <c r="E363" s="188" t="s">
        <v>2434</v>
      </c>
      <c r="F363" s="189" t="s">
        <v>577</v>
      </c>
      <c r="G363" s="189">
        <v>1</v>
      </c>
      <c r="H363" s="190" t="s">
        <v>2494</v>
      </c>
      <c r="I363" s="191">
        <v>8217389122</v>
      </c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  <c r="AA363" s="187"/>
      <c r="AB363" s="187"/>
      <c r="AC363" s="187"/>
      <c r="AD363" s="187"/>
      <c r="AE363" s="187"/>
      <c r="AF363" s="192" t="s">
        <v>2495</v>
      </c>
      <c r="AG363" s="187"/>
      <c r="AH363" s="187"/>
      <c r="AI363" s="187"/>
      <c r="AJ363" s="187"/>
      <c r="AK363" s="187"/>
      <c r="AL363" s="193"/>
    </row>
    <row r="364" spans="1:38" s="184" customFormat="1" ht="12" x14ac:dyDescent="0.2">
      <c r="A364" s="185"/>
      <c r="B364" s="186" t="s">
        <v>2496</v>
      </c>
      <c r="C364" s="187"/>
      <c r="D364" s="187"/>
      <c r="E364" s="188" t="s">
        <v>2434</v>
      </c>
      <c r="F364" s="189" t="s">
        <v>577</v>
      </c>
      <c r="G364" s="189">
        <v>1</v>
      </c>
      <c r="H364" s="190" t="s">
        <v>2497</v>
      </c>
      <c r="I364" s="192" t="s">
        <v>2498</v>
      </c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  <c r="AA364" s="187"/>
      <c r="AB364" s="187"/>
      <c r="AC364" s="187"/>
      <c r="AD364" s="187"/>
      <c r="AE364" s="187"/>
      <c r="AF364" s="192"/>
      <c r="AG364" s="187"/>
      <c r="AH364" s="187"/>
      <c r="AI364" s="187"/>
      <c r="AJ364" s="187"/>
      <c r="AK364" s="187"/>
      <c r="AL364" s="193"/>
    </row>
    <row r="365" spans="1:38" s="184" customFormat="1" ht="12" x14ac:dyDescent="0.2">
      <c r="A365" s="185"/>
      <c r="B365" s="186" t="s">
        <v>2499</v>
      </c>
      <c r="C365" s="187"/>
      <c r="D365" s="187"/>
      <c r="E365" s="188" t="s">
        <v>2434</v>
      </c>
      <c r="F365" s="189" t="s">
        <v>577</v>
      </c>
      <c r="G365" s="189">
        <v>1</v>
      </c>
      <c r="H365" s="190" t="s">
        <v>2500</v>
      </c>
      <c r="I365" s="191">
        <v>7026264268</v>
      </c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  <c r="AA365" s="187"/>
      <c r="AB365" s="187"/>
      <c r="AC365" s="187"/>
      <c r="AD365" s="187"/>
      <c r="AE365" s="187"/>
      <c r="AF365" s="192" t="s">
        <v>2501</v>
      </c>
      <c r="AG365" s="187"/>
      <c r="AH365" s="187"/>
      <c r="AI365" s="187"/>
      <c r="AJ365" s="187"/>
      <c r="AK365" s="187"/>
      <c r="AL365" s="193"/>
    </row>
    <row r="366" spans="1:38" s="184" customFormat="1" ht="12" x14ac:dyDescent="0.2">
      <c r="A366" s="185"/>
      <c r="B366" s="186" t="s">
        <v>2502</v>
      </c>
      <c r="C366" s="187"/>
      <c r="D366" s="187"/>
      <c r="E366" s="188" t="s">
        <v>2434</v>
      </c>
      <c r="F366" s="189" t="s">
        <v>577</v>
      </c>
      <c r="G366" s="189">
        <v>1</v>
      </c>
      <c r="H366" s="190" t="s">
        <v>2503</v>
      </c>
      <c r="I366" s="191">
        <v>7019316536</v>
      </c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92" t="s">
        <v>2504</v>
      </c>
      <c r="AG366" s="187"/>
      <c r="AH366" s="187"/>
      <c r="AI366" s="187"/>
      <c r="AJ366" s="187"/>
      <c r="AK366" s="187"/>
      <c r="AL366" s="193"/>
    </row>
    <row r="367" spans="1:38" s="184" customFormat="1" ht="12" x14ac:dyDescent="0.2">
      <c r="A367" s="185"/>
      <c r="B367" s="186" t="s">
        <v>2505</v>
      </c>
      <c r="C367" s="187"/>
      <c r="D367" s="187"/>
      <c r="E367" s="188" t="s">
        <v>2434</v>
      </c>
      <c r="F367" s="189" t="s">
        <v>577</v>
      </c>
      <c r="G367" s="189">
        <v>1</v>
      </c>
      <c r="H367" s="192" t="s">
        <v>2506</v>
      </c>
      <c r="I367" s="191">
        <v>7411216973</v>
      </c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92" t="s">
        <v>2507</v>
      </c>
      <c r="AG367" s="187"/>
      <c r="AH367" s="187"/>
      <c r="AI367" s="187"/>
      <c r="AJ367" s="187"/>
      <c r="AK367" s="187"/>
      <c r="AL367" s="193"/>
    </row>
    <row r="368" spans="1:38" s="184" customFormat="1" ht="12" x14ac:dyDescent="0.2">
      <c r="A368" s="185"/>
      <c r="B368" s="190" t="s">
        <v>2508</v>
      </c>
      <c r="C368" s="187"/>
      <c r="D368" s="187"/>
      <c r="E368" s="188" t="s">
        <v>2434</v>
      </c>
      <c r="F368" s="189" t="s">
        <v>577</v>
      </c>
      <c r="G368" s="189">
        <v>1</v>
      </c>
      <c r="H368" s="190" t="s">
        <v>2509</v>
      </c>
      <c r="I368" s="191">
        <v>9652846199</v>
      </c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92"/>
      <c r="AG368" s="187"/>
      <c r="AH368" s="187"/>
      <c r="AI368" s="187"/>
      <c r="AJ368" s="187"/>
      <c r="AK368" s="187"/>
      <c r="AL368" s="193"/>
    </row>
    <row r="369" spans="1:38" s="184" customFormat="1" ht="12" x14ac:dyDescent="0.2">
      <c r="A369" s="185"/>
      <c r="B369" s="194" t="s">
        <v>2510</v>
      </c>
      <c r="C369" s="187"/>
      <c r="D369" s="187"/>
      <c r="E369" s="188" t="s">
        <v>2434</v>
      </c>
      <c r="F369" s="189" t="s">
        <v>577</v>
      </c>
      <c r="G369" s="189">
        <v>1</v>
      </c>
      <c r="H369" s="192" t="s">
        <v>2511</v>
      </c>
      <c r="I369" s="191">
        <v>7098590516</v>
      </c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92" t="s">
        <v>2512</v>
      </c>
      <c r="AG369" s="187"/>
      <c r="AH369" s="187"/>
      <c r="AI369" s="187"/>
      <c r="AJ369" s="187"/>
      <c r="AK369" s="187"/>
      <c r="AL369" s="193"/>
    </row>
    <row r="370" spans="1:38" s="184" customFormat="1" ht="12" x14ac:dyDescent="0.2">
      <c r="A370" s="185"/>
      <c r="B370" s="186" t="s">
        <v>2513</v>
      </c>
      <c r="C370" s="187"/>
      <c r="D370" s="187"/>
      <c r="E370" s="188" t="s">
        <v>2434</v>
      </c>
      <c r="F370" s="189" t="s">
        <v>577</v>
      </c>
      <c r="G370" s="189">
        <v>1</v>
      </c>
      <c r="H370" s="192" t="s">
        <v>2514</v>
      </c>
      <c r="I370" s="191">
        <v>9632535680</v>
      </c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92"/>
      <c r="AG370" s="187"/>
      <c r="AH370" s="187"/>
      <c r="AI370" s="187"/>
      <c r="AJ370" s="187"/>
      <c r="AK370" s="187"/>
      <c r="AL370" s="193"/>
    </row>
    <row r="371" spans="1:38" s="184" customFormat="1" ht="12" x14ac:dyDescent="0.2">
      <c r="A371" s="185"/>
      <c r="B371" s="186" t="s">
        <v>2515</v>
      </c>
      <c r="C371" s="187"/>
      <c r="D371" s="187"/>
      <c r="E371" s="188" t="s">
        <v>2434</v>
      </c>
      <c r="F371" s="189" t="s">
        <v>577</v>
      </c>
      <c r="G371" s="189">
        <v>1</v>
      </c>
      <c r="H371" s="190" t="s">
        <v>2516</v>
      </c>
      <c r="I371" s="191">
        <v>8217083090</v>
      </c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92" t="s">
        <v>2517</v>
      </c>
      <c r="AG371" s="187"/>
      <c r="AH371" s="187"/>
      <c r="AI371" s="187"/>
      <c r="AJ371" s="187"/>
      <c r="AK371" s="187"/>
      <c r="AL371" s="193"/>
    </row>
    <row r="372" spans="1:38" s="184" customFormat="1" ht="12" x14ac:dyDescent="0.2">
      <c r="A372" s="185"/>
      <c r="B372" s="186" t="s">
        <v>2518</v>
      </c>
      <c r="C372" s="187"/>
      <c r="D372" s="187"/>
      <c r="E372" s="188" t="s">
        <v>2434</v>
      </c>
      <c r="F372" s="189" t="s">
        <v>577</v>
      </c>
      <c r="G372" s="189">
        <v>1</v>
      </c>
      <c r="H372" s="190" t="s">
        <v>2519</v>
      </c>
      <c r="I372" s="191">
        <v>8526777626</v>
      </c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92" t="s">
        <v>2520</v>
      </c>
      <c r="AG372" s="187"/>
      <c r="AH372" s="187"/>
      <c r="AI372" s="187"/>
      <c r="AJ372" s="187"/>
      <c r="AK372" s="187"/>
      <c r="AL372" s="193"/>
    </row>
    <row r="373" spans="1:38" s="184" customFormat="1" ht="12" x14ac:dyDescent="0.2">
      <c r="A373" s="185"/>
      <c r="B373" s="190" t="s">
        <v>2521</v>
      </c>
      <c r="C373" s="187"/>
      <c r="D373" s="187"/>
      <c r="E373" s="188" t="s">
        <v>2434</v>
      </c>
      <c r="F373" s="189" t="s">
        <v>577</v>
      </c>
      <c r="G373" s="189">
        <v>1</v>
      </c>
      <c r="H373" s="190" t="s">
        <v>2522</v>
      </c>
      <c r="I373" s="191">
        <v>7022163533</v>
      </c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92"/>
      <c r="AG373" s="187"/>
      <c r="AH373" s="187"/>
      <c r="AI373" s="187"/>
      <c r="AJ373" s="187"/>
      <c r="AK373" s="187"/>
      <c r="AL373" s="193"/>
    </row>
    <row r="374" spans="1:38" s="184" customFormat="1" ht="12" x14ac:dyDescent="0.2">
      <c r="A374" s="185"/>
      <c r="B374" s="186" t="s">
        <v>2523</v>
      </c>
      <c r="C374" s="187"/>
      <c r="D374" s="187"/>
      <c r="E374" s="188" t="s">
        <v>2434</v>
      </c>
      <c r="F374" s="189" t="s">
        <v>577</v>
      </c>
      <c r="G374" s="189">
        <v>1</v>
      </c>
      <c r="H374" s="190" t="s">
        <v>2524</v>
      </c>
      <c r="I374" s="191">
        <v>9972661879</v>
      </c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92">
        <v>9980944457</v>
      </c>
      <c r="AG374" s="187"/>
      <c r="AH374" s="187"/>
      <c r="AI374" s="187"/>
      <c r="AJ374" s="187"/>
      <c r="AK374" s="187"/>
      <c r="AL374" s="193"/>
    </row>
    <row r="375" spans="1:38" s="184" customFormat="1" ht="12" x14ac:dyDescent="0.2">
      <c r="A375" s="185"/>
      <c r="B375" s="186" t="s">
        <v>2525</v>
      </c>
      <c r="C375" s="187"/>
      <c r="D375" s="187"/>
      <c r="E375" s="188" t="s">
        <v>2434</v>
      </c>
      <c r="F375" s="189" t="s">
        <v>577</v>
      </c>
      <c r="G375" s="189">
        <v>1</v>
      </c>
      <c r="H375" s="190" t="s">
        <v>2526</v>
      </c>
      <c r="I375" s="191">
        <v>9986982966</v>
      </c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  <c r="AA375" s="187"/>
      <c r="AB375" s="187"/>
      <c r="AC375" s="187"/>
      <c r="AD375" s="187"/>
      <c r="AE375" s="187"/>
      <c r="AF375" s="192" t="s">
        <v>2527</v>
      </c>
      <c r="AG375" s="187"/>
      <c r="AH375" s="187"/>
      <c r="AI375" s="187"/>
      <c r="AJ375" s="187"/>
      <c r="AK375" s="187"/>
      <c r="AL375" s="193"/>
    </row>
    <row r="376" spans="1:38" s="184" customFormat="1" ht="12" x14ac:dyDescent="0.2">
      <c r="A376" s="185"/>
      <c r="B376" s="186" t="s">
        <v>2528</v>
      </c>
      <c r="C376" s="187"/>
      <c r="D376" s="187"/>
      <c r="E376" s="188" t="s">
        <v>2434</v>
      </c>
      <c r="F376" s="189" t="s">
        <v>577</v>
      </c>
      <c r="G376" s="189">
        <v>1</v>
      </c>
      <c r="H376" s="190" t="s">
        <v>2529</v>
      </c>
      <c r="I376" s="191">
        <v>9972827993</v>
      </c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  <c r="AA376" s="187"/>
      <c r="AB376" s="187"/>
      <c r="AC376" s="187"/>
      <c r="AD376" s="187"/>
      <c r="AE376" s="187"/>
      <c r="AF376" s="192" t="s">
        <v>2530</v>
      </c>
      <c r="AG376" s="187"/>
      <c r="AH376" s="187"/>
      <c r="AI376" s="187"/>
      <c r="AJ376" s="187"/>
      <c r="AK376" s="187"/>
      <c r="AL376" s="193"/>
    </row>
    <row r="377" spans="1:38" s="184" customFormat="1" ht="12" x14ac:dyDescent="0.2">
      <c r="A377" s="185"/>
      <c r="B377" s="186" t="s">
        <v>2531</v>
      </c>
      <c r="C377" s="187"/>
      <c r="D377" s="187"/>
      <c r="E377" s="188" t="s">
        <v>2434</v>
      </c>
      <c r="F377" s="189" t="s">
        <v>577</v>
      </c>
      <c r="G377" s="189">
        <v>1</v>
      </c>
      <c r="H377" s="190" t="s">
        <v>2532</v>
      </c>
      <c r="I377" s="191">
        <v>7259169813</v>
      </c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  <c r="AA377" s="187"/>
      <c r="AB377" s="187"/>
      <c r="AC377" s="187"/>
      <c r="AD377" s="187"/>
      <c r="AE377" s="187"/>
      <c r="AF377" s="192" t="s">
        <v>2533</v>
      </c>
      <c r="AG377" s="187"/>
      <c r="AH377" s="187"/>
      <c r="AI377" s="187"/>
      <c r="AJ377" s="187"/>
      <c r="AK377" s="187"/>
      <c r="AL377" s="193"/>
    </row>
    <row r="378" spans="1:38" s="184" customFormat="1" ht="12" x14ac:dyDescent="0.2">
      <c r="A378" s="185"/>
      <c r="B378" s="190" t="s">
        <v>2534</v>
      </c>
      <c r="C378" s="187"/>
      <c r="D378" s="187"/>
      <c r="E378" s="188" t="s">
        <v>2434</v>
      </c>
      <c r="F378" s="189" t="s">
        <v>577</v>
      </c>
      <c r="G378" s="189">
        <v>1</v>
      </c>
      <c r="H378" s="192" t="s">
        <v>2535</v>
      </c>
      <c r="I378" s="191">
        <v>7997200546</v>
      </c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  <c r="AA378" s="187"/>
      <c r="AB378" s="187"/>
      <c r="AC378" s="187"/>
      <c r="AD378" s="187"/>
      <c r="AE378" s="187"/>
      <c r="AF378" s="192" t="s">
        <v>2536</v>
      </c>
      <c r="AG378" s="187"/>
      <c r="AH378" s="187"/>
      <c r="AI378" s="187"/>
      <c r="AJ378" s="187"/>
      <c r="AK378" s="187"/>
      <c r="AL378" s="193"/>
    </row>
    <row r="379" spans="1:38" s="184" customFormat="1" ht="12" x14ac:dyDescent="0.2">
      <c r="A379" s="185"/>
      <c r="B379" s="186" t="s">
        <v>2537</v>
      </c>
      <c r="C379" s="187"/>
      <c r="D379" s="187"/>
      <c r="E379" s="188" t="s">
        <v>2434</v>
      </c>
      <c r="F379" s="189" t="s">
        <v>577</v>
      </c>
      <c r="G379" s="189">
        <v>1</v>
      </c>
      <c r="H379" s="190" t="s">
        <v>2538</v>
      </c>
      <c r="I379" s="191">
        <v>7356301358</v>
      </c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  <c r="AA379" s="187"/>
      <c r="AB379" s="187"/>
      <c r="AC379" s="187"/>
      <c r="AD379" s="187"/>
      <c r="AE379" s="187"/>
      <c r="AF379" s="192" t="s">
        <v>2539</v>
      </c>
      <c r="AG379" s="187"/>
      <c r="AH379" s="187"/>
      <c r="AI379" s="187"/>
      <c r="AJ379" s="187"/>
      <c r="AK379" s="187"/>
      <c r="AL379" s="193"/>
    </row>
    <row r="380" spans="1:38" s="184" customFormat="1" ht="12" x14ac:dyDescent="0.2">
      <c r="A380" s="185"/>
      <c r="B380" s="186" t="s">
        <v>2540</v>
      </c>
      <c r="C380" s="187"/>
      <c r="D380" s="187"/>
      <c r="E380" s="188" t="s">
        <v>2434</v>
      </c>
      <c r="F380" s="189" t="s">
        <v>577</v>
      </c>
      <c r="G380" s="189">
        <v>1</v>
      </c>
      <c r="H380" s="190" t="s">
        <v>2541</v>
      </c>
      <c r="I380" s="191">
        <v>7026599939</v>
      </c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  <c r="AA380" s="187"/>
      <c r="AB380" s="187"/>
      <c r="AC380" s="187"/>
      <c r="AD380" s="187"/>
      <c r="AE380" s="187"/>
      <c r="AF380" s="192" t="s">
        <v>2542</v>
      </c>
      <c r="AG380" s="187"/>
      <c r="AH380" s="187"/>
      <c r="AI380" s="187"/>
      <c r="AJ380" s="187"/>
      <c r="AK380" s="187"/>
      <c r="AL380" s="193"/>
    </row>
    <row r="381" spans="1:38" s="184" customFormat="1" ht="12" x14ac:dyDescent="0.2">
      <c r="A381" s="185"/>
      <c r="B381" s="186" t="s">
        <v>2543</v>
      </c>
      <c r="C381" s="187"/>
      <c r="D381" s="187"/>
      <c r="E381" s="188" t="s">
        <v>2434</v>
      </c>
      <c r="F381" s="189" t="s">
        <v>577</v>
      </c>
      <c r="G381" s="189">
        <v>1</v>
      </c>
      <c r="H381" s="190" t="s">
        <v>2544</v>
      </c>
      <c r="I381" s="191">
        <v>7619185472</v>
      </c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  <c r="AA381" s="187"/>
      <c r="AB381" s="187"/>
      <c r="AC381" s="187"/>
      <c r="AD381" s="187"/>
      <c r="AE381" s="187"/>
      <c r="AF381" s="192" t="s">
        <v>2545</v>
      </c>
      <c r="AG381" s="187"/>
      <c r="AH381" s="187"/>
      <c r="AI381" s="187"/>
      <c r="AJ381" s="187"/>
      <c r="AK381" s="187"/>
      <c r="AL381" s="193"/>
    </row>
    <row r="382" spans="1:38" s="184" customFormat="1" ht="12" x14ac:dyDescent="0.2">
      <c r="A382" s="185"/>
      <c r="B382" s="186" t="s">
        <v>2546</v>
      </c>
      <c r="C382" s="187"/>
      <c r="D382" s="187"/>
      <c r="E382" s="188" t="s">
        <v>2434</v>
      </c>
      <c r="F382" s="189" t="s">
        <v>577</v>
      </c>
      <c r="G382" s="189">
        <v>1</v>
      </c>
      <c r="H382" s="190" t="s">
        <v>2547</v>
      </c>
      <c r="I382" s="191">
        <v>9513335087</v>
      </c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  <c r="AA382" s="187"/>
      <c r="AB382" s="187"/>
      <c r="AC382" s="187"/>
      <c r="AD382" s="187"/>
      <c r="AE382" s="187"/>
      <c r="AF382" s="192" t="s">
        <v>2548</v>
      </c>
      <c r="AG382" s="187"/>
      <c r="AH382" s="187"/>
      <c r="AI382" s="187"/>
      <c r="AJ382" s="187"/>
      <c r="AK382" s="187"/>
      <c r="AL382" s="193"/>
    </row>
    <row r="383" spans="1:38" s="184" customFormat="1" ht="12" x14ac:dyDescent="0.2">
      <c r="A383" s="185"/>
      <c r="B383" s="186" t="s">
        <v>2549</v>
      </c>
      <c r="C383" s="187"/>
      <c r="D383" s="187"/>
      <c r="E383" s="188" t="s">
        <v>2434</v>
      </c>
      <c r="F383" s="189" t="s">
        <v>577</v>
      </c>
      <c r="G383" s="189">
        <v>1</v>
      </c>
      <c r="H383" s="190" t="s">
        <v>2550</v>
      </c>
      <c r="I383" s="191">
        <v>9066907738</v>
      </c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  <c r="AA383" s="187"/>
      <c r="AB383" s="187"/>
      <c r="AC383" s="187"/>
      <c r="AD383" s="187"/>
      <c r="AE383" s="187"/>
      <c r="AF383" s="192" t="s">
        <v>2551</v>
      </c>
      <c r="AG383" s="187"/>
      <c r="AH383" s="187"/>
      <c r="AI383" s="187"/>
      <c r="AJ383" s="187"/>
      <c r="AK383" s="187"/>
      <c r="AL383" s="193"/>
    </row>
    <row r="384" spans="1:38" s="184" customFormat="1" ht="12" x14ac:dyDescent="0.2">
      <c r="A384" s="185"/>
      <c r="B384" s="186" t="s">
        <v>2552</v>
      </c>
      <c r="C384" s="187"/>
      <c r="D384" s="187"/>
      <c r="E384" s="188" t="s">
        <v>2434</v>
      </c>
      <c r="F384" s="189" t="s">
        <v>577</v>
      </c>
      <c r="G384" s="189">
        <v>1</v>
      </c>
      <c r="H384" s="190" t="s">
        <v>2553</v>
      </c>
      <c r="I384" s="192" t="s">
        <v>2554</v>
      </c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  <c r="AA384" s="187"/>
      <c r="AB384" s="187"/>
      <c r="AC384" s="187"/>
      <c r="AD384" s="187"/>
      <c r="AE384" s="187"/>
      <c r="AF384" s="192" t="s">
        <v>2555</v>
      </c>
      <c r="AG384" s="187"/>
      <c r="AH384" s="187"/>
      <c r="AI384" s="187"/>
      <c r="AJ384" s="187"/>
      <c r="AK384" s="187"/>
      <c r="AL384" s="193"/>
    </row>
    <row r="385" spans="1:38" s="184" customFormat="1" ht="12" x14ac:dyDescent="0.2">
      <c r="A385" s="185"/>
      <c r="B385" s="186" t="s">
        <v>2556</v>
      </c>
      <c r="C385" s="187"/>
      <c r="D385" s="187"/>
      <c r="E385" s="188" t="s">
        <v>2434</v>
      </c>
      <c r="F385" s="189" t="s">
        <v>577</v>
      </c>
      <c r="G385" s="189">
        <v>1</v>
      </c>
      <c r="H385" s="190" t="s">
        <v>2557</v>
      </c>
      <c r="I385" s="191">
        <v>9744952275</v>
      </c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  <c r="AA385" s="187"/>
      <c r="AB385" s="187"/>
      <c r="AC385" s="187"/>
      <c r="AD385" s="187"/>
      <c r="AE385" s="187"/>
      <c r="AF385" s="192" t="s">
        <v>2558</v>
      </c>
      <c r="AG385" s="187"/>
      <c r="AH385" s="187"/>
      <c r="AI385" s="187"/>
      <c r="AJ385" s="187"/>
      <c r="AK385" s="187"/>
      <c r="AL385" s="193"/>
    </row>
    <row r="386" spans="1:38" s="184" customFormat="1" ht="12" x14ac:dyDescent="0.2">
      <c r="A386" s="185"/>
      <c r="B386" s="186" t="s">
        <v>2559</v>
      </c>
      <c r="C386" s="187"/>
      <c r="D386" s="187"/>
      <c r="E386" s="192" t="s">
        <v>2434</v>
      </c>
      <c r="F386" s="189" t="s">
        <v>577</v>
      </c>
      <c r="G386" s="189">
        <v>1</v>
      </c>
      <c r="H386" s="190" t="s">
        <v>2560</v>
      </c>
      <c r="I386" s="191">
        <v>7816850807</v>
      </c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  <c r="AA386" s="187"/>
      <c r="AB386" s="187"/>
      <c r="AC386" s="187"/>
      <c r="AD386" s="187"/>
      <c r="AE386" s="187"/>
      <c r="AF386" s="192" t="s">
        <v>2561</v>
      </c>
      <c r="AG386" s="187"/>
      <c r="AH386" s="187"/>
      <c r="AI386" s="187"/>
      <c r="AJ386" s="187"/>
      <c r="AK386" s="187"/>
      <c r="AL386" s="193"/>
    </row>
    <row r="387" spans="1:38" s="184" customFormat="1" ht="12" x14ac:dyDescent="0.2">
      <c r="A387" s="185"/>
      <c r="B387" s="190" t="s">
        <v>2562</v>
      </c>
      <c r="C387" s="187"/>
      <c r="D387" s="187"/>
      <c r="E387" s="188" t="s">
        <v>2434</v>
      </c>
      <c r="F387" s="189" t="s">
        <v>577</v>
      </c>
      <c r="G387" s="189">
        <v>1</v>
      </c>
      <c r="H387" s="192" t="s">
        <v>2563</v>
      </c>
      <c r="I387" s="191">
        <v>8825884175</v>
      </c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  <c r="AA387" s="187"/>
      <c r="AB387" s="187"/>
      <c r="AC387" s="187"/>
      <c r="AD387" s="187"/>
      <c r="AE387" s="187"/>
      <c r="AF387" s="192" t="s">
        <v>2564</v>
      </c>
      <c r="AG387" s="187"/>
      <c r="AH387" s="187"/>
      <c r="AI387" s="187"/>
      <c r="AJ387" s="187"/>
      <c r="AK387" s="187"/>
      <c r="AL387" s="193"/>
    </row>
    <row r="388" spans="1:38" s="184" customFormat="1" ht="12" x14ac:dyDescent="0.2">
      <c r="A388" s="185"/>
      <c r="B388" s="186" t="s">
        <v>2565</v>
      </c>
      <c r="C388" s="187"/>
      <c r="D388" s="187"/>
      <c r="E388" s="188" t="s">
        <v>2434</v>
      </c>
      <c r="F388" s="189" t="s">
        <v>577</v>
      </c>
      <c r="G388" s="189">
        <v>1</v>
      </c>
      <c r="H388" s="190" t="s">
        <v>2566</v>
      </c>
      <c r="I388" s="191">
        <v>9108597339</v>
      </c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  <c r="AA388" s="187"/>
      <c r="AB388" s="187"/>
      <c r="AC388" s="187"/>
      <c r="AD388" s="187"/>
      <c r="AE388" s="187"/>
      <c r="AF388" s="192" t="s">
        <v>2567</v>
      </c>
      <c r="AG388" s="187"/>
      <c r="AH388" s="187"/>
      <c r="AI388" s="187"/>
      <c r="AJ388" s="187"/>
      <c r="AK388" s="187"/>
      <c r="AL388" s="193"/>
    </row>
    <row r="389" spans="1:38" s="184" customFormat="1" ht="12" x14ac:dyDescent="0.2">
      <c r="A389" s="185"/>
      <c r="B389" s="190" t="s">
        <v>2568</v>
      </c>
      <c r="C389" s="187"/>
      <c r="D389" s="187"/>
      <c r="E389" s="188" t="s">
        <v>2434</v>
      </c>
      <c r="F389" s="189" t="s">
        <v>577</v>
      </c>
      <c r="G389" s="189">
        <v>1</v>
      </c>
      <c r="H389" s="190" t="s">
        <v>2569</v>
      </c>
      <c r="I389" s="191">
        <v>8408018484</v>
      </c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92" t="s">
        <v>2570</v>
      </c>
      <c r="AG389" s="187"/>
      <c r="AH389" s="187"/>
      <c r="AI389" s="187"/>
      <c r="AJ389" s="187"/>
      <c r="AK389" s="187"/>
      <c r="AL389" s="193"/>
    </row>
    <row r="390" spans="1:38" s="184" customFormat="1" ht="12" x14ac:dyDescent="0.2">
      <c r="A390" s="185"/>
      <c r="B390" s="186" t="s">
        <v>2571</v>
      </c>
      <c r="C390" s="187"/>
      <c r="D390" s="187"/>
      <c r="E390" s="188" t="s">
        <v>2434</v>
      </c>
      <c r="F390" s="189" t="s">
        <v>577</v>
      </c>
      <c r="G390" s="189">
        <v>1</v>
      </c>
      <c r="H390" s="190" t="s">
        <v>2572</v>
      </c>
      <c r="I390" s="191">
        <v>9961369329</v>
      </c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  <c r="AA390" s="187"/>
      <c r="AB390" s="187"/>
      <c r="AC390" s="187"/>
      <c r="AD390" s="187"/>
      <c r="AE390" s="187"/>
      <c r="AF390" s="192" t="s">
        <v>2573</v>
      </c>
      <c r="AG390" s="187"/>
      <c r="AH390" s="187"/>
      <c r="AI390" s="187"/>
      <c r="AJ390" s="187"/>
      <c r="AK390" s="187"/>
      <c r="AL390" s="193"/>
    </row>
    <row r="391" spans="1:38" s="184" customFormat="1" ht="12" x14ac:dyDescent="0.2">
      <c r="A391" s="185"/>
      <c r="B391" s="186" t="s">
        <v>2574</v>
      </c>
      <c r="C391" s="187"/>
      <c r="D391" s="187"/>
      <c r="E391" s="188" t="s">
        <v>2434</v>
      </c>
      <c r="F391" s="189" t="s">
        <v>577</v>
      </c>
      <c r="G391" s="189">
        <v>1</v>
      </c>
      <c r="H391" s="190" t="s">
        <v>2575</v>
      </c>
      <c r="I391" s="191">
        <v>8296156551</v>
      </c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  <c r="AA391" s="187"/>
      <c r="AB391" s="187"/>
      <c r="AC391" s="187"/>
      <c r="AD391" s="187"/>
      <c r="AE391" s="187"/>
      <c r="AF391" s="192" t="s">
        <v>2576</v>
      </c>
      <c r="AG391" s="187"/>
      <c r="AH391" s="187"/>
      <c r="AI391" s="187"/>
      <c r="AJ391" s="187"/>
      <c r="AK391" s="187"/>
      <c r="AL391" s="193"/>
    </row>
    <row r="392" spans="1:38" s="184" customFormat="1" ht="12" x14ac:dyDescent="0.2">
      <c r="A392" s="185"/>
      <c r="B392" s="186" t="s">
        <v>2577</v>
      </c>
      <c r="C392" s="187"/>
      <c r="D392" s="187"/>
      <c r="E392" s="188" t="s">
        <v>2434</v>
      </c>
      <c r="F392" s="189" t="s">
        <v>577</v>
      </c>
      <c r="G392" s="189">
        <v>1</v>
      </c>
      <c r="H392" s="190" t="s">
        <v>2578</v>
      </c>
      <c r="I392" s="191">
        <v>9686579676</v>
      </c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92"/>
      <c r="AG392" s="187"/>
      <c r="AH392" s="187"/>
      <c r="AI392" s="187"/>
      <c r="AJ392" s="187"/>
      <c r="AK392" s="187"/>
      <c r="AL392" s="193"/>
    </row>
    <row r="393" spans="1:38" s="184" customFormat="1" ht="12" x14ac:dyDescent="0.2">
      <c r="A393" s="185"/>
      <c r="B393" s="186" t="s">
        <v>2579</v>
      </c>
      <c r="C393" s="187"/>
      <c r="D393" s="187"/>
      <c r="E393" s="188" t="s">
        <v>2434</v>
      </c>
      <c r="F393" s="189" t="s">
        <v>577</v>
      </c>
      <c r="G393" s="189">
        <v>1</v>
      </c>
      <c r="H393" s="190" t="s">
        <v>2580</v>
      </c>
      <c r="I393" s="191">
        <v>9080748430</v>
      </c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  <c r="AA393" s="187"/>
      <c r="AB393" s="187"/>
      <c r="AC393" s="187"/>
      <c r="AD393" s="187"/>
      <c r="AE393" s="187"/>
      <c r="AF393" s="192" t="s">
        <v>2581</v>
      </c>
      <c r="AG393" s="187"/>
      <c r="AH393" s="187"/>
      <c r="AI393" s="187"/>
      <c r="AJ393" s="187"/>
      <c r="AK393" s="187"/>
      <c r="AL393" s="193"/>
    </row>
    <row r="394" spans="1:38" s="184" customFormat="1" ht="12" x14ac:dyDescent="0.2">
      <c r="A394" s="185"/>
      <c r="B394" s="188" t="s">
        <v>2582</v>
      </c>
      <c r="C394" s="187"/>
      <c r="D394" s="187"/>
      <c r="E394" s="188" t="s">
        <v>2434</v>
      </c>
      <c r="F394" s="189" t="s">
        <v>577</v>
      </c>
      <c r="G394" s="189">
        <v>1</v>
      </c>
      <c r="H394" s="190" t="s">
        <v>2583</v>
      </c>
      <c r="I394" s="191">
        <v>8876136549</v>
      </c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  <c r="AA394" s="187"/>
      <c r="AB394" s="187"/>
      <c r="AC394" s="187"/>
      <c r="AD394" s="187"/>
      <c r="AE394" s="187"/>
      <c r="AF394" s="192" t="s">
        <v>2584</v>
      </c>
      <c r="AG394" s="187"/>
      <c r="AH394" s="187"/>
      <c r="AI394" s="187"/>
      <c r="AJ394" s="187"/>
      <c r="AK394" s="187"/>
      <c r="AL394" s="193"/>
    </row>
    <row r="395" spans="1:38" s="184" customFormat="1" ht="12" x14ac:dyDescent="0.2">
      <c r="A395" s="185"/>
      <c r="B395" s="186" t="s">
        <v>2585</v>
      </c>
      <c r="C395" s="187"/>
      <c r="D395" s="187"/>
      <c r="E395" s="188" t="s">
        <v>2434</v>
      </c>
      <c r="F395" s="189" t="s">
        <v>577</v>
      </c>
      <c r="G395" s="189">
        <v>1</v>
      </c>
      <c r="H395" s="190" t="s">
        <v>2586</v>
      </c>
      <c r="I395" s="191">
        <v>9886799721</v>
      </c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  <c r="AA395" s="187"/>
      <c r="AB395" s="187"/>
      <c r="AC395" s="187"/>
      <c r="AD395" s="187"/>
      <c r="AE395" s="187"/>
      <c r="AF395" s="192" t="s">
        <v>2587</v>
      </c>
      <c r="AG395" s="187"/>
      <c r="AH395" s="187"/>
      <c r="AI395" s="187"/>
      <c r="AJ395" s="187"/>
      <c r="AK395" s="187"/>
      <c r="AL395" s="193"/>
    </row>
    <row r="396" spans="1:38" s="184" customFormat="1" ht="12" x14ac:dyDescent="0.2">
      <c r="A396" s="185"/>
      <c r="B396" s="186" t="s">
        <v>2588</v>
      </c>
      <c r="C396" s="187"/>
      <c r="D396" s="187"/>
      <c r="E396" s="188" t="s">
        <v>2434</v>
      </c>
      <c r="F396" s="189" t="s">
        <v>577</v>
      </c>
      <c r="G396" s="189">
        <v>1</v>
      </c>
      <c r="H396" s="190" t="s">
        <v>2589</v>
      </c>
      <c r="I396" s="191">
        <v>9036211450</v>
      </c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  <c r="AA396" s="187"/>
      <c r="AB396" s="187"/>
      <c r="AC396" s="187"/>
      <c r="AD396" s="187"/>
      <c r="AE396" s="187"/>
      <c r="AF396" s="192" t="s">
        <v>2590</v>
      </c>
      <c r="AG396" s="187"/>
      <c r="AH396" s="187"/>
      <c r="AI396" s="187"/>
      <c r="AJ396" s="187"/>
      <c r="AK396" s="187"/>
      <c r="AL396" s="193"/>
    </row>
    <row r="397" spans="1:38" s="184" customFormat="1" ht="12" x14ac:dyDescent="0.2">
      <c r="A397" s="185"/>
      <c r="B397" s="186" t="s">
        <v>2591</v>
      </c>
      <c r="C397" s="187"/>
      <c r="D397" s="187"/>
      <c r="E397" s="188" t="s">
        <v>2434</v>
      </c>
      <c r="F397" s="189" t="s">
        <v>577</v>
      </c>
      <c r="G397" s="189">
        <v>1</v>
      </c>
      <c r="H397" s="190" t="s">
        <v>2592</v>
      </c>
      <c r="I397" s="191">
        <v>9845647222</v>
      </c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  <c r="AA397" s="187"/>
      <c r="AB397" s="187"/>
      <c r="AC397" s="187"/>
      <c r="AD397" s="187"/>
      <c r="AE397" s="187"/>
      <c r="AF397" s="192" t="s">
        <v>2593</v>
      </c>
      <c r="AG397" s="187"/>
      <c r="AH397" s="187"/>
      <c r="AI397" s="187"/>
      <c r="AJ397" s="187"/>
      <c r="AK397" s="187"/>
      <c r="AL397" s="193"/>
    </row>
    <row r="398" spans="1:38" s="184" customFormat="1" ht="12" x14ac:dyDescent="0.2">
      <c r="A398" s="185"/>
      <c r="B398" s="186" t="s">
        <v>2594</v>
      </c>
      <c r="C398" s="187"/>
      <c r="D398" s="187"/>
      <c r="E398" s="188" t="s">
        <v>2434</v>
      </c>
      <c r="F398" s="189" t="s">
        <v>577</v>
      </c>
      <c r="G398" s="189">
        <v>1</v>
      </c>
      <c r="H398" s="190" t="s">
        <v>2595</v>
      </c>
      <c r="I398" s="191">
        <v>8762803613</v>
      </c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  <c r="AA398" s="187"/>
      <c r="AB398" s="187"/>
      <c r="AC398" s="187"/>
      <c r="AD398" s="187"/>
      <c r="AE398" s="187"/>
      <c r="AF398" s="192" t="s">
        <v>2596</v>
      </c>
      <c r="AG398" s="187"/>
      <c r="AH398" s="187"/>
      <c r="AI398" s="187"/>
      <c r="AJ398" s="187"/>
      <c r="AK398" s="187"/>
      <c r="AL398" s="193"/>
    </row>
    <row r="399" spans="1:38" s="184" customFormat="1" ht="12" x14ac:dyDescent="0.2">
      <c r="A399" s="185"/>
      <c r="B399" s="186" t="s">
        <v>2597</v>
      </c>
      <c r="C399" s="187"/>
      <c r="D399" s="187"/>
      <c r="E399" s="188" t="s">
        <v>2434</v>
      </c>
      <c r="F399" s="189" t="s">
        <v>577</v>
      </c>
      <c r="G399" s="189">
        <v>1</v>
      </c>
      <c r="H399" s="190" t="s">
        <v>2598</v>
      </c>
      <c r="I399" s="191">
        <v>7899708682</v>
      </c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  <c r="AA399" s="187"/>
      <c r="AB399" s="187"/>
      <c r="AC399" s="187"/>
      <c r="AD399" s="187"/>
      <c r="AE399" s="187"/>
      <c r="AF399" s="192" t="s">
        <v>2599</v>
      </c>
      <c r="AG399" s="187"/>
      <c r="AH399" s="187"/>
      <c r="AI399" s="187"/>
      <c r="AJ399" s="187"/>
      <c r="AK399" s="187"/>
      <c r="AL399" s="193"/>
    </row>
    <row r="400" spans="1:38" s="184" customFormat="1" ht="12" x14ac:dyDescent="0.2">
      <c r="A400" s="185"/>
      <c r="B400" s="190" t="s">
        <v>2600</v>
      </c>
      <c r="C400" s="187"/>
      <c r="D400" s="187"/>
      <c r="E400" s="188" t="s">
        <v>2434</v>
      </c>
      <c r="F400" s="189" t="s">
        <v>577</v>
      </c>
      <c r="G400" s="189">
        <v>1</v>
      </c>
      <c r="H400" s="192" t="s">
        <v>2601</v>
      </c>
      <c r="I400" s="191">
        <v>7828201005</v>
      </c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  <c r="AA400" s="187"/>
      <c r="AB400" s="187"/>
      <c r="AC400" s="187"/>
      <c r="AD400" s="187"/>
      <c r="AE400" s="187"/>
      <c r="AF400" s="192" t="s">
        <v>2602</v>
      </c>
      <c r="AG400" s="187"/>
      <c r="AH400" s="187"/>
      <c r="AI400" s="187"/>
      <c r="AJ400" s="187"/>
      <c r="AK400" s="187"/>
      <c r="AL400" s="193"/>
    </row>
    <row r="401" spans="1:38" s="184" customFormat="1" ht="12" x14ac:dyDescent="0.2">
      <c r="A401" s="185"/>
      <c r="B401" s="186" t="s">
        <v>2603</v>
      </c>
      <c r="C401" s="187"/>
      <c r="D401" s="187"/>
      <c r="E401" s="188" t="s">
        <v>2434</v>
      </c>
      <c r="F401" s="189" t="s">
        <v>577</v>
      </c>
      <c r="G401" s="189">
        <v>1</v>
      </c>
      <c r="H401" s="190" t="s">
        <v>2604</v>
      </c>
      <c r="I401" s="191">
        <v>7411304241</v>
      </c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  <c r="AA401" s="187"/>
      <c r="AB401" s="187"/>
      <c r="AC401" s="187"/>
      <c r="AD401" s="187"/>
      <c r="AE401" s="187"/>
      <c r="AF401" s="192" t="s">
        <v>2605</v>
      </c>
      <c r="AG401" s="187"/>
      <c r="AH401" s="187"/>
      <c r="AI401" s="187"/>
      <c r="AJ401" s="187"/>
      <c r="AK401" s="187"/>
      <c r="AL401" s="193"/>
    </row>
    <row r="402" spans="1:38" s="184" customFormat="1" ht="12" x14ac:dyDescent="0.2">
      <c r="A402" s="185"/>
      <c r="B402" s="186" t="s">
        <v>2606</v>
      </c>
      <c r="C402" s="187"/>
      <c r="D402" s="187"/>
      <c r="E402" s="188" t="s">
        <v>2434</v>
      </c>
      <c r="F402" s="189" t="s">
        <v>577</v>
      </c>
      <c r="G402" s="189">
        <v>1</v>
      </c>
      <c r="H402" s="192" t="s">
        <v>2607</v>
      </c>
      <c r="I402" s="191">
        <v>9739362619</v>
      </c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92" t="s">
        <v>2608</v>
      </c>
      <c r="AG402" s="187"/>
      <c r="AH402" s="187"/>
      <c r="AI402" s="187"/>
      <c r="AJ402" s="187"/>
      <c r="AK402" s="187"/>
      <c r="AL402" s="193"/>
    </row>
    <row r="403" spans="1:38" s="184" customFormat="1" ht="12" x14ac:dyDescent="0.2">
      <c r="A403" s="185"/>
      <c r="B403" s="186" t="s">
        <v>2609</v>
      </c>
      <c r="C403" s="187"/>
      <c r="D403" s="187"/>
      <c r="E403" s="188" t="s">
        <v>2434</v>
      </c>
      <c r="F403" s="189" t="s">
        <v>577</v>
      </c>
      <c r="G403" s="189">
        <v>1</v>
      </c>
      <c r="H403" s="190" t="s">
        <v>2610</v>
      </c>
      <c r="I403" s="191">
        <v>9901473824</v>
      </c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  <c r="AA403" s="187"/>
      <c r="AB403" s="187"/>
      <c r="AC403" s="187"/>
      <c r="AD403" s="187"/>
      <c r="AE403" s="187"/>
      <c r="AF403" s="192" t="s">
        <v>2611</v>
      </c>
      <c r="AG403" s="187"/>
      <c r="AH403" s="187"/>
      <c r="AI403" s="187"/>
      <c r="AJ403" s="187"/>
      <c r="AK403" s="187"/>
      <c r="AL403" s="193"/>
    </row>
    <row r="404" spans="1:38" s="184" customFormat="1" ht="12" x14ac:dyDescent="0.2">
      <c r="A404" s="185"/>
      <c r="B404" s="186" t="s">
        <v>2612</v>
      </c>
      <c r="C404" s="187"/>
      <c r="D404" s="187"/>
      <c r="E404" s="188" t="s">
        <v>2434</v>
      </c>
      <c r="F404" s="189" t="s">
        <v>577</v>
      </c>
      <c r="G404" s="189">
        <v>1</v>
      </c>
      <c r="H404" s="190" t="s">
        <v>2613</v>
      </c>
      <c r="I404" s="191">
        <v>9916603701</v>
      </c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92" t="s">
        <v>2614</v>
      </c>
      <c r="AG404" s="187"/>
      <c r="AH404" s="187"/>
      <c r="AI404" s="187"/>
      <c r="AJ404" s="187"/>
      <c r="AK404" s="187"/>
      <c r="AL404" s="193"/>
    </row>
    <row r="405" spans="1:38" s="184" customFormat="1" ht="12" x14ac:dyDescent="0.2">
      <c r="A405" s="185"/>
      <c r="B405" s="186" t="s">
        <v>2615</v>
      </c>
      <c r="C405" s="187"/>
      <c r="D405" s="187"/>
      <c r="E405" s="188" t="s">
        <v>2434</v>
      </c>
      <c r="F405" s="189" t="s">
        <v>577</v>
      </c>
      <c r="G405" s="189">
        <v>1</v>
      </c>
      <c r="H405" s="190" t="s">
        <v>2616</v>
      </c>
      <c r="I405" s="191">
        <v>7019934614</v>
      </c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92" t="s">
        <v>2617</v>
      </c>
      <c r="AG405" s="187"/>
      <c r="AH405" s="187"/>
      <c r="AI405" s="187"/>
      <c r="AJ405" s="187"/>
      <c r="AK405" s="187"/>
      <c r="AL405" s="193"/>
    </row>
    <row r="406" spans="1:38" s="184" customFormat="1" ht="12" x14ac:dyDescent="0.2">
      <c r="A406" s="185"/>
      <c r="B406" s="190" t="s">
        <v>2618</v>
      </c>
      <c r="C406" s="187"/>
      <c r="D406" s="187"/>
      <c r="E406" s="188" t="s">
        <v>2434</v>
      </c>
      <c r="F406" s="189" t="s">
        <v>577</v>
      </c>
      <c r="G406" s="189">
        <v>1</v>
      </c>
      <c r="H406" s="192" t="s">
        <v>712</v>
      </c>
      <c r="I406" s="191">
        <v>8090415840</v>
      </c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92" t="s">
        <v>2619</v>
      </c>
      <c r="AG406" s="187"/>
      <c r="AH406" s="187"/>
      <c r="AI406" s="187"/>
      <c r="AJ406" s="187"/>
      <c r="AK406" s="187"/>
      <c r="AL406" s="193"/>
    </row>
    <row r="407" spans="1:38" s="184" customFormat="1" ht="12" x14ac:dyDescent="0.2">
      <c r="A407" s="185"/>
      <c r="B407" s="190" t="s">
        <v>2620</v>
      </c>
      <c r="C407" s="187"/>
      <c r="D407" s="187"/>
      <c r="E407" s="188" t="s">
        <v>2434</v>
      </c>
      <c r="F407" s="189" t="s">
        <v>577</v>
      </c>
      <c r="G407" s="189">
        <v>1</v>
      </c>
      <c r="H407" s="190" t="s">
        <v>2621</v>
      </c>
      <c r="I407" s="191">
        <v>9591805989</v>
      </c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92" t="s">
        <v>2622</v>
      </c>
      <c r="AG407" s="187"/>
      <c r="AH407" s="187"/>
      <c r="AI407" s="187"/>
      <c r="AJ407" s="187"/>
      <c r="AK407" s="187"/>
      <c r="AL407" s="193"/>
    </row>
    <row r="408" spans="1:38" s="184" customFormat="1" ht="12" x14ac:dyDescent="0.2">
      <c r="A408" s="185"/>
      <c r="B408" s="190" t="s">
        <v>2623</v>
      </c>
      <c r="C408" s="187"/>
      <c r="D408" s="187"/>
      <c r="E408" s="188" t="s">
        <v>2434</v>
      </c>
      <c r="F408" s="189" t="s">
        <v>577</v>
      </c>
      <c r="G408" s="189">
        <v>1</v>
      </c>
      <c r="H408" s="190" t="s">
        <v>2624</v>
      </c>
      <c r="I408" s="191">
        <v>8431225556</v>
      </c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  <c r="AA408" s="187"/>
      <c r="AB408" s="187"/>
      <c r="AC408" s="187"/>
      <c r="AD408" s="187"/>
      <c r="AE408" s="187"/>
      <c r="AF408" s="192" t="s">
        <v>2625</v>
      </c>
      <c r="AG408" s="187"/>
      <c r="AH408" s="187"/>
      <c r="AI408" s="187"/>
      <c r="AJ408" s="187"/>
      <c r="AK408" s="187"/>
      <c r="AL408" s="193"/>
    </row>
    <row r="409" spans="1:38" s="184" customFormat="1" ht="12" x14ac:dyDescent="0.2">
      <c r="A409" s="185"/>
      <c r="B409" s="190" t="s">
        <v>2626</v>
      </c>
      <c r="C409" s="187"/>
      <c r="D409" s="187"/>
      <c r="E409" s="188" t="s">
        <v>2434</v>
      </c>
      <c r="F409" s="189" t="s">
        <v>577</v>
      </c>
      <c r="G409" s="189">
        <v>1</v>
      </c>
      <c r="H409" s="190" t="s">
        <v>2627</v>
      </c>
      <c r="I409" s="191">
        <v>9946527384</v>
      </c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  <c r="AA409" s="187"/>
      <c r="AB409" s="187"/>
      <c r="AC409" s="187"/>
      <c r="AD409" s="187"/>
      <c r="AE409" s="187"/>
      <c r="AF409" s="192" t="s">
        <v>2628</v>
      </c>
      <c r="AG409" s="187"/>
      <c r="AH409" s="187"/>
      <c r="AI409" s="187"/>
      <c r="AJ409" s="187"/>
      <c r="AK409" s="187"/>
      <c r="AL409" s="193"/>
    </row>
    <row r="410" spans="1:38" s="184" customFormat="1" ht="12" x14ac:dyDescent="0.2">
      <c r="A410" s="185"/>
      <c r="B410" s="190" t="s">
        <v>2629</v>
      </c>
      <c r="C410" s="187"/>
      <c r="D410" s="187"/>
      <c r="E410" s="188" t="s">
        <v>2434</v>
      </c>
      <c r="F410" s="189" t="s">
        <v>577</v>
      </c>
      <c r="G410" s="189">
        <v>1</v>
      </c>
      <c r="H410" s="190" t="s">
        <v>2630</v>
      </c>
      <c r="I410" s="191">
        <v>9656495248</v>
      </c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92" t="s">
        <v>2631</v>
      </c>
      <c r="AG410" s="187"/>
      <c r="AH410" s="187"/>
      <c r="AI410" s="187"/>
      <c r="AJ410" s="187"/>
      <c r="AK410" s="187"/>
      <c r="AL410" s="193"/>
    </row>
    <row r="411" spans="1:38" s="184" customFormat="1" ht="12" x14ac:dyDescent="0.2">
      <c r="A411" s="185"/>
      <c r="B411" s="190" t="s">
        <v>2632</v>
      </c>
      <c r="C411" s="187"/>
      <c r="D411" s="187"/>
      <c r="E411" s="188" t="s">
        <v>2434</v>
      </c>
      <c r="F411" s="189" t="s">
        <v>577</v>
      </c>
      <c r="G411" s="189">
        <v>1</v>
      </c>
      <c r="H411" s="192" t="s">
        <v>2633</v>
      </c>
      <c r="I411" s="191">
        <v>7639896834</v>
      </c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  <c r="AA411" s="187"/>
      <c r="AB411" s="187"/>
      <c r="AC411" s="187"/>
      <c r="AD411" s="187"/>
      <c r="AE411" s="187"/>
      <c r="AF411" s="192"/>
      <c r="AG411" s="187"/>
      <c r="AH411" s="187"/>
      <c r="AI411" s="187"/>
      <c r="AJ411" s="187"/>
      <c r="AK411" s="187"/>
      <c r="AL411" s="193"/>
    </row>
    <row r="412" spans="1:38" s="184" customFormat="1" ht="12" x14ac:dyDescent="0.2">
      <c r="A412" s="185"/>
      <c r="B412" s="190" t="s">
        <v>2634</v>
      </c>
      <c r="C412" s="187"/>
      <c r="D412" s="187"/>
      <c r="E412" s="188" t="s">
        <v>2434</v>
      </c>
      <c r="F412" s="189" t="s">
        <v>577</v>
      </c>
      <c r="G412" s="189">
        <v>1</v>
      </c>
      <c r="H412" s="190" t="s">
        <v>719</v>
      </c>
      <c r="I412" s="191">
        <v>8553536155</v>
      </c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  <c r="AA412" s="187"/>
      <c r="AB412" s="187"/>
      <c r="AC412" s="187"/>
      <c r="AD412" s="187"/>
      <c r="AE412" s="187"/>
      <c r="AF412" s="192"/>
      <c r="AG412" s="187"/>
      <c r="AH412" s="187"/>
      <c r="AI412" s="187"/>
      <c r="AJ412" s="187"/>
      <c r="AK412" s="187"/>
      <c r="AL412" s="193"/>
    </row>
    <row r="413" spans="1:38" s="184" customFormat="1" ht="12" x14ac:dyDescent="0.2">
      <c r="A413" s="185"/>
      <c r="B413" s="190" t="s">
        <v>2635</v>
      </c>
      <c r="C413" s="187"/>
      <c r="D413" s="187"/>
      <c r="E413" s="188" t="s">
        <v>2434</v>
      </c>
      <c r="F413" s="189" t="s">
        <v>577</v>
      </c>
      <c r="G413" s="189">
        <v>1</v>
      </c>
      <c r="H413" s="190" t="s">
        <v>2636</v>
      </c>
      <c r="I413" s="191">
        <v>8105785603</v>
      </c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  <c r="AA413" s="187"/>
      <c r="AB413" s="187"/>
      <c r="AC413" s="187"/>
      <c r="AD413" s="187"/>
      <c r="AE413" s="187"/>
      <c r="AF413" s="192">
        <v>9738458234</v>
      </c>
      <c r="AG413" s="187"/>
      <c r="AH413" s="187"/>
      <c r="AI413" s="187"/>
      <c r="AJ413" s="187"/>
      <c r="AK413" s="187"/>
      <c r="AL413" s="193"/>
    </row>
    <row r="414" spans="1:38" s="184" customFormat="1" ht="12" x14ac:dyDescent="0.2">
      <c r="A414" s="185"/>
      <c r="B414" s="190" t="s">
        <v>2637</v>
      </c>
      <c r="C414" s="187"/>
      <c r="D414" s="187"/>
      <c r="E414" s="188" t="s">
        <v>2434</v>
      </c>
      <c r="F414" s="189" t="s">
        <v>577</v>
      </c>
      <c r="G414" s="189">
        <v>1</v>
      </c>
      <c r="H414" s="190" t="s">
        <v>2638</v>
      </c>
      <c r="I414" s="191">
        <v>9113512376</v>
      </c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  <c r="AA414" s="187"/>
      <c r="AB414" s="187"/>
      <c r="AC414" s="187"/>
      <c r="AD414" s="187"/>
      <c r="AE414" s="187"/>
      <c r="AF414" s="192" t="s">
        <v>2639</v>
      </c>
      <c r="AG414" s="187"/>
      <c r="AH414" s="187"/>
      <c r="AI414" s="187"/>
      <c r="AJ414" s="187"/>
      <c r="AK414" s="187"/>
      <c r="AL414" s="193"/>
    </row>
    <row r="415" spans="1:38" s="184" customFormat="1" ht="12" x14ac:dyDescent="0.2">
      <c r="A415" s="185"/>
      <c r="B415" s="190" t="s">
        <v>2640</v>
      </c>
      <c r="C415" s="187"/>
      <c r="D415" s="187"/>
      <c r="E415" s="188" t="s">
        <v>2434</v>
      </c>
      <c r="F415" s="189" t="s">
        <v>577</v>
      </c>
      <c r="G415" s="189">
        <v>1</v>
      </c>
      <c r="H415" s="190" t="s">
        <v>2641</v>
      </c>
      <c r="I415" s="191">
        <v>9944035738</v>
      </c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  <c r="AA415" s="187"/>
      <c r="AB415" s="187"/>
      <c r="AC415" s="187"/>
      <c r="AD415" s="187"/>
      <c r="AE415" s="187"/>
      <c r="AF415" s="192" t="s">
        <v>2642</v>
      </c>
      <c r="AG415" s="187"/>
      <c r="AH415" s="187"/>
      <c r="AI415" s="187"/>
      <c r="AJ415" s="187"/>
      <c r="AK415" s="187"/>
      <c r="AL415" s="193"/>
    </row>
    <row r="416" spans="1:38" s="184" customFormat="1" ht="12" x14ac:dyDescent="0.2">
      <c r="A416" s="185"/>
      <c r="B416" s="190" t="s">
        <v>2643</v>
      </c>
      <c r="C416" s="187"/>
      <c r="D416" s="187"/>
      <c r="E416" s="192" t="s">
        <v>2434</v>
      </c>
      <c r="F416" s="189" t="s">
        <v>577</v>
      </c>
      <c r="G416" s="189">
        <v>1</v>
      </c>
      <c r="H416" s="190" t="s">
        <v>2644</v>
      </c>
      <c r="I416" s="191">
        <v>7892886685</v>
      </c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7"/>
      <c r="AD416" s="187"/>
      <c r="AE416" s="187"/>
      <c r="AF416" s="192" t="s">
        <v>2645</v>
      </c>
      <c r="AG416" s="187"/>
      <c r="AH416" s="187"/>
      <c r="AI416" s="187"/>
      <c r="AJ416" s="187"/>
      <c r="AK416" s="187"/>
      <c r="AL416" s="193"/>
    </row>
    <row r="417" spans="1:38" s="184" customFormat="1" ht="12" x14ac:dyDescent="0.2">
      <c r="A417" s="185"/>
      <c r="B417" s="190" t="s">
        <v>2646</v>
      </c>
      <c r="C417" s="187"/>
      <c r="D417" s="187"/>
      <c r="E417" s="192" t="s">
        <v>2434</v>
      </c>
      <c r="F417" s="189" t="s">
        <v>577</v>
      </c>
      <c r="G417" s="189">
        <v>1</v>
      </c>
      <c r="H417" s="190" t="s">
        <v>2647</v>
      </c>
      <c r="I417" s="191">
        <v>8123664167</v>
      </c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  <c r="AA417" s="187"/>
      <c r="AB417" s="187"/>
      <c r="AC417" s="187"/>
      <c r="AD417" s="187"/>
      <c r="AE417" s="187"/>
      <c r="AF417" s="192" t="s">
        <v>2648</v>
      </c>
      <c r="AG417" s="187"/>
      <c r="AH417" s="187"/>
      <c r="AI417" s="187"/>
      <c r="AJ417" s="187"/>
      <c r="AK417" s="187"/>
      <c r="AL417" s="193"/>
    </row>
    <row r="418" spans="1:38" s="184" customFormat="1" ht="12" x14ac:dyDescent="0.2">
      <c r="A418" s="185"/>
      <c r="B418" s="190" t="s">
        <v>2649</v>
      </c>
      <c r="C418" s="187"/>
      <c r="D418" s="187"/>
      <c r="E418" s="192" t="s">
        <v>2434</v>
      </c>
      <c r="F418" s="189" t="s">
        <v>577</v>
      </c>
      <c r="G418" s="189">
        <v>1</v>
      </c>
      <c r="H418" s="190" t="s">
        <v>2650</v>
      </c>
      <c r="I418" s="191">
        <v>908874563</v>
      </c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92" t="s">
        <v>2651</v>
      </c>
      <c r="AG418" s="187"/>
      <c r="AH418" s="187"/>
      <c r="AI418" s="187"/>
      <c r="AJ418" s="187"/>
      <c r="AK418" s="187"/>
      <c r="AL418" s="193"/>
    </row>
    <row r="419" spans="1:38" s="184" customFormat="1" ht="12" x14ac:dyDescent="0.2">
      <c r="A419" s="185"/>
      <c r="B419" s="190" t="s">
        <v>2652</v>
      </c>
      <c r="C419" s="187"/>
      <c r="D419" s="187"/>
      <c r="E419" s="192" t="s">
        <v>2434</v>
      </c>
      <c r="F419" s="189" t="s">
        <v>577</v>
      </c>
      <c r="G419" s="189">
        <v>1</v>
      </c>
      <c r="H419" s="190" t="s">
        <v>2653</v>
      </c>
      <c r="I419" s="191">
        <v>7760067373</v>
      </c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  <c r="AA419" s="187"/>
      <c r="AB419" s="187"/>
      <c r="AC419" s="187"/>
      <c r="AD419" s="187"/>
      <c r="AE419" s="187"/>
      <c r="AF419" s="192" t="s">
        <v>2654</v>
      </c>
      <c r="AG419" s="187"/>
      <c r="AH419" s="187"/>
      <c r="AI419" s="187"/>
      <c r="AJ419" s="187"/>
      <c r="AK419" s="187"/>
      <c r="AL419" s="193"/>
    </row>
    <row r="420" spans="1:38" s="184" customFormat="1" ht="12" x14ac:dyDescent="0.2">
      <c r="A420" s="185"/>
      <c r="B420" s="190" t="s">
        <v>2655</v>
      </c>
      <c r="C420" s="187"/>
      <c r="D420" s="187"/>
      <c r="E420" s="192" t="s">
        <v>2434</v>
      </c>
      <c r="F420" s="189" t="s">
        <v>577</v>
      </c>
      <c r="G420" s="189">
        <v>1</v>
      </c>
      <c r="H420" s="190" t="s">
        <v>2656</v>
      </c>
      <c r="I420" s="191">
        <v>7411349801</v>
      </c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92"/>
      <c r="AG420" s="187"/>
      <c r="AH420" s="187"/>
      <c r="AI420" s="187"/>
      <c r="AJ420" s="187"/>
      <c r="AK420" s="187"/>
      <c r="AL420" s="193"/>
    </row>
    <row r="421" spans="1:38" s="184" customFormat="1" ht="12" x14ac:dyDescent="0.2">
      <c r="A421" s="185"/>
      <c r="B421" s="190" t="s">
        <v>2657</v>
      </c>
      <c r="C421" s="187"/>
      <c r="D421" s="187"/>
      <c r="E421" s="192" t="s">
        <v>2434</v>
      </c>
      <c r="F421" s="189" t="s">
        <v>577</v>
      </c>
      <c r="G421" s="189">
        <v>1</v>
      </c>
      <c r="H421" s="190" t="s">
        <v>2658</v>
      </c>
      <c r="I421" s="191">
        <v>9663915708</v>
      </c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92" t="s">
        <v>2659</v>
      </c>
      <c r="AG421" s="187"/>
      <c r="AH421" s="187"/>
      <c r="AI421" s="187"/>
      <c r="AJ421" s="187"/>
      <c r="AK421" s="187"/>
      <c r="AL421" s="193"/>
    </row>
    <row r="422" spans="1:38" s="184" customFormat="1" ht="12" x14ac:dyDescent="0.2">
      <c r="A422" s="185"/>
      <c r="B422" s="192" t="s">
        <v>2660</v>
      </c>
      <c r="C422" s="187"/>
      <c r="D422" s="187"/>
      <c r="E422" s="187"/>
      <c r="F422" s="187"/>
      <c r="G422" s="187"/>
      <c r="H422" s="190" t="s">
        <v>2661</v>
      </c>
      <c r="I422" s="192" t="s">
        <v>2662</v>
      </c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92" t="s">
        <v>2663</v>
      </c>
      <c r="AG422" s="187"/>
      <c r="AH422" s="187"/>
      <c r="AI422" s="187"/>
      <c r="AJ422" s="187"/>
      <c r="AK422" s="187"/>
      <c r="AL422" s="193"/>
    </row>
    <row r="423" spans="1:38" s="184" customFormat="1" ht="12" x14ac:dyDescent="0.2">
      <c r="A423" s="185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  <c r="AJ423" s="187"/>
      <c r="AK423" s="187"/>
      <c r="AL423" s="193"/>
    </row>
    <row r="424" spans="1:38" s="184" customFormat="1" ht="12" x14ac:dyDescent="0.2">
      <c r="A424" s="197">
        <v>1</v>
      </c>
      <c r="B424" s="198" t="s">
        <v>2664</v>
      </c>
      <c r="C424" s="187"/>
      <c r="D424" s="187"/>
      <c r="E424" s="198" t="s">
        <v>2665</v>
      </c>
      <c r="F424" s="189" t="s">
        <v>577</v>
      </c>
      <c r="G424" s="189">
        <v>1</v>
      </c>
      <c r="H424" s="199" t="s">
        <v>709</v>
      </c>
      <c r="I424" s="198">
        <v>9206427735</v>
      </c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98">
        <v>7337733634</v>
      </c>
      <c r="AG424" s="187"/>
      <c r="AH424" s="187"/>
      <c r="AI424" s="187"/>
      <c r="AJ424" s="187"/>
      <c r="AK424" s="187"/>
      <c r="AL424" s="193"/>
    </row>
    <row r="425" spans="1:38" s="184" customFormat="1" ht="12" x14ac:dyDescent="0.2">
      <c r="A425" s="197">
        <v>2</v>
      </c>
      <c r="B425" s="198" t="s">
        <v>2666</v>
      </c>
      <c r="C425" s="187"/>
      <c r="D425" s="187"/>
      <c r="E425" s="198" t="s">
        <v>2665</v>
      </c>
      <c r="F425" s="189" t="s">
        <v>577</v>
      </c>
      <c r="G425" s="189">
        <v>1</v>
      </c>
      <c r="H425" s="199" t="s">
        <v>717</v>
      </c>
      <c r="I425" s="198">
        <v>8762200234</v>
      </c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98">
        <v>944857554</v>
      </c>
      <c r="AG425" s="187"/>
      <c r="AH425" s="187"/>
      <c r="AI425" s="187"/>
      <c r="AJ425" s="187"/>
      <c r="AK425" s="187"/>
      <c r="AL425" s="193"/>
    </row>
    <row r="426" spans="1:38" s="184" customFormat="1" ht="12" x14ac:dyDescent="0.2">
      <c r="A426" s="197">
        <v>3</v>
      </c>
      <c r="B426" s="198" t="s">
        <v>2667</v>
      </c>
      <c r="C426" s="187"/>
      <c r="D426" s="187"/>
      <c r="E426" s="198" t="s">
        <v>2665</v>
      </c>
      <c r="F426" s="189" t="s">
        <v>577</v>
      </c>
      <c r="G426" s="189">
        <v>1</v>
      </c>
      <c r="H426" s="199" t="s">
        <v>720</v>
      </c>
      <c r="I426" s="198">
        <v>9566208734</v>
      </c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98">
        <v>9908517516</v>
      </c>
      <c r="AG426" s="187"/>
      <c r="AH426" s="187"/>
      <c r="AI426" s="187"/>
      <c r="AJ426" s="187"/>
      <c r="AK426" s="187"/>
      <c r="AL426" s="193"/>
    </row>
    <row r="427" spans="1:38" s="184" customFormat="1" ht="12" x14ac:dyDescent="0.2">
      <c r="A427" s="197">
        <v>4</v>
      </c>
      <c r="B427" s="198" t="s">
        <v>2668</v>
      </c>
      <c r="C427" s="187"/>
      <c r="D427" s="187"/>
      <c r="E427" s="198" t="s">
        <v>2665</v>
      </c>
      <c r="F427" s="189" t="s">
        <v>577</v>
      </c>
      <c r="G427" s="189">
        <v>1</v>
      </c>
      <c r="H427" s="199" t="s">
        <v>711</v>
      </c>
      <c r="I427" s="198">
        <v>8017225497</v>
      </c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98">
        <v>9611734298</v>
      </c>
      <c r="AG427" s="187"/>
      <c r="AH427" s="187"/>
      <c r="AI427" s="187"/>
      <c r="AJ427" s="187"/>
      <c r="AK427" s="187"/>
      <c r="AL427" s="193"/>
    </row>
    <row r="428" spans="1:38" s="184" customFormat="1" ht="12" x14ac:dyDescent="0.2">
      <c r="A428" s="197">
        <v>5</v>
      </c>
      <c r="B428" s="198" t="s">
        <v>2669</v>
      </c>
      <c r="C428" s="187"/>
      <c r="D428" s="187"/>
      <c r="E428" s="198" t="s">
        <v>2665</v>
      </c>
      <c r="F428" s="189" t="s">
        <v>577</v>
      </c>
      <c r="G428" s="189">
        <v>1</v>
      </c>
      <c r="H428" s="199" t="s">
        <v>718</v>
      </c>
      <c r="I428" s="198">
        <v>7019934502</v>
      </c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98">
        <v>9845131259</v>
      </c>
      <c r="AG428" s="187"/>
      <c r="AH428" s="187"/>
      <c r="AI428" s="187"/>
      <c r="AJ428" s="187"/>
      <c r="AK428" s="187"/>
      <c r="AL428" s="193"/>
    </row>
    <row r="429" spans="1:38" s="184" customFormat="1" ht="12" x14ac:dyDescent="0.2">
      <c r="A429" s="197">
        <v>6</v>
      </c>
      <c r="B429" s="198" t="s">
        <v>2670</v>
      </c>
      <c r="C429" s="187"/>
      <c r="D429" s="187"/>
      <c r="E429" s="198" t="s">
        <v>2665</v>
      </c>
      <c r="F429" s="189" t="s">
        <v>577</v>
      </c>
      <c r="G429" s="189">
        <v>1</v>
      </c>
      <c r="H429" s="199" t="s">
        <v>724</v>
      </c>
      <c r="I429" s="198">
        <v>7411081863</v>
      </c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  <c r="AA429" s="187"/>
      <c r="AB429" s="187"/>
      <c r="AC429" s="187"/>
      <c r="AD429" s="187"/>
      <c r="AE429" s="187"/>
      <c r="AF429" s="198">
        <v>7829167412</v>
      </c>
      <c r="AG429" s="187"/>
      <c r="AH429" s="187"/>
      <c r="AI429" s="187"/>
      <c r="AJ429" s="187"/>
      <c r="AK429" s="187"/>
      <c r="AL429" s="193"/>
    </row>
    <row r="430" spans="1:38" s="184" customFormat="1" ht="12" x14ac:dyDescent="0.2">
      <c r="A430" s="197">
        <v>7</v>
      </c>
      <c r="B430" s="198" t="s">
        <v>2671</v>
      </c>
      <c r="C430" s="187"/>
      <c r="D430" s="187"/>
      <c r="E430" s="198" t="s">
        <v>2665</v>
      </c>
      <c r="F430" s="189" t="s">
        <v>577</v>
      </c>
      <c r="G430" s="189">
        <v>1</v>
      </c>
      <c r="H430" s="199" t="s">
        <v>715</v>
      </c>
      <c r="I430" s="198">
        <v>9980745646</v>
      </c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98">
        <v>9738287504</v>
      </c>
      <c r="AG430" s="187"/>
      <c r="AH430" s="187"/>
      <c r="AI430" s="187"/>
      <c r="AJ430" s="187"/>
      <c r="AK430" s="187"/>
      <c r="AL430" s="193"/>
    </row>
    <row r="431" spans="1:38" s="184" customFormat="1" ht="12" x14ac:dyDescent="0.2">
      <c r="A431" s="197">
        <v>8</v>
      </c>
      <c r="B431" s="198" t="s">
        <v>2672</v>
      </c>
      <c r="C431" s="187"/>
      <c r="D431" s="187"/>
      <c r="E431" s="198" t="s">
        <v>2665</v>
      </c>
      <c r="F431" s="189" t="s">
        <v>577</v>
      </c>
      <c r="G431" s="189">
        <v>1</v>
      </c>
      <c r="H431" s="199" t="s">
        <v>723</v>
      </c>
      <c r="I431" s="198">
        <v>7795877485</v>
      </c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  <c r="AA431" s="187"/>
      <c r="AB431" s="187"/>
      <c r="AC431" s="187"/>
      <c r="AD431" s="187"/>
      <c r="AE431" s="187"/>
      <c r="AF431" s="198">
        <v>9986388545</v>
      </c>
      <c r="AG431" s="187"/>
      <c r="AH431" s="187"/>
      <c r="AI431" s="187"/>
      <c r="AJ431" s="187"/>
      <c r="AK431" s="187"/>
      <c r="AL431" s="193"/>
    </row>
    <row r="432" spans="1:38" s="184" customFormat="1" ht="12" x14ac:dyDescent="0.2">
      <c r="A432" s="197">
        <v>9</v>
      </c>
      <c r="B432" s="198" t="s">
        <v>2673</v>
      </c>
      <c r="C432" s="187"/>
      <c r="D432" s="187"/>
      <c r="E432" s="198" t="s">
        <v>2665</v>
      </c>
      <c r="F432" s="189" t="s">
        <v>577</v>
      </c>
      <c r="G432" s="189">
        <v>1</v>
      </c>
      <c r="H432" s="199" t="s">
        <v>722</v>
      </c>
      <c r="I432" s="198">
        <v>9980548933</v>
      </c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7"/>
      <c r="AD432" s="187"/>
      <c r="AE432" s="187"/>
      <c r="AF432" s="198">
        <v>9481782123</v>
      </c>
      <c r="AG432" s="187"/>
      <c r="AH432" s="187"/>
      <c r="AI432" s="187"/>
      <c r="AJ432" s="187"/>
      <c r="AK432" s="187"/>
      <c r="AL432" s="193"/>
    </row>
    <row r="433" spans="1:38" s="184" customFormat="1" ht="12" x14ac:dyDescent="0.2">
      <c r="A433" s="197">
        <v>10</v>
      </c>
      <c r="B433" s="198" t="s">
        <v>2674</v>
      </c>
      <c r="C433" s="187"/>
      <c r="D433" s="187"/>
      <c r="E433" s="198" t="s">
        <v>2665</v>
      </c>
      <c r="F433" s="189" t="s">
        <v>577</v>
      </c>
      <c r="G433" s="189">
        <v>1</v>
      </c>
      <c r="H433" s="199" t="s">
        <v>714</v>
      </c>
      <c r="I433" s="198">
        <v>8282805551</v>
      </c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7"/>
      <c r="AD433" s="187"/>
      <c r="AE433" s="187"/>
      <c r="AF433" s="198">
        <v>9501678955</v>
      </c>
      <c r="AG433" s="187"/>
      <c r="AH433" s="187"/>
      <c r="AI433" s="187"/>
      <c r="AJ433" s="187"/>
      <c r="AK433" s="187"/>
      <c r="AL433" s="193"/>
    </row>
    <row r="434" spans="1:38" s="184" customFormat="1" ht="12" x14ac:dyDescent="0.2">
      <c r="A434" s="197">
        <v>11</v>
      </c>
      <c r="B434" s="198" t="s">
        <v>2675</v>
      </c>
      <c r="C434" s="187"/>
      <c r="D434" s="187"/>
      <c r="E434" s="198" t="s">
        <v>2665</v>
      </c>
      <c r="F434" s="189" t="s">
        <v>577</v>
      </c>
      <c r="G434" s="189">
        <v>1</v>
      </c>
      <c r="H434" s="199" t="s">
        <v>710</v>
      </c>
      <c r="I434" s="198">
        <v>9089863167</v>
      </c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7"/>
      <c r="AD434" s="187"/>
      <c r="AE434" s="187"/>
      <c r="AF434" s="198">
        <v>8974913287</v>
      </c>
      <c r="AG434" s="187"/>
      <c r="AH434" s="187"/>
      <c r="AI434" s="187"/>
      <c r="AJ434" s="187"/>
      <c r="AK434" s="187"/>
      <c r="AL434" s="193"/>
    </row>
    <row r="435" spans="1:38" s="184" customFormat="1" ht="12" x14ac:dyDescent="0.2">
      <c r="A435" s="197">
        <v>12</v>
      </c>
      <c r="B435" s="200" t="s">
        <v>2676</v>
      </c>
      <c r="C435" s="187"/>
      <c r="D435" s="187"/>
      <c r="E435" s="198" t="s">
        <v>2665</v>
      </c>
      <c r="F435" s="189" t="s">
        <v>577</v>
      </c>
      <c r="G435" s="189">
        <v>1</v>
      </c>
      <c r="H435" s="200" t="s">
        <v>721</v>
      </c>
      <c r="I435" s="200">
        <v>9895125751</v>
      </c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  <c r="AA435" s="187"/>
      <c r="AB435" s="187"/>
      <c r="AC435" s="187"/>
      <c r="AD435" s="187"/>
      <c r="AE435" s="187"/>
      <c r="AF435" s="200">
        <v>9446905322</v>
      </c>
      <c r="AG435" s="187"/>
      <c r="AH435" s="187"/>
      <c r="AI435" s="187"/>
      <c r="AJ435" s="187"/>
      <c r="AK435" s="187"/>
      <c r="AL435" s="193"/>
    </row>
    <row r="436" spans="1:38" s="184" customFormat="1" ht="12" x14ac:dyDescent="0.2">
      <c r="A436" s="197">
        <v>13</v>
      </c>
      <c r="B436" s="201" t="s">
        <v>2677</v>
      </c>
      <c r="C436" s="187"/>
      <c r="D436" s="187"/>
      <c r="E436" s="198" t="s">
        <v>2665</v>
      </c>
      <c r="F436" s="189" t="s">
        <v>577</v>
      </c>
      <c r="G436" s="189">
        <v>1</v>
      </c>
      <c r="H436" s="202" t="s">
        <v>713</v>
      </c>
      <c r="I436" s="201">
        <v>8951584349</v>
      </c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201">
        <v>9964679747</v>
      </c>
      <c r="AG436" s="187"/>
      <c r="AH436" s="187"/>
      <c r="AI436" s="187"/>
      <c r="AJ436" s="187"/>
      <c r="AK436" s="187"/>
      <c r="AL436" s="193"/>
    </row>
    <row r="437" spans="1:38" s="184" customFormat="1" ht="12" x14ac:dyDescent="0.2">
      <c r="A437" s="197">
        <v>14</v>
      </c>
      <c r="B437" s="201" t="s">
        <v>2678</v>
      </c>
      <c r="C437" s="187"/>
      <c r="D437" s="187"/>
      <c r="E437" s="198" t="s">
        <v>2665</v>
      </c>
      <c r="F437" s="189" t="s">
        <v>577</v>
      </c>
      <c r="G437" s="189">
        <v>1</v>
      </c>
      <c r="H437" s="202" t="s">
        <v>716</v>
      </c>
      <c r="I437" s="201">
        <v>8280509011</v>
      </c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  <c r="AA437" s="187"/>
      <c r="AB437" s="187"/>
      <c r="AC437" s="187"/>
      <c r="AD437" s="187"/>
      <c r="AE437" s="187"/>
      <c r="AF437" s="201">
        <v>8763531777</v>
      </c>
      <c r="AG437" s="187"/>
      <c r="AH437" s="187"/>
      <c r="AI437" s="187"/>
      <c r="AJ437" s="187"/>
      <c r="AK437" s="187"/>
      <c r="AL437" s="193"/>
    </row>
    <row r="438" spans="1:38" s="184" customFormat="1" ht="12" x14ac:dyDescent="0.2">
      <c r="A438" s="197">
        <v>15</v>
      </c>
      <c r="B438" s="203" t="s">
        <v>2679</v>
      </c>
      <c r="C438" s="187"/>
      <c r="D438" s="187"/>
      <c r="E438" s="198" t="s">
        <v>2665</v>
      </c>
      <c r="F438" s="189" t="s">
        <v>577</v>
      </c>
      <c r="G438" s="189">
        <v>1</v>
      </c>
      <c r="H438" s="204" t="s">
        <v>2680</v>
      </c>
      <c r="I438" s="203">
        <v>9447168752</v>
      </c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203"/>
      <c r="AG438" s="187"/>
      <c r="AH438" s="187"/>
      <c r="AI438" s="187"/>
      <c r="AJ438" s="187"/>
      <c r="AK438" s="187"/>
      <c r="AL438" s="193"/>
    </row>
    <row r="439" spans="1:38" s="184" customFormat="1" ht="12" x14ac:dyDescent="0.2">
      <c r="A439" s="197">
        <v>16</v>
      </c>
      <c r="B439" s="203" t="s">
        <v>2681</v>
      </c>
      <c r="C439" s="187"/>
      <c r="D439" s="187"/>
      <c r="E439" s="198" t="s">
        <v>2665</v>
      </c>
      <c r="F439" s="189" t="s">
        <v>577</v>
      </c>
      <c r="G439" s="189">
        <v>1</v>
      </c>
      <c r="H439" s="204"/>
      <c r="I439" s="203">
        <v>9110592394</v>
      </c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  <c r="AA439" s="187"/>
      <c r="AB439" s="187"/>
      <c r="AC439" s="187"/>
      <c r="AD439" s="187"/>
      <c r="AE439" s="187"/>
      <c r="AF439" s="203"/>
      <c r="AG439" s="187"/>
      <c r="AH439" s="187"/>
      <c r="AI439" s="187"/>
      <c r="AJ439" s="187"/>
      <c r="AK439" s="187"/>
      <c r="AL439" s="193"/>
    </row>
    <row r="440" spans="1:38" s="184" customFormat="1" ht="12" x14ac:dyDescent="0.2">
      <c r="A440" s="197">
        <v>17</v>
      </c>
      <c r="B440" s="203" t="s">
        <v>2682</v>
      </c>
      <c r="C440" s="187"/>
      <c r="D440" s="187"/>
      <c r="E440" s="198" t="s">
        <v>2665</v>
      </c>
      <c r="F440" s="189" t="s">
        <v>577</v>
      </c>
      <c r="G440" s="189">
        <v>1</v>
      </c>
      <c r="H440" s="204" t="s">
        <v>2683</v>
      </c>
      <c r="I440" s="203">
        <v>7857822432</v>
      </c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  <c r="AA440" s="187"/>
      <c r="AB440" s="187"/>
      <c r="AC440" s="187"/>
      <c r="AD440" s="187"/>
      <c r="AE440" s="187"/>
      <c r="AF440" s="203">
        <v>7903154431</v>
      </c>
      <c r="AG440" s="187"/>
      <c r="AH440" s="187"/>
      <c r="AI440" s="187"/>
      <c r="AJ440" s="187"/>
      <c r="AK440" s="187"/>
      <c r="AL440" s="193"/>
    </row>
    <row r="441" spans="1:38" s="184" customFormat="1" ht="12" x14ac:dyDescent="0.2">
      <c r="A441" s="197">
        <v>18</v>
      </c>
      <c r="B441" s="203" t="s">
        <v>2684</v>
      </c>
      <c r="C441" s="187"/>
      <c r="D441" s="187"/>
      <c r="E441" s="198" t="s">
        <v>2665</v>
      </c>
      <c r="F441" s="189" t="s">
        <v>577</v>
      </c>
      <c r="G441" s="189">
        <v>1</v>
      </c>
      <c r="H441" s="204" t="s">
        <v>2685</v>
      </c>
      <c r="I441" s="203">
        <v>9630198836</v>
      </c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  <c r="AA441" s="187"/>
      <c r="AB441" s="187"/>
      <c r="AC441" s="187"/>
      <c r="AD441" s="187"/>
      <c r="AE441" s="187"/>
      <c r="AF441" s="203">
        <v>9589421693</v>
      </c>
      <c r="AG441" s="187"/>
      <c r="AH441" s="187"/>
      <c r="AI441" s="187"/>
      <c r="AJ441" s="187"/>
      <c r="AK441" s="187"/>
      <c r="AL441" s="193"/>
    </row>
    <row r="442" spans="1:38" s="184" customFormat="1" ht="12" x14ac:dyDescent="0.2">
      <c r="A442" s="197">
        <v>19</v>
      </c>
      <c r="B442" s="203" t="s">
        <v>2686</v>
      </c>
      <c r="C442" s="187"/>
      <c r="D442" s="187"/>
      <c r="E442" s="198" t="s">
        <v>2665</v>
      </c>
      <c r="F442" s="189" t="s">
        <v>577</v>
      </c>
      <c r="G442" s="189">
        <v>1</v>
      </c>
      <c r="H442" s="205" t="s">
        <v>2687</v>
      </c>
      <c r="I442" s="205">
        <v>9740073525</v>
      </c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  <c r="AA442" s="187"/>
      <c r="AB442" s="187"/>
      <c r="AC442" s="187"/>
      <c r="AD442" s="187"/>
      <c r="AE442" s="187"/>
      <c r="AF442" s="205">
        <v>8884091955</v>
      </c>
      <c r="AG442" s="187"/>
      <c r="AH442" s="187"/>
      <c r="AI442" s="187"/>
      <c r="AJ442" s="187"/>
      <c r="AK442" s="187"/>
      <c r="AL442" s="193"/>
    </row>
    <row r="443" spans="1:38" s="184" customFormat="1" ht="12" x14ac:dyDescent="0.2">
      <c r="A443" s="197">
        <v>20</v>
      </c>
      <c r="B443" s="205" t="s">
        <v>2688</v>
      </c>
      <c r="C443" s="187"/>
      <c r="D443" s="187"/>
      <c r="E443" s="198" t="s">
        <v>2665</v>
      </c>
      <c r="F443" s="189" t="s">
        <v>577</v>
      </c>
      <c r="G443" s="189">
        <v>1</v>
      </c>
      <c r="H443" s="206" t="s">
        <v>2689</v>
      </c>
      <c r="I443" s="203">
        <v>7012954129</v>
      </c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7"/>
      <c r="AD443" s="187"/>
      <c r="AE443" s="187"/>
      <c r="AF443" s="203">
        <v>9633665391</v>
      </c>
      <c r="AG443" s="187"/>
      <c r="AH443" s="187"/>
      <c r="AI443" s="187"/>
      <c r="AJ443" s="187"/>
      <c r="AK443" s="187"/>
      <c r="AL443" s="193"/>
    </row>
    <row r="444" spans="1:38" s="184" customFormat="1" ht="12" x14ac:dyDescent="0.2">
      <c r="A444" s="197">
        <v>21</v>
      </c>
      <c r="B444" s="205" t="s">
        <v>2690</v>
      </c>
      <c r="C444" s="187"/>
      <c r="D444" s="187"/>
      <c r="E444" s="198" t="s">
        <v>2665</v>
      </c>
      <c r="F444" s="189" t="s">
        <v>577</v>
      </c>
      <c r="G444" s="189">
        <v>1</v>
      </c>
      <c r="H444" s="206" t="s">
        <v>2691</v>
      </c>
      <c r="I444" s="205">
        <v>9845933326</v>
      </c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205">
        <v>9480450062</v>
      </c>
      <c r="AG444" s="187"/>
      <c r="AH444" s="187"/>
      <c r="AI444" s="187"/>
      <c r="AJ444" s="187"/>
      <c r="AK444" s="187"/>
      <c r="AL444" s="193"/>
    </row>
    <row r="445" spans="1:38" s="184" customFormat="1" ht="12" x14ac:dyDescent="0.2">
      <c r="A445" s="197">
        <v>22</v>
      </c>
      <c r="B445" s="205" t="s">
        <v>2692</v>
      </c>
      <c r="C445" s="187"/>
      <c r="D445" s="187"/>
      <c r="E445" s="198" t="s">
        <v>2665</v>
      </c>
      <c r="F445" s="189" t="s">
        <v>577</v>
      </c>
      <c r="G445" s="189">
        <v>1</v>
      </c>
      <c r="H445" s="205" t="s">
        <v>2693</v>
      </c>
      <c r="I445" s="205">
        <v>7795276654</v>
      </c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205">
        <v>9901370844</v>
      </c>
      <c r="AG445" s="187"/>
      <c r="AH445" s="187"/>
      <c r="AI445" s="187"/>
      <c r="AJ445" s="187"/>
      <c r="AK445" s="187"/>
      <c r="AL445" s="193"/>
    </row>
    <row r="446" spans="1:38" s="184" customFormat="1" ht="12" x14ac:dyDescent="0.2">
      <c r="A446" s="197">
        <v>23</v>
      </c>
      <c r="B446" s="205" t="s">
        <v>2694</v>
      </c>
      <c r="C446" s="187"/>
      <c r="D446" s="187"/>
      <c r="E446" s="198" t="s">
        <v>2665</v>
      </c>
      <c r="F446" s="189" t="s">
        <v>577</v>
      </c>
      <c r="G446" s="189">
        <v>1</v>
      </c>
      <c r="H446" s="206" t="s">
        <v>2695</v>
      </c>
      <c r="I446" s="205">
        <v>8056307217</v>
      </c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205">
        <v>9677371293</v>
      </c>
      <c r="AG446" s="187"/>
      <c r="AH446" s="187"/>
      <c r="AI446" s="187"/>
      <c r="AJ446" s="187"/>
      <c r="AK446" s="187"/>
      <c r="AL446" s="193"/>
    </row>
    <row r="447" spans="1:38" s="184" customFormat="1" ht="12.75" thickBot="1" x14ac:dyDescent="0.25">
      <c r="A447" s="207">
        <v>24</v>
      </c>
      <c r="B447" s="208" t="s">
        <v>2696</v>
      </c>
      <c r="C447" s="209"/>
      <c r="D447" s="209"/>
      <c r="E447" s="209"/>
      <c r="F447" s="209"/>
      <c r="G447" s="209"/>
      <c r="H447" s="209"/>
      <c r="I447" s="208"/>
      <c r="J447" s="209"/>
      <c r="K447" s="209"/>
      <c r="L447" s="209"/>
      <c r="M447" s="209"/>
      <c r="N447" s="209"/>
      <c r="O447" s="209"/>
      <c r="P447" s="209"/>
      <c r="Q447" s="209"/>
      <c r="R447" s="209"/>
      <c r="S447" s="209"/>
      <c r="T447" s="209"/>
      <c r="U447" s="209"/>
      <c r="V447" s="209"/>
      <c r="W447" s="209"/>
      <c r="X447" s="209"/>
      <c r="Y447" s="209"/>
      <c r="Z447" s="209"/>
      <c r="AA447" s="209"/>
      <c r="AB447" s="209"/>
      <c r="AC447" s="209"/>
      <c r="AD447" s="209"/>
      <c r="AE447" s="209"/>
      <c r="AF447" s="209"/>
      <c r="AG447" s="209"/>
      <c r="AH447" s="209"/>
      <c r="AI447" s="209"/>
      <c r="AJ447" s="209"/>
      <c r="AK447" s="209"/>
      <c r="AL447" s="210"/>
    </row>
    <row r="449" spans="1:43" s="216" customFormat="1" ht="24" x14ac:dyDescent="0.25">
      <c r="A449" s="211" t="s">
        <v>2697</v>
      </c>
      <c r="B449" s="211" t="s">
        <v>2698</v>
      </c>
      <c r="C449" s="212" t="s">
        <v>2699</v>
      </c>
      <c r="D449" s="212" t="s">
        <v>2700</v>
      </c>
      <c r="E449" s="212" t="s">
        <v>2701</v>
      </c>
      <c r="F449" s="212" t="s">
        <v>2702</v>
      </c>
      <c r="G449" s="212" t="s">
        <v>2703</v>
      </c>
      <c r="H449" s="212" t="s">
        <v>2704</v>
      </c>
      <c r="I449" s="212" t="s">
        <v>2705</v>
      </c>
      <c r="J449" s="212" t="s">
        <v>2706</v>
      </c>
      <c r="K449" s="212" t="s">
        <v>2707</v>
      </c>
      <c r="L449" s="212" t="s">
        <v>2708</v>
      </c>
      <c r="M449" s="212" t="s">
        <v>2709</v>
      </c>
      <c r="N449" s="212" t="s">
        <v>2710</v>
      </c>
      <c r="O449" s="212" t="s">
        <v>2711</v>
      </c>
      <c r="P449" s="212" t="s">
        <v>2712</v>
      </c>
      <c r="Q449" s="212" t="s">
        <v>2713</v>
      </c>
      <c r="R449" s="212" t="s">
        <v>2714</v>
      </c>
      <c r="S449" s="212" t="s">
        <v>2715</v>
      </c>
      <c r="T449" s="212" t="s">
        <v>2716</v>
      </c>
      <c r="U449" s="212" t="s">
        <v>2717</v>
      </c>
      <c r="V449" s="213" t="s">
        <v>2718</v>
      </c>
      <c r="W449" s="211" t="s">
        <v>2719</v>
      </c>
      <c r="X449" s="211" t="s">
        <v>2720</v>
      </c>
      <c r="Y449" s="211" t="s">
        <v>2721</v>
      </c>
      <c r="Z449" s="212" t="s">
        <v>2722</v>
      </c>
      <c r="AA449" s="212" t="s">
        <v>2723</v>
      </c>
      <c r="AB449" s="211" t="s">
        <v>2724</v>
      </c>
      <c r="AC449" s="214" t="s">
        <v>2725</v>
      </c>
      <c r="AD449" s="211" t="s">
        <v>2726</v>
      </c>
      <c r="AE449" s="211" t="s">
        <v>2727</v>
      </c>
      <c r="AF449" s="211" t="s">
        <v>2728</v>
      </c>
      <c r="AG449" s="211" t="s">
        <v>2729</v>
      </c>
      <c r="AH449" s="214" t="s">
        <v>2730</v>
      </c>
      <c r="AI449" s="211" t="s">
        <v>2731</v>
      </c>
      <c r="AJ449" s="215" t="s">
        <v>2732</v>
      </c>
      <c r="AK449" s="215" t="s">
        <v>2733</v>
      </c>
      <c r="AL449" s="215" t="s">
        <v>2734</v>
      </c>
      <c r="AM449" s="211" t="s">
        <v>2735</v>
      </c>
      <c r="AN449" s="211" t="s">
        <v>1671</v>
      </c>
      <c r="AO449" s="211" t="s">
        <v>2736</v>
      </c>
      <c r="AP449" s="211" t="s">
        <v>2737</v>
      </c>
      <c r="AQ449" s="213" t="s">
        <v>2738</v>
      </c>
    </row>
    <row r="450" spans="1:43" s="228" customFormat="1" ht="36" x14ac:dyDescent="0.25">
      <c r="A450" s="217">
        <v>1</v>
      </c>
      <c r="B450" s="218" t="s">
        <v>2739</v>
      </c>
      <c r="C450" s="219" t="s">
        <v>2740</v>
      </c>
      <c r="D450" s="220" t="s">
        <v>2741</v>
      </c>
      <c r="E450" s="221" t="s">
        <v>577</v>
      </c>
      <c r="F450" s="221" t="s">
        <v>2742</v>
      </c>
      <c r="G450" s="222" t="s">
        <v>2743</v>
      </c>
      <c r="H450" s="223">
        <v>9741775146</v>
      </c>
      <c r="I450" s="217"/>
      <c r="J450" s="223"/>
      <c r="K450" s="224">
        <v>0.48</v>
      </c>
      <c r="L450" s="220" t="s">
        <v>2744</v>
      </c>
      <c r="M450" s="220"/>
      <c r="N450" s="220"/>
      <c r="O450" s="220"/>
      <c r="P450" s="220"/>
      <c r="Q450" s="220"/>
      <c r="R450" s="220"/>
      <c r="S450" s="220"/>
      <c r="T450" s="220" t="s">
        <v>1640</v>
      </c>
      <c r="U450" s="220" t="e">
        <f>[1]Sheet1!D637</f>
        <v>#REF!</v>
      </c>
      <c r="V450" s="225">
        <v>36232</v>
      </c>
      <c r="W450" s="220" t="s">
        <v>2745</v>
      </c>
      <c r="X450" s="220" t="s">
        <v>2746</v>
      </c>
      <c r="Y450" s="217" t="s">
        <v>2747</v>
      </c>
      <c r="Z450" s="220" t="s">
        <v>2748</v>
      </c>
      <c r="AA450" s="220"/>
      <c r="AB450" s="220" t="s">
        <v>1637</v>
      </c>
      <c r="AC450" s="218"/>
      <c r="AD450" s="220" t="s">
        <v>1644</v>
      </c>
      <c r="AE450" s="220" t="s">
        <v>1816</v>
      </c>
      <c r="AF450" s="220" t="s">
        <v>2749</v>
      </c>
      <c r="AG450" s="223">
        <v>9845833555</v>
      </c>
      <c r="AH450" s="226"/>
      <c r="AI450" s="221"/>
      <c r="AJ450" s="227" t="s">
        <v>2750</v>
      </c>
      <c r="AK450" s="227" t="s">
        <v>2751</v>
      </c>
      <c r="AL450" s="227"/>
      <c r="AM450" s="217" t="s">
        <v>2752</v>
      </c>
      <c r="AN450" s="217" t="s">
        <v>2753</v>
      </c>
      <c r="AO450" s="217">
        <v>560076</v>
      </c>
      <c r="AP450" s="217" t="s">
        <v>2754</v>
      </c>
      <c r="AQ450" s="225">
        <v>42886</v>
      </c>
    </row>
    <row r="451" spans="1:43" s="228" customFormat="1" ht="48" x14ac:dyDescent="0.25">
      <c r="A451" s="217">
        <v>2</v>
      </c>
      <c r="B451" s="218" t="s">
        <v>2755</v>
      </c>
      <c r="C451" s="219" t="s">
        <v>2756</v>
      </c>
      <c r="D451" s="220" t="s">
        <v>2757</v>
      </c>
      <c r="E451" s="221" t="s">
        <v>577</v>
      </c>
      <c r="F451" s="221" t="s">
        <v>2742</v>
      </c>
      <c r="G451" s="222" t="s">
        <v>2758</v>
      </c>
      <c r="H451" s="223">
        <v>7204668157</v>
      </c>
      <c r="I451" s="217"/>
      <c r="J451" s="223" t="s">
        <v>1060</v>
      </c>
      <c r="K451" s="224">
        <v>0.56599999999999995</v>
      </c>
      <c r="L451" s="220" t="s">
        <v>2759</v>
      </c>
      <c r="M451" s="220"/>
      <c r="N451" s="220"/>
      <c r="O451" s="220"/>
      <c r="P451" s="220"/>
      <c r="Q451" s="220"/>
      <c r="R451" s="220"/>
      <c r="S451" s="220"/>
      <c r="T451" s="220" t="s">
        <v>1640</v>
      </c>
      <c r="U451" s="220" t="e">
        <f>[1]Sheet1!D638</f>
        <v>#REF!</v>
      </c>
      <c r="V451" s="225">
        <v>36601</v>
      </c>
      <c r="W451" s="220" t="s">
        <v>2760</v>
      </c>
      <c r="X451" s="220" t="s">
        <v>2761</v>
      </c>
      <c r="Y451" s="217" t="s">
        <v>2762</v>
      </c>
      <c r="Z451" s="220" t="s">
        <v>2748</v>
      </c>
      <c r="AA451" s="220"/>
      <c r="AB451" s="220" t="s">
        <v>1637</v>
      </c>
      <c r="AC451" s="218"/>
      <c r="AD451" s="220" t="s">
        <v>1687</v>
      </c>
      <c r="AE451" s="220" t="s">
        <v>2763</v>
      </c>
      <c r="AF451" s="220" t="s">
        <v>1065</v>
      </c>
      <c r="AG451" s="223" t="s">
        <v>2764</v>
      </c>
      <c r="AH451" s="226" t="s">
        <v>2765</v>
      </c>
      <c r="AI451" s="221"/>
      <c r="AJ451" s="227" t="s">
        <v>2766</v>
      </c>
      <c r="AK451" s="227" t="s">
        <v>2767</v>
      </c>
      <c r="AL451" s="227"/>
      <c r="AM451" s="217" t="s">
        <v>2752</v>
      </c>
      <c r="AN451" s="217" t="s">
        <v>2753</v>
      </c>
      <c r="AO451" s="217">
        <v>560047</v>
      </c>
      <c r="AP451" s="217" t="s">
        <v>2754</v>
      </c>
      <c r="AQ451" s="225">
        <v>42887</v>
      </c>
    </row>
    <row r="452" spans="1:43" s="228" customFormat="1" ht="48" x14ac:dyDescent="0.25">
      <c r="A452" s="217">
        <v>3</v>
      </c>
      <c r="B452" s="218" t="s">
        <v>2768</v>
      </c>
      <c r="C452" s="219" t="s">
        <v>625</v>
      </c>
      <c r="D452" s="220" t="s">
        <v>2757</v>
      </c>
      <c r="E452" s="221" t="s">
        <v>577</v>
      </c>
      <c r="F452" s="221" t="s">
        <v>2742</v>
      </c>
      <c r="G452" s="222" t="s">
        <v>2769</v>
      </c>
      <c r="H452" s="223">
        <v>9066736617</v>
      </c>
      <c r="I452" s="217"/>
      <c r="J452" s="223"/>
      <c r="K452" s="224">
        <v>0.59299999999999997</v>
      </c>
      <c r="L452" s="220" t="s">
        <v>2744</v>
      </c>
      <c r="M452" s="220"/>
      <c r="N452" s="220"/>
      <c r="O452" s="220"/>
      <c r="P452" s="220"/>
      <c r="Q452" s="220"/>
      <c r="R452" s="220"/>
      <c r="S452" s="220"/>
      <c r="T452" s="220" t="s">
        <v>1640</v>
      </c>
      <c r="U452" s="220" t="e">
        <f>[1]Sheet1!D639</f>
        <v>#REF!</v>
      </c>
      <c r="V452" s="225">
        <v>36649</v>
      </c>
      <c r="W452" s="220" t="s">
        <v>2770</v>
      </c>
      <c r="X452" s="220" t="s">
        <v>2771</v>
      </c>
      <c r="Y452" s="217" t="s">
        <v>2772</v>
      </c>
      <c r="Z452" s="220" t="s">
        <v>2748</v>
      </c>
      <c r="AA452" s="220"/>
      <c r="AB452" s="220" t="s">
        <v>1637</v>
      </c>
      <c r="AC452" s="218"/>
      <c r="AD452" s="220" t="s">
        <v>1644</v>
      </c>
      <c r="AE452" s="220" t="s">
        <v>1721</v>
      </c>
      <c r="AF452" s="220" t="s">
        <v>142</v>
      </c>
      <c r="AG452" s="223" t="s">
        <v>2773</v>
      </c>
      <c r="AH452" s="226"/>
      <c r="AI452" s="221"/>
      <c r="AJ452" s="227" t="s">
        <v>2774</v>
      </c>
      <c r="AK452" s="229" t="s">
        <v>2775</v>
      </c>
      <c r="AL452" s="227" t="s">
        <v>2776</v>
      </c>
      <c r="AM452" s="217" t="s">
        <v>2777</v>
      </c>
      <c r="AN452" s="217" t="s">
        <v>2753</v>
      </c>
      <c r="AO452" s="217">
        <v>560011</v>
      </c>
      <c r="AP452" s="217" t="s">
        <v>2754</v>
      </c>
      <c r="AQ452" s="225">
        <v>42884</v>
      </c>
    </row>
    <row r="453" spans="1:43" s="228" customFormat="1" ht="60" x14ac:dyDescent="0.25">
      <c r="A453" s="217">
        <v>4</v>
      </c>
      <c r="B453" s="218" t="s">
        <v>2778</v>
      </c>
      <c r="C453" s="219" t="s">
        <v>627</v>
      </c>
      <c r="D453" s="220" t="s">
        <v>2757</v>
      </c>
      <c r="E453" s="221" t="s">
        <v>577</v>
      </c>
      <c r="F453" s="221" t="s">
        <v>2742</v>
      </c>
      <c r="G453" s="222" t="s">
        <v>2779</v>
      </c>
      <c r="H453" s="223">
        <v>7406122320</v>
      </c>
      <c r="I453" s="217"/>
      <c r="J453" s="223" t="s">
        <v>1060</v>
      </c>
      <c r="K453" s="224">
        <v>0.626</v>
      </c>
      <c r="L453" s="220" t="s">
        <v>2759</v>
      </c>
      <c r="M453" s="220"/>
      <c r="N453" s="220"/>
      <c r="O453" s="220"/>
      <c r="P453" s="220"/>
      <c r="Q453" s="220"/>
      <c r="R453" s="220"/>
      <c r="S453" s="220"/>
      <c r="T453" s="220" t="s">
        <v>1640</v>
      </c>
      <c r="U453" s="220" t="e">
        <f>[1]Sheet1!D640</f>
        <v>#REF!</v>
      </c>
      <c r="V453" s="225" t="s">
        <v>2780</v>
      </c>
      <c r="W453" s="220" t="s">
        <v>2781</v>
      </c>
      <c r="X453" s="220" t="s">
        <v>2782</v>
      </c>
      <c r="Y453" s="217" t="s">
        <v>2762</v>
      </c>
      <c r="Z453" s="220" t="s">
        <v>2748</v>
      </c>
      <c r="AA453" s="220"/>
      <c r="AB453" s="220" t="s">
        <v>1662</v>
      </c>
      <c r="AC453" s="218"/>
      <c r="AD453" s="220" t="s">
        <v>1644</v>
      </c>
      <c r="AE453" s="220" t="s">
        <v>1812</v>
      </c>
      <c r="AF453" s="220" t="s">
        <v>142</v>
      </c>
      <c r="AG453" s="223" t="s">
        <v>2783</v>
      </c>
      <c r="AH453" s="226" t="s">
        <v>2784</v>
      </c>
      <c r="AI453" s="221"/>
      <c r="AJ453" s="227" t="s">
        <v>2785</v>
      </c>
      <c r="AK453" s="227" t="s">
        <v>2786</v>
      </c>
      <c r="AL453" s="227" t="s">
        <v>2787</v>
      </c>
      <c r="AM453" s="217" t="s">
        <v>2777</v>
      </c>
      <c r="AN453" s="217" t="s">
        <v>2753</v>
      </c>
      <c r="AO453" s="217">
        <v>560097</v>
      </c>
      <c r="AP453" s="217" t="s">
        <v>2754</v>
      </c>
      <c r="AQ453" s="225">
        <v>42884</v>
      </c>
    </row>
    <row r="454" spans="1:43" s="228" customFormat="1" ht="36" x14ac:dyDescent="0.2">
      <c r="A454" s="217">
        <v>5</v>
      </c>
      <c r="B454" s="218" t="s">
        <v>2788</v>
      </c>
      <c r="C454" s="219" t="s">
        <v>672</v>
      </c>
      <c r="D454" s="220" t="s">
        <v>2741</v>
      </c>
      <c r="E454" s="221" t="s">
        <v>577</v>
      </c>
      <c r="F454" s="221" t="s">
        <v>2742</v>
      </c>
      <c r="G454" s="222" t="s">
        <v>2789</v>
      </c>
      <c r="H454" s="223">
        <v>7896263595</v>
      </c>
      <c r="I454" s="217"/>
      <c r="J454" s="223" t="s">
        <v>1060</v>
      </c>
      <c r="K454" s="224">
        <v>0.80800000000000005</v>
      </c>
      <c r="L454" s="220" t="s">
        <v>2790</v>
      </c>
      <c r="M454" s="220"/>
      <c r="N454" s="220"/>
      <c r="O454" s="220"/>
      <c r="P454" s="220"/>
      <c r="Q454" s="220"/>
      <c r="R454" s="220"/>
      <c r="S454" s="220"/>
      <c r="T454" s="220" t="s">
        <v>1640</v>
      </c>
      <c r="U454" s="220" t="e">
        <f>[1]Sheet1!D641</f>
        <v>#REF!</v>
      </c>
      <c r="V454" s="225">
        <v>35859</v>
      </c>
      <c r="W454" s="220" t="s">
        <v>2791</v>
      </c>
      <c r="X454" s="220" t="s">
        <v>2792</v>
      </c>
      <c r="Y454" s="217" t="s">
        <v>2762</v>
      </c>
      <c r="Z454" s="220" t="s">
        <v>2748</v>
      </c>
      <c r="AA454" s="220"/>
      <c r="AB454" s="220" t="s">
        <v>1637</v>
      </c>
      <c r="AC454" s="218"/>
      <c r="AD454" s="220" t="s">
        <v>1644</v>
      </c>
      <c r="AE454" s="220" t="s">
        <v>2793</v>
      </c>
      <c r="AF454" s="220" t="s">
        <v>142</v>
      </c>
      <c r="AG454" s="223" t="s">
        <v>2794</v>
      </c>
      <c r="AH454" s="230" t="s">
        <v>2795</v>
      </c>
      <c r="AI454" s="221"/>
      <c r="AJ454" s="227" t="s">
        <v>2796</v>
      </c>
      <c r="AK454" s="227" t="s">
        <v>2797</v>
      </c>
      <c r="AL454" s="227"/>
      <c r="AM454" s="217" t="s">
        <v>2798</v>
      </c>
      <c r="AN454" s="217" t="s">
        <v>2799</v>
      </c>
      <c r="AO454" s="217">
        <v>786001</v>
      </c>
      <c r="AP454" s="217" t="s">
        <v>2754</v>
      </c>
      <c r="AQ454" s="225">
        <v>42886</v>
      </c>
    </row>
    <row r="455" spans="1:43" s="228" customFormat="1" ht="48" x14ac:dyDescent="0.25">
      <c r="A455" s="217">
        <v>6</v>
      </c>
      <c r="B455" s="218" t="s">
        <v>2800</v>
      </c>
      <c r="C455" s="219" t="s">
        <v>670</v>
      </c>
      <c r="D455" s="220" t="s">
        <v>2741</v>
      </c>
      <c r="E455" s="221" t="s">
        <v>577</v>
      </c>
      <c r="F455" s="221" t="s">
        <v>2742</v>
      </c>
      <c r="G455" s="222" t="s">
        <v>2801</v>
      </c>
      <c r="H455" s="223">
        <v>8790444821</v>
      </c>
      <c r="I455" s="217"/>
      <c r="J455" s="223"/>
      <c r="K455" s="224">
        <v>0.84160000000000001</v>
      </c>
      <c r="L455" s="220" t="s">
        <v>2744</v>
      </c>
      <c r="M455" s="220" t="s">
        <v>1651</v>
      </c>
      <c r="N455" s="220"/>
      <c r="O455" s="220"/>
      <c r="P455" s="220"/>
      <c r="Q455" s="220"/>
      <c r="R455" s="220"/>
      <c r="S455" s="220"/>
      <c r="T455" s="220" t="s">
        <v>1640</v>
      </c>
      <c r="U455" s="220" t="e">
        <f>[1]Sheet1!D642</f>
        <v>#REF!</v>
      </c>
      <c r="V455" s="225">
        <v>35962</v>
      </c>
      <c r="W455" s="220" t="s">
        <v>2802</v>
      </c>
      <c r="X455" s="220" t="s">
        <v>2803</v>
      </c>
      <c r="Y455" s="217" t="s">
        <v>2772</v>
      </c>
      <c r="Z455" s="220" t="s">
        <v>2748</v>
      </c>
      <c r="AA455" s="220"/>
      <c r="AB455" s="220" t="s">
        <v>1637</v>
      </c>
      <c r="AC455" s="218"/>
      <c r="AD455" s="220" t="s">
        <v>1644</v>
      </c>
      <c r="AE455" s="220" t="s">
        <v>1649</v>
      </c>
      <c r="AF455" s="220" t="s">
        <v>142</v>
      </c>
      <c r="AG455" s="223" t="s">
        <v>2804</v>
      </c>
      <c r="AH455" s="226" t="s">
        <v>2805</v>
      </c>
      <c r="AI455" s="221"/>
      <c r="AJ455" s="227" t="s">
        <v>2806</v>
      </c>
      <c r="AK455" s="227" t="s">
        <v>2807</v>
      </c>
      <c r="AL455" s="227" t="s">
        <v>2808</v>
      </c>
      <c r="AM455" s="217" t="s">
        <v>2777</v>
      </c>
      <c r="AN455" s="217" t="s">
        <v>2753</v>
      </c>
      <c r="AO455" s="217">
        <v>560041</v>
      </c>
      <c r="AP455" s="217" t="s">
        <v>2754</v>
      </c>
      <c r="AQ455" s="225">
        <v>42884</v>
      </c>
    </row>
    <row r="456" spans="1:43" s="228" customFormat="1" ht="48" x14ac:dyDescent="0.25">
      <c r="A456" s="217">
        <v>7</v>
      </c>
      <c r="B456" s="218" t="s">
        <v>2809</v>
      </c>
      <c r="C456" s="219" t="s">
        <v>617</v>
      </c>
      <c r="D456" s="220" t="s">
        <v>2757</v>
      </c>
      <c r="E456" s="221" t="s">
        <v>577</v>
      </c>
      <c r="F456" s="221" t="s">
        <v>2742</v>
      </c>
      <c r="G456" s="222" t="s">
        <v>2810</v>
      </c>
      <c r="H456" s="223">
        <v>8606020565</v>
      </c>
      <c r="I456" s="217">
        <v>90</v>
      </c>
      <c r="J456" s="223"/>
      <c r="K456" s="224">
        <v>0.75829999999999997</v>
      </c>
      <c r="L456" s="220" t="s">
        <v>2811</v>
      </c>
      <c r="M456" s="220" t="s">
        <v>1651</v>
      </c>
      <c r="N456" s="220"/>
      <c r="O456" s="220"/>
      <c r="P456" s="220"/>
      <c r="Q456" s="220"/>
      <c r="R456" s="220"/>
      <c r="S456" s="220"/>
      <c r="T456" s="220" t="s">
        <v>1640</v>
      </c>
      <c r="U456" s="220" t="e">
        <f>[1]Sheet1!D643</f>
        <v>#REF!</v>
      </c>
      <c r="V456" s="225">
        <v>36095</v>
      </c>
      <c r="W456" s="220" t="s">
        <v>2812</v>
      </c>
      <c r="X456" s="220" t="s">
        <v>2813</v>
      </c>
      <c r="Y456" s="217" t="s">
        <v>2762</v>
      </c>
      <c r="Z456" s="220" t="s">
        <v>2748</v>
      </c>
      <c r="AA456" s="220"/>
      <c r="AB456" s="220" t="s">
        <v>2814</v>
      </c>
      <c r="AC456" s="218"/>
      <c r="AD456" s="220" t="s">
        <v>1644</v>
      </c>
      <c r="AE456" s="220" t="s">
        <v>2815</v>
      </c>
      <c r="AF456" s="220" t="s">
        <v>142</v>
      </c>
      <c r="AG456" s="223" t="s">
        <v>2816</v>
      </c>
      <c r="AH456" s="223"/>
      <c r="AI456" s="221"/>
      <c r="AJ456" s="227" t="s">
        <v>2817</v>
      </c>
      <c r="AK456" s="227" t="s">
        <v>2818</v>
      </c>
      <c r="AL456" s="227" t="s">
        <v>2819</v>
      </c>
      <c r="AM456" s="217" t="s">
        <v>2820</v>
      </c>
      <c r="AN456" s="217" t="s">
        <v>2821</v>
      </c>
      <c r="AO456" s="217">
        <v>670353</v>
      </c>
      <c r="AP456" s="217" t="s">
        <v>2754</v>
      </c>
      <c r="AQ456" s="225">
        <v>42867</v>
      </c>
    </row>
    <row r="457" spans="1:43" s="228" customFormat="1" ht="36" x14ac:dyDescent="0.25">
      <c r="A457" s="217">
        <v>8</v>
      </c>
      <c r="B457" s="218" t="s">
        <v>2822</v>
      </c>
      <c r="C457" s="219" t="s">
        <v>610</v>
      </c>
      <c r="D457" s="220" t="s">
        <v>2757</v>
      </c>
      <c r="E457" s="221" t="s">
        <v>577</v>
      </c>
      <c r="F457" s="221" t="s">
        <v>2742</v>
      </c>
      <c r="G457" s="222" t="s">
        <v>611</v>
      </c>
      <c r="H457" s="223">
        <v>8867313129</v>
      </c>
      <c r="I457" s="217">
        <v>81.7</v>
      </c>
      <c r="J457" s="223"/>
      <c r="K457" s="224">
        <v>0.4466</v>
      </c>
      <c r="L457" s="220" t="s">
        <v>2744</v>
      </c>
      <c r="M457" s="220" t="s">
        <v>1651</v>
      </c>
      <c r="N457" s="220"/>
      <c r="O457" s="220"/>
      <c r="P457" s="220"/>
      <c r="Q457" s="220"/>
      <c r="R457" s="220"/>
      <c r="S457" s="220"/>
      <c r="T457" s="220" t="s">
        <v>1640</v>
      </c>
      <c r="U457" s="220" t="e">
        <f>[1]Sheet1!D644</f>
        <v>#REF!</v>
      </c>
      <c r="V457" s="225">
        <v>36494</v>
      </c>
      <c r="W457" s="220" t="s">
        <v>2823</v>
      </c>
      <c r="X457" s="220" t="s">
        <v>2824</v>
      </c>
      <c r="Y457" s="217" t="s">
        <v>2772</v>
      </c>
      <c r="Z457" s="220" t="s">
        <v>2748</v>
      </c>
      <c r="AA457" s="220"/>
      <c r="AB457" s="220" t="s">
        <v>1637</v>
      </c>
      <c r="AC457" s="218"/>
      <c r="AD457" s="220" t="s">
        <v>1644</v>
      </c>
      <c r="AE457" s="220" t="s">
        <v>2310</v>
      </c>
      <c r="AF457" s="220" t="s">
        <v>142</v>
      </c>
      <c r="AG457" s="223" t="s">
        <v>2825</v>
      </c>
      <c r="AH457" s="223"/>
      <c r="AI457" s="221"/>
      <c r="AJ457" s="227" t="s">
        <v>2826</v>
      </c>
      <c r="AK457" s="227" t="s">
        <v>2827</v>
      </c>
      <c r="AL457" s="227" t="s">
        <v>2828</v>
      </c>
      <c r="AM457" s="217" t="s">
        <v>2752</v>
      </c>
      <c r="AN457" s="217" t="s">
        <v>2753</v>
      </c>
      <c r="AO457" s="217">
        <v>560062</v>
      </c>
      <c r="AP457" s="217" t="s">
        <v>1645</v>
      </c>
      <c r="AQ457" s="225">
        <v>42864</v>
      </c>
    </row>
    <row r="458" spans="1:43" s="228" customFormat="1" ht="48" x14ac:dyDescent="0.25">
      <c r="A458" s="217">
        <v>9</v>
      </c>
      <c r="B458" s="218" t="s">
        <v>2829</v>
      </c>
      <c r="C458" s="219" t="s">
        <v>2830</v>
      </c>
      <c r="D458" s="220" t="s">
        <v>2757</v>
      </c>
      <c r="E458" s="221" t="s">
        <v>577</v>
      </c>
      <c r="F458" s="221" t="s">
        <v>2742</v>
      </c>
      <c r="G458" s="222" t="s">
        <v>2831</v>
      </c>
      <c r="H458" s="223">
        <v>8884798950</v>
      </c>
      <c r="I458" s="217"/>
      <c r="J458" s="223"/>
      <c r="K458" s="224">
        <v>0.94</v>
      </c>
      <c r="L458" s="220" t="s">
        <v>2744</v>
      </c>
      <c r="M458" s="220"/>
      <c r="N458" s="220"/>
      <c r="O458" s="220"/>
      <c r="P458" s="220"/>
      <c r="Q458" s="220"/>
      <c r="R458" s="220"/>
      <c r="S458" s="220"/>
      <c r="T458" s="220" t="s">
        <v>1640</v>
      </c>
      <c r="U458" s="220" t="e">
        <f>[1]Sheet1!D645</f>
        <v>#REF!</v>
      </c>
      <c r="V458" s="225">
        <v>36367</v>
      </c>
      <c r="W458" s="220" t="s">
        <v>2832</v>
      </c>
      <c r="X458" s="220" t="s">
        <v>2833</v>
      </c>
      <c r="Y458" s="217" t="s">
        <v>2834</v>
      </c>
      <c r="Z458" s="220" t="s">
        <v>2748</v>
      </c>
      <c r="AA458" s="220"/>
      <c r="AB458" s="220" t="s">
        <v>1637</v>
      </c>
      <c r="AC458" s="218"/>
      <c r="AD458" s="220" t="s">
        <v>1644</v>
      </c>
      <c r="AE458" s="220" t="s">
        <v>2835</v>
      </c>
      <c r="AF458" s="220" t="s">
        <v>2836</v>
      </c>
      <c r="AG458" s="223" t="s">
        <v>2837</v>
      </c>
      <c r="AH458" s="226"/>
      <c r="AI458" s="221"/>
      <c r="AJ458" s="227" t="s">
        <v>2838</v>
      </c>
      <c r="AK458" s="227" t="s">
        <v>2839</v>
      </c>
      <c r="AL458" s="227" t="s">
        <v>2840</v>
      </c>
      <c r="AM458" s="217" t="s">
        <v>2752</v>
      </c>
      <c r="AN458" s="217" t="s">
        <v>2753</v>
      </c>
      <c r="AO458" s="217">
        <v>560019</v>
      </c>
      <c r="AP458" s="217" t="s">
        <v>1645</v>
      </c>
      <c r="AQ458" s="225">
        <v>42889</v>
      </c>
    </row>
    <row r="459" spans="1:43" s="228" customFormat="1" ht="48" x14ac:dyDescent="0.25">
      <c r="A459" s="217">
        <v>10</v>
      </c>
      <c r="B459" s="218" t="s">
        <v>2841</v>
      </c>
      <c r="C459" s="219" t="s">
        <v>2842</v>
      </c>
      <c r="D459" s="220" t="s">
        <v>2757</v>
      </c>
      <c r="E459" s="221" t="s">
        <v>577</v>
      </c>
      <c r="F459" s="221" t="s">
        <v>2742</v>
      </c>
      <c r="G459" s="222" t="s">
        <v>2843</v>
      </c>
      <c r="H459" s="223">
        <v>8145506756</v>
      </c>
      <c r="I459" s="217">
        <v>54</v>
      </c>
      <c r="J459" s="223" t="s">
        <v>1060</v>
      </c>
      <c r="K459" s="224">
        <v>0.57999999999999996</v>
      </c>
      <c r="L459" s="220" t="s">
        <v>2415</v>
      </c>
      <c r="M459" s="220"/>
      <c r="N459" s="220"/>
      <c r="O459" s="220"/>
      <c r="P459" s="220"/>
      <c r="Q459" s="220"/>
      <c r="R459" s="220"/>
      <c r="S459" s="220"/>
      <c r="T459" s="220" t="s">
        <v>1640</v>
      </c>
      <c r="U459" s="220" t="e">
        <f>[1]Sheet1!D646</f>
        <v>#REF!</v>
      </c>
      <c r="V459" s="225">
        <v>36405</v>
      </c>
      <c r="W459" s="220" t="s">
        <v>2844</v>
      </c>
      <c r="X459" s="220" t="s">
        <v>2845</v>
      </c>
      <c r="Y459" s="217" t="s">
        <v>2762</v>
      </c>
      <c r="Z459" s="220" t="s">
        <v>2748</v>
      </c>
      <c r="AA459" s="220"/>
      <c r="AB459" s="220" t="s">
        <v>2814</v>
      </c>
      <c r="AC459" s="218">
        <v>315057487273</v>
      </c>
      <c r="AD459" s="220" t="s">
        <v>1644</v>
      </c>
      <c r="AE459" s="220" t="s">
        <v>2846</v>
      </c>
      <c r="AF459" s="220" t="s">
        <v>2847</v>
      </c>
      <c r="AG459" s="223" t="s">
        <v>2848</v>
      </c>
      <c r="AH459" s="223" t="s">
        <v>2849</v>
      </c>
      <c r="AI459" s="221"/>
      <c r="AJ459" s="227" t="s">
        <v>2850</v>
      </c>
      <c r="AK459" s="227" t="s">
        <v>2851</v>
      </c>
      <c r="AL459" s="227" t="s">
        <v>2852</v>
      </c>
      <c r="AM459" s="217" t="s">
        <v>2853</v>
      </c>
      <c r="AN459" s="217" t="s">
        <v>2854</v>
      </c>
      <c r="AO459" s="217">
        <v>626204</v>
      </c>
      <c r="AP459" s="217" t="s">
        <v>2754</v>
      </c>
      <c r="AQ459" s="225">
        <v>42867</v>
      </c>
    </row>
    <row r="460" spans="1:43" s="228" customFormat="1" ht="36" x14ac:dyDescent="0.25">
      <c r="A460" s="217">
        <v>11</v>
      </c>
      <c r="B460" s="218" t="s">
        <v>2855</v>
      </c>
      <c r="C460" s="219" t="s">
        <v>660</v>
      </c>
      <c r="D460" s="220" t="s">
        <v>2741</v>
      </c>
      <c r="E460" s="221" t="s">
        <v>577</v>
      </c>
      <c r="F460" s="221" t="s">
        <v>2742</v>
      </c>
      <c r="G460" s="222" t="s">
        <v>2856</v>
      </c>
      <c r="H460" s="223">
        <v>8971517764</v>
      </c>
      <c r="I460" s="217">
        <v>82</v>
      </c>
      <c r="J460" s="223"/>
      <c r="K460" s="224">
        <v>0.81830000000000003</v>
      </c>
      <c r="L460" s="220" t="s">
        <v>2744</v>
      </c>
      <c r="M460" s="220"/>
      <c r="N460" s="220"/>
      <c r="O460" s="220"/>
      <c r="P460" s="220"/>
      <c r="Q460" s="220"/>
      <c r="R460" s="220"/>
      <c r="S460" s="220"/>
      <c r="T460" s="220" t="s">
        <v>1640</v>
      </c>
      <c r="U460" s="220" t="e">
        <f>[1]Sheet1!D647</f>
        <v>#REF!</v>
      </c>
      <c r="V460" s="225">
        <v>36512</v>
      </c>
      <c r="W460" s="220"/>
      <c r="X460" s="220" t="s">
        <v>2857</v>
      </c>
      <c r="Y460" s="217" t="s">
        <v>2747</v>
      </c>
      <c r="Z460" s="220" t="s">
        <v>2748</v>
      </c>
      <c r="AA460" s="220"/>
      <c r="AB460" s="220" t="s">
        <v>1662</v>
      </c>
      <c r="AC460" s="218"/>
      <c r="AD460" s="220" t="s">
        <v>1644</v>
      </c>
      <c r="AE460" s="220" t="s">
        <v>1739</v>
      </c>
      <c r="AF460" s="220" t="s">
        <v>142</v>
      </c>
      <c r="AG460" s="223" t="s">
        <v>2858</v>
      </c>
      <c r="AH460" s="223"/>
      <c r="AI460" s="221"/>
      <c r="AJ460" s="227" t="s">
        <v>2859</v>
      </c>
      <c r="AK460" s="227" t="s">
        <v>2860</v>
      </c>
      <c r="AL460" s="227" t="s">
        <v>2861</v>
      </c>
      <c r="AM460" s="217" t="s">
        <v>2752</v>
      </c>
      <c r="AN460" s="217" t="s">
        <v>2753</v>
      </c>
      <c r="AO460" s="217">
        <v>560068</v>
      </c>
      <c r="AP460" s="217" t="s">
        <v>1645</v>
      </c>
      <c r="AQ460" s="225">
        <v>42863</v>
      </c>
    </row>
    <row r="461" spans="1:43" s="228" customFormat="1" ht="24" x14ac:dyDescent="0.25">
      <c r="A461" s="217">
        <v>12</v>
      </c>
      <c r="B461" s="218" t="s">
        <v>2862</v>
      </c>
      <c r="C461" s="219" t="s">
        <v>2863</v>
      </c>
      <c r="D461" s="220" t="s">
        <v>2757</v>
      </c>
      <c r="E461" s="221" t="s">
        <v>577</v>
      </c>
      <c r="F461" s="221" t="s">
        <v>2742</v>
      </c>
      <c r="G461" s="222" t="s">
        <v>2864</v>
      </c>
      <c r="H461" s="223">
        <v>8892585777</v>
      </c>
      <c r="I461" s="217"/>
      <c r="J461" s="223"/>
      <c r="K461" s="224">
        <v>0.45500000000000002</v>
      </c>
      <c r="L461" s="220" t="s">
        <v>2744</v>
      </c>
      <c r="M461" s="220"/>
      <c r="N461" s="220"/>
      <c r="O461" s="220"/>
      <c r="P461" s="220"/>
      <c r="Q461" s="220"/>
      <c r="R461" s="220"/>
      <c r="S461" s="220"/>
      <c r="T461" s="220" t="s">
        <v>1640</v>
      </c>
      <c r="U461" s="220" t="e">
        <f>[1]Sheet1!D648</f>
        <v>#REF!</v>
      </c>
      <c r="V461" s="225">
        <v>35501</v>
      </c>
      <c r="W461" s="220" t="s">
        <v>2865</v>
      </c>
      <c r="X461" s="220" t="s">
        <v>2866</v>
      </c>
      <c r="Y461" s="217" t="s">
        <v>2747</v>
      </c>
      <c r="Z461" s="220" t="s">
        <v>2748</v>
      </c>
      <c r="AA461" s="220"/>
      <c r="AB461" s="220" t="s">
        <v>1637</v>
      </c>
      <c r="AC461" s="218"/>
      <c r="AD461" s="220" t="s">
        <v>1644</v>
      </c>
      <c r="AE461" s="220" t="s">
        <v>2061</v>
      </c>
      <c r="AF461" s="220" t="s">
        <v>2061</v>
      </c>
      <c r="AG461" s="223">
        <v>8904330113</v>
      </c>
      <c r="AH461" s="226"/>
      <c r="AI461" s="221"/>
      <c r="AJ461" s="227" t="s">
        <v>2867</v>
      </c>
      <c r="AK461" s="227" t="s">
        <v>2868</v>
      </c>
      <c r="AL461" s="227" t="s">
        <v>2869</v>
      </c>
      <c r="AM461" s="217" t="s">
        <v>2752</v>
      </c>
      <c r="AN461" s="217" t="s">
        <v>2753</v>
      </c>
      <c r="AO461" s="217">
        <v>560050</v>
      </c>
      <c r="AP461" s="217" t="s">
        <v>1645</v>
      </c>
      <c r="AQ461" s="225">
        <v>42889</v>
      </c>
    </row>
    <row r="462" spans="1:43" s="228" customFormat="1" ht="48" x14ac:dyDescent="0.25">
      <c r="A462" s="217">
        <v>13</v>
      </c>
      <c r="B462" s="218" t="s">
        <v>2870</v>
      </c>
      <c r="C462" s="219" t="s">
        <v>609</v>
      </c>
      <c r="D462" s="220" t="s">
        <v>2757</v>
      </c>
      <c r="E462" s="221" t="s">
        <v>577</v>
      </c>
      <c r="F462" s="221" t="s">
        <v>2742</v>
      </c>
      <c r="G462" s="222" t="s">
        <v>2871</v>
      </c>
      <c r="H462" s="223">
        <v>8233151597</v>
      </c>
      <c r="I462" s="217">
        <v>55</v>
      </c>
      <c r="J462" s="223" t="s">
        <v>1060</v>
      </c>
      <c r="K462" s="224">
        <v>0.57599999999999996</v>
      </c>
      <c r="L462" s="220" t="s">
        <v>2790</v>
      </c>
      <c r="M462" s="220"/>
      <c r="N462" s="220"/>
      <c r="O462" s="220"/>
      <c r="P462" s="220"/>
      <c r="Q462" s="220"/>
      <c r="R462" s="220"/>
      <c r="S462" s="220"/>
      <c r="T462" s="220" t="s">
        <v>1640</v>
      </c>
      <c r="U462" s="220" t="e">
        <f>[1]Sheet1!D649</f>
        <v>#REF!</v>
      </c>
      <c r="V462" s="225">
        <v>36156</v>
      </c>
      <c r="W462" s="220" t="s">
        <v>2872</v>
      </c>
      <c r="X462" s="220" t="s">
        <v>2873</v>
      </c>
      <c r="Y462" s="217" t="s">
        <v>2762</v>
      </c>
      <c r="Z462" s="220" t="s">
        <v>2748</v>
      </c>
      <c r="AA462" s="220"/>
      <c r="AB462" s="220" t="s">
        <v>1637</v>
      </c>
      <c r="AC462" s="218"/>
      <c r="AD462" s="220" t="s">
        <v>1644</v>
      </c>
      <c r="AE462" s="220" t="s">
        <v>2874</v>
      </c>
      <c r="AF462" s="220" t="s">
        <v>142</v>
      </c>
      <c r="AG462" s="223" t="s">
        <v>2875</v>
      </c>
      <c r="AH462" s="223"/>
      <c r="AI462" s="221"/>
      <c r="AJ462" s="227" t="s">
        <v>2876</v>
      </c>
      <c r="AK462" s="227" t="s">
        <v>2877</v>
      </c>
      <c r="AL462" s="227" t="s">
        <v>2878</v>
      </c>
      <c r="AM462" s="217" t="s">
        <v>2879</v>
      </c>
      <c r="AN462" s="217" t="s">
        <v>2880</v>
      </c>
      <c r="AO462" s="217">
        <v>313001</v>
      </c>
      <c r="AP462" s="217" t="s">
        <v>1645</v>
      </c>
      <c r="AQ462" s="225">
        <v>42864</v>
      </c>
    </row>
    <row r="463" spans="1:43" s="228" customFormat="1" ht="48" x14ac:dyDescent="0.25">
      <c r="A463" s="217">
        <v>14</v>
      </c>
      <c r="B463" s="218" t="s">
        <v>2881</v>
      </c>
      <c r="C463" s="219" t="s">
        <v>621</v>
      </c>
      <c r="D463" s="220" t="s">
        <v>2757</v>
      </c>
      <c r="E463" s="221" t="s">
        <v>577</v>
      </c>
      <c r="F463" s="221" t="s">
        <v>2742</v>
      </c>
      <c r="G463" s="222" t="s">
        <v>2882</v>
      </c>
      <c r="H463" s="223">
        <v>8219210850</v>
      </c>
      <c r="I463" s="217"/>
      <c r="J463" s="223"/>
      <c r="K463" s="224">
        <v>0.754</v>
      </c>
      <c r="L463" s="220" t="s">
        <v>2883</v>
      </c>
      <c r="M463" s="220" t="s">
        <v>1031</v>
      </c>
      <c r="N463" s="220"/>
      <c r="O463" s="220"/>
      <c r="P463" s="220"/>
      <c r="Q463" s="220"/>
      <c r="R463" s="220"/>
      <c r="S463" s="220"/>
      <c r="T463" s="220" t="s">
        <v>1640</v>
      </c>
      <c r="U463" s="220" t="e">
        <f>[1]Sheet1!D650</f>
        <v>#REF!</v>
      </c>
      <c r="V463" s="225">
        <v>36469</v>
      </c>
      <c r="W463" s="220" t="s">
        <v>2884</v>
      </c>
      <c r="X463" s="220" t="s">
        <v>2885</v>
      </c>
      <c r="Y463" s="217" t="s">
        <v>2762</v>
      </c>
      <c r="Z463" s="220" t="s">
        <v>2748</v>
      </c>
      <c r="AA463" s="220"/>
      <c r="AB463" s="220" t="s">
        <v>1637</v>
      </c>
      <c r="AC463" s="218">
        <v>811203683016</v>
      </c>
      <c r="AD463" s="220" t="s">
        <v>1644</v>
      </c>
      <c r="AE463" s="220" t="s">
        <v>2886</v>
      </c>
      <c r="AF463" s="220" t="s">
        <v>142</v>
      </c>
      <c r="AG463" s="223" t="s">
        <v>2887</v>
      </c>
      <c r="AH463" s="226" t="s">
        <v>2888</v>
      </c>
      <c r="AI463" s="221"/>
      <c r="AJ463" s="227" t="s">
        <v>2889</v>
      </c>
      <c r="AK463" s="227" t="s">
        <v>2890</v>
      </c>
      <c r="AL463" s="227"/>
      <c r="AM463" s="217" t="s">
        <v>2891</v>
      </c>
      <c r="AN463" s="217" t="s">
        <v>2892</v>
      </c>
      <c r="AO463" s="217">
        <v>175015</v>
      </c>
      <c r="AP463" s="217" t="s">
        <v>2754</v>
      </c>
      <c r="AQ463" s="225">
        <v>42874</v>
      </c>
    </row>
    <row r="464" spans="1:43" s="228" customFormat="1" ht="48" x14ac:dyDescent="0.25">
      <c r="A464" s="217">
        <v>15</v>
      </c>
      <c r="B464" s="218" t="s">
        <v>2893</v>
      </c>
      <c r="C464" s="219" t="s">
        <v>613</v>
      </c>
      <c r="D464" s="220" t="s">
        <v>2757</v>
      </c>
      <c r="E464" s="221" t="s">
        <v>577</v>
      </c>
      <c r="F464" s="221" t="s">
        <v>2742</v>
      </c>
      <c r="G464" s="222" t="s">
        <v>2894</v>
      </c>
      <c r="H464" s="223">
        <v>8892923110</v>
      </c>
      <c r="I464" s="217">
        <v>76</v>
      </c>
      <c r="J464" s="223" t="s">
        <v>1060</v>
      </c>
      <c r="K464" s="224">
        <v>0.58799999999999997</v>
      </c>
      <c r="L464" s="220" t="s">
        <v>2744</v>
      </c>
      <c r="M464" s="220" t="s">
        <v>1651</v>
      </c>
      <c r="N464" s="220"/>
      <c r="O464" s="220"/>
      <c r="P464" s="220"/>
      <c r="Q464" s="220"/>
      <c r="R464" s="220"/>
      <c r="S464" s="220"/>
      <c r="T464" s="220" t="s">
        <v>1640</v>
      </c>
      <c r="U464" s="220" t="e">
        <f>[1]Sheet1!D651</f>
        <v>#REF!</v>
      </c>
      <c r="V464" s="225">
        <v>35443</v>
      </c>
      <c r="W464" s="220" t="s">
        <v>2895</v>
      </c>
      <c r="X464" s="220" t="s">
        <v>2896</v>
      </c>
      <c r="Y464" s="217" t="s">
        <v>2772</v>
      </c>
      <c r="Z464" s="220" t="s">
        <v>2748</v>
      </c>
      <c r="AA464" s="220"/>
      <c r="AB464" s="220" t="s">
        <v>1637</v>
      </c>
      <c r="AC464" s="218"/>
      <c r="AD464" s="220"/>
      <c r="AE464" s="220"/>
      <c r="AF464" s="220"/>
      <c r="AG464" s="223" t="s">
        <v>2897</v>
      </c>
      <c r="AH464" s="223" t="s">
        <v>2898</v>
      </c>
      <c r="AI464" s="221"/>
      <c r="AJ464" s="227" t="s">
        <v>2899</v>
      </c>
      <c r="AK464" s="227" t="s">
        <v>2900</v>
      </c>
      <c r="AL464" s="227" t="s">
        <v>2901</v>
      </c>
      <c r="AM464" s="217" t="s">
        <v>2752</v>
      </c>
      <c r="AN464" s="217" t="s">
        <v>2753</v>
      </c>
      <c r="AO464" s="217">
        <v>560062</v>
      </c>
      <c r="AP464" s="217" t="s">
        <v>1645</v>
      </c>
      <c r="AQ464" s="225">
        <v>42866</v>
      </c>
    </row>
    <row r="465" spans="1:43" s="228" customFormat="1" ht="36" x14ac:dyDescent="0.25">
      <c r="A465" s="217">
        <v>16</v>
      </c>
      <c r="B465" s="218" t="s">
        <v>2902</v>
      </c>
      <c r="C465" s="219" t="s">
        <v>2903</v>
      </c>
      <c r="D465" s="220" t="s">
        <v>2757</v>
      </c>
      <c r="E465" s="221" t="s">
        <v>577</v>
      </c>
      <c r="F465" s="221" t="s">
        <v>2742</v>
      </c>
      <c r="G465" s="222" t="s">
        <v>2904</v>
      </c>
      <c r="H465" s="223">
        <v>7406042414</v>
      </c>
      <c r="I465" s="220"/>
      <c r="J465" s="223"/>
      <c r="K465" s="220">
        <v>0.75460000000000005</v>
      </c>
      <c r="L465" s="220" t="s">
        <v>2905</v>
      </c>
      <c r="M465" s="220"/>
      <c r="N465" s="220"/>
      <c r="O465" s="220"/>
      <c r="P465" s="220"/>
      <c r="Q465" s="220"/>
      <c r="R465" s="220"/>
      <c r="S465" s="220"/>
      <c r="T465" s="220" t="s">
        <v>1640</v>
      </c>
      <c r="U465" s="220" t="e">
        <f>[1]Sheet1!D652</f>
        <v>#REF!</v>
      </c>
      <c r="V465" s="225">
        <v>35179</v>
      </c>
      <c r="W465" s="220" t="s">
        <v>2906</v>
      </c>
      <c r="X465" s="220" t="s">
        <v>2907</v>
      </c>
      <c r="Y465" s="217" t="s">
        <v>2762</v>
      </c>
      <c r="Z465" s="220" t="s">
        <v>2748</v>
      </c>
      <c r="AA465" s="220"/>
      <c r="AB465" s="220" t="s">
        <v>1662</v>
      </c>
      <c r="AC465" s="218">
        <v>297297736480</v>
      </c>
      <c r="AD465" s="220" t="s">
        <v>1644</v>
      </c>
      <c r="AE465" s="220" t="s">
        <v>2908</v>
      </c>
      <c r="AF465" s="220" t="s">
        <v>2909</v>
      </c>
      <c r="AG465" s="223" t="s">
        <v>2910</v>
      </c>
      <c r="AH465" s="226"/>
      <c r="AI465" s="221"/>
      <c r="AJ465" s="227" t="s">
        <v>2911</v>
      </c>
      <c r="AK465" s="229" t="s">
        <v>2912</v>
      </c>
      <c r="AL465" s="227" t="s">
        <v>2913</v>
      </c>
      <c r="AM465" s="217" t="s">
        <v>2752</v>
      </c>
      <c r="AN465" s="217" t="s">
        <v>2753</v>
      </c>
      <c r="AO465" s="217">
        <v>560078</v>
      </c>
      <c r="AP465" s="217" t="s">
        <v>2754</v>
      </c>
      <c r="AQ465" s="220">
        <v>42886</v>
      </c>
    </row>
    <row r="466" spans="1:43" s="228" customFormat="1" ht="48" x14ac:dyDescent="0.25">
      <c r="A466" s="217">
        <v>17</v>
      </c>
      <c r="B466" s="218" t="s">
        <v>2914</v>
      </c>
      <c r="C466" s="219" t="s">
        <v>636</v>
      </c>
      <c r="D466" s="220" t="s">
        <v>2757</v>
      </c>
      <c r="E466" s="221" t="s">
        <v>577</v>
      </c>
      <c r="F466" s="221" t="s">
        <v>2742</v>
      </c>
      <c r="G466" s="222" t="s">
        <v>2915</v>
      </c>
      <c r="H466" s="223">
        <v>8121013944</v>
      </c>
      <c r="I466" s="217"/>
      <c r="J466" s="223"/>
      <c r="K466" s="224">
        <v>0.92349999999999999</v>
      </c>
      <c r="L466" s="220" t="s">
        <v>2916</v>
      </c>
      <c r="M466" s="220"/>
      <c r="N466" s="220"/>
      <c r="O466" s="220"/>
      <c r="P466" s="220"/>
      <c r="Q466" s="220"/>
      <c r="R466" s="220"/>
      <c r="S466" s="220"/>
      <c r="T466" s="220" t="s">
        <v>1640</v>
      </c>
      <c r="U466" s="220" t="e">
        <f>[1]Sheet1!D653</f>
        <v>#REF!</v>
      </c>
      <c r="V466" s="225">
        <v>36416</v>
      </c>
      <c r="W466" s="220" t="s">
        <v>2917</v>
      </c>
      <c r="X466" s="220" t="s">
        <v>2918</v>
      </c>
      <c r="Y466" s="217" t="s">
        <v>2834</v>
      </c>
      <c r="Z466" s="220" t="s">
        <v>2748</v>
      </c>
      <c r="AA466" s="220"/>
      <c r="AB466" s="220" t="s">
        <v>1662</v>
      </c>
      <c r="AC466" s="218">
        <v>693856737966</v>
      </c>
      <c r="AD466" s="220" t="s">
        <v>1687</v>
      </c>
      <c r="AE466" s="220" t="s">
        <v>2919</v>
      </c>
      <c r="AF466" s="220" t="s">
        <v>142</v>
      </c>
      <c r="AG466" s="223" t="s">
        <v>2920</v>
      </c>
      <c r="AH466" s="226"/>
      <c r="AI466" s="221"/>
      <c r="AJ466" s="227" t="s">
        <v>2921</v>
      </c>
      <c r="AK466" s="227" t="s">
        <v>2922</v>
      </c>
      <c r="AL466" s="227"/>
      <c r="AM466" s="217" t="s">
        <v>2923</v>
      </c>
      <c r="AN466" s="217" t="s">
        <v>2753</v>
      </c>
      <c r="AO466" s="217">
        <v>515201</v>
      </c>
      <c r="AP466" s="217" t="s">
        <v>2924</v>
      </c>
      <c r="AQ466" s="225">
        <v>42888</v>
      </c>
    </row>
    <row r="467" spans="1:43" s="228" customFormat="1" ht="48" x14ac:dyDescent="0.25">
      <c r="A467" s="217">
        <v>18</v>
      </c>
      <c r="B467" s="218" t="s">
        <v>2925</v>
      </c>
      <c r="C467" s="219" t="s">
        <v>2926</v>
      </c>
      <c r="D467" s="220" t="s">
        <v>2757</v>
      </c>
      <c r="E467" s="221" t="s">
        <v>577</v>
      </c>
      <c r="F467" s="221" t="s">
        <v>2742</v>
      </c>
      <c r="G467" s="222" t="s">
        <v>2927</v>
      </c>
      <c r="H467" s="223">
        <v>7019890794</v>
      </c>
      <c r="I467" s="217"/>
      <c r="J467" s="223"/>
      <c r="K467" s="224">
        <v>0.5716</v>
      </c>
      <c r="L467" s="220" t="s">
        <v>2744</v>
      </c>
      <c r="M467" s="220"/>
      <c r="N467" s="220"/>
      <c r="O467" s="220"/>
      <c r="P467" s="220"/>
      <c r="Q467" s="220"/>
      <c r="R467" s="220"/>
      <c r="S467" s="220"/>
      <c r="T467" s="220" t="s">
        <v>1640</v>
      </c>
      <c r="U467" s="220" t="e">
        <f>[1]Sheet1!D654</f>
        <v>#REF!</v>
      </c>
      <c r="V467" s="225">
        <v>36501</v>
      </c>
      <c r="W467" s="220" t="s">
        <v>2928</v>
      </c>
      <c r="X467" s="220" t="s">
        <v>2929</v>
      </c>
      <c r="Y467" s="217" t="s">
        <v>2772</v>
      </c>
      <c r="Z467" s="220" t="s">
        <v>2748</v>
      </c>
      <c r="AA467" s="220"/>
      <c r="AB467" s="220" t="s">
        <v>2814</v>
      </c>
      <c r="AC467" s="218"/>
      <c r="AD467" s="220" t="s">
        <v>1644</v>
      </c>
      <c r="AE467" s="220" t="s">
        <v>2377</v>
      </c>
      <c r="AF467" s="220" t="s">
        <v>142</v>
      </c>
      <c r="AG467" s="223" t="s">
        <v>2930</v>
      </c>
      <c r="AH467" s="226" t="s">
        <v>2931</v>
      </c>
      <c r="AI467" s="221"/>
      <c r="AJ467" s="227" t="s">
        <v>2932</v>
      </c>
      <c r="AK467" s="227" t="s">
        <v>2933</v>
      </c>
      <c r="AL467" s="227" t="s">
        <v>2934</v>
      </c>
      <c r="AM467" s="217" t="s">
        <v>2752</v>
      </c>
      <c r="AN467" s="217" t="s">
        <v>2753</v>
      </c>
      <c r="AO467" s="217">
        <v>560007</v>
      </c>
      <c r="AP467" s="217" t="s">
        <v>2754</v>
      </c>
      <c r="AQ467" s="225">
        <v>42886</v>
      </c>
    </row>
    <row r="468" spans="1:43" s="228" customFormat="1" ht="36" x14ac:dyDescent="0.25">
      <c r="A468" s="217">
        <v>19</v>
      </c>
      <c r="B468" s="218" t="s">
        <v>2935</v>
      </c>
      <c r="C468" s="219" t="s">
        <v>638</v>
      </c>
      <c r="D468" s="220" t="s">
        <v>2757</v>
      </c>
      <c r="E468" s="221" t="s">
        <v>577</v>
      </c>
      <c r="F468" s="221" t="s">
        <v>2742</v>
      </c>
      <c r="G468" s="222" t="s">
        <v>2936</v>
      </c>
      <c r="H468" s="223">
        <v>8197052204</v>
      </c>
      <c r="I468" s="217"/>
      <c r="J468" s="223"/>
      <c r="K468" s="224">
        <v>0.69099999999999995</v>
      </c>
      <c r="L468" s="220" t="s">
        <v>2744</v>
      </c>
      <c r="M468" s="220"/>
      <c r="N468" s="220"/>
      <c r="O468" s="220"/>
      <c r="P468" s="220"/>
      <c r="Q468" s="220"/>
      <c r="R468" s="220"/>
      <c r="S468" s="220"/>
      <c r="T468" s="220" t="s">
        <v>1640</v>
      </c>
      <c r="U468" s="220" t="e">
        <f>[1]Sheet1!D655</f>
        <v>#REF!</v>
      </c>
      <c r="V468" s="225">
        <v>36463</v>
      </c>
      <c r="W468" s="220" t="s">
        <v>2937</v>
      </c>
      <c r="X468" s="220" t="s">
        <v>2938</v>
      </c>
      <c r="Y468" s="217" t="s">
        <v>2762</v>
      </c>
      <c r="Z468" s="220" t="s">
        <v>2748</v>
      </c>
      <c r="AA468" s="220"/>
      <c r="AB468" s="220" t="s">
        <v>1637</v>
      </c>
      <c r="AC468" s="218"/>
      <c r="AD468" s="220" t="s">
        <v>1644</v>
      </c>
      <c r="AE468" s="220" t="s">
        <v>1739</v>
      </c>
      <c r="AF468" s="220" t="s">
        <v>2939</v>
      </c>
      <c r="AG468" s="223" t="s">
        <v>2940</v>
      </c>
      <c r="AH468" s="226" t="s">
        <v>2941</v>
      </c>
      <c r="AI468" s="221"/>
      <c r="AJ468" s="227" t="s">
        <v>2942</v>
      </c>
      <c r="AK468" s="227" t="s">
        <v>2943</v>
      </c>
      <c r="AL468" s="227" t="s">
        <v>2944</v>
      </c>
      <c r="AM468" s="217" t="s">
        <v>2945</v>
      </c>
      <c r="AN468" s="217" t="s">
        <v>2753</v>
      </c>
      <c r="AO468" s="217">
        <v>570017</v>
      </c>
      <c r="AP468" s="217" t="s">
        <v>2754</v>
      </c>
      <c r="AQ468" s="225">
        <v>42891</v>
      </c>
    </row>
    <row r="469" spans="1:43" s="228" customFormat="1" ht="48" x14ac:dyDescent="0.25">
      <c r="A469" s="217">
        <v>20</v>
      </c>
      <c r="B469" s="218" t="s">
        <v>2946</v>
      </c>
      <c r="C469" s="219" t="s">
        <v>623</v>
      </c>
      <c r="D469" s="220" t="s">
        <v>2757</v>
      </c>
      <c r="E469" s="221" t="s">
        <v>577</v>
      </c>
      <c r="F469" s="221" t="s">
        <v>2742</v>
      </c>
      <c r="G469" s="222" t="s">
        <v>2947</v>
      </c>
      <c r="H469" s="223">
        <v>9083716055</v>
      </c>
      <c r="I469" s="217"/>
      <c r="J469" s="223" t="s">
        <v>1060</v>
      </c>
      <c r="K469" s="224">
        <v>0.748</v>
      </c>
      <c r="L469" s="220" t="s">
        <v>2948</v>
      </c>
      <c r="M469" s="220"/>
      <c r="N469" s="220"/>
      <c r="O469" s="220"/>
      <c r="P469" s="220"/>
      <c r="Q469" s="220"/>
      <c r="R469" s="220"/>
      <c r="S469" s="220"/>
      <c r="T469" s="220" t="s">
        <v>1640</v>
      </c>
      <c r="U469" s="220" t="e">
        <f>[1]Sheet1!D656</f>
        <v>#REF!</v>
      </c>
      <c r="V469" s="225" t="s">
        <v>2949</v>
      </c>
      <c r="W469" s="220" t="s">
        <v>2950</v>
      </c>
      <c r="X469" s="220" t="s">
        <v>2951</v>
      </c>
      <c r="Y469" s="217" t="s">
        <v>2762</v>
      </c>
      <c r="Z469" s="220" t="s">
        <v>2748</v>
      </c>
      <c r="AA469" s="220"/>
      <c r="AB469" s="220" t="s">
        <v>1662</v>
      </c>
      <c r="AC469" s="218"/>
      <c r="AD469" s="220" t="s">
        <v>1644</v>
      </c>
      <c r="AE469" s="220" t="s">
        <v>142</v>
      </c>
      <c r="AF469" s="220" t="s">
        <v>142</v>
      </c>
      <c r="AG469" s="223">
        <v>9733015481</v>
      </c>
      <c r="AH469" s="226"/>
      <c r="AI469" s="221"/>
      <c r="AJ469" s="227"/>
      <c r="AK469" s="227" t="s">
        <v>2952</v>
      </c>
      <c r="AL469" s="227" t="s">
        <v>2953</v>
      </c>
      <c r="AM469" s="217" t="s">
        <v>2953</v>
      </c>
      <c r="AN469" s="217" t="s">
        <v>2954</v>
      </c>
      <c r="AO469" s="217">
        <v>734401</v>
      </c>
      <c r="AP469" s="217" t="s">
        <v>2754</v>
      </c>
      <c r="AQ469" s="225">
        <v>42884</v>
      </c>
    </row>
    <row r="470" spans="1:43" s="228" customFormat="1" ht="36" x14ac:dyDescent="0.25">
      <c r="A470" s="217">
        <v>21</v>
      </c>
      <c r="B470" s="218" t="s">
        <v>2955</v>
      </c>
      <c r="C470" s="219" t="s">
        <v>635</v>
      </c>
      <c r="D470" s="220" t="s">
        <v>2757</v>
      </c>
      <c r="E470" s="221" t="s">
        <v>577</v>
      </c>
      <c r="F470" s="221" t="s">
        <v>2742</v>
      </c>
      <c r="G470" s="222" t="s">
        <v>2956</v>
      </c>
      <c r="H470" s="223">
        <v>8660064959</v>
      </c>
      <c r="I470" s="217"/>
      <c r="J470" s="223"/>
      <c r="K470" s="224">
        <v>0.68300000000000005</v>
      </c>
      <c r="L470" s="220" t="s">
        <v>2744</v>
      </c>
      <c r="M470" s="220"/>
      <c r="N470" s="220"/>
      <c r="O470" s="220"/>
      <c r="P470" s="220"/>
      <c r="Q470" s="220"/>
      <c r="R470" s="220"/>
      <c r="S470" s="220"/>
      <c r="T470" s="220" t="s">
        <v>1640</v>
      </c>
      <c r="U470" s="220" t="e">
        <f>[1]Sheet1!D657</f>
        <v>#REF!</v>
      </c>
      <c r="V470" s="225">
        <v>36401</v>
      </c>
      <c r="W470" s="220" t="s">
        <v>2203</v>
      </c>
      <c r="X470" s="220" t="s">
        <v>2957</v>
      </c>
      <c r="Y470" s="217" t="s">
        <v>2772</v>
      </c>
      <c r="Z470" s="220" t="s">
        <v>2748</v>
      </c>
      <c r="AA470" s="220"/>
      <c r="AB470" s="220" t="s">
        <v>1637</v>
      </c>
      <c r="AC470" s="218">
        <v>790171459337</v>
      </c>
      <c r="AD470" s="220" t="s">
        <v>1644</v>
      </c>
      <c r="AE470" s="220" t="s">
        <v>1695</v>
      </c>
      <c r="AF470" s="220" t="s">
        <v>142</v>
      </c>
      <c r="AG470" s="223" t="s">
        <v>2958</v>
      </c>
      <c r="AH470" s="226" t="s">
        <v>2959</v>
      </c>
      <c r="AI470" s="221"/>
      <c r="AJ470" s="227" t="s">
        <v>2960</v>
      </c>
      <c r="AK470" s="227" t="s">
        <v>2961</v>
      </c>
      <c r="AL470" s="227" t="s">
        <v>2962</v>
      </c>
      <c r="AM470" s="217" t="s">
        <v>2962</v>
      </c>
      <c r="AN470" s="217" t="s">
        <v>2753</v>
      </c>
      <c r="AO470" s="217">
        <v>583101</v>
      </c>
      <c r="AP470" s="217" t="s">
        <v>2754</v>
      </c>
      <c r="AQ470" s="225">
        <v>42886</v>
      </c>
    </row>
    <row r="471" spans="1:43" s="228" customFormat="1" ht="36" x14ac:dyDescent="0.25">
      <c r="A471" s="217">
        <v>22</v>
      </c>
      <c r="B471" s="218" t="s">
        <v>2963</v>
      </c>
      <c r="C471" s="219" t="s">
        <v>2964</v>
      </c>
      <c r="D471" s="220" t="s">
        <v>2757</v>
      </c>
      <c r="E471" s="221" t="s">
        <v>577</v>
      </c>
      <c r="F471" s="221" t="s">
        <v>2742</v>
      </c>
      <c r="G471" s="222" t="s">
        <v>643</v>
      </c>
      <c r="H471" s="223">
        <v>9632897023</v>
      </c>
      <c r="I471" s="217"/>
      <c r="J471" s="223"/>
      <c r="K471" s="224">
        <v>0.64600000000000002</v>
      </c>
      <c r="L471" s="220" t="s">
        <v>2744</v>
      </c>
      <c r="M471" s="220"/>
      <c r="N471" s="220"/>
      <c r="O471" s="220"/>
      <c r="P471" s="220"/>
      <c r="Q471" s="220"/>
      <c r="R471" s="220"/>
      <c r="S471" s="220"/>
      <c r="T471" s="220" t="s">
        <v>1640</v>
      </c>
      <c r="U471" s="220" t="e">
        <f>[1]Sheet1!D658</f>
        <v>#REF!</v>
      </c>
      <c r="V471" s="225">
        <v>36368</v>
      </c>
      <c r="W471" s="220" t="s">
        <v>2965</v>
      </c>
      <c r="X471" s="220" t="s">
        <v>2966</v>
      </c>
      <c r="Y471" s="217" t="s">
        <v>2772</v>
      </c>
      <c r="Z471" s="220" t="s">
        <v>2748</v>
      </c>
      <c r="AA471" s="220"/>
      <c r="AB471" s="220" t="s">
        <v>1637</v>
      </c>
      <c r="AC471" s="218"/>
      <c r="AD471" s="220" t="s">
        <v>1644</v>
      </c>
      <c r="AE471" s="220" t="s">
        <v>1739</v>
      </c>
      <c r="AF471" s="220" t="s">
        <v>2967</v>
      </c>
      <c r="AG471" s="223" t="s">
        <v>2968</v>
      </c>
      <c r="AH471" s="226"/>
      <c r="AI471" s="221"/>
      <c r="AJ471" s="227" t="s">
        <v>2969</v>
      </c>
      <c r="AK471" s="227" t="s">
        <v>2970</v>
      </c>
      <c r="AL471" s="227"/>
      <c r="AM471" s="217" t="s">
        <v>2752</v>
      </c>
      <c r="AN471" s="217" t="s">
        <v>2753</v>
      </c>
      <c r="AO471" s="217">
        <v>560096</v>
      </c>
      <c r="AP471" s="217" t="s">
        <v>1645</v>
      </c>
      <c r="AQ471" s="225">
        <v>42895</v>
      </c>
    </row>
    <row r="472" spans="1:43" s="228" customFormat="1" ht="48" x14ac:dyDescent="0.25">
      <c r="A472" s="217">
        <v>23</v>
      </c>
      <c r="B472" s="218" t="s">
        <v>2971</v>
      </c>
      <c r="C472" s="219" t="s">
        <v>622</v>
      </c>
      <c r="D472" s="220" t="s">
        <v>2757</v>
      </c>
      <c r="E472" s="221" t="s">
        <v>577</v>
      </c>
      <c r="F472" s="221" t="s">
        <v>2742</v>
      </c>
      <c r="G472" s="222" t="s">
        <v>2972</v>
      </c>
      <c r="H472" s="223">
        <v>9901863572</v>
      </c>
      <c r="I472" s="217"/>
      <c r="J472" s="223"/>
      <c r="K472" s="224">
        <v>0.76500000000000001</v>
      </c>
      <c r="L472" s="220" t="s">
        <v>2744</v>
      </c>
      <c r="M472" s="220"/>
      <c r="N472" s="220"/>
      <c r="O472" s="220"/>
      <c r="P472" s="220"/>
      <c r="Q472" s="220"/>
      <c r="R472" s="220"/>
      <c r="S472" s="220"/>
      <c r="T472" s="220" t="s">
        <v>1640</v>
      </c>
      <c r="U472" s="220" t="e">
        <f>[1]Sheet1!D659</f>
        <v>#REF!</v>
      </c>
      <c r="V472" s="225">
        <v>36299</v>
      </c>
      <c r="W472" s="220" t="s">
        <v>2973</v>
      </c>
      <c r="X472" s="220" t="s">
        <v>2974</v>
      </c>
      <c r="Y472" s="217" t="s">
        <v>2747</v>
      </c>
      <c r="Z472" s="220" t="s">
        <v>2748</v>
      </c>
      <c r="AA472" s="220"/>
      <c r="AB472" s="220" t="s">
        <v>1662</v>
      </c>
      <c r="AC472" s="218"/>
      <c r="AD472" s="220" t="s">
        <v>1644</v>
      </c>
      <c r="AE472" s="220" t="s">
        <v>2975</v>
      </c>
      <c r="AF472" s="220" t="s">
        <v>2976</v>
      </c>
      <c r="AG472" s="223" t="s">
        <v>2977</v>
      </c>
      <c r="AH472" s="226" t="s">
        <v>2978</v>
      </c>
      <c r="AI472" s="221"/>
      <c r="AJ472" s="227" t="s">
        <v>2979</v>
      </c>
      <c r="AK472" s="227" t="s">
        <v>2980</v>
      </c>
      <c r="AL472" s="227" t="s">
        <v>2981</v>
      </c>
      <c r="AM472" s="217" t="s">
        <v>2777</v>
      </c>
      <c r="AN472" s="217" t="s">
        <v>2753</v>
      </c>
      <c r="AO472" s="217">
        <v>560023</v>
      </c>
      <c r="AP472" s="217" t="s">
        <v>2754</v>
      </c>
      <c r="AQ472" s="225">
        <v>42880</v>
      </c>
    </row>
    <row r="473" spans="1:43" s="228" customFormat="1" ht="48" x14ac:dyDescent="0.2">
      <c r="A473" s="217">
        <v>24</v>
      </c>
      <c r="B473" s="218" t="s">
        <v>2982</v>
      </c>
      <c r="C473" s="219" t="s">
        <v>673</v>
      </c>
      <c r="D473" s="220" t="s">
        <v>2741</v>
      </c>
      <c r="E473" s="221" t="s">
        <v>577</v>
      </c>
      <c r="F473" s="221" t="s">
        <v>2742</v>
      </c>
      <c r="G473" s="222" t="s">
        <v>2983</v>
      </c>
      <c r="H473" s="223">
        <v>7204585417</v>
      </c>
      <c r="I473" s="217"/>
      <c r="J473" s="223"/>
      <c r="K473" s="224">
        <v>0.54600000000000004</v>
      </c>
      <c r="L473" s="220" t="s">
        <v>2984</v>
      </c>
      <c r="M473" s="220"/>
      <c r="N473" s="220"/>
      <c r="O473" s="220"/>
      <c r="P473" s="220"/>
      <c r="Q473" s="220"/>
      <c r="R473" s="220"/>
      <c r="S473" s="220"/>
      <c r="T473" s="220" t="s">
        <v>1640</v>
      </c>
      <c r="U473" s="220" t="e">
        <f>[1]Sheet1!D660</f>
        <v>#REF!</v>
      </c>
      <c r="V473" s="225">
        <v>36161</v>
      </c>
      <c r="W473" s="220" t="s">
        <v>2985</v>
      </c>
      <c r="X473" s="220" t="s">
        <v>2986</v>
      </c>
      <c r="Y473" s="217" t="s">
        <v>2772</v>
      </c>
      <c r="Z473" s="220" t="s">
        <v>2748</v>
      </c>
      <c r="AA473" s="220"/>
      <c r="AB473" s="220" t="s">
        <v>1637</v>
      </c>
      <c r="AC473" s="218">
        <v>932599674816</v>
      </c>
      <c r="AD473" s="220" t="s">
        <v>1644</v>
      </c>
      <c r="AE473" s="220" t="s">
        <v>2987</v>
      </c>
      <c r="AF473" s="220" t="s">
        <v>1065</v>
      </c>
      <c r="AG473" s="231" t="s">
        <v>2988</v>
      </c>
      <c r="AH473" s="231" t="s">
        <v>2989</v>
      </c>
      <c r="AI473" s="221"/>
      <c r="AJ473" s="227" t="s">
        <v>2990</v>
      </c>
      <c r="AK473" s="227" t="s">
        <v>2991</v>
      </c>
      <c r="AL473" s="227" t="s">
        <v>2992</v>
      </c>
      <c r="AM473" s="217" t="s">
        <v>2752</v>
      </c>
      <c r="AN473" s="217" t="s">
        <v>2753</v>
      </c>
      <c r="AO473" s="217">
        <v>560102</v>
      </c>
      <c r="AP473" s="217" t="s">
        <v>1645</v>
      </c>
      <c r="AQ473" s="225">
        <v>42892</v>
      </c>
    </row>
    <row r="474" spans="1:43" s="228" customFormat="1" ht="36" x14ac:dyDescent="0.2">
      <c r="A474" s="217">
        <v>25</v>
      </c>
      <c r="B474" s="218" t="s">
        <v>2993</v>
      </c>
      <c r="C474" s="232" t="s">
        <v>668</v>
      </c>
      <c r="D474" s="220" t="s">
        <v>2741</v>
      </c>
      <c r="E474" s="221" t="s">
        <v>577</v>
      </c>
      <c r="F474" s="221" t="s">
        <v>2742</v>
      </c>
      <c r="G474" s="222" t="s">
        <v>2994</v>
      </c>
      <c r="H474" s="231">
        <v>8095370334</v>
      </c>
      <c r="I474" s="217"/>
      <c r="J474" s="231"/>
      <c r="K474" s="233">
        <v>0.73799999999999999</v>
      </c>
      <c r="L474" s="217" t="s">
        <v>2744</v>
      </c>
      <c r="M474" s="234"/>
      <c r="N474" s="234"/>
      <c r="O474" s="234"/>
      <c r="P474" s="234"/>
      <c r="Q474" s="234"/>
      <c r="R474" s="234"/>
      <c r="S474" s="234"/>
      <c r="T474" s="220" t="s">
        <v>1640</v>
      </c>
      <c r="U474" s="220" t="e">
        <f>[1]Sheet1!D661</f>
        <v>#REF!</v>
      </c>
      <c r="V474" s="225">
        <v>36213</v>
      </c>
      <c r="W474" s="217" t="s">
        <v>2995</v>
      </c>
      <c r="X474" s="217" t="s">
        <v>2996</v>
      </c>
      <c r="Y474" s="217" t="s">
        <v>2747</v>
      </c>
      <c r="Z474" s="220" t="s">
        <v>2748</v>
      </c>
      <c r="AA474" s="220"/>
      <c r="AB474" s="217" t="s">
        <v>1662</v>
      </c>
      <c r="AC474" s="218"/>
      <c r="AD474" s="220" t="s">
        <v>1644</v>
      </c>
      <c r="AE474" s="217" t="s">
        <v>2997</v>
      </c>
      <c r="AF474" s="217" t="s">
        <v>2998</v>
      </c>
      <c r="AG474" s="231" t="s">
        <v>2999</v>
      </c>
      <c r="AH474" s="230"/>
      <c r="AI474" s="217"/>
      <c r="AJ474" s="229" t="s">
        <v>3000</v>
      </c>
      <c r="AK474" s="229" t="s">
        <v>3001</v>
      </c>
      <c r="AL474" s="229" t="s">
        <v>3002</v>
      </c>
      <c r="AM474" s="217" t="s">
        <v>2777</v>
      </c>
      <c r="AN474" s="217" t="s">
        <v>2753</v>
      </c>
      <c r="AO474" s="217">
        <v>560068</v>
      </c>
      <c r="AP474" s="217" t="s">
        <v>2754</v>
      </c>
      <c r="AQ474" s="225">
        <v>42874</v>
      </c>
    </row>
    <row r="475" spans="1:43" s="228" customFormat="1" ht="48" x14ac:dyDescent="0.2">
      <c r="A475" s="217">
        <v>26</v>
      </c>
      <c r="B475" s="218" t="s">
        <v>3003</v>
      </c>
      <c r="C475" s="219" t="s">
        <v>630</v>
      </c>
      <c r="D475" s="220" t="s">
        <v>2757</v>
      </c>
      <c r="E475" s="221" t="s">
        <v>577</v>
      </c>
      <c r="F475" s="221" t="s">
        <v>2742</v>
      </c>
      <c r="G475" s="222" t="s">
        <v>3004</v>
      </c>
      <c r="H475" s="231">
        <v>9739275880</v>
      </c>
      <c r="I475" s="217"/>
      <c r="J475" s="223" t="s">
        <v>1060</v>
      </c>
      <c r="K475" s="224">
        <v>0.64600000000000002</v>
      </c>
      <c r="L475" s="220" t="s">
        <v>2759</v>
      </c>
      <c r="M475" s="220"/>
      <c r="N475" s="220"/>
      <c r="O475" s="220"/>
      <c r="P475" s="220"/>
      <c r="Q475" s="220"/>
      <c r="R475" s="220"/>
      <c r="S475" s="220"/>
      <c r="T475" s="220" t="s">
        <v>1640</v>
      </c>
      <c r="U475" s="220" t="e">
        <f>[1]Sheet1!D662</f>
        <v>#REF!</v>
      </c>
      <c r="V475" s="225">
        <v>36616</v>
      </c>
      <c r="W475" s="220" t="s">
        <v>3005</v>
      </c>
      <c r="X475" s="220" t="s">
        <v>3006</v>
      </c>
      <c r="Y475" s="217" t="s">
        <v>2762</v>
      </c>
      <c r="Z475" s="220" t="s">
        <v>2748</v>
      </c>
      <c r="AA475" s="220"/>
      <c r="AB475" s="220" t="s">
        <v>1662</v>
      </c>
      <c r="AC475" s="218">
        <v>871147403556</v>
      </c>
      <c r="AD475" s="220" t="s">
        <v>1644</v>
      </c>
      <c r="AE475" s="220" t="s">
        <v>2413</v>
      </c>
      <c r="AF475" s="220" t="s">
        <v>1065</v>
      </c>
      <c r="AG475" s="223" t="s">
        <v>3007</v>
      </c>
      <c r="AH475" s="226"/>
      <c r="AI475" s="221"/>
      <c r="AJ475" s="227" t="s">
        <v>3008</v>
      </c>
      <c r="AK475" s="227" t="s">
        <v>3009</v>
      </c>
      <c r="AL475" s="227" t="s">
        <v>3010</v>
      </c>
      <c r="AM475" s="217" t="s">
        <v>3011</v>
      </c>
      <c r="AN475" s="217" t="s">
        <v>2854</v>
      </c>
      <c r="AO475" s="217">
        <v>635301</v>
      </c>
      <c r="AP475" s="217" t="s">
        <v>2754</v>
      </c>
      <c r="AQ475" s="225">
        <v>42886</v>
      </c>
    </row>
    <row r="476" spans="1:43" s="228" customFormat="1" ht="24" x14ac:dyDescent="0.2">
      <c r="A476" s="217">
        <v>27</v>
      </c>
      <c r="B476" s="218" t="s">
        <v>3012</v>
      </c>
      <c r="C476" s="232" t="s">
        <v>3013</v>
      </c>
      <c r="D476" s="220" t="s">
        <v>2757</v>
      </c>
      <c r="E476" s="221" t="s">
        <v>577</v>
      </c>
      <c r="F476" s="221" t="s">
        <v>2742</v>
      </c>
      <c r="G476" s="222" t="s">
        <v>619</v>
      </c>
      <c r="H476" s="231">
        <v>8075457644</v>
      </c>
      <c r="I476" s="217"/>
      <c r="J476" s="231"/>
      <c r="K476" s="233">
        <v>0.71499999999999997</v>
      </c>
      <c r="L476" s="217" t="s">
        <v>2811</v>
      </c>
      <c r="M476" s="234"/>
      <c r="N476" s="234"/>
      <c r="O476" s="234"/>
      <c r="P476" s="234"/>
      <c r="Q476" s="234"/>
      <c r="R476" s="234"/>
      <c r="S476" s="234"/>
      <c r="T476" s="220" t="s">
        <v>1640</v>
      </c>
      <c r="U476" s="220" t="e">
        <f>[1]Sheet1!D663</f>
        <v>#REF!</v>
      </c>
      <c r="V476" s="225">
        <v>36041</v>
      </c>
      <c r="W476" s="217" t="s">
        <v>3014</v>
      </c>
      <c r="X476" s="217" t="s">
        <v>3015</v>
      </c>
      <c r="Y476" s="217" t="s">
        <v>2762</v>
      </c>
      <c r="Z476" s="220" t="s">
        <v>2748</v>
      </c>
      <c r="AA476" s="220"/>
      <c r="AB476" s="217" t="s">
        <v>1637</v>
      </c>
      <c r="AC476" s="218">
        <v>949202278800</v>
      </c>
      <c r="AD476" s="220" t="s">
        <v>1644</v>
      </c>
      <c r="AE476" s="217" t="s">
        <v>3016</v>
      </c>
      <c r="AF476" s="217" t="s">
        <v>142</v>
      </c>
      <c r="AG476" s="231" t="s">
        <v>3017</v>
      </c>
      <c r="AH476" s="230" t="s">
        <v>3018</v>
      </c>
      <c r="AI476" s="217"/>
      <c r="AJ476" s="229" t="s">
        <v>3019</v>
      </c>
      <c r="AK476" s="229" t="s">
        <v>3020</v>
      </c>
      <c r="AL476" s="229" t="s">
        <v>3021</v>
      </c>
      <c r="AM476" s="217" t="s">
        <v>3021</v>
      </c>
      <c r="AN476" s="217" t="s">
        <v>2821</v>
      </c>
      <c r="AO476" s="217">
        <v>686673</v>
      </c>
      <c r="AP476" s="217" t="s">
        <v>2754</v>
      </c>
      <c r="AQ476" s="225">
        <v>42873</v>
      </c>
    </row>
    <row r="477" spans="1:43" s="228" customFormat="1" ht="36" x14ac:dyDescent="0.25">
      <c r="A477" s="217">
        <v>28</v>
      </c>
      <c r="B477" s="218" t="s">
        <v>3022</v>
      </c>
      <c r="C477" s="219" t="s">
        <v>641</v>
      </c>
      <c r="D477" s="220" t="s">
        <v>2757</v>
      </c>
      <c r="E477" s="221" t="s">
        <v>577</v>
      </c>
      <c r="F477" s="221" t="s">
        <v>2742</v>
      </c>
      <c r="G477" s="222" t="s">
        <v>642</v>
      </c>
      <c r="H477" s="223">
        <v>9879034679</v>
      </c>
      <c r="I477" s="217"/>
      <c r="J477" s="223"/>
      <c r="K477" s="224">
        <v>0.64259999999999995</v>
      </c>
      <c r="L477" s="220" t="s">
        <v>3023</v>
      </c>
      <c r="M477" s="220"/>
      <c r="N477" s="220"/>
      <c r="O477" s="220"/>
      <c r="P477" s="220"/>
      <c r="Q477" s="220"/>
      <c r="R477" s="220"/>
      <c r="S477" s="220"/>
      <c r="T477" s="220" t="s">
        <v>1640</v>
      </c>
      <c r="U477" s="220" t="e">
        <f>[1]Sheet1!D664</f>
        <v>#REF!</v>
      </c>
      <c r="V477" s="225">
        <v>36431</v>
      </c>
      <c r="W477" s="220" t="s">
        <v>3024</v>
      </c>
      <c r="X477" s="220" t="s">
        <v>3025</v>
      </c>
      <c r="Y477" s="217" t="s">
        <v>2762</v>
      </c>
      <c r="Z477" s="220" t="s">
        <v>2748</v>
      </c>
      <c r="AA477" s="220"/>
      <c r="AB477" s="220" t="s">
        <v>1637</v>
      </c>
      <c r="AC477" s="218"/>
      <c r="AD477" s="220" t="s">
        <v>1644</v>
      </c>
      <c r="AE477" s="220" t="s">
        <v>1065</v>
      </c>
      <c r="AF477" s="220" t="s">
        <v>1065</v>
      </c>
      <c r="AG477" s="223" t="s">
        <v>3026</v>
      </c>
      <c r="AH477" s="226"/>
      <c r="AI477" s="221"/>
      <c r="AJ477" s="227" t="s">
        <v>3027</v>
      </c>
      <c r="AK477" s="227" t="s">
        <v>3028</v>
      </c>
      <c r="AL477" s="227" t="s">
        <v>3029</v>
      </c>
      <c r="AM477" s="217" t="s">
        <v>3030</v>
      </c>
      <c r="AN477" s="217" t="s">
        <v>3031</v>
      </c>
      <c r="AO477" s="217">
        <v>395001</v>
      </c>
      <c r="AP477" s="217" t="s">
        <v>1645</v>
      </c>
      <c r="AQ477" s="225">
        <v>42892</v>
      </c>
    </row>
    <row r="478" spans="1:43" s="228" customFormat="1" ht="72" x14ac:dyDescent="0.25">
      <c r="A478" s="217">
        <v>29</v>
      </c>
      <c r="B478" s="218" t="s">
        <v>3032</v>
      </c>
      <c r="C478" s="219" t="s">
        <v>3033</v>
      </c>
      <c r="D478" s="220" t="s">
        <v>2757</v>
      </c>
      <c r="E478" s="221" t="s">
        <v>577</v>
      </c>
      <c r="F478" s="221" t="s">
        <v>2742</v>
      </c>
      <c r="G478" s="222"/>
      <c r="H478" s="223"/>
      <c r="I478" s="217"/>
      <c r="J478" s="223" t="s">
        <v>1060</v>
      </c>
      <c r="K478" s="224">
        <v>0.72599999999999998</v>
      </c>
      <c r="L478" s="220" t="s">
        <v>3034</v>
      </c>
      <c r="M478" s="220"/>
      <c r="N478" s="220"/>
      <c r="O478" s="220"/>
      <c r="P478" s="220"/>
      <c r="Q478" s="220"/>
      <c r="R478" s="220"/>
      <c r="S478" s="220"/>
      <c r="T478" s="220" t="s">
        <v>1640</v>
      </c>
      <c r="U478" s="220" t="e">
        <f>[1]Sheet1!D665</f>
        <v>#REF!</v>
      </c>
      <c r="V478" s="225">
        <v>36527</v>
      </c>
      <c r="W478" s="220" t="s">
        <v>3035</v>
      </c>
      <c r="X478" s="220" t="s">
        <v>3036</v>
      </c>
      <c r="Y478" s="217" t="s">
        <v>2762</v>
      </c>
      <c r="Z478" s="220" t="s">
        <v>2748</v>
      </c>
      <c r="AA478" s="220"/>
      <c r="AB478" s="220" t="s">
        <v>1637</v>
      </c>
      <c r="AC478" s="218"/>
      <c r="AD478" s="220" t="s">
        <v>1804</v>
      </c>
      <c r="AE478" s="220"/>
      <c r="AF478" s="220"/>
      <c r="AG478" s="223" t="s">
        <v>3037</v>
      </c>
      <c r="AH478" s="226" t="s">
        <v>3038</v>
      </c>
      <c r="AI478" s="221" t="s">
        <v>3039</v>
      </c>
      <c r="AJ478" s="227" t="s">
        <v>3040</v>
      </c>
      <c r="AK478" s="227" t="s">
        <v>3041</v>
      </c>
      <c r="AL478" s="227" t="s">
        <v>3042</v>
      </c>
      <c r="AM478" s="217" t="s">
        <v>3043</v>
      </c>
      <c r="AN478" s="217" t="s">
        <v>3044</v>
      </c>
      <c r="AO478" s="217">
        <v>632007</v>
      </c>
      <c r="AP478" s="217" t="s">
        <v>3039</v>
      </c>
      <c r="AQ478" s="225">
        <v>42906</v>
      </c>
    </row>
    <row r="479" spans="1:43" s="228" customFormat="1" ht="48" x14ac:dyDescent="0.25">
      <c r="A479" s="217">
        <v>30</v>
      </c>
      <c r="B479" s="218" t="s">
        <v>3045</v>
      </c>
      <c r="C479" s="219" t="s">
        <v>615</v>
      </c>
      <c r="D479" s="220" t="s">
        <v>2757</v>
      </c>
      <c r="E479" s="221" t="s">
        <v>577</v>
      </c>
      <c r="F479" s="221" t="s">
        <v>2742</v>
      </c>
      <c r="G479" s="222" t="s">
        <v>3046</v>
      </c>
      <c r="H479" s="223">
        <v>7025963684</v>
      </c>
      <c r="I479" s="217">
        <v>66</v>
      </c>
      <c r="J479" s="223" t="s">
        <v>1060</v>
      </c>
      <c r="K479" s="224">
        <v>0.73599999999999999</v>
      </c>
      <c r="L479" s="220" t="s">
        <v>3047</v>
      </c>
      <c r="M479" s="220"/>
      <c r="N479" s="220"/>
      <c r="O479" s="220"/>
      <c r="P479" s="220"/>
      <c r="Q479" s="220"/>
      <c r="R479" s="220"/>
      <c r="S479" s="220"/>
      <c r="T479" s="220" t="s">
        <v>1640</v>
      </c>
      <c r="U479" s="220" t="e">
        <f>[1]Sheet1!D666</f>
        <v>#REF!</v>
      </c>
      <c r="V479" s="225">
        <v>36489</v>
      </c>
      <c r="W479" s="220" t="s">
        <v>3048</v>
      </c>
      <c r="X479" s="220" t="s">
        <v>3049</v>
      </c>
      <c r="Y479" s="217" t="s">
        <v>2762</v>
      </c>
      <c r="Z479" s="220" t="s">
        <v>2748</v>
      </c>
      <c r="AA479" s="220"/>
      <c r="AB479" s="220" t="s">
        <v>2814</v>
      </c>
      <c r="AC479" s="218">
        <v>739728389615</v>
      </c>
      <c r="AD479" s="220" t="s">
        <v>3050</v>
      </c>
      <c r="AE479" s="220" t="s">
        <v>3051</v>
      </c>
      <c r="AF479" s="220" t="s">
        <v>142</v>
      </c>
      <c r="AG479" s="223" t="s">
        <v>3052</v>
      </c>
      <c r="AH479" s="223" t="s">
        <v>3053</v>
      </c>
      <c r="AI479" s="221"/>
      <c r="AJ479" s="227" t="s">
        <v>3054</v>
      </c>
      <c r="AK479" s="227" t="s">
        <v>3055</v>
      </c>
      <c r="AL479" s="227" t="s">
        <v>3056</v>
      </c>
      <c r="AM479" s="217" t="s">
        <v>2777</v>
      </c>
      <c r="AN479" s="217" t="s">
        <v>2753</v>
      </c>
      <c r="AO479" s="217">
        <v>560032</v>
      </c>
      <c r="AP479" s="217" t="s">
        <v>2754</v>
      </c>
      <c r="AQ479" s="225">
        <v>42867</v>
      </c>
    </row>
    <row r="480" spans="1:43" s="228" customFormat="1" ht="48" x14ac:dyDescent="0.25">
      <c r="A480" s="217">
        <v>31</v>
      </c>
      <c r="B480" s="218" t="s">
        <v>3057</v>
      </c>
      <c r="C480" s="219" t="s">
        <v>628</v>
      </c>
      <c r="D480" s="220" t="s">
        <v>2757</v>
      </c>
      <c r="E480" s="221" t="s">
        <v>577</v>
      </c>
      <c r="F480" s="221" t="s">
        <v>2742</v>
      </c>
      <c r="G480" s="222" t="s">
        <v>3058</v>
      </c>
      <c r="H480" s="223">
        <v>9066219365</v>
      </c>
      <c r="I480" s="217"/>
      <c r="J480" s="223"/>
      <c r="K480" s="224">
        <v>0.72499999999999998</v>
      </c>
      <c r="L480" s="220" t="s">
        <v>2744</v>
      </c>
      <c r="M480" s="220"/>
      <c r="N480" s="220"/>
      <c r="O480" s="220"/>
      <c r="P480" s="220"/>
      <c r="Q480" s="220"/>
      <c r="R480" s="220"/>
      <c r="S480" s="220"/>
      <c r="T480" s="220" t="s">
        <v>1640</v>
      </c>
      <c r="U480" s="220" t="e">
        <f>[1]Sheet1!D668</f>
        <v>#REF!</v>
      </c>
      <c r="V480" s="225" t="s">
        <v>3059</v>
      </c>
      <c r="W480" s="220" t="s">
        <v>3060</v>
      </c>
      <c r="X480" s="220" t="s">
        <v>3061</v>
      </c>
      <c r="Y480" s="217" t="s">
        <v>2772</v>
      </c>
      <c r="Z480" s="220" t="s">
        <v>2748</v>
      </c>
      <c r="AA480" s="220"/>
      <c r="AB480" s="220" t="s">
        <v>1637</v>
      </c>
      <c r="AC480" s="218"/>
      <c r="AD480" s="220" t="s">
        <v>1644</v>
      </c>
      <c r="AE480" s="220" t="s">
        <v>1686</v>
      </c>
      <c r="AF480" s="220" t="s">
        <v>3062</v>
      </c>
      <c r="AG480" s="223" t="s">
        <v>3063</v>
      </c>
      <c r="AH480" s="226"/>
      <c r="AI480" s="221"/>
      <c r="AJ480" s="227" t="s">
        <v>3064</v>
      </c>
      <c r="AK480" s="227" t="s">
        <v>3065</v>
      </c>
      <c r="AL480" s="227" t="s">
        <v>3066</v>
      </c>
      <c r="AM480" s="217" t="s">
        <v>2777</v>
      </c>
      <c r="AN480" s="217" t="s">
        <v>2753</v>
      </c>
      <c r="AO480" s="217">
        <v>560026</v>
      </c>
      <c r="AP480" s="217" t="s">
        <v>2754</v>
      </c>
      <c r="AQ480" s="225">
        <v>42886</v>
      </c>
    </row>
    <row r="481" spans="1:43" s="228" customFormat="1" ht="36" x14ac:dyDescent="0.25">
      <c r="A481" s="217">
        <v>32</v>
      </c>
      <c r="B481" s="218" t="s">
        <v>3067</v>
      </c>
      <c r="C481" s="219" t="s">
        <v>633</v>
      </c>
      <c r="D481" s="220" t="s">
        <v>2757</v>
      </c>
      <c r="E481" s="221" t="s">
        <v>577</v>
      </c>
      <c r="F481" s="221" t="s">
        <v>2742</v>
      </c>
      <c r="G481" s="222" t="s">
        <v>3068</v>
      </c>
      <c r="H481" s="223">
        <v>9611741923</v>
      </c>
      <c r="I481" s="217"/>
      <c r="J481" s="223"/>
      <c r="K481" s="224">
        <v>0.63</v>
      </c>
      <c r="L481" s="220" t="s">
        <v>2744</v>
      </c>
      <c r="M481" s="220"/>
      <c r="N481" s="220"/>
      <c r="O481" s="220"/>
      <c r="P481" s="220"/>
      <c r="Q481" s="220"/>
      <c r="R481" s="220"/>
      <c r="S481" s="220"/>
      <c r="T481" s="220" t="s">
        <v>1640</v>
      </c>
      <c r="U481" s="220" t="e">
        <f>[1]Sheet1!D669</f>
        <v>#REF!</v>
      </c>
      <c r="V481" s="225">
        <v>36260</v>
      </c>
      <c r="W481" s="220" t="s">
        <v>3069</v>
      </c>
      <c r="X481" s="220" t="s">
        <v>3070</v>
      </c>
      <c r="Y481" s="217" t="s">
        <v>2834</v>
      </c>
      <c r="Z481" s="220" t="s">
        <v>2748</v>
      </c>
      <c r="AA481" s="220"/>
      <c r="AB481" s="220" t="s">
        <v>1637</v>
      </c>
      <c r="AC481" s="218">
        <v>271944175036</v>
      </c>
      <c r="AD481" s="220" t="s">
        <v>1644</v>
      </c>
      <c r="AE481" s="220" t="s">
        <v>1649</v>
      </c>
      <c r="AF481" s="220" t="s">
        <v>142</v>
      </c>
      <c r="AG481" s="223">
        <v>9845277781</v>
      </c>
      <c r="AH481" s="226" t="s">
        <v>3071</v>
      </c>
      <c r="AI481" s="221"/>
      <c r="AJ481" s="227" t="s">
        <v>3072</v>
      </c>
      <c r="AK481" s="227" t="s">
        <v>3073</v>
      </c>
      <c r="AL481" s="227" t="s">
        <v>3074</v>
      </c>
      <c r="AM481" s="217" t="s">
        <v>2752</v>
      </c>
      <c r="AN481" s="217" t="s">
        <v>2753</v>
      </c>
      <c r="AO481" s="217">
        <v>560076</v>
      </c>
      <c r="AP481" s="217" t="s">
        <v>2754</v>
      </c>
      <c r="AQ481" s="225">
        <v>42886</v>
      </c>
    </row>
    <row r="482" spans="1:43" s="228" customFormat="1" ht="48" x14ac:dyDescent="0.25">
      <c r="A482" s="217">
        <v>33</v>
      </c>
      <c r="B482" s="218" t="s">
        <v>3075</v>
      </c>
      <c r="C482" s="219" t="s">
        <v>3076</v>
      </c>
      <c r="D482" s="220" t="s">
        <v>2757</v>
      </c>
      <c r="E482" s="221" t="s">
        <v>577</v>
      </c>
      <c r="F482" s="221" t="s">
        <v>2742</v>
      </c>
      <c r="G482" s="222"/>
      <c r="H482" s="223"/>
      <c r="I482" s="217"/>
      <c r="J482" s="223"/>
      <c r="K482" s="224">
        <v>0.56399999999999995</v>
      </c>
      <c r="L482" s="220" t="s">
        <v>3077</v>
      </c>
      <c r="M482" s="220"/>
      <c r="N482" s="220"/>
      <c r="O482" s="220"/>
      <c r="P482" s="220"/>
      <c r="Q482" s="220"/>
      <c r="R482" s="220"/>
      <c r="S482" s="220"/>
      <c r="T482" s="220" t="s">
        <v>1640</v>
      </c>
      <c r="U482" s="220" t="e">
        <f>[1]Sheet1!D670</f>
        <v>#REF!</v>
      </c>
      <c r="V482" s="225">
        <v>35866</v>
      </c>
      <c r="W482" s="220" t="s">
        <v>3078</v>
      </c>
      <c r="X482" s="220" t="s">
        <v>3079</v>
      </c>
      <c r="Y482" s="217" t="s">
        <v>2762</v>
      </c>
      <c r="Z482" s="220" t="s">
        <v>2748</v>
      </c>
      <c r="AA482" s="220"/>
      <c r="AB482" s="220" t="s">
        <v>2814</v>
      </c>
      <c r="AC482" s="218"/>
      <c r="AD482" s="220" t="s">
        <v>1644</v>
      </c>
      <c r="AE482" s="220"/>
      <c r="AF482" s="220"/>
      <c r="AG482" s="223">
        <v>9779841246823</v>
      </c>
      <c r="AH482" s="223" t="s">
        <v>3080</v>
      </c>
      <c r="AI482" s="221" t="s">
        <v>3039</v>
      </c>
      <c r="AJ482" s="227" t="s">
        <v>3081</v>
      </c>
      <c r="AK482" s="227" t="s">
        <v>3082</v>
      </c>
      <c r="AL482" s="227"/>
      <c r="AM482" s="217" t="s">
        <v>3082</v>
      </c>
      <c r="AN482" s="217" t="s">
        <v>3044</v>
      </c>
      <c r="AO482" s="217"/>
      <c r="AP482" s="217" t="s">
        <v>3044</v>
      </c>
      <c r="AQ482" s="225">
        <v>42900</v>
      </c>
    </row>
    <row r="483" spans="1:43" s="228" customFormat="1" ht="60" x14ac:dyDescent="0.25">
      <c r="A483" s="217">
        <v>34</v>
      </c>
      <c r="B483" s="218" t="s">
        <v>3083</v>
      </c>
      <c r="C483" s="219" t="s">
        <v>3084</v>
      </c>
      <c r="D483" s="220" t="s">
        <v>2757</v>
      </c>
      <c r="E483" s="221" t="s">
        <v>577</v>
      </c>
      <c r="F483" s="221" t="s">
        <v>2742</v>
      </c>
      <c r="G483" s="222" t="s">
        <v>3085</v>
      </c>
      <c r="H483" s="223">
        <v>8867872957</v>
      </c>
      <c r="I483" s="217"/>
      <c r="J483" s="223"/>
      <c r="K483" s="224">
        <v>0.61</v>
      </c>
      <c r="L483" s="220" t="s">
        <v>2744</v>
      </c>
      <c r="M483" s="220"/>
      <c r="N483" s="220"/>
      <c r="O483" s="220"/>
      <c r="P483" s="220"/>
      <c r="Q483" s="220"/>
      <c r="R483" s="220"/>
      <c r="S483" s="220"/>
      <c r="T483" s="220" t="s">
        <v>1640</v>
      </c>
      <c r="U483" s="220" t="e">
        <f>[1]Sheet1!D671</f>
        <v>#REF!</v>
      </c>
      <c r="V483" s="225">
        <v>36337</v>
      </c>
      <c r="W483" s="220" t="s">
        <v>3086</v>
      </c>
      <c r="X483" s="220" t="s">
        <v>3087</v>
      </c>
      <c r="Y483" s="217" t="s">
        <v>2747</v>
      </c>
      <c r="Z483" s="220" t="s">
        <v>2748</v>
      </c>
      <c r="AA483" s="220"/>
      <c r="AB483" s="220" t="s">
        <v>1637</v>
      </c>
      <c r="AC483" s="218">
        <v>394915266726</v>
      </c>
      <c r="AD483" s="220" t="s">
        <v>1644</v>
      </c>
      <c r="AE483" s="220" t="s">
        <v>3088</v>
      </c>
      <c r="AF483" s="220" t="s">
        <v>142</v>
      </c>
      <c r="AG483" s="223" t="s">
        <v>3089</v>
      </c>
      <c r="AH483" s="226"/>
      <c r="AI483" s="221"/>
      <c r="AJ483" s="227" t="s">
        <v>3090</v>
      </c>
      <c r="AK483" s="227" t="s">
        <v>3091</v>
      </c>
      <c r="AL483" s="227" t="s">
        <v>3092</v>
      </c>
      <c r="AM483" s="217" t="s">
        <v>2752</v>
      </c>
      <c r="AN483" s="217" t="s">
        <v>2753</v>
      </c>
      <c r="AO483" s="217">
        <v>560002</v>
      </c>
      <c r="AP483" s="217" t="s">
        <v>2754</v>
      </c>
      <c r="AQ483" s="225">
        <v>42888</v>
      </c>
    </row>
    <row r="484" spans="1:43" s="228" customFormat="1" ht="48" x14ac:dyDescent="0.25">
      <c r="A484" s="217">
        <v>35</v>
      </c>
      <c r="B484" s="218" t="s">
        <v>3093</v>
      </c>
      <c r="C484" s="219" t="s">
        <v>3094</v>
      </c>
      <c r="D484" s="220" t="s">
        <v>2757</v>
      </c>
      <c r="E484" s="221" t="s">
        <v>577</v>
      </c>
      <c r="F484" s="221" t="s">
        <v>2742</v>
      </c>
      <c r="G484" s="222" t="s">
        <v>3095</v>
      </c>
      <c r="H484" s="223">
        <v>9741704065</v>
      </c>
      <c r="I484" s="217"/>
      <c r="J484" s="223"/>
      <c r="K484" s="224">
        <v>0.78</v>
      </c>
      <c r="L484" s="220" t="s">
        <v>2744</v>
      </c>
      <c r="M484" s="220"/>
      <c r="N484" s="220"/>
      <c r="O484" s="220"/>
      <c r="P484" s="220"/>
      <c r="Q484" s="220"/>
      <c r="R484" s="220"/>
      <c r="S484" s="220"/>
      <c r="T484" s="220" t="s">
        <v>1640</v>
      </c>
      <c r="U484" s="220" t="e">
        <f>[1]Sheet1!D672</f>
        <v>#REF!</v>
      </c>
      <c r="V484" s="225">
        <v>36395</v>
      </c>
      <c r="W484" s="220" t="s">
        <v>3096</v>
      </c>
      <c r="X484" s="220" t="s">
        <v>3097</v>
      </c>
      <c r="Y484" s="217" t="s">
        <v>2834</v>
      </c>
      <c r="Z484" s="220" t="s">
        <v>2748</v>
      </c>
      <c r="AA484" s="220"/>
      <c r="AB484" s="220" t="s">
        <v>1662</v>
      </c>
      <c r="AC484" s="218">
        <v>208423773295</v>
      </c>
      <c r="AD484" s="220" t="s">
        <v>1644</v>
      </c>
      <c r="AE484" s="220" t="s">
        <v>1649</v>
      </c>
      <c r="AF484" s="220" t="s">
        <v>142</v>
      </c>
      <c r="AG484" s="223">
        <v>9902068821</v>
      </c>
      <c r="AH484" s="226" t="s">
        <v>3098</v>
      </c>
      <c r="AI484" s="221"/>
      <c r="AJ484" s="227" t="s">
        <v>3099</v>
      </c>
      <c r="AK484" s="227" t="s">
        <v>3100</v>
      </c>
      <c r="AL484" s="227" t="s">
        <v>3101</v>
      </c>
      <c r="AM484" s="217" t="s">
        <v>2777</v>
      </c>
      <c r="AN484" s="217" t="s">
        <v>2753</v>
      </c>
      <c r="AO484" s="217">
        <v>560078</v>
      </c>
      <c r="AP484" s="217" t="s">
        <v>2754</v>
      </c>
      <c r="AQ484" s="225">
        <v>42875</v>
      </c>
    </row>
    <row r="485" spans="1:43" s="228" customFormat="1" ht="36" x14ac:dyDescent="0.25">
      <c r="A485" s="217">
        <v>36</v>
      </c>
      <c r="B485" s="218" t="s">
        <v>3102</v>
      </c>
      <c r="C485" s="219" t="s">
        <v>3103</v>
      </c>
      <c r="D485" s="220" t="s">
        <v>2757</v>
      </c>
      <c r="E485" s="221" t="s">
        <v>577</v>
      </c>
      <c r="F485" s="221" t="s">
        <v>2742</v>
      </c>
      <c r="G485" s="222" t="s">
        <v>3104</v>
      </c>
      <c r="H485" s="223">
        <v>8861921259</v>
      </c>
      <c r="I485" s="217"/>
      <c r="J485" s="223"/>
      <c r="K485" s="224">
        <v>0.85599999999999998</v>
      </c>
      <c r="L485" s="220" t="s">
        <v>2744</v>
      </c>
      <c r="M485" s="220"/>
      <c r="N485" s="220"/>
      <c r="O485" s="220"/>
      <c r="P485" s="220"/>
      <c r="Q485" s="220"/>
      <c r="R485" s="220"/>
      <c r="S485" s="220"/>
      <c r="T485" s="220" t="s">
        <v>1640</v>
      </c>
      <c r="U485" s="220" t="e">
        <f>[1]Sheet1!D673</f>
        <v>#REF!</v>
      </c>
      <c r="V485" s="225">
        <v>35976</v>
      </c>
      <c r="W485" s="220" t="s">
        <v>3105</v>
      </c>
      <c r="X485" s="220" t="s">
        <v>3106</v>
      </c>
      <c r="Y485" s="217" t="s">
        <v>2747</v>
      </c>
      <c r="Z485" s="220" t="s">
        <v>2748</v>
      </c>
      <c r="AA485" s="220"/>
      <c r="AB485" s="220" t="s">
        <v>1637</v>
      </c>
      <c r="AC485" s="218"/>
      <c r="AD485" s="220" t="s">
        <v>1644</v>
      </c>
      <c r="AE485" s="220" t="s">
        <v>1739</v>
      </c>
      <c r="AF485" s="220" t="s">
        <v>3107</v>
      </c>
      <c r="AG485" s="223" t="s">
        <v>3108</v>
      </c>
      <c r="AH485" s="223"/>
      <c r="AI485" s="221"/>
      <c r="AJ485" s="227" t="s">
        <v>3109</v>
      </c>
      <c r="AK485" s="227" t="s">
        <v>3110</v>
      </c>
      <c r="AL485" s="227" t="s">
        <v>3111</v>
      </c>
      <c r="AM485" s="217" t="s">
        <v>2752</v>
      </c>
      <c r="AN485" s="217" t="s">
        <v>2753</v>
      </c>
      <c r="AO485" s="217">
        <v>560068</v>
      </c>
      <c r="AP485" s="217" t="s">
        <v>1645</v>
      </c>
      <c r="AQ485" s="225">
        <v>42899</v>
      </c>
    </row>
    <row r="486" spans="1:43" s="228" customFormat="1" ht="60" x14ac:dyDescent="0.25">
      <c r="A486" s="217">
        <v>37</v>
      </c>
      <c r="B486" s="218" t="s">
        <v>3112</v>
      </c>
      <c r="C486" s="219" t="s">
        <v>632</v>
      </c>
      <c r="D486" s="220" t="s">
        <v>2757</v>
      </c>
      <c r="E486" s="221" t="s">
        <v>577</v>
      </c>
      <c r="F486" s="221" t="s">
        <v>2742</v>
      </c>
      <c r="G486" s="222" t="s">
        <v>3113</v>
      </c>
      <c r="H486" s="223">
        <v>7795567356</v>
      </c>
      <c r="I486" s="217"/>
      <c r="J486" s="223" t="s">
        <v>1060</v>
      </c>
      <c r="K486" s="224">
        <v>0.622</v>
      </c>
      <c r="L486" s="220" t="s">
        <v>2759</v>
      </c>
      <c r="M486" s="220"/>
      <c r="N486" s="220"/>
      <c r="O486" s="220"/>
      <c r="P486" s="220"/>
      <c r="Q486" s="220"/>
      <c r="R486" s="220"/>
      <c r="S486" s="220"/>
      <c r="T486" s="220" t="s">
        <v>1640</v>
      </c>
      <c r="U486" s="220" t="e">
        <f>[1]Sheet1!D674</f>
        <v>#REF!</v>
      </c>
      <c r="V486" s="225">
        <v>35732</v>
      </c>
      <c r="W486" s="220" t="s">
        <v>3114</v>
      </c>
      <c r="X486" s="220" t="s">
        <v>3115</v>
      </c>
      <c r="Y486" s="217" t="s">
        <v>2762</v>
      </c>
      <c r="Z486" s="220" t="s">
        <v>2748</v>
      </c>
      <c r="AA486" s="220"/>
      <c r="AB486" s="220" t="s">
        <v>1662</v>
      </c>
      <c r="AC486" s="218">
        <v>720274968734</v>
      </c>
      <c r="AD486" s="220" t="s">
        <v>1644</v>
      </c>
      <c r="AE486" s="220" t="s">
        <v>1739</v>
      </c>
      <c r="AF486" s="220" t="s">
        <v>142</v>
      </c>
      <c r="AG486" s="223" t="s">
        <v>3116</v>
      </c>
      <c r="AH486" s="226" t="s">
        <v>3117</v>
      </c>
      <c r="AI486" s="221"/>
      <c r="AJ486" s="227" t="s">
        <v>3118</v>
      </c>
      <c r="AK486" s="227" t="s">
        <v>3119</v>
      </c>
      <c r="AL486" s="227" t="s">
        <v>3120</v>
      </c>
      <c r="AM486" s="217" t="s">
        <v>2752</v>
      </c>
      <c r="AN486" s="217" t="s">
        <v>2753</v>
      </c>
      <c r="AO486" s="217">
        <v>560072</v>
      </c>
      <c r="AP486" s="217" t="s">
        <v>2754</v>
      </c>
      <c r="AQ486" s="225">
        <v>42886</v>
      </c>
    </row>
    <row r="487" spans="1:43" s="228" customFormat="1" ht="48" x14ac:dyDescent="0.25">
      <c r="A487" s="217">
        <v>38</v>
      </c>
      <c r="B487" s="218" t="s">
        <v>3121</v>
      </c>
      <c r="C487" s="219" t="s">
        <v>639</v>
      </c>
      <c r="D487" s="220" t="s">
        <v>2757</v>
      </c>
      <c r="E487" s="221" t="s">
        <v>577</v>
      </c>
      <c r="F487" s="221" t="s">
        <v>2742</v>
      </c>
      <c r="G487" s="222" t="s">
        <v>3122</v>
      </c>
      <c r="H487" s="223">
        <v>7204251527</v>
      </c>
      <c r="I487" s="217"/>
      <c r="J487" s="223"/>
      <c r="K487" s="224">
        <v>0.88100000000000001</v>
      </c>
      <c r="L487" s="220" t="s">
        <v>2744</v>
      </c>
      <c r="M487" s="220"/>
      <c r="N487" s="220"/>
      <c r="O487" s="220"/>
      <c r="P487" s="220"/>
      <c r="Q487" s="220"/>
      <c r="R487" s="220"/>
      <c r="S487" s="220"/>
      <c r="T487" s="220" t="s">
        <v>1640</v>
      </c>
      <c r="U487" s="220" t="e">
        <f>[1]Sheet1!D675</f>
        <v>#REF!</v>
      </c>
      <c r="V487" s="225">
        <v>36401</v>
      </c>
      <c r="W487" s="220" t="s">
        <v>3123</v>
      </c>
      <c r="X487" s="220" t="s">
        <v>3124</v>
      </c>
      <c r="Y487" s="217" t="s">
        <v>2772</v>
      </c>
      <c r="Z487" s="220" t="s">
        <v>2748</v>
      </c>
      <c r="AA487" s="220"/>
      <c r="AB487" s="220" t="s">
        <v>1637</v>
      </c>
      <c r="AC487" s="218"/>
      <c r="AD487" s="220" t="s">
        <v>1644</v>
      </c>
      <c r="AE487" s="220" t="s">
        <v>3125</v>
      </c>
      <c r="AF487" s="220" t="s">
        <v>3126</v>
      </c>
      <c r="AG487" s="223">
        <v>9972188952</v>
      </c>
      <c r="AH487" s="226" t="s">
        <v>3127</v>
      </c>
      <c r="AI487" s="221"/>
      <c r="AJ487" s="227" t="s">
        <v>3128</v>
      </c>
      <c r="AK487" s="227" t="s">
        <v>3129</v>
      </c>
      <c r="AL487" s="227" t="s">
        <v>3130</v>
      </c>
      <c r="AM487" s="217" t="s">
        <v>2752</v>
      </c>
      <c r="AN487" s="217" t="s">
        <v>2753</v>
      </c>
      <c r="AO487" s="217">
        <v>560083</v>
      </c>
      <c r="AP487" s="217" t="s">
        <v>2754</v>
      </c>
      <c r="AQ487" s="225">
        <v>42893</v>
      </c>
    </row>
    <row r="488" spans="1:43" s="228" customFormat="1" ht="36" x14ac:dyDescent="0.25">
      <c r="A488" s="217">
        <v>39</v>
      </c>
      <c r="B488" s="218" t="s">
        <v>3131</v>
      </c>
      <c r="C488" s="219" t="s">
        <v>3132</v>
      </c>
      <c r="D488" s="220" t="s">
        <v>2757</v>
      </c>
      <c r="E488" s="221" t="s">
        <v>577</v>
      </c>
      <c r="F488" s="221" t="s">
        <v>2742</v>
      </c>
      <c r="G488" s="222" t="s">
        <v>3133</v>
      </c>
      <c r="H488" s="223">
        <v>8089514354</v>
      </c>
      <c r="I488" s="217">
        <v>85.5</v>
      </c>
      <c r="J488" s="223" t="s">
        <v>1060</v>
      </c>
      <c r="K488" s="224">
        <v>0.94</v>
      </c>
      <c r="L488" s="220" t="s">
        <v>3047</v>
      </c>
      <c r="M488" s="220"/>
      <c r="N488" s="220"/>
      <c r="O488" s="220"/>
      <c r="P488" s="220"/>
      <c r="Q488" s="220"/>
      <c r="R488" s="220"/>
      <c r="S488" s="220"/>
      <c r="T488" s="220" t="s">
        <v>1640</v>
      </c>
      <c r="U488" s="220" t="e">
        <f>[1]Sheet1!D676</f>
        <v>#REF!</v>
      </c>
      <c r="V488" s="225">
        <v>36636</v>
      </c>
      <c r="W488" s="220" t="s">
        <v>3134</v>
      </c>
      <c r="X488" s="220" t="s">
        <v>3135</v>
      </c>
      <c r="Y488" s="217" t="s">
        <v>2762</v>
      </c>
      <c r="Z488" s="220" t="s">
        <v>2748</v>
      </c>
      <c r="AA488" s="220"/>
      <c r="AB488" s="220" t="s">
        <v>2814</v>
      </c>
      <c r="AC488" s="218"/>
      <c r="AD488" s="220" t="s">
        <v>1644</v>
      </c>
      <c r="AE488" s="220" t="s">
        <v>3136</v>
      </c>
      <c r="AF488" s="220" t="s">
        <v>3137</v>
      </c>
      <c r="AG488" s="223" t="s">
        <v>3138</v>
      </c>
      <c r="AH488" s="226"/>
      <c r="AI488" s="221"/>
      <c r="AJ488" s="227" t="s">
        <v>3139</v>
      </c>
      <c r="AK488" s="227" t="s">
        <v>3140</v>
      </c>
      <c r="AL488" s="227" t="s">
        <v>3141</v>
      </c>
      <c r="AM488" s="217" t="s">
        <v>3142</v>
      </c>
      <c r="AN488" s="217" t="s">
        <v>2821</v>
      </c>
      <c r="AO488" s="217">
        <v>682002</v>
      </c>
      <c r="AP488" s="217" t="s">
        <v>2754</v>
      </c>
      <c r="AQ488" s="225">
        <v>42864</v>
      </c>
    </row>
    <row r="489" spans="1:43" s="228" customFormat="1" ht="36" x14ac:dyDescent="0.25">
      <c r="A489" s="217">
        <v>40</v>
      </c>
      <c r="B489" s="218" t="s">
        <v>3143</v>
      </c>
      <c r="C489" s="219" t="s">
        <v>3144</v>
      </c>
      <c r="D489" s="220" t="s">
        <v>2757</v>
      </c>
      <c r="E489" s="221" t="s">
        <v>577</v>
      </c>
      <c r="F489" s="221" t="s">
        <v>2742</v>
      </c>
      <c r="G489" s="222" t="s">
        <v>612</v>
      </c>
      <c r="H489" s="223">
        <v>9886687658</v>
      </c>
      <c r="I489" s="217">
        <v>89.6</v>
      </c>
      <c r="J489" s="223"/>
      <c r="K489" s="224">
        <v>0.84</v>
      </c>
      <c r="L489" s="220" t="s">
        <v>1211</v>
      </c>
      <c r="M489" s="220" t="s">
        <v>1651</v>
      </c>
      <c r="N489" s="220"/>
      <c r="O489" s="220"/>
      <c r="P489" s="220"/>
      <c r="Q489" s="220"/>
      <c r="R489" s="220"/>
      <c r="S489" s="220"/>
      <c r="T489" s="220" t="s">
        <v>1640</v>
      </c>
      <c r="U489" s="220" t="e">
        <f>[1]Sheet1!D677</f>
        <v>#REF!</v>
      </c>
      <c r="V489" s="225">
        <v>36392</v>
      </c>
      <c r="W489" s="220" t="s">
        <v>3145</v>
      </c>
      <c r="X489" s="220" t="s">
        <v>3146</v>
      </c>
      <c r="Y489" s="217" t="s">
        <v>2762</v>
      </c>
      <c r="Z489" s="220" t="s">
        <v>2748</v>
      </c>
      <c r="AA489" s="220"/>
      <c r="AB489" s="220" t="s">
        <v>2814</v>
      </c>
      <c r="AC489" s="218"/>
      <c r="AD489" s="220" t="s">
        <v>3147</v>
      </c>
      <c r="AE489" s="220"/>
      <c r="AF489" s="220"/>
      <c r="AG489" s="223" t="s">
        <v>3148</v>
      </c>
      <c r="AH489" s="223" t="s">
        <v>3149</v>
      </c>
      <c r="AI489" s="221"/>
      <c r="AJ489" s="227" t="s">
        <v>3150</v>
      </c>
      <c r="AK489" s="227" t="s">
        <v>3151</v>
      </c>
      <c r="AL489" s="227" t="s">
        <v>3152</v>
      </c>
      <c r="AM489" s="217" t="s">
        <v>2777</v>
      </c>
      <c r="AN489" s="217" t="s">
        <v>2753</v>
      </c>
      <c r="AO489" s="217">
        <v>560083</v>
      </c>
      <c r="AP489" s="217" t="s">
        <v>2754</v>
      </c>
      <c r="AQ489" s="225">
        <v>42865</v>
      </c>
    </row>
    <row r="490" spans="1:43" s="228" customFormat="1" ht="48" x14ac:dyDescent="0.25">
      <c r="A490" s="217">
        <v>41</v>
      </c>
      <c r="B490" s="218" t="s">
        <v>3153</v>
      </c>
      <c r="C490" s="219" t="s">
        <v>631</v>
      </c>
      <c r="D490" s="220" t="s">
        <v>2757</v>
      </c>
      <c r="E490" s="221" t="s">
        <v>577</v>
      </c>
      <c r="F490" s="221" t="s">
        <v>2742</v>
      </c>
      <c r="G490" s="222" t="s">
        <v>3154</v>
      </c>
      <c r="H490" s="223">
        <v>9066898436</v>
      </c>
      <c r="I490" s="217"/>
      <c r="J490" s="223"/>
      <c r="K490" s="224">
        <v>0.5716</v>
      </c>
      <c r="L490" s="220" t="s">
        <v>2744</v>
      </c>
      <c r="M490" s="220"/>
      <c r="N490" s="220"/>
      <c r="O490" s="220"/>
      <c r="P490" s="220"/>
      <c r="Q490" s="220"/>
      <c r="R490" s="220"/>
      <c r="S490" s="220"/>
      <c r="T490" s="220" t="s">
        <v>1640</v>
      </c>
      <c r="U490" s="220" t="e">
        <f>[1]Sheet1!D678</f>
        <v>#REF!</v>
      </c>
      <c r="V490" s="225">
        <v>36392</v>
      </c>
      <c r="W490" s="220" t="s">
        <v>3155</v>
      </c>
      <c r="X490" s="220" t="s">
        <v>3156</v>
      </c>
      <c r="Y490" s="217" t="s">
        <v>2834</v>
      </c>
      <c r="Z490" s="220" t="s">
        <v>2748</v>
      </c>
      <c r="AA490" s="220"/>
      <c r="AB490" s="220" t="s">
        <v>1637</v>
      </c>
      <c r="AC490" s="218">
        <v>978932897421</v>
      </c>
      <c r="AD490" s="220" t="s">
        <v>1644</v>
      </c>
      <c r="AE490" s="220" t="s">
        <v>1959</v>
      </c>
      <c r="AF490" s="220" t="s">
        <v>142</v>
      </c>
      <c r="AG490" s="223" t="s">
        <v>3157</v>
      </c>
      <c r="AH490" s="226" t="s">
        <v>3158</v>
      </c>
      <c r="AI490" s="221"/>
      <c r="AJ490" s="227" t="s">
        <v>3159</v>
      </c>
      <c r="AK490" s="227" t="s">
        <v>3160</v>
      </c>
      <c r="AL490" s="227" t="s">
        <v>3161</v>
      </c>
      <c r="AM490" s="217" t="s">
        <v>2752</v>
      </c>
      <c r="AN490" s="217" t="s">
        <v>2753</v>
      </c>
      <c r="AO490" s="217">
        <v>560050</v>
      </c>
      <c r="AP490" s="217" t="s">
        <v>2754</v>
      </c>
      <c r="AQ490" s="225">
        <v>42886</v>
      </c>
    </row>
    <row r="491" spans="1:43" s="228" customFormat="1" ht="36" x14ac:dyDescent="0.25">
      <c r="A491" s="217">
        <v>42</v>
      </c>
      <c r="B491" s="218" t="s">
        <v>3162</v>
      </c>
      <c r="C491" s="219" t="s">
        <v>616</v>
      </c>
      <c r="D491" s="220" t="s">
        <v>2757</v>
      </c>
      <c r="E491" s="221" t="s">
        <v>577</v>
      </c>
      <c r="F491" s="221" t="s">
        <v>2742</v>
      </c>
      <c r="G491" s="222" t="s">
        <v>3163</v>
      </c>
      <c r="H491" s="223">
        <v>9945839358</v>
      </c>
      <c r="I491" s="217">
        <v>86.4</v>
      </c>
      <c r="J491" s="223"/>
      <c r="K491" s="224">
        <v>0.6633</v>
      </c>
      <c r="L491" s="220" t="s">
        <v>2744</v>
      </c>
      <c r="M491" s="220" t="s">
        <v>1651</v>
      </c>
      <c r="N491" s="220"/>
      <c r="O491" s="220"/>
      <c r="P491" s="220"/>
      <c r="Q491" s="220"/>
      <c r="R491" s="220"/>
      <c r="S491" s="220"/>
      <c r="T491" s="220" t="s">
        <v>1640</v>
      </c>
      <c r="U491" s="220" t="e">
        <f>[1]Sheet1!D679</f>
        <v>#REF!</v>
      </c>
      <c r="V491" s="225">
        <v>36280</v>
      </c>
      <c r="W491" s="220" t="s">
        <v>3164</v>
      </c>
      <c r="X491" s="220" t="s">
        <v>3165</v>
      </c>
      <c r="Y491" s="217" t="s">
        <v>2747</v>
      </c>
      <c r="Z491" s="220" t="s">
        <v>2748</v>
      </c>
      <c r="AA491" s="220"/>
      <c r="AB491" s="220" t="s">
        <v>3166</v>
      </c>
      <c r="AC491" s="218"/>
      <c r="AD491" s="220" t="s">
        <v>1644</v>
      </c>
      <c r="AE491" s="220" t="s">
        <v>3167</v>
      </c>
      <c r="AF491" s="220" t="s">
        <v>2976</v>
      </c>
      <c r="AG491" s="223" t="s">
        <v>3168</v>
      </c>
      <c r="AH491" s="226"/>
      <c r="AI491" s="221"/>
      <c r="AJ491" s="227" t="s">
        <v>3169</v>
      </c>
      <c r="AK491" s="227" t="s">
        <v>3170</v>
      </c>
      <c r="AL491" s="227" t="s">
        <v>3171</v>
      </c>
      <c r="AM491" s="217" t="s">
        <v>2777</v>
      </c>
      <c r="AN491" s="217" t="s">
        <v>2753</v>
      </c>
      <c r="AO491" s="217">
        <v>560099</v>
      </c>
      <c r="AP491" s="217" t="s">
        <v>2754</v>
      </c>
      <c r="AQ491" s="225">
        <v>42867</v>
      </c>
    </row>
    <row r="492" spans="1:43" s="228" customFormat="1" ht="60" x14ac:dyDescent="0.25">
      <c r="A492" s="217">
        <v>43</v>
      </c>
      <c r="B492" s="218" t="s">
        <v>3172</v>
      </c>
      <c r="C492" s="219" t="s">
        <v>3173</v>
      </c>
      <c r="D492" s="220" t="s">
        <v>2757</v>
      </c>
      <c r="E492" s="221" t="s">
        <v>577</v>
      </c>
      <c r="F492" s="221" t="s">
        <v>2742</v>
      </c>
      <c r="G492" s="222" t="s">
        <v>3174</v>
      </c>
      <c r="H492" s="223">
        <v>9481955273</v>
      </c>
      <c r="I492" s="217"/>
      <c r="J492" s="223"/>
      <c r="K492" s="224">
        <v>0.68330000000000002</v>
      </c>
      <c r="L492" s="220" t="s">
        <v>2744</v>
      </c>
      <c r="M492" s="220"/>
      <c r="N492" s="220"/>
      <c r="O492" s="220"/>
      <c r="P492" s="220"/>
      <c r="Q492" s="220"/>
      <c r="R492" s="220"/>
      <c r="S492" s="220"/>
      <c r="T492" s="220" t="s">
        <v>1640</v>
      </c>
      <c r="U492" s="220" t="e">
        <f>[1]Sheet1!D680</f>
        <v>#REF!</v>
      </c>
      <c r="V492" s="225">
        <v>36513</v>
      </c>
      <c r="W492" s="220" t="s">
        <v>3175</v>
      </c>
      <c r="X492" s="220" t="s">
        <v>3176</v>
      </c>
      <c r="Y492" s="217" t="s">
        <v>2747</v>
      </c>
      <c r="Z492" s="220" t="s">
        <v>2748</v>
      </c>
      <c r="AA492" s="220"/>
      <c r="AB492" s="220" t="s">
        <v>1662</v>
      </c>
      <c r="AC492" s="218"/>
      <c r="AD492" s="220" t="s">
        <v>1644</v>
      </c>
      <c r="AE492" s="220" t="s">
        <v>3177</v>
      </c>
      <c r="AF492" s="220" t="s">
        <v>1065</v>
      </c>
      <c r="AG492" s="223" t="s">
        <v>3178</v>
      </c>
      <c r="AH492" s="226" t="s">
        <v>3174</v>
      </c>
      <c r="AI492" s="221"/>
      <c r="AJ492" s="227" t="s">
        <v>3179</v>
      </c>
      <c r="AK492" s="227" t="s">
        <v>3180</v>
      </c>
      <c r="AL492" s="227" t="s">
        <v>3181</v>
      </c>
      <c r="AM492" s="217" t="s">
        <v>2752</v>
      </c>
      <c r="AN492" s="217" t="s">
        <v>2753</v>
      </c>
      <c r="AO492" s="217">
        <v>560079</v>
      </c>
      <c r="AP492" s="217" t="s">
        <v>1645</v>
      </c>
      <c r="AQ492" s="225">
        <v>42895</v>
      </c>
    </row>
    <row r="493" spans="1:43" s="228" customFormat="1" ht="48" x14ac:dyDescent="0.25">
      <c r="A493" s="217">
        <v>44</v>
      </c>
      <c r="B493" s="218" t="s">
        <v>3182</v>
      </c>
      <c r="C493" s="219" t="s">
        <v>3183</v>
      </c>
      <c r="D493" s="220" t="s">
        <v>2757</v>
      </c>
      <c r="E493" s="221" t="s">
        <v>577</v>
      </c>
      <c r="F493" s="221" t="s">
        <v>2742</v>
      </c>
      <c r="G493" s="222" t="s">
        <v>640</v>
      </c>
      <c r="H493" s="223">
        <v>9462216500</v>
      </c>
      <c r="I493" s="217"/>
      <c r="J493" s="223"/>
      <c r="K493" s="224">
        <v>0.56799999999999995</v>
      </c>
      <c r="L493" s="220" t="s">
        <v>3184</v>
      </c>
      <c r="M493" s="220"/>
      <c r="N493" s="220"/>
      <c r="O493" s="220"/>
      <c r="P493" s="220"/>
      <c r="Q493" s="220"/>
      <c r="R493" s="220"/>
      <c r="S493" s="220"/>
      <c r="T493" s="220" t="s">
        <v>1640</v>
      </c>
      <c r="U493" s="220" t="e">
        <f>[1]Sheet1!D682</f>
        <v>#REF!</v>
      </c>
      <c r="V493" s="225">
        <v>36301</v>
      </c>
      <c r="W493" s="220" t="s">
        <v>3185</v>
      </c>
      <c r="X493" s="220" t="s">
        <v>3186</v>
      </c>
      <c r="Y493" s="217" t="s">
        <v>2772</v>
      </c>
      <c r="Z493" s="220" t="s">
        <v>2748</v>
      </c>
      <c r="AA493" s="220"/>
      <c r="AB493" s="220" t="s">
        <v>1637</v>
      </c>
      <c r="AC493" s="218"/>
      <c r="AD493" s="220" t="s">
        <v>1644</v>
      </c>
      <c r="AE493" s="220" t="s">
        <v>3187</v>
      </c>
      <c r="AF493" s="220" t="s">
        <v>2061</v>
      </c>
      <c r="AG493" s="223">
        <v>9413330793</v>
      </c>
      <c r="AH493" s="226"/>
      <c r="AI493" s="221"/>
      <c r="AJ493" s="227" t="s">
        <v>3188</v>
      </c>
      <c r="AK493" s="227" t="s">
        <v>3189</v>
      </c>
      <c r="AL493" s="227" t="s">
        <v>3190</v>
      </c>
      <c r="AM493" s="217" t="s">
        <v>3191</v>
      </c>
      <c r="AN493" s="217" t="s">
        <v>2880</v>
      </c>
      <c r="AO493" s="217">
        <v>302029</v>
      </c>
      <c r="AP493" s="217" t="s">
        <v>1645</v>
      </c>
      <c r="AQ493" s="225">
        <v>42893</v>
      </c>
    </row>
    <row r="494" spans="1:43" s="228" customFormat="1" ht="48" x14ac:dyDescent="0.25">
      <c r="A494" s="217">
        <v>45</v>
      </c>
      <c r="B494" s="218" t="s">
        <v>3192</v>
      </c>
      <c r="C494" s="219" t="s">
        <v>3193</v>
      </c>
      <c r="D494" s="220" t="s">
        <v>2741</v>
      </c>
      <c r="E494" s="221" t="s">
        <v>577</v>
      </c>
      <c r="F494" s="221" t="s">
        <v>2742</v>
      </c>
      <c r="G494" s="222" t="s">
        <v>3194</v>
      </c>
      <c r="H494" s="223">
        <v>9633037898</v>
      </c>
      <c r="I494" s="217"/>
      <c r="J494" s="223"/>
      <c r="K494" s="224">
        <v>0.71160000000000001</v>
      </c>
      <c r="L494" s="220" t="s">
        <v>2811</v>
      </c>
      <c r="M494" s="220"/>
      <c r="N494" s="220"/>
      <c r="O494" s="220"/>
      <c r="P494" s="220"/>
      <c r="Q494" s="220"/>
      <c r="R494" s="220"/>
      <c r="S494" s="220"/>
      <c r="T494" s="220" t="s">
        <v>1640</v>
      </c>
      <c r="U494" s="220" t="e">
        <f>[1]Sheet1!D684</f>
        <v>#REF!</v>
      </c>
      <c r="V494" s="225">
        <v>36080</v>
      </c>
      <c r="W494" s="220" t="s">
        <v>3195</v>
      </c>
      <c r="X494" s="220" t="s">
        <v>3196</v>
      </c>
      <c r="Y494" s="217" t="s">
        <v>2762</v>
      </c>
      <c r="Z494" s="220" t="s">
        <v>2748</v>
      </c>
      <c r="AA494" s="220"/>
      <c r="AB494" s="220" t="s">
        <v>1637</v>
      </c>
      <c r="AC494" s="218"/>
      <c r="AD494" s="220" t="s">
        <v>1687</v>
      </c>
      <c r="AE494" s="220" t="s">
        <v>1991</v>
      </c>
      <c r="AF494" s="220" t="s">
        <v>1065</v>
      </c>
      <c r="AG494" s="223" t="s">
        <v>3197</v>
      </c>
      <c r="AH494" s="223" t="s">
        <v>3194</v>
      </c>
      <c r="AI494" s="221"/>
      <c r="AJ494" s="227" t="s">
        <v>3198</v>
      </c>
      <c r="AK494" s="227" t="s">
        <v>3199</v>
      </c>
      <c r="AL494" s="227" t="s">
        <v>3200</v>
      </c>
      <c r="AM494" s="217" t="s">
        <v>3200</v>
      </c>
      <c r="AN494" s="217" t="s">
        <v>2821</v>
      </c>
      <c r="AO494" s="217">
        <v>670661</v>
      </c>
      <c r="AP494" s="217" t="s">
        <v>1645</v>
      </c>
      <c r="AQ494" s="225">
        <v>42917</v>
      </c>
    </row>
    <row r="495" spans="1:43" s="228" customFormat="1" ht="48" x14ac:dyDescent="0.25">
      <c r="A495" s="217">
        <v>46</v>
      </c>
      <c r="B495" s="218" t="s">
        <v>3201</v>
      </c>
      <c r="C495" s="219" t="s">
        <v>3202</v>
      </c>
      <c r="D495" s="220" t="s">
        <v>3203</v>
      </c>
      <c r="E495" s="221" t="s">
        <v>577</v>
      </c>
      <c r="F495" s="221" t="s">
        <v>2742</v>
      </c>
      <c r="G495" s="222" t="s">
        <v>3204</v>
      </c>
      <c r="H495" s="223">
        <v>8095642426</v>
      </c>
      <c r="I495" s="217"/>
      <c r="J495" s="223"/>
      <c r="K495" s="224">
        <v>0.39</v>
      </c>
      <c r="L495" s="220" t="s">
        <v>3205</v>
      </c>
      <c r="M495" s="220"/>
      <c r="N495" s="220"/>
      <c r="O495" s="220"/>
      <c r="P495" s="220"/>
      <c r="Q495" s="220"/>
      <c r="R495" s="220"/>
      <c r="S495" s="220"/>
      <c r="T495" s="220" t="s">
        <v>1640</v>
      </c>
      <c r="U495" s="220" t="e">
        <f>[1]Sheet1!D685</f>
        <v>#REF!</v>
      </c>
      <c r="V495" s="225">
        <v>35166</v>
      </c>
      <c r="W495" s="220" t="s">
        <v>3206</v>
      </c>
      <c r="X495" s="220" t="s">
        <v>3207</v>
      </c>
      <c r="Y495" s="217" t="s">
        <v>2762</v>
      </c>
      <c r="Z495" s="220" t="s">
        <v>2748</v>
      </c>
      <c r="AA495" s="220"/>
      <c r="AB495" s="220" t="s">
        <v>1637</v>
      </c>
      <c r="AC495" s="218"/>
      <c r="AD495" s="220" t="s">
        <v>1691</v>
      </c>
      <c r="AE495" s="220"/>
      <c r="AF495" s="220" t="s">
        <v>142</v>
      </c>
      <c r="AG495" s="223">
        <v>66817386835</v>
      </c>
      <c r="AH495" s="223"/>
      <c r="AI495" s="221" t="s">
        <v>3039</v>
      </c>
      <c r="AJ495" s="227" t="s">
        <v>3208</v>
      </c>
      <c r="AK495" s="227" t="s">
        <v>3209</v>
      </c>
      <c r="AL495" s="227" t="s">
        <v>3210</v>
      </c>
      <c r="AM495" s="217" t="s">
        <v>3211</v>
      </c>
      <c r="AN495" s="217" t="s">
        <v>3211</v>
      </c>
      <c r="AO495" s="217">
        <v>95140</v>
      </c>
      <c r="AP495" s="217" t="s">
        <v>3212</v>
      </c>
      <c r="AQ495" s="225">
        <v>42793</v>
      </c>
    </row>
    <row r="496" spans="1:43" s="228" customFormat="1" ht="48" x14ac:dyDescent="0.25">
      <c r="A496" s="217">
        <v>47</v>
      </c>
      <c r="B496" s="218" t="s">
        <v>3213</v>
      </c>
      <c r="C496" s="219" t="s">
        <v>614</v>
      </c>
      <c r="D496" s="220" t="s">
        <v>2757</v>
      </c>
      <c r="E496" s="221" t="s">
        <v>577</v>
      </c>
      <c r="F496" s="221" t="s">
        <v>2742</v>
      </c>
      <c r="G496" s="222" t="s">
        <v>3214</v>
      </c>
      <c r="H496" s="223">
        <v>7975293470</v>
      </c>
      <c r="I496" s="217">
        <v>80</v>
      </c>
      <c r="J496" s="223"/>
      <c r="K496" s="224">
        <v>0.60829999999999995</v>
      </c>
      <c r="L496" s="220" t="s">
        <v>2744</v>
      </c>
      <c r="M496" s="220"/>
      <c r="N496" s="220"/>
      <c r="O496" s="220"/>
      <c r="P496" s="220"/>
      <c r="Q496" s="220"/>
      <c r="R496" s="220"/>
      <c r="S496" s="220"/>
      <c r="T496" s="220" t="s">
        <v>1640</v>
      </c>
      <c r="U496" s="220" t="e">
        <f>[1]Sheet1!D686</f>
        <v>#REF!</v>
      </c>
      <c r="V496" s="225">
        <v>36408</v>
      </c>
      <c r="W496" s="220" t="s">
        <v>3215</v>
      </c>
      <c r="X496" s="220" t="s">
        <v>3216</v>
      </c>
      <c r="Y496" s="217" t="s">
        <v>2772</v>
      </c>
      <c r="Z496" s="220" t="s">
        <v>2748</v>
      </c>
      <c r="AA496" s="220"/>
      <c r="AB496" s="220" t="s">
        <v>1662</v>
      </c>
      <c r="AC496" s="218">
        <v>265753515971</v>
      </c>
      <c r="AD496" s="220" t="s">
        <v>1644</v>
      </c>
      <c r="AE496" s="220" t="s">
        <v>3217</v>
      </c>
      <c r="AF496" s="220" t="s">
        <v>2998</v>
      </c>
      <c r="AG496" s="223" t="s">
        <v>3218</v>
      </c>
      <c r="AH496" s="223" t="s">
        <v>3219</v>
      </c>
      <c r="AI496" s="221"/>
      <c r="AJ496" s="227" t="s">
        <v>3220</v>
      </c>
      <c r="AK496" s="227" t="s">
        <v>3221</v>
      </c>
      <c r="AL496" s="227" t="s">
        <v>3222</v>
      </c>
      <c r="AM496" s="217" t="s">
        <v>2777</v>
      </c>
      <c r="AN496" s="217" t="s">
        <v>2753</v>
      </c>
      <c r="AO496" s="217">
        <v>573201</v>
      </c>
      <c r="AP496" s="217" t="s">
        <v>1645</v>
      </c>
      <c r="AQ496" s="225">
        <v>42867</v>
      </c>
    </row>
    <row r="497" spans="1:43" s="228" customFormat="1" ht="48" x14ac:dyDescent="0.25">
      <c r="A497" s="217">
        <v>48</v>
      </c>
      <c r="B497" s="218" t="s">
        <v>3223</v>
      </c>
      <c r="C497" s="219" t="s">
        <v>662</v>
      </c>
      <c r="D497" s="220" t="s">
        <v>2741</v>
      </c>
      <c r="E497" s="221" t="s">
        <v>577</v>
      </c>
      <c r="F497" s="221" t="s">
        <v>2742</v>
      </c>
      <c r="G497" s="222" t="s">
        <v>3224</v>
      </c>
      <c r="H497" s="223">
        <v>9900482156</v>
      </c>
      <c r="I497" s="217">
        <v>60</v>
      </c>
      <c r="J497" s="223"/>
      <c r="K497" s="224">
        <v>0.61299999999999999</v>
      </c>
      <c r="L497" s="220" t="s">
        <v>2744</v>
      </c>
      <c r="M497" s="220" t="s">
        <v>1031</v>
      </c>
      <c r="N497" s="220"/>
      <c r="O497" s="220"/>
      <c r="P497" s="220"/>
      <c r="Q497" s="220"/>
      <c r="R497" s="220"/>
      <c r="S497" s="220"/>
      <c r="T497" s="220" t="s">
        <v>1640</v>
      </c>
      <c r="U497" s="220" t="e">
        <f>[1]Sheet1!D689</f>
        <v>#REF!</v>
      </c>
      <c r="V497" s="225">
        <v>36339</v>
      </c>
      <c r="W497" s="220" t="s">
        <v>3225</v>
      </c>
      <c r="X497" s="220" t="s">
        <v>3226</v>
      </c>
      <c r="Y497" s="217" t="s">
        <v>2772</v>
      </c>
      <c r="Z497" s="220" t="s">
        <v>2748</v>
      </c>
      <c r="AA497" s="220"/>
      <c r="AB497" s="220" t="s">
        <v>1637</v>
      </c>
      <c r="AC497" s="218">
        <v>426981527167</v>
      </c>
      <c r="AD497" s="220" t="s">
        <v>1644</v>
      </c>
      <c r="AE497" s="220" t="s">
        <v>3227</v>
      </c>
      <c r="AF497" s="220" t="s">
        <v>142</v>
      </c>
      <c r="AG497" s="223" t="s">
        <v>3228</v>
      </c>
      <c r="AH497" s="223" t="s">
        <v>3229</v>
      </c>
      <c r="AI497" s="221"/>
      <c r="AJ497" s="227" t="s">
        <v>3230</v>
      </c>
      <c r="AK497" s="227" t="s">
        <v>3231</v>
      </c>
      <c r="AL497" s="227" t="s">
        <v>2751</v>
      </c>
      <c r="AM497" s="217" t="s">
        <v>2752</v>
      </c>
      <c r="AN497" s="217" t="s">
        <v>2753</v>
      </c>
      <c r="AO497" s="217"/>
      <c r="AP497" s="217" t="s">
        <v>1645</v>
      </c>
      <c r="AQ497" s="225">
        <v>42866</v>
      </c>
    </row>
    <row r="498" spans="1:43" s="228" customFormat="1" ht="84" x14ac:dyDescent="0.25">
      <c r="A498" s="217">
        <v>49</v>
      </c>
      <c r="B498" s="218" t="s">
        <v>3232</v>
      </c>
      <c r="C498" s="219" t="s">
        <v>624</v>
      </c>
      <c r="D498" s="220" t="s">
        <v>2757</v>
      </c>
      <c r="E498" s="221" t="s">
        <v>577</v>
      </c>
      <c r="F498" s="221" t="s">
        <v>2742</v>
      </c>
      <c r="G498" s="222" t="s">
        <v>3233</v>
      </c>
      <c r="H498" s="223">
        <v>8217041965</v>
      </c>
      <c r="I498" s="217"/>
      <c r="J498" s="223" t="s">
        <v>1060</v>
      </c>
      <c r="K498" s="224">
        <v>0.66</v>
      </c>
      <c r="L498" s="220" t="s">
        <v>2759</v>
      </c>
      <c r="M498" s="220"/>
      <c r="N498" s="220"/>
      <c r="O498" s="220"/>
      <c r="P498" s="220"/>
      <c r="Q498" s="220"/>
      <c r="R498" s="220"/>
      <c r="S498" s="220"/>
      <c r="T498" s="220" t="s">
        <v>1640</v>
      </c>
      <c r="U498" s="220" t="e">
        <f>[1]Sheet1!D690</f>
        <v>#REF!</v>
      </c>
      <c r="V498" s="225">
        <v>35751</v>
      </c>
      <c r="W498" s="220" t="s">
        <v>3234</v>
      </c>
      <c r="X498" s="220" t="s">
        <v>3235</v>
      </c>
      <c r="Y498" s="217" t="s">
        <v>2772</v>
      </c>
      <c r="Z498" s="220" t="s">
        <v>2748</v>
      </c>
      <c r="AA498" s="220"/>
      <c r="AB498" s="220" t="s">
        <v>1637</v>
      </c>
      <c r="AC498" s="218"/>
      <c r="AD498" s="220" t="s">
        <v>1687</v>
      </c>
      <c r="AE498" s="220" t="s">
        <v>1687</v>
      </c>
      <c r="AF498" s="220" t="s">
        <v>1687</v>
      </c>
      <c r="AG498" s="223" t="s">
        <v>3236</v>
      </c>
      <c r="AH498" s="226" t="s">
        <v>3237</v>
      </c>
      <c r="AI498" s="221"/>
      <c r="AJ498" s="227" t="s">
        <v>3238</v>
      </c>
      <c r="AK498" s="227" t="s">
        <v>3239</v>
      </c>
      <c r="AL498" s="229" t="s">
        <v>3240</v>
      </c>
      <c r="AM498" s="217" t="s">
        <v>3241</v>
      </c>
      <c r="AN498" s="217" t="s">
        <v>2753</v>
      </c>
      <c r="AO498" s="217">
        <v>560068</v>
      </c>
      <c r="AP498" s="217" t="s">
        <v>2754</v>
      </c>
      <c r="AQ498" s="225">
        <v>42884</v>
      </c>
    </row>
    <row r="499" spans="1:43" s="228" customFormat="1" ht="36" x14ac:dyDescent="0.25">
      <c r="A499" s="217">
        <v>50</v>
      </c>
      <c r="B499" s="218" t="s">
        <v>3242</v>
      </c>
      <c r="C499" s="219" t="s">
        <v>634</v>
      </c>
      <c r="D499" s="220" t="s">
        <v>2757</v>
      </c>
      <c r="E499" s="221" t="s">
        <v>577</v>
      </c>
      <c r="F499" s="221" t="s">
        <v>2742</v>
      </c>
      <c r="G499" s="222" t="s">
        <v>3243</v>
      </c>
      <c r="H499" s="223">
        <v>9066152333</v>
      </c>
      <c r="I499" s="217"/>
      <c r="J499" s="223"/>
      <c r="K499" s="224">
        <v>0.54</v>
      </c>
      <c r="L499" s="220" t="s">
        <v>2744</v>
      </c>
      <c r="M499" s="220"/>
      <c r="N499" s="220"/>
      <c r="O499" s="220"/>
      <c r="P499" s="220"/>
      <c r="Q499" s="220"/>
      <c r="R499" s="220"/>
      <c r="S499" s="220"/>
      <c r="T499" s="220" t="s">
        <v>1640</v>
      </c>
      <c r="U499" s="220" t="e">
        <f>[1]Sheet1!D691</f>
        <v>#REF!</v>
      </c>
      <c r="V499" s="225">
        <v>36606</v>
      </c>
      <c r="W499" s="220" t="s">
        <v>3244</v>
      </c>
      <c r="X499" s="220" t="s">
        <v>3245</v>
      </c>
      <c r="Y499" s="217" t="s">
        <v>2762</v>
      </c>
      <c r="Z499" s="220" t="s">
        <v>2748</v>
      </c>
      <c r="AA499" s="220"/>
      <c r="AB499" s="220" t="s">
        <v>1662</v>
      </c>
      <c r="AC499" s="218"/>
      <c r="AD499" s="220" t="s">
        <v>1644</v>
      </c>
      <c r="AE499" s="220" t="s">
        <v>3246</v>
      </c>
      <c r="AF499" s="220" t="s">
        <v>142</v>
      </c>
      <c r="AG499" s="223" t="s">
        <v>3247</v>
      </c>
      <c r="AH499" s="226"/>
      <c r="AI499" s="221"/>
      <c r="AJ499" s="227" t="s">
        <v>3248</v>
      </c>
      <c r="AK499" s="227" t="s">
        <v>3249</v>
      </c>
      <c r="AL499" s="227" t="s">
        <v>3250</v>
      </c>
      <c r="AM499" s="217" t="s">
        <v>2752</v>
      </c>
      <c r="AN499" s="217" t="s">
        <v>2753</v>
      </c>
      <c r="AO499" s="217">
        <v>560068</v>
      </c>
      <c r="AP499" s="217" t="s">
        <v>2754</v>
      </c>
      <c r="AQ499" s="225">
        <v>42886</v>
      </c>
    </row>
    <row r="500" spans="1:43" s="228" customFormat="1" ht="36" x14ac:dyDescent="0.25">
      <c r="A500" s="217">
        <v>51</v>
      </c>
      <c r="B500" s="218" t="s">
        <v>3251</v>
      </c>
      <c r="C500" s="219" t="s">
        <v>664</v>
      </c>
      <c r="D500" s="220" t="s">
        <v>2741</v>
      </c>
      <c r="E500" s="221" t="s">
        <v>577</v>
      </c>
      <c r="F500" s="221" t="s">
        <v>2742</v>
      </c>
      <c r="G500" s="222" t="s">
        <v>3252</v>
      </c>
      <c r="H500" s="223">
        <v>8910549754</v>
      </c>
      <c r="I500" s="217">
        <v>79.599999999999994</v>
      </c>
      <c r="J500" s="223" t="s">
        <v>1098</v>
      </c>
      <c r="K500" s="224">
        <v>0.60099999999999998</v>
      </c>
      <c r="L500" s="220" t="s">
        <v>3253</v>
      </c>
      <c r="M500" s="220"/>
      <c r="N500" s="220"/>
      <c r="O500" s="220"/>
      <c r="P500" s="220"/>
      <c r="Q500" s="220"/>
      <c r="R500" s="220"/>
      <c r="S500" s="220"/>
      <c r="T500" s="220" t="s">
        <v>1640</v>
      </c>
      <c r="U500" s="220" t="e">
        <f>[1]Sheet1!D692</f>
        <v>#REF!</v>
      </c>
      <c r="V500" s="225">
        <v>36536</v>
      </c>
      <c r="W500" s="220" t="s">
        <v>3254</v>
      </c>
      <c r="X500" s="220" t="s">
        <v>3255</v>
      </c>
      <c r="Y500" s="217" t="s">
        <v>2762</v>
      </c>
      <c r="Z500" s="220" t="s">
        <v>2748</v>
      </c>
      <c r="AA500" s="220"/>
      <c r="AB500" s="220" t="s">
        <v>2814</v>
      </c>
      <c r="AC500" s="218"/>
      <c r="AD500" s="220" t="s">
        <v>1644</v>
      </c>
      <c r="AE500" s="220" t="s">
        <v>3256</v>
      </c>
      <c r="AF500" s="220" t="s">
        <v>142</v>
      </c>
      <c r="AG500" s="223" t="s">
        <v>3257</v>
      </c>
      <c r="AH500" s="223"/>
      <c r="AI500" s="221"/>
      <c r="AJ500" s="227" t="s">
        <v>3258</v>
      </c>
      <c r="AK500" s="227" t="s">
        <v>3259</v>
      </c>
      <c r="AL500" s="227" t="s">
        <v>3260</v>
      </c>
      <c r="AM500" s="217" t="s">
        <v>3261</v>
      </c>
      <c r="AN500" s="217" t="s">
        <v>3262</v>
      </c>
      <c r="AO500" s="217">
        <v>70029</v>
      </c>
      <c r="AP500" s="217" t="s">
        <v>1645</v>
      </c>
      <c r="AQ500" s="225">
        <v>42866</v>
      </c>
    </row>
    <row r="501" spans="1:43" s="228" customFormat="1" ht="60" x14ac:dyDescent="0.25">
      <c r="A501" s="217">
        <v>52</v>
      </c>
      <c r="B501" s="218" t="s">
        <v>3263</v>
      </c>
      <c r="C501" s="219" t="s">
        <v>637</v>
      </c>
      <c r="D501" s="220" t="s">
        <v>2757</v>
      </c>
      <c r="E501" s="221" t="s">
        <v>577</v>
      </c>
      <c r="F501" s="221" t="s">
        <v>2742</v>
      </c>
      <c r="G501" s="222" t="s">
        <v>3264</v>
      </c>
      <c r="H501" s="223">
        <v>9632315569</v>
      </c>
      <c r="I501" s="217"/>
      <c r="J501" s="223"/>
      <c r="K501" s="224">
        <v>0.746</v>
      </c>
      <c r="L501" s="220" t="s">
        <v>2744</v>
      </c>
      <c r="M501" s="220"/>
      <c r="N501" s="220"/>
      <c r="O501" s="220"/>
      <c r="P501" s="220"/>
      <c r="Q501" s="220"/>
      <c r="R501" s="220"/>
      <c r="S501" s="220"/>
      <c r="T501" s="220" t="s">
        <v>1640</v>
      </c>
      <c r="U501" s="220" t="e">
        <f>[1]Sheet1!D693</f>
        <v>#REF!</v>
      </c>
      <c r="V501" s="225">
        <v>36495</v>
      </c>
      <c r="W501" s="220" t="s">
        <v>3265</v>
      </c>
      <c r="X501" s="220" t="s">
        <v>3266</v>
      </c>
      <c r="Y501" s="217" t="s">
        <v>2834</v>
      </c>
      <c r="Z501" s="220" t="s">
        <v>2748</v>
      </c>
      <c r="AA501" s="220"/>
      <c r="AB501" s="220" t="s">
        <v>1662</v>
      </c>
      <c r="AC501" s="218"/>
      <c r="AD501" s="220" t="s">
        <v>1644</v>
      </c>
      <c r="AE501" s="220" t="s">
        <v>1649</v>
      </c>
      <c r="AF501" s="220" t="s">
        <v>142</v>
      </c>
      <c r="AG501" s="223" t="s">
        <v>3267</v>
      </c>
      <c r="AH501" s="226" t="s">
        <v>3268</v>
      </c>
      <c r="AI501" s="221"/>
      <c r="AJ501" s="227" t="s">
        <v>3269</v>
      </c>
      <c r="AK501" s="227" t="s">
        <v>3270</v>
      </c>
      <c r="AL501" s="227" t="s">
        <v>3271</v>
      </c>
      <c r="AM501" s="217" t="s">
        <v>2752</v>
      </c>
      <c r="AN501" s="217" t="s">
        <v>2753</v>
      </c>
      <c r="AO501" s="217">
        <v>560076</v>
      </c>
      <c r="AP501" s="217" t="s">
        <v>1645</v>
      </c>
      <c r="AQ501" s="225">
        <v>42889</v>
      </c>
    </row>
    <row r="502" spans="1:43" s="228" customFormat="1" ht="24" x14ac:dyDescent="0.2">
      <c r="A502" s="217">
        <v>53</v>
      </c>
      <c r="B502" s="218" t="s">
        <v>3272</v>
      </c>
      <c r="C502" s="232" t="s">
        <v>618</v>
      </c>
      <c r="D502" s="220" t="s">
        <v>2757</v>
      </c>
      <c r="E502" s="221" t="s">
        <v>577</v>
      </c>
      <c r="F502" s="221" t="s">
        <v>2742</v>
      </c>
      <c r="G502" s="222" t="s">
        <v>3273</v>
      </c>
      <c r="H502" s="231">
        <v>9663247884</v>
      </c>
      <c r="I502" s="217"/>
      <c r="J502" s="231"/>
      <c r="K502" s="233">
        <v>0.69</v>
      </c>
      <c r="L502" s="217" t="s">
        <v>2744</v>
      </c>
      <c r="M502" s="234" t="s">
        <v>1651</v>
      </c>
      <c r="N502" s="234"/>
      <c r="O502" s="234"/>
      <c r="P502" s="234"/>
      <c r="Q502" s="234"/>
      <c r="R502" s="234"/>
      <c r="S502" s="234"/>
      <c r="T502" s="220" t="s">
        <v>1640</v>
      </c>
      <c r="U502" s="220" t="e">
        <f>[1]Sheet1!D694</f>
        <v>#REF!</v>
      </c>
      <c r="V502" s="225">
        <v>36479</v>
      </c>
      <c r="W502" s="217" t="s">
        <v>3274</v>
      </c>
      <c r="X502" s="217" t="s">
        <v>3275</v>
      </c>
      <c r="Y502" s="217" t="s">
        <v>2747</v>
      </c>
      <c r="Z502" s="220" t="s">
        <v>2748</v>
      </c>
      <c r="AA502" s="220"/>
      <c r="AB502" s="217" t="s">
        <v>1662</v>
      </c>
      <c r="AC502" s="218">
        <v>517320702982</v>
      </c>
      <c r="AD502" s="220" t="s">
        <v>1644</v>
      </c>
      <c r="AE502" s="217" t="s">
        <v>1739</v>
      </c>
      <c r="AF502" s="217" t="s">
        <v>3276</v>
      </c>
      <c r="AG502" s="231" t="s">
        <v>3277</v>
      </c>
      <c r="AH502" s="230"/>
      <c r="AI502" s="217"/>
      <c r="AJ502" s="229" t="s">
        <v>3278</v>
      </c>
      <c r="AK502" s="229" t="s">
        <v>3279</v>
      </c>
      <c r="AL502" s="229" t="s">
        <v>3280</v>
      </c>
      <c r="AM502" s="217" t="s">
        <v>2777</v>
      </c>
      <c r="AN502" s="217" t="s">
        <v>2753</v>
      </c>
      <c r="AO502" s="217">
        <v>560061</v>
      </c>
      <c r="AP502" s="217" t="s">
        <v>2754</v>
      </c>
      <c r="AQ502" s="225">
        <v>42872</v>
      </c>
    </row>
    <row r="503" spans="1:43" s="228" customFormat="1" ht="48" x14ac:dyDescent="0.25">
      <c r="A503" s="217">
        <v>54</v>
      </c>
      <c r="B503" s="218" t="s">
        <v>3281</v>
      </c>
      <c r="C503" s="219" t="s">
        <v>629</v>
      </c>
      <c r="D503" s="220" t="s">
        <v>2757</v>
      </c>
      <c r="E503" s="221" t="s">
        <v>577</v>
      </c>
      <c r="F503" s="221" t="s">
        <v>2742</v>
      </c>
      <c r="G503" s="222" t="s">
        <v>3282</v>
      </c>
      <c r="H503" s="223">
        <v>8233917904</v>
      </c>
      <c r="I503" s="217"/>
      <c r="J503" s="223" t="s">
        <v>1060</v>
      </c>
      <c r="K503" s="224">
        <v>0.68101999999999996</v>
      </c>
      <c r="L503" s="220" t="s">
        <v>3283</v>
      </c>
      <c r="M503" s="220"/>
      <c r="N503" s="220"/>
      <c r="O503" s="220"/>
      <c r="P503" s="220"/>
      <c r="Q503" s="220"/>
      <c r="R503" s="220"/>
      <c r="S503" s="220"/>
      <c r="T503" s="220" t="s">
        <v>1640</v>
      </c>
      <c r="U503" s="220" t="e">
        <f>[1]Sheet1!D695</f>
        <v>#REF!</v>
      </c>
      <c r="V503" s="225">
        <v>36208</v>
      </c>
      <c r="W503" s="220" t="s">
        <v>3284</v>
      </c>
      <c r="X503" s="220" t="s">
        <v>3285</v>
      </c>
      <c r="Y503" s="217" t="s">
        <v>2762</v>
      </c>
      <c r="Z503" s="220" t="s">
        <v>2748</v>
      </c>
      <c r="AA503" s="220"/>
      <c r="AB503" s="220" t="s">
        <v>1637</v>
      </c>
      <c r="AC503" s="218"/>
      <c r="AD503" s="220" t="s">
        <v>1644</v>
      </c>
      <c r="AE503" s="220" t="s">
        <v>1695</v>
      </c>
      <c r="AF503" s="220" t="s">
        <v>142</v>
      </c>
      <c r="AG503" s="223" t="s">
        <v>3286</v>
      </c>
      <c r="AH503" s="226"/>
      <c r="AI503" s="221"/>
      <c r="AJ503" s="227" t="s">
        <v>3287</v>
      </c>
      <c r="AK503" s="227" t="s">
        <v>2877</v>
      </c>
      <c r="AL503" s="227" t="s">
        <v>3288</v>
      </c>
      <c r="AM503" s="217" t="s">
        <v>2879</v>
      </c>
      <c r="AN503" s="217" t="s">
        <v>2880</v>
      </c>
      <c r="AO503" s="217">
        <v>313001</v>
      </c>
      <c r="AP503" s="217" t="s">
        <v>2754</v>
      </c>
      <c r="AQ503" s="225">
        <v>42886</v>
      </c>
    </row>
    <row r="504" spans="1:43" s="228" customFormat="1" ht="48" x14ac:dyDescent="0.25">
      <c r="A504" s="217">
        <v>55</v>
      </c>
      <c r="B504" s="218" t="s">
        <v>3289</v>
      </c>
      <c r="C504" s="219" t="s">
        <v>669</v>
      </c>
      <c r="D504" s="220" t="s">
        <v>2741</v>
      </c>
      <c r="E504" s="221" t="s">
        <v>577</v>
      </c>
      <c r="F504" s="221" t="s">
        <v>2742</v>
      </c>
      <c r="G504" s="222" t="s">
        <v>3290</v>
      </c>
      <c r="H504" s="223">
        <v>9886546151</v>
      </c>
      <c r="I504" s="217"/>
      <c r="J504" s="223"/>
      <c r="K504" s="224">
        <v>0.82</v>
      </c>
      <c r="L504" s="220" t="s">
        <v>2744</v>
      </c>
      <c r="M504" s="220"/>
      <c r="N504" s="220"/>
      <c r="O504" s="220"/>
      <c r="P504" s="220"/>
      <c r="Q504" s="220"/>
      <c r="R504" s="220"/>
      <c r="S504" s="220"/>
      <c r="T504" s="220" t="s">
        <v>1640</v>
      </c>
      <c r="U504" s="220" t="e">
        <f>[1]Sheet1!D696</f>
        <v>#REF!</v>
      </c>
      <c r="V504" s="225">
        <v>36230</v>
      </c>
      <c r="W504" s="220" t="s">
        <v>3291</v>
      </c>
      <c r="X504" s="220" t="s">
        <v>3292</v>
      </c>
      <c r="Y504" s="217" t="s">
        <v>2834</v>
      </c>
      <c r="Z504" s="220" t="s">
        <v>2748</v>
      </c>
      <c r="AA504" s="220"/>
      <c r="AB504" s="220" t="s">
        <v>1637</v>
      </c>
      <c r="AC504" s="218"/>
      <c r="AD504" s="220" t="s">
        <v>1644</v>
      </c>
      <c r="AE504" s="220" t="s">
        <v>1649</v>
      </c>
      <c r="AF504" s="220" t="s">
        <v>142</v>
      </c>
      <c r="AG504" s="223" t="s">
        <v>3293</v>
      </c>
      <c r="AH504" s="226"/>
      <c r="AI504" s="221"/>
      <c r="AJ504" s="227" t="s">
        <v>3294</v>
      </c>
      <c r="AK504" s="227" t="s">
        <v>3295</v>
      </c>
      <c r="AL504" s="227" t="s">
        <v>3296</v>
      </c>
      <c r="AM504" s="217" t="s">
        <v>2777</v>
      </c>
      <c r="AN504" s="217" t="s">
        <v>2753</v>
      </c>
      <c r="AO504" s="217">
        <v>560091</v>
      </c>
      <c r="AP504" s="217" t="s">
        <v>2754</v>
      </c>
      <c r="AQ504" s="225">
        <v>42877</v>
      </c>
    </row>
    <row r="505" spans="1:43" s="228" customFormat="1" ht="48" x14ac:dyDescent="0.25">
      <c r="A505" s="217">
        <v>56</v>
      </c>
      <c r="B505" s="218" t="s">
        <v>3297</v>
      </c>
      <c r="C505" s="219" t="s">
        <v>626</v>
      </c>
      <c r="D505" s="220" t="s">
        <v>2757</v>
      </c>
      <c r="E505" s="221" t="s">
        <v>577</v>
      </c>
      <c r="F505" s="221" t="s">
        <v>2742</v>
      </c>
      <c r="G505" s="222" t="s">
        <v>3298</v>
      </c>
      <c r="H505" s="223">
        <v>9448235090</v>
      </c>
      <c r="I505" s="217"/>
      <c r="J505" s="223"/>
      <c r="K505" s="224">
        <v>0.6</v>
      </c>
      <c r="L505" s="220" t="s">
        <v>2744</v>
      </c>
      <c r="M505" s="220" t="s">
        <v>1651</v>
      </c>
      <c r="N505" s="220"/>
      <c r="O505" s="220"/>
      <c r="P505" s="220"/>
      <c r="Q505" s="220"/>
      <c r="R505" s="220"/>
      <c r="S505" s="220"/>
      <c r="T505" s="220" t="s">
        <v>1640</v>
      </c>
      <c r="U505" s="220" t="e">
        <f>[1]Sheet1!D697</f>
        <v>#REF!</v>
      </c>
      <c r="V505" s="225" t="s">
        <v>3299</v>
      </c>
      <c r="W505" s="220" t="s">
        <v>3300</v>
      </c>
      <c r="X505" s="220" t="s">
        <v>3301</v>
      </c>
      <c r="Y505" s="217" t="s">
        <v>2772</v>
      </c>
      <c r="Z505" s="220" t="s">
        <v>2748</v>
      </c>
      <c r="AA505" s="220"/>
      <c r="AB505" s="220" t="s">
        <v>1662</v>
      </c>
      <c r="AC505" s="218"/>
      <c r="AD505" s="220" t="s">
        <v>1644</v>
      </c>
      <c r="AE505" s="220" t="s">
        <v>1721</v>
      </c>
      <c r="AF505" s="220" t="s">
        <v>142</v>
      </c>
      <c r="AG505" s="223" t="s">
        <v>3302</v>
      </c>
      <c r="AH505" s="226" t="s">
        <v>3303</v>
      </c>
      <c r="AI505" s="221"/>
      <c r="AJ505" s="227" t="s">
        <v>3304</v>
      </c>
      <c r="AK505" s="227" t="s">
        <v>3305</v>
      </c>
      <c r="AL505" s="227" t="s">
        <v>3306</v>
      </c>
      <c r="AM505" s="217" t="s">
        <v>2777</v>
      </c>
      <c r="AN505" s="217" t="s">
        <v>2753</v>
      </c>
      <c r="AO505" s="217">
        <v>560050</v>
      </c>
      <c r="AP505" s="217" t="s">
        <v>2754</v>
      </c>
      <c r="AQ505" s="225">
        <v>42884</v>
      </c>
    </row>
    <row r="506" spans="1:43" s="228" customFormat="1" ht="48" x14ac:dyDescent="0.25">
      <c r="A506" s="217">
        <v>57</v>
      </c>
      <c r="B506" s="218" t="s">
        <v>3307</v>
      </c>
      <c r="C506" s="219" t="s">
        <v>3308</v>
      </c>
      <c r="D506" s="220" t="s">
        <v>2741</v>
      </c>
      <c r="E506" s="221" t="s">
        <v>577</v>
      </c>
      <c r="F506" s="221" t="s">
        <v>2742</v>
      </c>
      <c r="G506" s="222" t="s">
        <v>3309</v>
      </c>
      <c r="H506" s="223">
        <v>8152066877</v>
      </c>
      <c r="I506" s="217"/>
      <c r="J506" s="223"/>
      <c r="K506" s="224">
        <v>0.64829999999999999</v>
      </c>
      <c r="L506" s="220" t="s">
        <v>2744</v>
      </c>
      <c r="M506" s="220"/>
      <c r="N506" s="220"/>
      <c r="O506" s="220"/>
      <c r="P506" s="220"/>
      <c r="Q506" s="220"/>
      <c r="R506" s="220"/>
      <c r="S506" s="220"/>
      <c r="T506" s="220" t="s">
        <v>1640</v>
      </c>
      <c r="U506" s="220" t="e">
        <f>[1]Sheet1!D698</f>
        <v>#REF!</v>
      </c>
      <c r="V506" s="225">
        <v>36315</v>
      </c>
      <c r="W506" s="220" t="s">
        <v>3310</v>
      </c>
      <c r="X506" s="220" t="s">
        <v>3311</v>
      </c>
      <c r="Y506" s="217" t="s">
        <v>2747</v>
      </c>
      <c r="Z506" s="220" t="s">
        <v>2748</v>
      </c>
      <c r="AA506" s="220"/>
      <c r="AB506" s="220" t="s">
        <v>1637</v>
      </c>
      <c r="AC506" s="218"/>
      <c r="AD506" s="220" t="s">
        <v>1644</v>
      </c>
      <c r="AE506" s="220" t="s">
        <v>3312</v>
      </c>
      <c r="AF506" s="220" t="s">
        <v>2998</v>
      </c>
      <c r="AG506" s="223">
        <v>9880720646</v>
      </c>
      <c r="AH506" s="226" t="s">
        <v>3313</v>
      </c>
      <c r="AI506" s="221"/>
      <c r="AJ506" s="227" t="s">
        <v>3314</v>
      </c>
      <c r="AK506" s="227" t="s">
        <v>3315</v>
      </c>
      <c r="AL506" s="227" t="s">
        <v>3316</v>
      </c>
      <c r="AM506" s="217" t="s">
        <v>2752</v>
      </c>
      <c r="AN506" s="217" t="s">
        <v>2753</v>
      </c>
      <c r="AO506" s="217">
        <v>560078</v>
      </c>
      <c r="AP506" s="217" t="s">
        <v>1645</v>
      </c>
      <c r="AQ506" s="225">
        <v>42895</v>
      </c>
    </row>
    <row r="507" spans="1:43" s="228" customFormat="1" ht="48" x14ac:dyDescent="0.25">
      <c r="A507" s="217">
        <v>58</v>
      </c>
      <c r="B507" s="218" t="s">
        <v>3317</v>
      </c>
      <c r="C507" s="219" t="s">
        <v>3318</v>
      </c>
      <c r="D507" s="220" t="s">
        <v>2757</v>
      </c>
      <c r="E507" s="221" t="s">
        <v>577</v>
      </c>
      <c r="F507" s="221" t="s">
        <v>2742</v>
      </c>
      <c r="G507" s="222" t="s">
        <v>3319</v>
      </c>
      <c r="H507" s="223">
        <v>9611984656</v>
      </c>
      <c r="I507" s="217"/>
      <c r="J507" s="223"/>
      <c r="K507" s="224">
        <v>0.56100000000000005</v>
      </c>
      <c r="L507" s="220" t="s">
        <v>3320</v>
      </c>
      <c r="M507" s="220"/>
      <c r="N507" s="220"/>
      <c r="O507" s="220"/>
      <c r="P507" s="220"/>
      <c r="Q507" s="220"/>
      <c r="R507" s="220"/>
      <c r="S507" s="220"/>
      <c r="T507" s="220" t="s">
        <v>1640</v>
      </c>
      <c r="U507" s="220" t="e">
        <f>[1]Sheet1!D699</f>
        <v>#REF!</v>
      </c>
      <c r="V507" s="225">
        <v>36363</v>
      </c>
      <c r="W507" s="220" t="s">
        <v>3321</v>
      </c>
      <c r="X507" s="220" t="s">
        <v>3322</v>
      </c>
      <c r="Y507" s="217" t="s">
        <v>2834</v>
      </c>
      <c r="Z507" s="220" t="s">
        <v>2748</v>
      </c>
      <c r="AA507" s="220"/>
      <c r="AB507" s="220" t="s">
        <v>1637</v>
      </c>
      <c r="AC507" s="218"/>
      <c r="AD507" s="220" t="s">
        <v>1644</v>
      </c>
      <c r="AE507" s="220" t="s">
        <v>3323</v>
      </c>
      <c r="AF507" s="220" t="s">
        <v>2749</v>
      </c>
      <c r="AG507" s="223" t="s">
        <v>3324</v>
      </c>
      <c r="AH507" s="226" t="s">
        <v>3325</v>
      </c>
      <c r="AI507" s="221"/>
      <c r="AJ507" s="227" t="s">
        <v>3326</v>
      </c>
      <c r="AK507" s="227" t="s">
        <v>3327</v>
      </c>
      <c r="AL507" s="227" t="s">
        <v>3328</v>
      </c>
      <c r="AM507" s="217" t="s">
        <v>2752</v>
      </c>
      <c r="AN507" s="217" t="s">
        <v>2753</v>
      </c>
      <c r="AO507" s="217">
        <v>560021</v>
      </c>
      <c r="AP507" s="217" t="s">
        <v>2754</v>
      </c>
      <c r="AQ507" s="225">
        <v>42886</v>
      </c>
    </row>
    <row r="508" spans="1:43" s="228" customFormat="1" ht="36" x14ac:dyDescent="0.25">
      <c r="A508" s="217">
        <v>59</v>
      </c>
      <c r="B508" s="218" t="s">
        <v>3329</v>
      </c>
      <c r="C508" s="219" t="s">
        <v>661</v>
      </c>
      <c r="D508" s="220" t="s">
        <v>3330</v>
      </c>
      <c r="E508" s="221" t="s">
        <v>577</v>
      </c>
      <c r="F508" s="221" t="s">
        <v>2742</v>
      </c>
      <c r="G508" s="222" t="s">
        <v>3331</v>
      </c>
      <c r="H508" s="223">
        <v>8971475622</v>
      </c>
      <c r="I508" s="217">
        <v>58</v>
      </c>
      <c r="J508" s="223" t="s">
        <v>3332</v>
      </c>
      <c r="K508" s="224">
        <v>0.62</v>
      </c>
      <c r="L508" s="220" t="s">
        <v>3332</v>
      </c>
      <c r="M508" s="220" t="s">
        <v>1651</v>
      </c>
      <c r="N508" s="220"/>
      <c r="O508" s="220"/>
      <c r="P508" s="220"/>
      <c r="Q508" s="220"/>
      <c r="R508" s="220"/>
      <c r="S508" s="220"/>
      <c r="T508" s="220" t="s">
        <v>1640</v>
      </c>
      <c r="U508" s="220" t="e">
        <f>[1]Sheet1!D700</f>
        <v>#REF!</v>
      </c>
      <c r="V508" s="225">
        <v>35383</v>
      </c>
      <c r="W508" s="220" t="s">
        <v>3333</v>
      </c>
      <c r="X508" s="220" t="s">
        <v>3334</v>
      </c>
      <c r="Y508" s="217" t="s">
        <v>2762</v>
      </c>
      <c r="Z508" s="220" t="s">
        <v>2748</v>
      </c>
      <c r="AA508" s="220"/>
      <c r="AB508" s="220" t="s">
        <v>1637</v>
      </c>
      <c r="AC508" s="218"/>
      <c r="AD508" s="220" t="s">
        <v>1644</v>
      </c>
      <c r="AE508" s="220" t="s">
        <v>3335</v>
      </c>
      <c r="AF508" s="220" t="s">
        <v>142</v>
      </c>
      <c r="AG508" s="223">
        <v>9900946633</v>
      </c>
      <c r="AH508" s="223" t="s">
        <v>3336</v>
      </c>
      <c r="AI508" s="221"/>
      <c r="AJ508" s="227" t="s">
        <v>3337</v>
      </c>
      <c r="AK508" s="227" t="s">
        <v>3338</v>
      </c>
      <c r="AL508" s="227" t="s">
        <v>3339</v>
      </c>
      <c r="AM508" s="217" t="s">
        <v>2752</v>
      </c>
      <c r="AN508" s="217" t="s">
        <v>2753</v>
      </c>
      <c r="AO508" s="217">
        <v>560066</v>
      </c>
      <c r="AP508" s="217" t="s">
        <v>1645</v>
      </c>
      <c r="AQ508" s="225">
        <v>42866</v>
      </c>
    </row>
    <row r="509" spans="1:43" s="228" customFormat="1" ht="36" x14ac:dyDescent="0.25">
      <c r="A509" s="217">
        <v>60</v>
      </c>
      <c r="B509" s="218" t="s">
        <v>3340</v>
      </c>
      <c r="C509" s="219" t="s">
        <v>597</v>
      </c>
      <c r="D509" s="220" t="s">
        <v>2757</v>
      </c>
      <c r="E509" s="221" t="s">
        <v>577</v>
      </c>
      <c r="F509" s="221" t="s">
        <v>2742</v>
      </c>
      <c r="G509" s="222" t="s">
        <v>3341</v>
      </c>
      <c r="H509" s="223">
        <v>8497817357</v>
      </c>
      <c r="I509" s="217"/>
      <c r="J509" s="223"/>
      <c r="K509" s="224">
        <v>0.62</v>
      </c>
      <c r="L509" s="220" t="s">
        <v>2744</v>
      </c>
      <c r="M509" s="220"/>
      <c r="N509" s="220"/>
      <c r="O509" s="220"/>
      <c r="P509" s="220"/>
      <c r="Q509" s="220"/>
      <c r="R509" s="220"/>
      <c r="S509" s="220"/>
      <c r="T509" s="220" t="s">
        <v>1640</v>
      </c>
      <c r="U509" s="220" t="e">
        <f>[1]Sheet1!D702</f>
        <v>#REF!</v>
      </c>
      <c r="V509" s="225">
        <v>36077</v>
      </c>
      <c r="W509" s="220" t="s">
        <v>3342</v>
      </c>
      <c r="X509" s="220" t="s">
        <v>3343</v>
      </c>
      <c r="Y509" s="217" t="s">
        <v>2747</v>
      </c>
      <c r="Z509" s="220" t="s">
        <v>2748</v>
      </c>
      <c r="AA509" s="220"/>
      <c r="AB509" s="220" t="s">
        <v>1637</v>
      </c>
      <c r="AC509" s="218">
        <v>410131179254</v>
      </c>
      <c r="AD509" s="220" t="s">
        <v>1644</v>
      </c>
      <c r="AE509" s="220" t="s">
        <v>1959</v>
      </c>
      <c r="AF509" s="220" t="s">
        <v>3344</v>
      </c>
      <c r="AG509" s="223" t="s">
        <v>3345</v>
      </c>
      <c r="AH509" s="226"/>
      <c r="AI509" s="221"/>
      <c r="AJ509" s="227" t="s">
        <v>3346</v>
      </c>
      <c r="AK509" s="227" t="s">
        <v>3347</v>
      </c>
      <c r="AL509" s="227" t="s">
        <v>3348</v>
      </c>
      <c r="AM509" s="217" t="s">
        <v>3348</v>
      </c>
      <c r="AN509" s="217" t="s">
        <v>2753</v>
      </c>
      <c r="AO509" s="217">
        <v>570012</v>
      </c>
      <c r="AP509" s="217" t="s">
        <v>2754</v>
      </c>
      <c r="AQ509" s="225">
        <v>42886</v>
      </c>
    </row>
    <row r="510" spans="1:43" s="228" customFormat="1" ht="48" x14ac:dyDescent="0.25">
      <c r="A510" s="217">
        <v>61</v>
      </c>
      <c r="B510" s="218" t="s">
        <v>3349</v>
      </c>
      <c r="C510" s="219" t="s">
        <v>604</v>
      </c>
      <c r="D510" s="220" t="s">
        <v>3350</v>
      </c>
      <c r="E510" s="221" t="s">
        <v>577</v>
      </c>
      <c r="F510" s="221" t="s">
        <v>2742</v>
      </c>
      <c r="G510" s="222" t="s">
        <v>3351</v>
      </c>
      <c r="H510" s="223" t="s">
        <v>3352</v>
      </c>
      <c r="I510" s="217">
        <v>76</v>
      </c>
      <c r="J510" s="223" t="s">
        <v>1060</v>
      </c>
      <c r="K510" s="224">
        <v>0.62</v>
      </c>
      <c r="L510" s="220" t="s">
        <v>3047</v>
      </c>
      <c r="M510" s="220" t="s">
        <v>1651</v>
      </c>
      <c r="N510" s="220"/>
      <c r="O510" s="220"/>
      <c r="P510" s="220"/>
      <c r="Q510" s="220"/>
      <c r="R510" s="220"/>
      <c r="S510" s="220"/>
      <c r="T510" s="220" t="s">
        <v>1640</v>
      </c>
      <c r="U510" s="220" t="e">
        <f>[1]Sheet1!D703</f>
        <v>#REF!</v>
      </c>
      <c r="V510" s="225">
        <v>36390</v>
      </c>
      <c r="W510" s="220" t="s">
        <v>3353</v>
      </c>
      <c r="X510" s="220" t="s">
        <v>3354</v>
      </c>
      <c r="Y510" s="217" t="s">
        <v>2762</v>
      </c>
      <c r="Z510" s="220" t="s">
        <v>3355</v>
      </c>
      <c r="AA510" s="220"/>
      <c r="AB510" s="220" t="s">
        <v>1637</v>
      </c>
      <c r="AC510" s="218"/>
      <c r="AD510" s="220" t="s">
        <v>1644</v>
      </c>
      <c r="AE510" s="220" t="s">
        <v>3356</v>
      </c>
      <c r="AF510" s="220" t="s">
        <v>1065</v>
      </c>
      <c r="AG510" s="223" t="s">
        <v>3352</v>
      </c>
      <c r="AH510" s="226"/>
      <c r="AI510" s="221"/>
      <c r="AJ510" s="227">
        <v>11</v>
      </c>
      <c r="AK510" s="227">
        <v>1</v>
      </c>
      <c r="AL510" s="227"/>
      <c r="AM510" s="217" t="s">
        <v>3357</v>
      </c>
      <c r="AN510" s="217" t="s">
        <v>2821</v>
      </c>
      <c r="AO510" s="217">
        <v>682001</v>
      </c>
      <c r="AP510" s="217" t="s">
        <v>1645</v>
      </c>
      <c r="AQ510" s="225">
        <v>42892</v>
      </c>
    </row>
    <row r="511" spans="1:43" s="228" customFormat="1" ht="60" x14ac:dyDescent="0.25">
      <c r="A511" s="217">
        <v>62</v>
      </c>
      <c r="B511" s="218" t="s">
        <v>3358</v>
      </c>
      <c r="C511" s="219" t="s">
        <v>655</v>
      </c>
      <c r="D511" s="220" t="s">
        <v>3359</v>
      </c>
      <c r="E511" s="221" t="s">
        <v>577</v>
      </c>
      <c r="F511" s="221" t="s">
        <v>2742</v>
      </c>
      <c r="G511" s="222" t="s">
        <v>3360</v>
      </c>
      <c r="H511" s="223">
        <v>8123564889</v>
      </c>
      <c r="I511" s="217"/>
      <c r="J511" s="223"/>
      <c r="K511" s="224">
        <v>0.755</v>
      </c>
      <c r="L511" s="220" t="s">
        <v>2744</v>
      </c>
      <c r="M511" s="220"/>
      <c r="N511" s="220"/>
      <c r="O511" s="220"/>
      <c r="P511" s="220"/>
      <c r="Q511" s="220"/>
      <c r="R511" s="220"/>
      <c r="S511" s="220"/>
      <c r="T511" s="220" t="s">
        <v>1640</v>
      </c>
      <c r="U511" s="220" t="e">
        <f>[1]Sheet1!D704</f>
        <v>#REF!</v>
      </c>
      <c r="V511" s="225">
        <v>35699</v>
      </c>
      <c r="W511" s="220" t="s">
        <v>3361</v>
      </c>
      <c r="X511" s="220" t="s">
        <v>3362</v>
      </c>
      <c r="Y511" s="217" t="s">
        <v>2772</v>
      </c>
      <c r="Z511" s="220" t="s">
        <v>3355</v>
      </c>
      <c r="AA511" s="220"/>
      <c r="AB511" s="220" t="s">
        <v>1637</v>
      </c>
      <c r="AC511" s="218"/>
      <c r="AD511" s="220" t="s">
        <v>1644</v>
      </c>
      <c r="AE511" s="220" t="s">
        <v>1828</v>
      </c>
      <c r="AF511" s="220" t="s">
        <v>1065</v>
      </c>
      <c r="AG511" s="223">
        <v>7020838684</v>
      </c>
      <c r="AH511" s="226" t="s">
        <v>3363</v>
      </c>
      <c r="AI511" s="221"/>
      <c r="AJ511" s="227" t="s">
        <v>3364</v>
      </c>
      <c r="AK511" s="227" t="s">
        <v>3365</v>
      </c>
      <c r="AL511" s="227" t="s">
        <v>3366</v>
      </c>
      <c r="AM511" s="217" t="s">
        <v>2752</v>
      </c>
      <c r="AN511" s="217" t="s">
        <v>2753</v>
      </c>
      <c r="AO511" s="217">
        <v>560078</v>
      </c>
      <c r="AP511" s="217" t="s">
        <v>1645</v>
      </c>
      <c r="AQ511" s="225">
        <v>42896</v>
      </c>
    </row>
    <row r="512" spans="1:43" s="228" customFormat="1" ht="48" x14ac:dyDescent="0.25">
      <c r="A512" s="217">
        <v>63</v>
      </c>
      <c r="B512" s="218" t="s">
        <v>3367</v>
      </c>
      <c r="C512" s="219" t="s">
        <v>3368</v>
      </c>
      <c r="D512" s="220" t="s">
        <v>3330</v>
      </c>
      <c r="E512" s="221" t="s">
        <v>577</v>
      </c>
      <c r="F512" s="221" t="s">
        <v>2742</v>
      </c>
      <c r="G512" s="222" t="s">
        <v>3369</v>
      </c>
      <c r="H512" s="223">
        <v>7019503021</v>
      </c>
      <c r="I512" s="217"/>
      <c r="J512" s="223"/>
      <c r="K512" s="224">
        <v>0.53100000000000003</v>
      </c>
      <c r="L512" s="220" t="s">
        <v>2984</v>
      </c>
      <c r="M512" s="220" t="s">
        <v>1031</v>
      </c>
      <c r="N512" s="220"/>
      <c r="O512" s="220"/>
      <c r="P512" s="220"/>
      <c r="Q512" s="220"/>
      <c r="R512" s="220"/>
      <c r="S512" s="220"/>
      <c r="T512" s="220" t="s">
        <v>1640</v>
      </c>
      <c r="U512" s="220" t="e">
        <f>[1]Sheet1!D706</f>
        <v>#REF!</v>
      </c>
      <c r="V512" s="225">
        <v>36367</v>
      </c>
      <c r="W512" s="220" t="s">
        <v>3370</v>
      </c>
      <c r="X512" s="220" t="s">
        <v>3371</v>
      </c>
      <c r="Y512" s="217" t="s">
        <v>2772</v>
      </c>
      <c r="Z512" s="220" t="s">
        <v>3355</v>
      </c>
      <c r="AA512" s="220"/>
      <c r="AB512" s="220" t="s">
        <v>1637</v>
      </c>
      <c r="AC512" s="218"/>
      <c r="AD512" s="220" t="s">
        <v>1644</v>
      </c>
      <c r="AE512" s="220" t="s">
        <v>1721</v>
      </c>
      <c r="AF512" s="220" t="s">
        <v>142</v>
      </c>
      <c r="AG512" s="223">
        <v>7677155577</v>
      </c>
      <c r="AH512" s="223"/>
      <c r="AI512" s="221"/>
      <c r="AJ512" s="227" t="s">
        <v>3372</v>
      </c>
      <c r="AK512" s="227" t="s">
        <v>3373</v>
      </c>
      <c r="AL512" s="227" t="s">
        <v>3374</v>
      </c>
      <c r="AM512" s="217" t="s">
        <v>2752</v>
      </c>
      <c r="AN512" s="217" t="s">
        <v>2753</v>
      </c>
      <c r="AO512" s="217">
        <v>560024</v>
      </c>
      <c r="AP512" s="217" t="s">
        <v>1645</v>
      </c>
      <c r="AQ512" s="225">
        <v>42916</v>
      </c>
    </row>
    <row r="513" spans="1:44" s="228" customFormat="1" ht="60" x14ac:dyDescent="0.25">
      <c r="A513" s="217">
        <v>64</v>
      </c>
      <c r="B513" s="218" t="s">
        <v>3375</v>
      </c>
      <c r="C513" s="219" t="s">
        <v>3376</v>
      </c>
      <c r="D513" s="220" t="s">
        <v>3350</v>
      </c>
      <c r="E513" s="221" t="s">
        <v>577</v>
      </c>
      <c r="F513" s="221" t="s">
        <v>2742</v>
      </c>
      <c r="G513" s="222" t="s">
        <v>3377</v>
      </c>
      <c r="H513" s="223">
        <v>8884930841</v>
      </c>
      <c r="I513" s="217">
        <v>83.6</v>
      </c>
      <c r="J513" s="223" t="s">
        <v>1060</v>
      </c>
      <c r="K513" s="224">
        <v>0.60399999999999998</v>
      </c>
      <c r="L513" s="220" t="s">
        <v>2759</v>
      </c>
      <c r="M513" s="220" t="s">
        <v>1651</v>
      </c>
      <c r="N513" s="220"/>
      <c r="O513" s="220"/>
      <c r="P513" s="220"/>
      <c r="Q513" s="220"/>
      <c r="R513" s="220"/>
      <c r="S513" s="220"/>
      <c r="T513" s="220" t="s">
        <v>1640</v>
      </c>
      <c r="U513" s="220" t="e">
        <f>[1]Sheet1!D707</f>
        <v>#REF!</v>
      </c>
      <c r="V513" s="225">
        <v>36314</v>
      </c>
      <c r="W513" s="220" t="s">
        <v>3378</v>
      </c>
      <c r="X513" s="220" t="s">
        <v>3379</v>
      </c>
      <c r="Y513" s="217" t="s">
        <v>2762</v>
      </c>
      <c r="Z513" s="220" t="s">
        <v>3355</v>
      </c>
      <c r="AA513" s="220"/>
      <c r="AB513" s="220" t="s">
        <v>1637</v>
      </c>
      <c r="AC513" s="218"/>
      <c r="AD513" s="220" t="s">
        <v>1644</v>
      </c>
      <c r="AE513" s="220" t="s">
        <v>1649</v>
      </c>
      <c r="AF513" s="220" t="s">
        <v>142</v>
      </c>
      <c r="AG513" s="223" t="s">
        <v>3380</v>
      </c>
      <c r="AH513" s="223"/>
      <c r="AI513" s="221"/>
      <c r="AJ513" s="227" t="s">
        <v>3381</v>
      </c>
      <c r="AK513" s="227" t="s">
        <v>3382</v>
      </c>
      <c r="AL513" s="227" t="s">
        <v>3383</v>
      </c>
      <c r="AM513" s="217" t="s">
        <v>2752</v>
      </c>
      <c r="AN513" s="217" t="s">
        <v>2753</v>
      </c>
      <c r="AO513" s="217">
        <v>560094</v>
      </c>
      <c r="AP513" s="217" t="s">
        <v>1645</v>
      </c>
      <c r="AQ513" s="225">
        <v>42898</v>
      </c>
    </row>
    <row r="514" spans="1:44" s="228" customFormat="1" ht="36" x14ac:dyDescent="0.25">
      <c r="A514" s="217">
        <v>65</v>
      </c>
      <c r="B514" s="218" t="s">
        <v>3384</v>
      </c>
      <c r="C514" s="219" t="s">
        <v>587</v>
      </c>
      <c r="D514" s="220" t="s">
        <v>3350</v>
      </c>
      <c r="E514" s="221" t="s">
        <v>577</v>
      </c>
      <c r="F514" s="221" t="s">
        <v>2742</v>
      </c>
      <c r="G514" s="222" t="s">
        <v>3385</v>
      </c>
      <c r="H514" s="223">
        <v>8105699399</v>
      </c>
      <c r="I514" s="217">
        <v>70</v>
      </c>
      <c r="J514" s="223" t="s">
        <v>1671</v>
      </c>
      <c r="K514" s="224">
        <v>0.61</v>
      </c>
      <c r="L514" s="220" t="s">
        <v>2744</v>
      </c>
      <c r="M514" s="220" t="s">
        <v>1651</v>
      </c>
      <c r="N514" s="220"/>
      <c r="O514" s="220"/>
      <c r="P514" s="220"/>
      <c r="Q514" s="220"/>
      <c r="R514" s="220"/>
      <c r="S514" s="220"/>
      <c r="T514" s="220" t="s">
        <v>1640</v>
      </c>
      <c r="U514" s="220" t="e">
        <f>[1]Sheet1!D710</f>
        <v>#REF!</v>
      </c>
      <c r="V514" s="225">
        <v>36427</v>
      </c>
      <c r="W514" s="220" t="s">
        <v>3386</v>
      </c>
      <c r="X514" s="220" t="s">
        <v>3387</v>
      </c>
      <c r="Y514" s="217" t="s">
        <v>2834</v>
      </c>
      <c r="Z514" s="220" t="s">
        <v>3355</v>
      </c>
      <c r="AA514" s="220"/>
      <c r="AB514" s="220" t="s">
        <v>1637</v>
      </c>
      <c r="AC514" s="218">
        <v>370979810888</v>
      </c>
      <c r="AD514" s="220" t="s">
        <v>1644</v>
      </c>
      <c r="AE514" s="220" t="s">
        <v>1649</v>
      </c>
      <c r="AF514" s="220" t="s">
        <v>142</v>
      </c>
      <c r="AG514" s="223" t="s">
        <v>3388</v>
      </c>
      <c r="AH514" s="226" t="s">
        <v>3389</v>
      </c>
      <c r="AI514" s="221"/>
      <c r="AJ514" s="227" t="s">
        <v>3390</v>
      </c>
      <c r="AK514" s="227" t="s">
        <v>3391</v>
      </c>
      <c r="AL514" s="227" t="s">
        <v>3392</v>
      </c>
      <c r="AM514" s="217" t="s">
        <v>2752</v>
      </c>
      <c r="AN514" s="217" t="s">
        <v>2753</v>
      </c>
      <c r="AO514" s="217">
        <v>560098</v>
      </c>
      <c r="AP514" s="217" t="s">
        <v>1645</v>
      </c>
      <c r="AQ514" s="225">
        <v>42871</v>
      </c>
    </row>
    <row r="515" spans="1:44" s="228" customFormat="1" ht="72" x14ac:dyDescent="0.25">
      <c r="A515" s="217">
        <v>66</v>
      </c>
      <c r="B515" s="218" t="s">
        <v>3393</v>
      </c>
      <c r="C515" s="219" t="s">
        <v>599</v>
      </c>
      <c r="D515" s="220" t="s">
        <v>3350</v>
      </c>
      <c r="E515" s="221" t="s">
        <v>577</v>
      </c>
      <c r="F515" s="221" t="s">
        <v>2742</v>
      </c>
      <c r="G515" s="222" t="s">
        <v>3394</v>
      </c>
      <c r="H515" s="223" t="s">
        <v>3395</v>
      </c>
      <c r="I515" s="217">
        <v>70</v>
      </c>
      <c r="J515" s="223" t="s">
        <v>1671</v>
      </c>
      <c r="K515" s="224">
        <v>0.62</v>
      </c>
      <c r="L515" s="220" t="s">
        <v>2744</v>
      </c>
      <c r="M515" s="220" t="s">
        <v>1031</v>
      </c>
      <c r="N515" s="220"/>
      <c r="O515" s="220"/>
      <c r="P515" s="220"/>
      <c r="Q515" s="220"/>
      <c r="R515" s="220"/>
      <c r="S515" s="220"/>
      <c r="T515" s="220" t="s">
        <v>1640</v>
      </c>
      <c r="U515" s="220" t="e">
        <f>[1]Sheet1!D711</f>
        <v>#REF!</v>
      </c>
      <c r="V515" s="225">
        <v>36472</v>
      </c>
      <c r="W515" s="220" t="s">
        <v>3396</v>
      </c>
      <c r="X515" s="220" t="s">
        <v>3397</v>
      </c>
      <c r="Y515" s="217" t="s">
        <v>2747</v>
      </c>
      <c r="Z515" s="220" t="s">
        <v>3355</v>
      </c>
      <c r="AA515" s="220"/>
      <c r="AB515" s="220" t="s">
        <v>1637</v>
      </c>
      <c r="AC515" s="218"/>
      <c r="AD515" s="220" t="s">
        <v>1644</v>
      </c>
      <c r="AE515" s="220" t="s">
        <v>2061</v>
      </c>
      <c r="AF515" s="220" t="s">
        <v>2061</v>
      </c>
      <c r="AG515" s="223">
        <v>9986800055</v>
      </c>
      <c r="AH515" s="226"/>
      <c r="AI515" s="221"/>
      <c r="AJ515" s="227" t="s">
        <v>3398</v>
      </c>
      <c r="AK515" s="227" t="s">
        <v>3399</v>
      </c>
      <c r="AL515" s="227" t="s">
        <v>3400</v>
      </c>
      <c r="AM515" s="217" t="s">
        <v>2752</v>
      </c>
      <c r="AN515" s="217" t="s">
        <v>2753</v>
      </c>
      <c r="AO515" s="217">
        <v>560043</v>
      </c>
      <c r="AP515" s="217" t="s">
        <v>2754</v>
      </c>
      <c r="AQ515" s="225">
        <v>42886</v>
      </c>
    </row>
    <row r="516" spans="1:44" s="228" customFormat="1" ht="48" x14ac:dyDescent="0.25">
      <c r="A516" s="217">
        <v>67</v>
      </c>
      <c r="B516" s="218" t="s">
        <v>3401</v>
      </c>
      <c r="C516" s="219" t="s">
        <v>3402</v>
      </c>
      <c r="D516" s="220" t="s">
        <v>3359</v>
      </c>
      <c r="E516" s="221" t="s">
        <v>577</v>
      </c>
      <c r="F516" s="221" t="s">
        <v>2742</v>
      </c>
      <c r="G516" s="222" t="s">
        <v>3403</v>
      </c>
      <c r="H516" s="223">
        <v>8452029841</v>
      </c>
      <c r="I516" s="217"/>
      <c r="J516" s="223"/>
      <c r="K516" s="224">
        <v>0.82799999999999996</v>
      </c>
      <c r="L516" s="220" t="s">
        <v>3404</v>
      </c>
      <c r="M516" s="220"/>
      <c r="N516" s="220"/>
      <c r="O516" s="220"/>
      <c r="P516" s="220"/>
      <c r="Q516" s="220"/>
      <c r="R516" s="220"/>
      <c r="S516" s="220"/>
      <c r="T516" s="220" t="s">
        <v>1640</v>
      </c>
      <c r="U516" s="220" t="e">
        <f>[1]Sheet1!D712</f>
        <v>#REF!</v>
      </c>
      <c r="V516" s="225">
        <v>33330</v>
      </c>
      <c r="W516" s="220" t="s">
        <v>3405</v>
      </c>
      <c r="X516" s="220" t="s">
        <v>3406</v>
      </c>
      <c r="Y516" s="217" t="s">
        <v>2762</v>
      </c>
      <c r="Z516" s="220" t="s">
        <v>3355</v>
      </c>
      <c r="AA516" s="220"/>
      <c r="AB516" s="220" t="s">
        <v>1637</v>
      </c>
      <c r="AC516" s="218"/>
      <c r="AD516" s="220" t="s">
        <v>1691</v>
      </c>
      <c r="AE516" s="220"/>
      <c r="AF516" s="220" t="s">
        <v>142</v>
      </c>
      <c r="AG516" s="223">
        <v>8452029841</v>
      </c>
      <c r="AH516" s="223"/>
      <c r="AI516" s="221" t="s">
        <v>3039</v>
      </c>
      <c r="AJ516" s="227" t="s">
        <v>3407</v>
      </c>
      <c r="AK516" s="227" t="s">
        <v>3408</v>
      </c>
      <c r="AL516" s="227" t="s">
        <v>3409</v>
      </c>
      <c r="AM516" s="217"/>
      <c r="AN516" s="217" t="s">
        <v>3409</v>
      </c>
      <c r="AO516" s="217"/>
      <c r="AP516" s="217" t="s">
        <v>3410</v>
      </c>
      <c r="AQ516" s="225">
        <v>42803</v>
      </c>
    </row>
    <row r="517" spans="1:44" s="228" customFormat="1" ht="48" x14ac:dyDescent="0.25">
      <c r="A517" s="217">
        <v>68</v>
      </c>
      <c r="B517" s="218" t="s">
        <v>3411</v>
      </c>
      <c r="C517" s="219" t="s">
        <v>601</v>
      </c>
      <c r="D517" s="220" t="s">
        <v>3350</v>
      </c>
      <c r="E517" s="221" t="s">
        <v>577</v>
      </c>
      <c r="F517" s="221" t="s">
        <v>2742</v>
      </c>
      <c r="G517" s="222" t="s">
        <v>3412</v>
      </c>
      <c r="H517" s="223">
        <v>9471576455</v>
      </c>
      <c r="I517" s="217">
        <v>93</v>
      </c>
      <c r="J517" s="223" t="s">
        <v>1098</v>
      </c>
      <c r="K517" s="224">
        <v>0.69</v>
      </c>
      <c r="L517" s="220" t="s">
        <v>1211</v>
      </c>
      <c r="M517" s="220" t="s">
        <v>1651</v>
      </c>
      <c r="N517" s="220"/>
      <c r="O517" s="220"/>
      <c r="P517" s="220"/>
      <c r="Q517" s="220"/>
      <c r="R517" s="220"/>
      <c r="S517" s="220"/>
      <c r="T517" s="220" t="s">
        <v>1640</v>
      </c>
      <c r="U517" s="220" t="e">
        <f>[1]Sheet1!D713</f>
        <v>#REF!</v>
      </c>
      <c r="V517" s="225">
        <v>36256</v>
      </c>
      <c r="W517" s="220" t="s">
        <v>3413</v>
      </c>
      <c r="X517" s="220" t="s">
        <v>3414</v>
      </c>
      <c r="Y517" s="217" t="s">
        <v>2772</v>
      </c>
      <c r="Z517" s="220" t="s">
        <v>3355</v>
      </c>
      <c r="AA517" s="220"/>
      <c r="AB517" s="220" t="s">
        <v>1662</v>
      </c>
      <c r="AC517" s="218"/>
      <c r="AD517" s="220" t="s">
        <v>1644</v>
      </c>
      <c r="AE517" s="220"/>
      <c r="AF517" s="220" t="s">
        <v>142</v>
      </c>
      <c r="AG517" s="223" t="s">
        <v>3415</v>
      </c>
      <c r="AH517" s="226" t="s">
        <v>3416</v>
      </c>
      <c r="AI517" s="221"/>
      <c r="AJ517" s="227" t="s">
        <v>3417</v>
      </c>
      <c r="AK517" s="227" t="s">
        <v>3418</v>
      </c>
      <c r="AL517" s="227" t="s">
        <v>3419</v>
      </c>
      <c r="AM517" s="217" t="s">
        <v>3420</v>
      </c>
      <c r="AN517" s="217" t="s">
        <v>3421</v>
      </c>
      <c r="AO517" s="217">
        <v>831004</v>
      </c>
      <c r="AP517" s="217" t="s">
        <v>2754</v>
      </c>
      <c r="AQ517" s="225">
        <v>42887</v>
      </c>
      <c r="AR517" s="235"/>
    </row>
    <row r="518" spans="1:44" s="228" customFormat="1" ht="48" x14ac:dyDescent="0.25">
      <c r="A518" s="217">
        <v>69</v>
      </c>
      <c r="B518" s="218" t="s">
        <v>3422</v>
      </c>
      <c r="C518" s="219" t="s">
        <v>708</v>
      </c>
      <c r="D518" s="220" t="s">
        <v>2741</v>
      </c>
      <c r="E518" s="221" t="s">
        <v>577</v>
      </c>
      <c r="F518" s="221" t="s">
        <v>2742</v>
      </c>
      <c r="G518" s="222" t="s">
        <v>3423</v>
      </c>
      <c r="H518" s="223">
        <v>8839529466</v>
      </c>
      <c r="I518" s="217"/>
      <c r="J518" s="223" t="s">
        <v>1060</v>
      </c>
      <c r="K518" s="224">
        <v>0.58599999999999997</v>
      </c>
      <c r="L518" s="220" t="s">
        <v>3424</v>
      </c>
      <c r="M518" s="220"/>
      <c r="N518" s="220"/>
      <c r="O518" s="220"/>
      <c r="P518" s="220"/>
      <c r="Q518" s="220"/>
      <c r="R518" s="220"/>
      <c r="S518" s="220"/>
      <c r="T518" s="220" t="s">
        <v>1640</v>
      </c>
      <c r="U518" s="220" t="e">
        <f>[1]Sheet1!D714</f>
        <v>#REF!</v>
      </c>
      <c r="V518" s="225">
        <v>36390</v>
      </c>
      <c r="W518" s="220" t="s">
        <v>3425</v>
      </c>
      <c r="X518" s="220" t="s">
        <v>3426</v>
      </c>
      <c r="Y518" s="217" t="s">
        <v>2762</v>
      </c>
      <c r="Z518" s="220" t="s">
        <v>3355</v>
      </c>
      <c r="AA518" s="220"/>
      <c r="AB518" s="220" t="s">
        <v>1637</v>
      </c>
      <c r="AC518" s="218">
        <v>411909882498</v>
      </c>
      <c r="AD518" s="220" t="s">
        <v>1644</v>
      </c>
      <c r="AE518" s="220" t="s">
        <v>3427</v>
      </c>
      <c r="AF518" s="220" t="s">
        <v>142</v>
      </c>
      <c r="AG518" s="223" t="s">
        <v>3428</v>
      </c>
      <c r="AH518" s="223" t="s">
        <v>3429</v>
      </c>
      <c r="AI518" s="221"/>
      <c r="AJ518" s="227" t="s">
        <v>3430</v>
      </c>
      <c r="AK518" s="227" t="s">
        <v>3431</v>
      </c>
      <c r="AL518" s="227" t="s">
        <v>3431</v>
      </c>
      <c r="AM518" s="217" t="s">
        <v>3431</v>
      </c>
      <c r="AN518" s="217" t="s">
        <v>3432</v>
      </c>
      <c r="AO518" s="217">
        <v>490006</v>
      </c>
      <c r="AP518" s="217" t="s">
        <v>1645</v>
      </c>
      <c r="AQ518" s="225">
        <v>42913</v>
      </c>
    </row>
    <row r="519" spans="1:44" s="228" customFormat="1" ht="36" x14ac:dyDescent="0.25">
      <c r="A519" s="217">
        <v>70</v>
      </c>
      <c r="B519" s="218" t="s">
        <v>3433</v>
      </c>
      <c r="C519" s="219" t="s">
        <v>3434</v>
      </c>
      <c r="D519" s="220" t="s">
        <v>3350</v>
      </c>
      <c r="E519" s="221" t="s">
        <v>577</v>
      </c>
      <c r="F519" s="221" t="s">
        <v>2742</v>
      </c>
      <c r="G519" s="222" t="s">
        <v>607</v>
      </c>
      <c r="H519" s="223">
        <v>9071018276</v>
      </c>
      <c r="I519" s="217">
        <v>55</v>
      </c>
      <c r="J519" s="223" t="s">
        <v>3435</v>
      </c>
      <c r="K519" s="224">
        <v>0.66659999999999997</v>
      </c>
      <c r="L519" s="220" t="s">
        <v>2744</v>
      </c>
      <c r="M519" s="220" t="s">
        <v>1031</v>
      </c>
      <c r="N519" s="220"/>
      <c r="O519" s="220"/>
      <c r="P519" s="220"/>
      <c r="Q519" s="220"/>
      <c r="R519" s="220"/>
      <c r="S519" s="220"/>
      <c r="T519" s="220" t="s">
        <v>1640</v>
      </c>
      <c r="U519" s="220" t="e">
        <f>[1]Sheet1!D715</f>
        <v>#REF!</v>
      </c>
      <c r="V519" s="225">
        <v>36635</v>
      </c>
      <c r="W519" s="220" t="s">
        <v>3436</v>
      </c>
      <c r="X519" s="220" t="s">
        <v>2149</v>
      </c>
      <c r="Y519" s="217" t="s">
        <v>2772</v>
      </c>
      <c r="Z519" s="220" t="s">
        <v>3355</v>
      </c>
      <c r="AA519" s="220"/>
      <c r="AB519" s="220" t="s">
        <v>1637</v>
      </c>
      <c r="AC519" s="218"/>
      <c r="AD519" s="220" t="s">
        <v>1644</v>
      </c>
      <c r="AE519" s="220" t="s">
        <v>2150</v>
      </c>
      <c r="AF519" s="220" t="s">
        <v>142</v>
      </c>
      <c r="AG519" s="223" t="s">
        <v>3437</v>
      </c>
      <c r="AH519" s="226"/>
      <c r="AI519" s="221"/>
      <c r="AJ519" s="227" t="s">
        <v>3438</v>
      </c>
      <c r="AK519" s="227" t="s">
        <v>3439</v>
      </c>
      <c r="AL519" s="227" t="s">
        <v>3440</v>
      </c>
      <c r="AM519" s="217" t="s">
        <v>2752</v>
      </c>
      <c r="AN519" s="217" t="s">
        <v>2753</v>
      </c>
      <c r="AO519" s="217">
        <v>560016</v>
      </c>
      <c r="AP519" s="217" t="s">
        <v>1645</v>
      </c>
      <c r="AQ519" s="225">
        <v>42895</v>
      </c>
    </row>
    <row r="520" spans="1:44" s="228" customFormat="1" ht="48" x14ac:dyDescent="0.25">
      <c r="A520" s="217">
        <v>71</v>
      </c>
      <c r="B520" s="218" t="s">
        <v>3441</v>
      </c>
      <c r="C520" s="219" t="s">
        <v>603</v>
      </c>
      <c r="D520" s="220" t="s">
        <v>3330</v>
      </c>
      <c r="E520" s="221" t="s">
        <v>577</v>
      </c>
      <c r="F520" s="221" t="s">
        <v>2742</v>
      </c>
      <c r="G520" s="222" t="s">
        <v>3442</v>
      </c>
      <c r="H520" s="223">
        <v>9582249494</v>
      </c>
      <c r="I520" s="217">
        <v>74</v>
      </c>
      <c r="J520" s="223" t="s">
        <v>1060</v>
      </c>
      <c r="K520" s="224">
        <v>0.66800000000000004</v>
      </c>
      <c r="L520" s="220" t="s">
        <v>3443</v>
      </c>
      <c r="M520" s="220" t="s">
        <v>1031</v>
      </c>
      <c r="N520" s="220"/>
      <c r="O520" s="220"/>
      <c r="P520" s="220"/>
      <c r="Q520" s="220"/>
      <c r="R520" s="220"/>
      <c r="S520" s="220"/>
      <c r="T520" s="220" t="s">
        <v>1640</v>
      </c>
      <c r="U520" s="220" t="e">
        <f>[1]Sheet1!D716</f>
        <v>#REF!</v>
      </c>
      <c r="V520" s="225">
        <v>36292</v>
      </c>
      <c r="W520" s="220" t="s">
        <v>3444</v>
      </c>
      <c r="X520" s="220" t="s">
        <v>3445</v>
      </c>
      <c r="Y520" s="217" t="s">
        <v>2762</v>
      </c>
      <c r="Z520" s="220" t="s">
        <v>3355</v>
      </c>
      <c r="AA520" s="220"/>
      <c r="AB520" s="220" t="s">
        <v>1637</v>
      </c>
      <c r="AC520" s="218"/>
      <c r="AD520" s="220" t="s">
        <v>1644</v>
      </c>
      <c r="AE520" s="220" t="s">
        <v>1649</v>
      </c>
      <c r="AF520" s="220" t="s">
        <v>142</v>
      </c>
      <c r="AG520" s="223" t="s">
        <v>3446</v>
      </c>
      <c r="AH520" s="226" t="s">
        <v>3447</v>
      </c>
      <c r="AI520" s="221"/>
      <c r="AJ520" s="227" t="s">
        <v>3448</v>
      </c>
      <c r="AK520" s="227" t="s">
        <v>3449</v>
      </c>
      <c r="AL520" s="227" t="s">
        <v>3450</v>
      </c>
      <c r="AM520" s="217" t="s">
        <v>3450</v>
      </c>
      <c r="AN520" s="217" t="s">
        <v>3450</v>
      </c>
      <c r="AO520" s="217">
        <v>110022</v>
      </c>
      <c r="AP520" s="217" t="s">
        <v>1645</v>
      </c>
      <c r="AQ520" s="225">
        <v>42892</v>
      </c>
    </row>
    <row r="521" spans="1:44" s="228" customFormat="1" ht="48" x14ac:dyDescent="0.25">
      <c r="A521" s="217">
        <v>72</v>
      </c>
      <c r="B521" s="218" t="s">
        <v>3451</v>
      </c>
      <c r="C521" s="219" t="s">
        <v>589</v>
      </c>
      <c r="D521" s="220" t="s">
        <v>3350</v>
      </c>
      <c r="E521" s="221" t="s">
        <v>577</v>
      </c>
      <c r="F521" s="221" t="s">
        <v>2742</v>
      </c>
      <c r="G521" s="222" t="s">
        <v>3452</v>
      </c>
      <c r="H521" s="223">
        <v>9526272339</v>
      </c>
      <c r="I521" s="217">
        <v>83.6</v>
      </c>
      <c r="J521" s="223" t="s">
        <v>1060</v>
      </c>
      <c r="K521" s="224">
        <v>0.83160000000000001</v>
      </c>
      <c r="L521" s="220" t="s">
        <v>2811</v>
      </c>
      <c r="M521" s="220" t="s">
        <v>1651</v>
      </c>
      <c r="N521" s="220"/>
      <c r="O521" s="220"/>
      <c r="P521" s="220"/>
      <c r="Q521" s="220"/>
      <c r="R521" s="220"/>
      <c r="S521" s="220"/>
      <c r="T521" s="220" t="s">
        <v>1640</v>
      </c>
      <c r="U521" s="220" t="e">
        <f>[1]Sheet1!D717</f>
        <v>#REF!</v>
      </c>
      <c r="V521" s="225">
        <v>36677</v>
      </c>
      <c r="W521" s="220" t="s">
        <v>3453</v>
      </c>
      <c r="X521" s="220" t="s">
        <v>3454</v>
      </c>
      <c r="Y521" s="217" t="s">
        <v>2772</v>
      </c>
      <c r="Z521" s="220" t="s">
        <v>3355</v>
      </c>
      <c r="AA521" s="220"/>
      <c r="AB521" s="220" t="s">
        <v>1637</v>
      </c>
      <c r="AC521" s="218">
        <v>362697443041</v>
      </c>
      <c r="AD521" s="220" t="s">
        <v>1644</v>
      </c>
      <c r="AE521" s="220" t="s">
        <v>1643</v>
      </c>
      <c r="AF521" s="220" t="s">
        <v>142</v>
      </c>
      <c r="AG521" s="223">
        <v>9526272339</v>
      </c>
      <c r="AH521" s="226"/>
      <c r="AI521" s="221"/>
      <c r="AJ521" s="227" t="s">
        <v>3455</v>
      </c>
      <c r="AK521" s="227"/>
      <c r="AL521" s="227"/>
      <c r="AM521" s="217" t="s">
        <v>3456</v>
      </c>
      <c r="AN521" s="217" t="s">
        <v>3457</v>
      </c>
      <c r="AO521" s="217">
        <v>673310</v>
      </c>
      <c r="AP521" s="217" t="s">
        <v>2754</v>
      </c>
      <c r="AQ521" s="225">
        <v>42872</v>
      </c>
    </row>
    <row r="522" spans="1:44" s="228" customFormat="1" ht="36" x14ac:dyDescent="0.25">
      <c r="A522" s="217">
        <v>73</v>
      </c>
      <c r="B522" s="218" t="s">
        <v>3458</v>
      </c>
      <c r="C522" s="219" t="s">
        <v>2197</v>
      </c>
      <c r="D522" s="220" t="s">
        <v>3350</v>
      </c>
      <c r="E522" s="221" t="s">
        <v>577</v>
      </c>
      <c r="F522" s="221" t="s">
        <v>2742</v>
      </c>
      <c r="G522" s="222" t="s">
        <v>3459</v>
      </c>
      <c r="H522" s="223">
        <v>9600631934</v>
      </c>
      <c r="I522" s="217"/>
      <c r="J522" s="223"/>
      <c r="K522" s="224">
        <v>0.91</v>
      </c>
      <c r="L522" s="220" t="s">
        <v>3460</v>
      </c>
      <c r="M522" s="220"/>
      <c r="N522" s="220"/>
      <c r="O522" s="220"/>
      <c r="P522" s="220"/>
      <c r="Q522" s="220"/>
      <c r="R522" s="220"/>
      <c r="S522" s="220"/>
      <c r="T522" s="220" t="s">
        <v>1640</v>
      </c>
      <c r="U522" s="220" t="e">
        <f>[1]Sheet1!D718</f>
        <v>#REF!</v>
      </c>
      <c r="V522" s="225">
        <v>36507</v>
      </c>
      <c r="W522" s="220" t="s">
        <v>3461</v>
      </c>
      <c r="X522" s="220" t="s">
        <v>3462</v>
      </c>
      <c r="Y522" s="217" t="s">
        <v>2762</v>
      </c>
      <c r="Z522" s="220" t="s">
        <v>3355</v>
      </c>
      <c r="AA522" s="220"/>
      <c r="AB522" s="220" t="s">
        <v>1637</v>
      </c>
      <c r="AC522" s="218"/>
      <c r="AD522" s="220" t="s">
        <v>1644</v>
      </c>
      <c r="AE522" s="220" t="s">
        <v>3088</v>
      </c>
      <c r="AF522" s="220" t="s">
        <v>142</v>
      </c>
      <c r="AG522" s="223" t="s">
        <v>3463</v>
      </c>
      <c r="AH522" s="223"/>
      <c r="AI522" s="221"/>
      <c r="AJ522" s="227" t="s">
        <v>3464</v>
      </c>
      <c r="AK522" s="227" t="s">
        <v>3465</v>
      </c>
      <c r="AL522" s="227" t="s">
        <v>3466</v>
      </c>
      <c r="AM522" s="217" t="s">
        <v>3467</v>
      </c>
      <c r="AN522" s="217" t="s">
        <v>2854</v>
      </c>
      <c r="AO522" s="217">
        <v>636806</v>
      </c>
      <c r="AP522" s="217" t="s">
        <v>1645</v>
      </c>
      <c r="AQ522" s="225">
        <v>42914</v>
      </c>
    </row>
    <row r="523" spans="1:44" s="228" customFormat="1" ht="48" x14ac:dyDescent="0.25">
      <c r="A523" s="217">
        <v>74</v>
      </c>
      <c r="B523" s="218" t="s">
        <v>3468</v>
      </c>
      <c r="C523" s="219" t="s">
        <v>3469</v>
      </c>
      <c r="D523" s="220" t="s">
        <v>3350</v>
      </c>
      <c r="E523" s="221" t="s">
        <v>577</v>
      </c>
      <c r="F523" s="221" t="s">
        <v>2742</v>
      </c>
      <c r="G523" s="222" t="s">
        <v>3470</v>
      </c>
      <c r="H523" s="223">
        <v>9442120791</v>
      </c>
      <c r="I523" s="217"/>
      <c r="J523" s="223"/>
      <c r="K523" s="224">
        <v>0.67500000000000004</v>
      </c>
      <c r="L523" s="220" t="s">
        <v>3460</v>
      </c>
      <c r="M523" s="220"/>
      <c r="N523" s="220"/>
      <c r="O523" s="220"/>
      <c r="P523" s="220"/>
      <c r="Q523" s="220"/>
      <c r="R523" s="220"/>
      <c r="S523" s="220"/>
      <c r="T523" s="220" t="s">
        <v>1640</v>
      </c>
      <c r="U523" s="220" t="e">
        <f>[1]Sheet1!D720</f>
        <v>#REF!</v>
      </c>
      <c r="V523" s="225">
        <v>36289</v>
      </c>
      <c r="W523" s="220" t="s">
        <v>3471</v>
      </c>
      <c r="X523" s="220" t="s">
        <v>3472</v>
      </c>
      <c r="Y523" s="217" t="s">
        <v>2762</v>
      </c>
      <c r="Z523" s="220" t="s">
        <v>3355</v>
      </c>
      <c r="AA523" s="220"/>
      <c r="AB523" s="220" t="s">
        <v>1637</v>
      </c>
      <c r="AC523" s="218"/>
      <c r="AD523" s="220" t="s">
        <v>1644</v>
      </c>
      <c r="AE523" s="220" t="s">
        <v>2118</v>
      </c>
      <c r="AF523" s="220" t="s">
        <v>142</v>
      </c>
      <c r="AG523" s="223" t="s">
        <v>3473</v>
      </c>
      <c r="AH523" s="223"/>
      <c r="AI523" s="221"/>
      <c r="AJ523" s="227" t="s">
        <v>3474</v>
      </c>
      <c r="AK523" s="227" t="s">
        <v>3475</v>
      </c>
      <c r="AL523" s="227" t="s">
        <v>3476</v>
      </c>
      <c r="AM523" s="217" t="s">
        <v>3477</v>
      </c>
      <c r="AN523" s="217" t="s">
        <v>2854</v>
      </c>
      <c r="AO523" s="217">
        <v>635203</v>
      </c>
      <c r="AP523" s="217" t="s">
        <v>1645</v>
      </c>
      <c r="AQ523" s="225">
        <v>42913</v>
      </c>
    </row>
    <row r="524" spans="1:44" s="228" customFormat="1" ht="36" x14ac:dyDescent="0.25">
      <c r="A524" s="217">
        <v>75</v>
      </c>
      <c r="B524" s="218" t="s">
        <v>3478</v>
      </c>
      <c r="C524" s="219" t="s">
        <v>671</v>
      </c>
      <c r="D524" s="220" t="s">
        <v>2741</v>
      </c>
      <c r="E524" s="221" t="s">
        <v>577</v>
      </c>
      <c r="F524" s="221" t="s">
        <v>2742</v>
      </c>
      <c r="G524" s="222" t="s">
        <v>3479</v>
      </c>
      <c r="H524" s="223">
        <v>9901816315</v>
      </c>
      <c r="I524" s="217"/>
      <c r="J524" s="223"/>
      <c r="K524" s="224">
        <v>0.51659999999999995</v>
      </c>
      <c r="L524" s="220" t="s">
        <v>2744</v>
      </c>
      <c r="M524" s="220"/>
      <c r="N524" s="220"/>
      <c r="O524" s="220"/>
      <c r="P524" s="220"/>
      <c r="Q524" s="220"/>
      <c r="R524" s="220"/>
      <c r="S524" s="220"/>
      <c r="T524" s="220" t="s">
        <v>1640</v>
      </c>
      <c r="U524" s="220" t="e">
        <f>[1]Sheet1!D721</f>
        <v>#REF!</v>
      </c>
      <c r="V524" s="225">
        <v>36540</v>
      </c>
      <c r="W524" s="220" t="s">
        <v>3480</v>
      </c>
      <c r="X524" s="220" t="s">
        <v>3481</v>
      </c>
      <c r="Y524" s="217" t="s">
        <v>2772</v>
      </c>
      <c r="Z524" s="220" t="s">
        <v>3355</v>
      </c>
      <c r="AA524" s="220"/>
      <c r="AB524" s="220" t="s">
        <v>1662</v>
      </c>
      <c r="AC524" s="218"/>
      <c r="AD524" s="220" t="s">
        <v>1644</v>
      </c>
      <c r="AE524" s="220" t="s">
        <v>3482</v>
      </c>
      <c r="AF524" s="220" t="s">
        <v>2749</v>
      </c>
      <c r="AG524" s="223">
        <v>9632603489</v>
      </c>
      <c r="AH524" s="226"/>
      <c r="AI524" s="221"/>
      <c r="AJ524" s="227" t="s">
        <v>3483</v>
      </c>
      <c r="AK524" s="227" t="s">
        <v>3484</v>
      </c>
      <c r="AL524" s="227"/>
      <c r="AM524" s="217" t="s">
        <v>2752</v>
      </c>
      <c r="AN524" s="217" t="s">
        <v>2753</v>
      </c>
      <c r="AO524" s="217">
        <v>560050</v>
      </c>
      <c r="AP524" s="217" t="s">
        <v>2754</v>
      </c>
      <c r="AQ524" s="225">
        <v>42886</v>
      </c>
    </row>
    <row r="525" spans="1:44" s="228" customFormat="1" ht="48" x14ac:dyDescent="0.25">
      <c r="A525" s="217">
        <v>76</v>
      </c>
      <c r="B525" s="218" t="s">
        <v>3485</v>
      </c>
      <c r="C525" s="219" t="s">
        <v>3486</v>
      </c>
      <c r="D525" s="220" t="s">
        <v>3350</v>
      </c>
      <c r="E525" s="221" t="s">
        <v>577</v>
      </c>
      <c r="F525" s="221" t="s">
        <v>2742</v>
      </c>
      <c r="G525" s="222" t="s">
        <v>3487</v>
      </c>
      <c r="H525" s="223">
        <v>9620545388</v>
      </c>
      <c r="I525" s="217">
        <v>79.84</v>
      </c>
      <c r="J525" s="223" t="s">
        <v>3435</v>
      </c>
      <c r="K525" s="224">
        <v>0.56999999999999995</v>
      </c>
      <c r="L525" s="220" t="s">
        <v>2744</v>
      </c>
      <c r="M525" s="220" t="s">
        <v>1651</v>
      </c>
      <c r="N525" s="220"/>
      <c r="O525" s="220"/>
      <c r="P525" s="220"/>
      <c r="Q525" s="220"/>
      <c r="R525" s="220"/>
      <c r="S525" s="220"/>
      <c r="T525" s="220" t="s">
        <v>1640</v>
      </c>
      <c r="U525" s="220" t="e">
        <f>[1]Sheet1!D722</f>
        <v>#REF!</v>
      </c>
      <c r="V525" s="236">
        <v>36430</v>
      </c>
      <c r="W525" s="220" t="s">
        <v>3488</v>
      </c>
      <c r="X525" s="220" t="s">
        <v>3489</v>
      </c>
      <c r="Y525" s="217" t="s">
        <v>2747</v>
      </c>
      <c r="Z525" s="220" t="s">
        <v>3355</v>
      </c>
      <c r="AA525" s="220"/>
      <c r="AB525" s="220" t="s">
        <v>2814</v>
      </c>
      <c r="AC525" s="218">
        <v>585238877959</v>
      </c>
      <c r="AD525" s="220" t="s">
        <v>1644</v>
      </c>
      <c r="AE525" s="220" t="s">
        <v>3088</v>
      </c>
      <c r="AF525" s="220" t="s">
        <v>142</v>
      </c>
      <c r="AG525" s="223" t="s">
        <v>3490</v>
      </c>
      <c r="AH525" s="226" t="s">
        <v>3491</v>
      </c>
      <c r="AI525" s="221"/>
      <c r="AJ525" s="227" t="s">
        <v>3492</v>
      </c>
      <c r="AK525" s="227" t="s">
        <v>3493</v>
      </c>
      <c r="AL525" s="227" t="s">
        <v>3494</v>
      </c>
      <c r="AM525" s="217" t="s">
        <v>3494</v>
      </c>
      <c r="AN525" s="217" t="s">
        <v>2753</v>
      </c>
      <c r="AO525" s="217">
        <v>573103</v>
      </c>
      <c r="AP525" s="217" t="s">
        <v>2754</v>
      </c>
      <c r="AQ525" s="225">
        <v>42886</v>
      </c>
    </row>
    <row r="526" spans="1:44" s="228" customFormat="1" ht="36" x14ac:dyDescent="0.25">
      <c r="A526" s="217">
        <v>77</v>
      </c>
      <c r="B526" s="218" t="s">
        <v>3495</v>
      </c>
      <c r="C526" s="219" t="s">
        <v>585</v>
      </c>
      <c r="D526" s="220" t="s">
        <v>3350</v>
      </c>
      <c r="E526" s="221" t="s">
        <v>577</v>
      </c>
      <c r="F526" s="221" t="s">
        <v>2742</v>
      </c>
      <c r="G526" s="222" t="s">
        <v>3496</v>
      </c>
      <c r="H526" s="223">
        <v>9495482212</v>
      </c>
      <c r="I526" s="217">
        <v>64.599999999999994</v>
      </c>
      <c r="J526" s="223" t="s">
        <v>1060</v>
      </c>
      <c r="K526" s="224">
        <v>0.72250000000000003</v>
      </c>
      <c r="L526" s="220" t="s">
        <v>2811</v>
      </c>
      <c r="M526" s="220" t="s">
        <v>1651</v>
      </c>
      <c r="N526" s="220"/>
      <c r="O526" s="220"/>
      <c r="P526" s="220"/>
      <c r="Q526" s="220"/>
      <c r="R526" s="220"/>
      <c r="S526" s="220"/>
      <c r="T526" s="220" t="s">
        <v>1640</v>
      </c>
      <c r="U526" s="220" t="e">
        <f>[1]Sheet1!D723</f>
        <v>#REF!</v>
      </c>
      <c r="V526" s="225">
        <v>36319</v>
      </c>
      <c r="W526" s="220" t="s">
        <v>3497</v>
      </c>
      <c r="X526" s="220" t="s">
        <v>3498</v>
      </c>
      <c r="Y526" s="217" t="s">
        <v>2772</v>
      </c>
      <c r="Z526" s="220" t="s">
        <v>3355</v>
      </c>
      <c r="AA526" s="220"/>
      <c r="AB526" s="220" t="s">
        <v>1637</v>
      </c>
      <c r="AC526" s="218"/>
      <c r="AD526" s="220" t="s">
        <v>1644</v>
      </c>
      <c r="AE526" s="220" t="s">
        <v>3499</v>
      </c>
      <c r="AF526" s="220"/>
      <c r="AG526" s="223" t="s">
        <v>3500</v>
      </c>
      <c r="AH526" s="223"/>
      <c r="AI526" s="221"/>
      <c r="AJ526" s="227" t="s">
        <v>3501</v>
      </c>
      <c r="AK526" s="227" t="s">
        <v>3502</v>
      </c>
      <c r="AL526" s="227"/>
      <c r="AM526" s="217" t="s">
        <v>3503</v>
      </c>
      <c r="AN526" s="217" t="s">
        <v>2821</v>
      </c>
      <c r="AO526" s="217">
        <v>673308</v>
      </c>
      <c r="AP526" s="217" t="s">
        <v>2754</v>
      </c>
      <c r="AQ526" s="225">
        <v>42866</v>
      </c>
    </row>
    <row r="527" spans="1:44" s="228" customFormat="1" ht="36" x14ac:dyDescent="0.25">
      <c r="A527" s="217">
        <v>78</v>
      </c>
      <c r="B527" s="218" t="s">
        <v>3504</v>
      </c>
      <c r="C527" s="219" t="s">
        <v>3505</v>
      </c>
      <c r="D527" s="220" t="s">
        <v>3350</v>
      </c>
      <c r="E527" s="221" t="s">
        <v>577</v>
      </c>
      <c r="F527" s="221" t="s">
        <v>2742</v>
      </c>
      <c r="G527" s="222" t="s">
        <v>605</v>
      </c>
      <c r="H527" s="223">
        <v>9880165945</v>
      </c>
      <c r="I527" s="217">
        <v>90</v>
      </c>
      <c r="J527" s="223" t="s">
        <v>1098</v>
      </c>
      <c r="K527" s="224">
        <v>0.70599999999999996</v>
      </c>
      <c r="L527" s="220" t="s">
        <v>2759</v>
      </c>
      <c r="M527" s="220" t="s">
        <v>1651</v>
      </c>
      <c r="N527" s="220"/>
      <c r="O527" s="220"/>
      <c r="P527" s="220"/>
      <c r="Q527" s="220"/>
      <c r="R527" s="220"/>
      <c r="S527" s="220"/>
      <c r="T527" s="220" t="s">
        <v>1640</v>
      </c>
      <c r="U527" s="220" t="e">
        <f>[1]Sheet1!D724</f>
        <v>#REF!</v>
      </c>
      <c r="V527" s="225">
        <v>36318</v>
      </c>
      <c r="W527" s="220" t="s">
        <v>3506</v>
      </c>
      <c r="X527" s="220" t="s">
        <v>3507</v>
      </c>
      <c r="Y527" s="217" t="s">
        <v>2762</v>
      </c>
      <c r="Z527" s="220" t="s">
        <v>3355</v>
      </c>
      <c r="AA527" s="220"/>
      <c r="AB527" s="220" t="s">
        <v>1662</v>
      </c>
      <c r="AC527" s="218"/>
      <c r="AD527" s="220" t="s">
        <v>1644</v>
      </c>
      <c r="AE527" s="220" t="s">
        <v>1649</v>
      </c>
      <c r="AF527" s="220" t="s">
        <v>142</v>
      </c>
      <c r="AG527" s="223" t="s">
        <v>3508</v>
      </c>
      <c r="AH527" s="226"/>
      <c r="AI527" s="221"/>
      <c r="AJ527" s="227" t="s">
        <v>3509</v>
      </c>
      <c r="AK527" s="227" t="s">
        <v>3510</v>
      </c>
      <c r="AL527" s="227"/>
      <c r="AM527" s="217" t="s">
        <v>2752</v>
      </c>
      <c r="AN527" s="217" t="s">
        <v>2753</v>
      </c>
      <c r="AO527" s="217">
        <v>560005</v>
      </c>
      <c r="AP527" s="217" t="s">
        <v>1645</v>
      </c>
      <c r="AQ527" s="225">
        <v>42894</v>
      </c>
    </row>
    <row r="528" spans="1:44" s="228" customFormat="1" ht="48" x14ac:dyDescent="0.25">
      <c r="A528" s="217">
        <v>79</v>
      </c>
      <c r="B528" s="218" t="s">
        <v>3511</v>
      </c>
      <c r="C528" s="219" t="s">
        <v>705</v>
      </c>
      <c r="D528" s="220" t="s">
        <v>3330</v>
      </c>
      <c r="E528" s="221" t="s">
        <v>577</v>
      </c>
      <c r="F528" s="221" t="s">
        <v>2742</v>
      </c>
      <c r="G528" s="222" t="s">
        <v>3512</v>
      </c>
      <c r="H528" s="223">
        <v>9967249854</v>
      </c>
      <c r="I528" s="217">
        <v>72</v>
      </c>
      <c r="J528" s="223" t="s">
        <v>1098</v>
      </c>
      <c r="K528" s="224">
        <v>0.63500000000000001</v>
      </c>
      <c r="L528" s="220" t="s">
        <v>2744</v>
      </c>
      <c r="M528" s="220" t="s">
        <v>1651</v>
      </c>
      <c r="N528" s="220"/>
      <c r="O528" s="220"/>
      <c r="P528" s="220"/>
      <c r="Q528" s="220"/>
      <c r="R528" s="220"/>
      <c r="S528" s="220"/>
      <c r="T528" s="220" t="s">
        <v>1640</v>
      </c>
      <c r="U528" s="220" t="e">
        <f>[1]Sheet1!D726</f>
        <v>#REF!</v>
      </c>
      <c r="V528" s="225">
        <v>36230</v>
      </c>
      <c r="W528" s="220" t="s">
        <v>3513</v>
      </c>
      <c r="X528" s="220" t="s">
        <v>3514</v>
      </c>
      <c r="Y528" s="217" t="s">
        <v>2762</v>
      </c>
      <c r="Z528" s="220" t="s">
        <v>3355</v>
      </c>
      <c r="AA528" s="220"/>
      <c r="AB528" s="220" t="s">
        <v>2814</v>
      </c>
      <c r="AC528" s="218"/>
      <c r="AD528" s="220" t="s">
        <v>1687</v>
      </c>
      <c r="AE528" s="220" t="s">
        <v>3515</v>
      </c>
      <c r="AF528" s="220" t="s">
        <v>3516</v>
      </c>
      <c r="AG528" s="223" t="s">
        <v>3517</v>
      </c>
      <c r="AH528" s="223" t="s">
        <v>3512</v>
      </c>
      <c r="AI528" s="221"/>
      <c r="AJ528" s="227" t="s">
        <v>3518</v>
      </c>
      <c r="AK528" s="227" t="s">
        <v>3519</v>
      </c>
      <c r="AL528" s="227"/>
      <c r="AM528" s="217" t="s">
        <v>2752</v>
      </c>
      <c r="AN528" s="217" t="s">
        <v>2753</v>
      </c>
      <c r="AO528" s="217">
        <v>560025</v>
      </c>
      <c r="AP528" s="217" t="s">
        <v>2754</v>
      </c>
      <c r="AQ528" s="225">
        <v>42908</v>
      </c>
    </row>
    <row r="529" spans="1:43" s="228" customFormat="1" ht="36" x14ac:dyDescent="0.25">
      <c r="A529" s="217">
        <v>80</v>
      </c>
      <c r="B529" s="218" t="s">
        <v>3520</v>
      </c>
      <c r="C529" s="219" t="s">
        <v>3521</v>
      </c>
      <c r="D529" s="220" t="s">
        <v>2741</v>
      </c>
      <c r="E529" s="221" t="s">
        <v>577</v>
      </c>
      <c r="F529" s="221" t="s">
        <v>2742</v>
      </c>
      <c r="G529" s="222" t="s">
        <v>3522</v>
      </c>
      <c r="H529" s="223">
        <v>9611205595</v>
      </c>
      <c r="I529" s="217"/>
      <c r="J529" s="223"/>
      <c r="K529" s="224">
        <v>0.64</v>
      </c>
      <c r="L529" s="220" t="s">
        <v>2744</v>
      </c>
      <c r="M529" s="220" t="s">
        <v>1651</v>
      </c>
      <c r="N529" s="220"/>
      <c r="O529" s="220"/>
      <c r="P529" s="220"/>
      <c r="Q529" s="220"/>
      <c r="R529" s="220"/>
      <c r="S529" s="220"/>
      <c r="T529" s="220" t="s">
        <v>1640</v>
      </c>
      <c r="U529" s="220" t="e">
        <f>[1]Sheet1!D727</f>
        <v>#REF!</v>
      </c>
      <c r="V529" s="225">
        <v>36519</v>
      </c>
      <c r="W529" s="220" t="s">
        <v>3523</v>
      </c>
      <c r="X529" s="220" t="s">
        <v>3524</v>
      </c>
      <c r="Y529" s="217" t="s">
        <v>2772</v>
      </c>
      <c r="Z529" s="220" t="s">
        <v>3355</v>
      </c>
      <c r="AA529" s="220"/>
      <c r="AB529" s="220" t="s">
        <v>1637</v>
      </c>
      <c r="AC529" s="218"/>
      <c r="AD529" s="220" t="s">
        <v>1644</v>
      </c>
      <c r="AE529" s="220" t="s">
        <v>2310</v>
      </c>
      <c r="AF529" s="220" t="s">
        <v>2749</v>
      </c>
      <c r="AG529" s="223" t="s">
        <v>3525</v>
      </c>
      <c r="AH529" s="226" t="s">
        <v>3526</v>
      </c>
      <c r="AI529" s="221"/>
      <c r="AJ529" s="227" t="s">
        <v>3527</v>
      </c>
      <c r="AK529" s="227" t="s">
        <v>3528</v>
      </c>
      <c r="AL529" s="227" t="s">
        <v>2808</v>
      </c>
      <c r="AM529" s="217" t="s">
        <v>2752</v>
      </c>
      <c r="AN529" s="217" t="s">
        <v>2753</v>
      </c>
      <c r="AO529" s="217">
        <v>560082</v>
      </c>
      <c r="AP529" s="217" t="s">
        <v>2754</v>
      </c>
      <c r="AQ529" s="225">
        <v>42886</v>
      </c>
    </row>
    <row r="530" spans="1:43" s="228" customFormat="1" ht="48" x14ac:dyDescent="0.25">
      <c r="A530" s="217">
        <v>81</v>
      </c>
      <c r="B530" s="218" t="s">
        <v>3529</v>
      </c>
      <c r="C530" s="219" t="s">
        <v>588</v>
      </c>
      <c r="D530" s="220" t="s">
        <v>3350</v>
      </c>
      <c r="E530" s="221" t="s">
        <v>577</v>
      </c>
      <c r="F530" s="221" t="s">
        <v>2742</v>
      </c>
      <c r="G530" s="222" t="s">
        <v>3530</v>
      </c>
      <c r="H530" s="223">
        <v>8105544610</v>
      </c>
      <c r="I530" s="217">
        <v>55.64</v>
      </c>
      <c r="J530" s="223" t="s">
        <v>3435</v>
      </c>
      <c r="K530" s="224">
        <v>0.77500000000000002</v>
      </c>
      <c r="L530" s="220" t="s">
        <v>2744</v>
      </c>
      <c r="M530" s="220" t="s">
        <v>1031</v>
      </c>
      <c r="N530" s="220"/>
      <c r="O530" s="220"/>
      <c r="P530" s="220"/>
      <c r="Q530" s="220"/>
      <c r="R530" s="220"/>
      <c r="S530" s="220"/>
      <c r="T530" s="220" t="s">
        <v>1640</v>
      </c>
      <c r="U530" s="220" t="e">
        <f>[1]Sheet1!D728</f>
        <v>#REF!</v>
      </c>
      <c r="V530" s="225">
        <v>36437</v>
      </c>
      <c r="W530" s="220" t="s">
        <v>3531</v>
      </c>
      <c r="X530" s="220" t="s">
        <v>3532</v>
      </c>
      <c r="Y530" s="217" t="s">
        <v>2747</v>
      </c>
      <c r="Z530" s="220" t="s">
        <v>3355</v>
      </c>
      <c r="AA530" s="220"/>
      <c r="AB530" s="220" t="s">
        <v>1637</v>
      </c>
      <c r="AC530" s="218">
        <v>945455644998</v>
      </c>
      <c r="AD530" s="220" t="s">
        <v>1644</v>
      </c>
      <c r="AE530" s="220" t="s">
        <v>3533</v>
      </c>
      <c r="AF530" s="220" t="s">
        <v>3534</v>
      </c>
      <c r="AG530" s="223" t="s">
        <v>3535</v>
      </c>
      <c r="AH530" s="226" t="s">
        <v>3536</v>
      </c>
      <c r="AI530" s="221"/>
      <c r="AJ530" s="227" t="s">
        <v>3537</v>
      </c>
      <c r="AK530" s="227" t="s">
        <v>3538</v>
      </c>
      <c r="AL530" s="227" t="s">
        <v>3539</v>
      </c>
      <c r="AM530" s="217" t="s">
        <v>2777</v>
      </c>
      <c r="AN530" s="217" t="s">
        <v>2753</v>
      </c>
      <c r="AO530" s="217">
        <v>560062</v>
      </c>
      <c r="AP530" s="217" t="s">
        <v>2754</v>
      </c>
      <c r="AQ530" s="225">
        <v>42872</v>
      </c>
    </row>
    <row r="531" spans="1:43" s="228" customFormat="1" ht="48" x14ac:dyDescent="0.25">
      <c r="A531" s="217">
        <v>82</v>
      </c>
      <c r="B531" s="218" t="s">
        <v>3540</v>
      </c>
      <c r="C531" s="219" t="s">
        <v>580</v>
      </c>
      <c r="D531" s="220" t="s">
        <v>3350</v>
      </c>
      <c r="E531" s="221" t="s">
        <v>577</v>
      </c>
      <c r="F531" s="221" t="s">
        <v>2742</v>
      </c>
      <c r="G531" s="222" t="s">
        <v>3541</v>
      </c>
      <c r="H531" s="223">
        <v>9508832367</v>
      </c>
      <c r="I531" s="217">
        <v>79.8</v>
      </c>
      <c r="J531" s="223" t="s">
        <v>1060</v>
      </c>
      <c r="K531" s="224">
        <v>0.72199999999999998</v>
      </c>
      <c r="L531" s="220" t="s">
        <v>3542</v>
      </c>
      <c r="M531" s="220" t="s">
        <v>1031</v>
      </c>
      <c r="N531" s="220"/>
      <c r="O531" s="220"/>
      <c r="P531" s="220"/>
      <c r="Q531" s="220"/>
      <c r="R531" s="220"/>
      <c r="S531" s="220"/>
      <c r="T531" s="220" t="s">
        <v>1640</v>
      </c>
      <c r="U531" s="220" t="e">
        <f>[1]Sheet1!D729</f>
        <v>#REF!</v>
      </c>
      <c r="V531" s="225">
        <v>36125</v>
      </c>
      <c r="W531" s="220" t="s">
        <v>3543</v>
      </c>
      <c r="X531" s="220" t="s">
        <v>3544</v>
      </c>
      <c r="Y531" s="217" t="s">
        <v>2762</v>
      </c>
      <c r="Z531" s="220" t="s">
        <v>3355</v>
      </c>
      <c r="AA531" s="220"/>
      <c r="AB531" s="220" t="s">
        <v>1637</v>
      </c>
      <c r="AC531" s="218"/>
      <c r="AD531" s="220" t="s">
        <v>1644</v>
      </c>
      <c r="AE531" s="220" t="s">
        <v>1065</v>
      </c>
      <c r="AF531" s="220" t="s">
        <v>142</v>
      </c>
      <c r="AG531" s="223" t="s">
        <v>3545</v>
      </c>
      <c r="AH531" s="223" t="s">
        <v>3546</v>
      </c>
      <c r="AI531" s="221"/>
      <c r="AJ531" s="227" t="s">
        <v>3547</v>
      </c>
      <c r="AK531" s="227" t="s">
        <v>3548</v>
      </c>
      <c r="AL531" s="227" t="s">
        <v>3549</v>
      </c>
      <c r="AM531" s="217" t="s">
        <v>3550</v>
      </c>
      <c r="AN531" s="217" t="s">
        <v>2799</v>
      </c>
      <c r="AO531" s="217">
        <v>781029</v>
      </c>
      <c r="AP531" s="217" t="s">
        <v>1645</v>
      </c>
      <c r="AQ531" s="225">
        <v>42861</v>
      </c>
    </row>
    <row r="532" spans="1:43" s="228" customFormat="1" ht="48" x14ac:dyDescent="0.25">
      <c r="A532" s="217">
        <v>83</v>
      </c>
      <c r="B532" s="218" t="s">
        <v>3551</v>
      </c>
      <c r="C532" s="219" t="s">
        <v>590</v>
      </c>
      <c r="D532" s="220" t="s">
        <v>3350</v>
      </c>
      <c r="E532" s="221" t="s">
        <v>577</v>
      </c>
      <c r="F532" s="221" t="s">
        <v>2742</v>
      </c>
      <c r="G532" s="222" t="s">
        <v>3552</v>
      </c>
      <c r="H532" s="223">
        <v>9036009833</v>
      </c>
      <c r="I532" s="217">
        <v>81</v>
      </c>
      <c r="J532" s="223" t="s">
        <v>1671</v>
      </c>
      <c r="K532" s="224">
        <v>0.74829999999999997</v>
      </c>
      <c r="L532" s="220" t="s">
        <v>2744</v>
      </c>
      <c r="M532" s="220" t="s">
        <v>1031</v>
      </c>
      <c r="N532" s="220"/>
      <c r="O532" s="220"/>
      <c r="P532" s="220"/>
      <c r="Q532" s="220"/>
      <c r="R532" s="220"/>
      <c r="S532" s="220"/>
      <c r="T532" s="220" t="s">
        <v>1640</v>
      </c>
      <c r="U532" s="220" t="e">
        <f>[1]Sheet1!D730</f>
        <v>#REF!</v>
      </c>
      <c r="V532" s="225">
        <v>36487</v>
      </c>
      <c r="W532" s="220" t="s">
        <v>3553</v>
      </c>
      <c r="X532" s="220" t="s">
        <v>3554</v>
      </c>
      <c r="Y532" s="217" t="s">
        <v>2747</v>
      </c>
      <c r="Z532" s="220" t="s">
        <v>3355</v>
      </c>
      <c r="AA532" s="220"/>
      <c r="AB532" s="220" t="s">
        <v>1637</v>
      </c>
      <c r="AC532" s="218"/>
      <c r="AD532" s="220" t="s">
        <v>1644</v>
      </c>
      <c r="AE532" s="220" t="s">
        <v>1649</v>
      </c>
      <c r="AF532" s="220" t="s">
        <v>142</v>
      </c>
      <c r="AG532" s="223" t="s">
        <v>3555</v>
      </c>
      <c r="AH532" s="226" t="s">
        <v>3556</v>
      </c>
      <c r="AI532" s="221"/>
      <c r="AJ532" s="227" t="s">
        <v>3557</v>
      </c>
      <c r="AK532" s="227" t="s">
        <v>3558</v>
      </c>
      <c r="AL532" s="227" t="s">
        <v>3559</v>
      </c>
      <c r="AM532" s="217" t="s">
        <v>2777</v>
      </c>
      <c r="AN532" s="217" t="s">
        <v>2753</v>
      </c>
      <c r="AO532" s="217">
        <v>560068</v>
      </c>
      <c r="AP532" s="217" t="s">
        <v>2754</v>
      </c>
      <c r="AQ532" s="225">
        <v>42875</v>
      </c>
    </row>
    <row r="533" spans="1:43" s="228" customFormat="1" ht="36" x14ac:dyDescent="0.25">
      <c r="A533" s="217">
        <v>84</v>
      </c>
      <c r="B533" s="218" t="s">
        <v>3560</v>
      </c>
      <c r="C533" s="219" t="s">
        <v>594</v>
      </c>
      <c r="D533" s="220" t="s">
        <v>3330</v>
      </c>
      <c r="E533" s="221" t="s">
        <v>577</v>
      </c>
      <c r="F533" s="221" t="s">
        <v>2742</v>
      </c>
      <c r="G533" s="222" t="s">
        <v>3561</v>
      </c>
      <c r="H533" s="223">
        <v>8884350557</v>
      </c>
      <c r="I533" s="217">
        <v>92.32</v>
      </c>
      <c r="J533" s="223" t="s">
        <v>1671</v>
      </c>
      <c r="K533" s="224">
        <v>0.76160000000000005</v>
      </c>
      <c r="L533" s="220" t="s">
        <v>2744</v>
      </c>
      <c r="M533" s="220" t="s">
        <v>1651</v>
      </c>
      <c r="N533" s="220"/>
      <c r="O533" s="220"/>
      <c r="P533" s="220"/>
      <c r="Q533" s="220"/>
      <c r="R533" s="220"/>
      <c r="S533" s="220"/>
      <c r="T533" s="220" t="s">
        <v>1640</v>
      </c>
      <c r="U533" s="220" t="e">
        <f>[1]Sheet1!D731</f>
        <v>#REF!</v>
      </c>
      <c r="V533" s="225" t="s">
        <v>3562</v>
      </c>
      <c r="W533" s="220" t="s">
        <v>3563</v>
      </c>
      <c r="X533" s="220" t="s">
        <v>3564</v>
      </c>
      <c r="Y533" s="217" t="s">
        <v>2834</v>
      </c>
      <c r="Z533" s="220" t="s">
        <v>3355</v>
      </c>
      <c r="AA533" s="220"/>
      <c r="AB533" s="220" t="s">
        <v>1662</v>
      </c>
      <c r="AC533" s="218">
        <v>669861817613</v>
      </c>
      <c r="AD533" s="220" t="s">
        <v>1644</v>
      </c>
      <c r="AE533" s="220" t="s">
        <v>3565</v>
      </c>
      <c r="AF533" s="220" t="s">
        <v>142</v>
      </c>
      <c r="AG533" s="223" t="s">
        <v>3566</v>
      </c>
      <c r="AH533" s="226"/>
      <c r="AI533" s="221"/>
      <c r="AJ533" s="227" t="s">
        <v>3567</v>
      </c>
      <c r="AK533" s="227" t="s">
        <v>3568</v>
      </c>
      <c r="AL533" s="227" t="s">
        <v>3569</v>
      </c>
      <c r="AM533" s="217" t="s">
        <v>2777</v>
      </c>
      <c r="AN533" s="217" t="s">
        <v>2753</v>
      </c>
      <c r="AO533" s="217">
        <v>560050</v>
      </c>
      <c r="AP533" s="217" t="s">
        <v>2754</v>
      </c>
      <c r="AQ533" s="225">
        <v>42884</v>
      </c>
    </row>
    <row r="534" spans="1:43" s="228" customFormat="1" ht="60" x14ac:dyDescent="0.25">
      <c r="A534" s="217">
        <v>85</v>
      </c>
      <c r="B534" s="218" t="s">
        <v>3570</v>
      </c>
      <c r="C534" s="219" t="s">
        <v>3571</v>
      </c>
      <c r="D534" s="217" t="s">
        <v>3359</v>
      </c>
      <c r="E534" s="221" t="s">
        <v>577</v>
      </c>
      <c r="F534" s="221" t="s">
        <v>2742</v>
      </c>
      <c r="G534" s="222" t="s">
        <v>658</v>
      </c>
      <c r="H534" s="223">
        <v>8073756530</v>
      </c>
      <c r="I534" s="217"/>
      <c r="J534" s="223"/>
      <c r="K534" s="224">
        <v>0.7</v>
      </c>
      <c r="L534" s="220" t="s">
        <v>2744</v>
      </c>
      <c r="M534" s="220"/>
      <c r="N534" s="220"/>
      <c r="O534" s="220"/>
      <c r="P534" s="220"/>
      <c r="Q534" s="220"/>
      <c r="R534" s="220"/>
      <c r="S534" s="220"/>
      <c r="T534" s="220" t="s">
        <v>1640</v>
      </c>
      <c r="U534" s="220" t="e">
        <f>[1]Sheet1!D732</f>
        <v>#REF!</v>
      </c>
      <c r="V534" s="225">
        <v>36406</v>
      </c>
      <c r="W534" s="220" t="s">
        <v>3572</v>
      </c>
      <c r="X534" s="220" t="s">
        <v>3573</v>
      </c>
      <c r="Y534" s="217" t="s">
        <v>2772</v>
      </c>
      <c r="Z534" s="220" t="s">
        <v>3355</v>
      </c>
      <c r="AA534" s="220"/>
      <c r="AB534" s="220" t="s">
        <v>1637</v>
      </c>
      <c r="AC534" s="218"/>
      <c r="AD534" s="220" t="s">
        <v>1644</v>
      </c>
      <c r="AE534" s="220" t="s">
        <v>3574</v>
      </c>
      <c r="AF534" s="220" t="s">
        <v>142</v>
      </c>
      <c r="AG534" s="223" t="s">
        <v>3575</v>
      </c>
      <c r="AH534" s="223" t="s">
        <v>3576</v>
      </c>
      <c r="AI534" s="221"/>
      <c r="AJ534" s="227" t="s">
        <v>3577</v>
      </c>
      <c r="AK534" s="227" t="s">
        <v>3578</v>
      </c>
      <c r="AL534" s="227" t="s">
        <v>3579</v>
      </c>
      <c r="AM534" s="217" t="s">
        <v>2752</v>
      </c>
      <c r="AN534" s="217" t="s">
        <v>2753</v>
      </c>
      <c r="AO534" s="217">
        <v>560046</v>
      </c>
      <c r="AP534" s="217" t="s">
        <v>1645</v>
      </c>
      <c r="AQ534" s="225">
        <v>42899</v>
      </c>
    </row>
    <row r="535" spans="1:43" s="228" customFormat="1" ht="48" x14ac:dyDescent="0.25">
      <c r="A535" s="217">
        <v>86</v>
      </c>
      <c r="B535" s="218" t="s">
        <v>3580</v>
      </c>
      <c r="C535" s="219" t="s">
        <v>704</v>
      </c>
      <c r="D535" s="220" t="s">
        <v>3330</v>
      </c>
      <c r="E535" s="221" t="s">
        <v>577</v>
      </c>
      <c r="F535" s="221" t="s">
        <v>2742</v>
      </c>
      <c r="G535" s="222" t="s">
        <v>3581</v>
      </c>
      <c r="H535" s="223">
        <v>8434225017</v>
      </c>
      <c r="I535" s="217">
        <v>87.6</v>
      </c>
      <c r="J535" s="223" t="s">
        <v>1060</v>
      </c>
      <c r="K535" s="224">
        <v>0.85799999999999998</v>
      </c>
      <c r="L535" s="220" t="s">
        <v>3582</v>
      </c>
      <c r="M535" s="220" t="s">
        <v>1651</v>
      </c>
      <c r="N535" s="220"/>
      <c r="O535" s="220"/>
      <c r="P535" s="220"/>
      <c r="Q535" s="220"/>
      <c r="R535" s="220"/>
      <c r="S535" s="220"/>
      <c r="T535" s="220" t="s">
        <v>1640</v>
      </c>
      <c r="U535" s="220" t="e">
        <f>[1]Sheet1!D733</f>
        <v>#REF!</v>
      </c>
      <c r="V535" s="225">
        <v>35943</v>
      </c>
      <c r="W535" s="220" t="s">
        <v>3583</v>
      </c>
      <c r="X535" s="220" t="s">
        <v>3584</v>
      </c>
      <c r="Y535" s="217" t="s">
        <v>2762</v>
      </c>
      <c r="Z535" s="220" t="s">
        <v>3355</v>
      </c>
      <c r="AA535" s="220"/>
      <c r="AB535" s="220" t="s">
        <v>1637</v>
      </c>
      <c r="AC535" s="218" t="s">
        <v>3585</v>
      </c>
      <c r="AD535" s="220" t="s">
        <v>1644</v>
      </c>
      <c r="AE535" s="220" t="s">
        <v>1065</v>
      </c>
      <c r="AF535" s="220" t="s">
        <v>1065</v>
      </c>
      <c r="AG535" s="223" t="s">
        <v>3586</v>
      </c>
      <c r="AH535" s="223"/>
      <c r="AI535" s="221"/>
      <c r="AJ535" s="227" t="s">
        <v>3587</v>
      </c>
      <c r="AK535" s="227" t="s">
        <v>3588</v>
      </c>
      <c r="AL535" s="229" t="s">
        <v>3589</v>
      </c>
      <c r="AM535" s="217" t="s">
        <v>3590</v>
      </c>
      <c r="AN535" s="217" t="s">
        <v>3421</v>
      </c>
      <c r="AO535" s="217">
        <v>814112</v>
      </c>
      <c r="AP535" s="217" t="s">
        <v>1645</v>
      </c>
      <c r="AQ535" s="225">
        <v>42907</v>
      </c>
    </row>
    <row r="536" spans="1:43" s="228" customFormat="1" ht="60" x14ac:dyDescent="0.25">
      <c r="A536" s="217">
        <v>87</v>
      </c>
      <c r="B536" s="218" t="s">
        <v>3591</v>
      </c>
      <c r="C536" s="219" t="s">
        <v>3592</v>
      </c>
      <c r="D536" s="217" t="s">
        <v>3359</v>
      </c>
      <c r="E536" s="221" t="s">
        <v>577</v>
      </c>
      <c r="F536" s="221" t="s">
        <v>2742</v>
      </c>
      <c r="G536" s="222" t="s">
        <v>3593</v>
      </c>
      <c r="H536" s="223">
        <v>7829364415</v>
      </c>
      <c r="I536" s="217"/>
      <c r="J536" s="223"/>
      <c r="K536" s="224">
        <v>0.67300000000000004</v>
      </c>
      <c r="L536" s="220" t="s">
        <v>2744</v>
      </c>
      <c r="M536" s="220"/>
      <c r="N536" s="220"/>
      <c r="O536" s="220"/>
      <c r="P536" s="220"/>
      <c r="Q536" s="220"/>
      <c r="R536" s="220"/>
      <c r="S536" s="220"/>
      <c r="T536" s="220" t="s">
        <v>1640</v>
      </c>
      <c r="U536" s="220" t="e">
        <f>[1]Sheet1!D734</f>
        <v>#REF!</v>
      </c>
      <c r="V536" s="225">
        <v>36406</v>
      </c>
      <c r="W536" s="220" t="s">
        <v>3594</v>
      </c>
      <c r="X536" s="220" t="s">
        <v>3573</v>
      </c>
      <c r="Y536" s="217" t="s">
        <v>2772</v>
      </c>
      <c r="Z536" s="220" t="s">
        <v>3355</v>
      </c>
      <c r="AA536" s="220"/>
      <c r="AB536" s="220" t="s">
        <v>1637</v>
      </c>
      <c r="AC536" s="218"/>
      <c r="AD536" s="220" t="s">
        <v>1644</v>
      </c>
      <c r="AE536" s="220" t="s">
        <v>3574</v>
      </c>
      <c r="AF536" s="220" t="s">
        <v>142</v>
      </c>
      <c r="AG536" s="223" t="s">
        <v>3595</v>
      </c>
      <c r="AH536" s="223" t="s">
        <v>3576</v>
      </c>
      <c r="AI536" s="221"/>
      <c r="AJ536" s="227" t="s">
        <v>3577</v>
      </c>
      <c r="AK536" s="227" t="s">
        <v>3578</v>
      </c>
      <c r="AL536" s="227" t="s">
        <v>3579</v>
      </c>
      <c r="AM536" s="217" t="s">
        <v>2752</v>
      </c>
      <c r="AN536" s="217" t="s">
        <v>2753</v>
      </c>
      <c r="AO536" s="217">
        <v>560046</v>
      </c>
      <c r="AP536" s="217" t="s">
        <v>1645</v>
      </c>
      <c r="AQ536" s="225">
        <v>42899</v>
      </c>
    </row>
    <row r="537" spans="1:43" s="228" customFormat="1" ht="36" x14ac:dyDescent="0.25">
      <c r="A537" s="217">
        <v>88</v>
      </c>
      <c r="B537" s="218" t="s">
        <v>3596</v>
      </c>
      <c r="C537" s="219" t="s">
        <v>602</v>
      </c>
      <c r="D537" s="220" t="s">
        <v>3350</v>
      </c>
      <c r="E537" s="221" t="s">
        <v>577</v>
      </c>
      <c r="F537" s="221" t="s">
        <v>2742</v>
      </c>
      <c r="G537" s="222" t="s">
        <v>3597</v>
      </c>
      <c r="H537" s="223">
        <v>9404319292</v>
      </c>
      <c r="I537" s="217">
        <v>91.7</v>
      </c>
      <c r="J537" s="223" t="s">
        <v>1671</v>
      </c>
      <c r="K537" s="224">
        <v>0.73</v>
      </c>
      <c r="L537" s="220" t="s">
        <v>3598</v>
      </c>
      <c r="M537" s="220" t="s">
        <v>1651</v>
      </c>
      <c r="N537" s="220"/>
      <c r="O537" s="220"/>
      <c r="P537" s="220"/>
      <c r="Q537" s="220"/>
      <c r="R537" s="220"/>
      <c r="S537" s="220"/>
      <c r="T537" s="220" t="s">
        <v>1640</v>
      </c>
      <c r="U537" s="220" t="e">
        <f>[1]Sheet1!D735</f>
        <v>#REF!</v>
      </c>
      <c r="V537" s="225">
        <v>36255</v>
      </c>
      <c r="W537" s="220" t="s">
        <v>3599</v>
      </c>
      <c r="X537" s="220" t="s">
        <v>3600</v>
      </c>
      <c r="Y537" s="217" t="s">
        <v>2772</v>
      </c>
      <c r="Z537" s="220" t="s">
        <v>3355</v>
      </c>
      <c r="AA537" s="220"/>
      <c r="AB537" s="220" t="s">
        <v>1637</v>
      </c>
      <c r="AC537" s="218"/>
      <c r="AD537" s="220" t="s">
        <v>1644</v>
      </c>
      <c r="AE537" s="220" t="s">
        <v>1649</v>
      </c>
      <c r="AF537" s="220" t="s">
        <v>142</v>
      </c>
      <c r="AG537" s="223" t="s">
        <v>3601</v>
      </c>
      <c r="AH537" s="226" t="s">
        <v>3602</v>
      </c>
      <c r="AI537" s="221"/>
      <c r="AJ537" s="227" t="s">
        <v>3603</v>
      </c>
      <c r="AK537" s="227" t="s">
        <v>3604</v>
      </c>
      <c r="AL537" s="227" t="s">
        <v>3605</v>
      </c>
      <c r="AM537" s="217" t="s">
        <v>3606</v>
      </c>
      <c r="AN537" s="217" t="s">
        <v>3607</v>
      </c>
      <c r="AO537" s="217">
        <v>413004</v>
      </c>
      <c r="AP537" s="217" t="s">
        <v>2754</v>
      </c>
      <c r="AQ537" s="225">
        <v>42892</v>
      </c>
    </row>
    <row r="538" spans="1:43" s="228" customFormat="1" ht="60" x14ac:dyDescent="0.25">
      <c r="A538" s="217">
        <v>89</v>
      </c>
      <c r="B538" s="218" t="s">
        <v>3608</v>
      </c>
      <c r="C538" s="219" t="s">
        <v>596</v>
      </c>
      <c r="D538" s="220" t="s">
        <v>3350</v>
      </c>
      <c r="E538" s="221" t="s">
        <v>577</v>
      </c>
      <c r="F538" s="221" t="s">
        <v>2742</v>
      </c>
      <c r="G538" s="222" t="s">
        <v>3609</v>
      </c>
      <c r="H538" s="223">
        <v>9902985071</v>
      </c>
      <c r="I538" s="217">
        <v>74.72</v>
      </c>
      <c r="J538" s="223" t="s">
        <v>3435</v>
      </c>
      <c r="K538" s="224">
        <v>0.73160000000000003</v>
      </c>
      <c r="L538" s="220" t="s">
        <v>2744</v>
      </c>
      <c r="M538" s="220" t="s">
        <v>1031</v>
      </c>
      <c r="N538" s="220"/>
      <c r="O538" s="220"/>
      <c r="P538" s="220"/>
      <c r="Q538" s="220"/>
      <c r="R538" s="220"/>
      <c r="S538" s="220"/>
      <c r="T538" s="220" t="s">
        <v>1640</v>
      </c>
      <c r="U538" s="220" t="e">
        <f>[1]Sheet1!D736</f>
        <v>#REF!</v>
      </c>
      <c r="V538" s="225">
        <v>36518</v>
      </c>
      <c r="W538" s="220" t="s">
        <v>3610</v>
      </c>
      <c r="X538" s="220" t="s">
        <v>3611</v>
      </c>
      <c r="Y538" s="217" t="s">
        <v>2772</v>
      </c>
      <c r="Z538" s="220" t="s">
        <v>3355</v>
      </c>
      <c r="AA538" s="220"/>
      <c r="AB538" s="220" t="s">
        <v>1637</v>
      </c>
      <c r="AC538" s="218"/>
      <c r="AD538" s="220" t="s">
        <v>1687</v>
      </c>
      <c r="AE538" s="220" t="s">
        <v>1691</v>
      </c>
      <c r="AF538" s="220" t="s">
        <v>3612</v>
      </c>
      <c r="AG538" s="223" t="s">
        <v>3613</v>
      </c>
      <c r="AH538" s="226"/>
      <c r="AI538" s="221"/>
      <c r="AJ538" s="227" t="s">
        <v>3614</v>
      </c>
      <c r="AK538" s="227" t="s">
        <v>3615</v>
      </c>
      <c r="AL538" s="227" t="s">
        <v>3616</v>
      </c>
      <c r="AM538" s="217" t="s">
        <v>3616</v>
      </c>
      <c r="AN538" s="217" t="s">
        <v>2753</v>
      </c>
      <c r="AO538" s="217">
        <v>573115</v>
      </c>
      <c r="AP538" s="217" t="s">
        <v>2754</v>
      </c>
      <c r="AQ538" s="225">
        <v>42886</v>
      </c>
    </row>
    <row r="539" spans="1:43" s="228" customFormat="1" ht="48" x14ac:dyDescent="0.25">
      <c r="A539" s="217">
        <v>90</v>
      </c>
      <c r="B539" s="218" t="s">
        <v>3617</v>
      </c>
      <c r="C539" s="219" t="s">
        <v>579</v>
      </c>
      <c r="D539" s="220" t="s">
        <v>3350</v>
      </c>
      <c r="E539" s="221" t="s">
        <v>577</v>
      </c>
      <c r="F539" s="221" t="s">
        <v>2742</v>
      </c>
      <c r="G539" s="222" t="s">
        <v>3618</v>
      </c>
      <c r="H539" s="223">
        <v>9995201001</v>
      </c>
      <c r="I539" s="217">
        <v>89</v>
      </c>
      <c r="J539" s="223" t="s">
        <v>1060</v>
      </c>
      <c r="K539" s="224">
        <v>0.73</v>
      </c>
      <c r="L539" s="220" t="s">
        <v>3047</v>
      </c>
      <c r="M539" s="220" t="s">
        <v>1651</v>
      </c>
      <c r="N539" s="220"/>
      <c r="O539" s="220"/>
      <c r="P539" s="220"/>
      <c r="Q539" s="220"/>
      <c r="R539" s="220"/>
      <c r="S539" s="220"/>
      <c r="T539" s="220" t="s">
        <v>1640</v>
      </c>
      <c r="U539" s="220" t="e">
        <f>[1]Sheet1!D737</f>
        <v>#REF!</v>
      </c>
      <c r="V539" s="225">
        <v>36320</v>
      </c>
      <c r="W539" s="220" t="s">
        <v>3619</v>
      </c>
      <c r="X539" s="220" t="s">
        <v>3620</v>
      </c>
      <c r="Y539" s="217" t="s">
        <v>2762</v>
      </c>
      <c r="Z539" s="220" t="s">
        <v>3355</v>
      </c>
      <c r="AA539" s="220"/>
      <c r="AB539" s="220" t="s">
        <v>1637</v>
      </c>
      <c r="AC539" s="218"/>
      <c r="AD539" s="220" t="s">
        <v>1644</v>
      </c>
      <c r="AE539" s="220" t="s">
        <v>3621</v>
      </c>
      <c r="AF539" s="220" t="s">
        <v>142</v>
      </c>
      <c r="AG539" s="223">
        <v>9995201001</v>
      </c>
      <c r="AH539" s="223"/>
      <c r="AI539" s="221"/>
      <c r="AJ539" s="227" t="s">
        <v>3622</v>
      </c>
      <c r="AK539" s="227" t="s">
        <v>3623</v>
      </c>
      <c r="AL539" s="227" t="s">
        <v>3624</v>
      </c>
      <c r="AM539" s="217" t="s">
        <v>3625</v>
      </c>
      <c r="AN539" s="217" t="s">
        <v>2821</v>
      </c>
      <c r="AO539" s="217">
        <v>673006</v>
      </c>
      <c r="AP539" s="217" t="s">
        <v>1645</v>
      </c>
      <c r="AQ539" s="225">
        <v>42861</v>
      </c>
    </row>
    <row r="540" spans="1:43" s="228" customFormat="1" ht="48" x14ac:dyDescent="0.25">
      <c r="A540" s="217">
        <v>91</v>
      </c>
      <c r="B540" s="218" t="s">
        <v>3626</v>
      </c>
      <c r="C540" s="219" t="s">
        <v>578</v>
      </c>
      <c r="D540" s="220" t="s">
        <v>3350</v>
      </c>
      <c r="E540" s="221" t="s">
        <v>577</v>
      </c>
      <c r="F540" s="221" t="s">
        <v>2742</v>
      </c>
      <c r="G540" s="222" t="s">
        <v>3627</v>
      </c>
      <c r="H540" s="223">
        <v>7736271855</v>
      </c>
      <c r="I540" s="217">
        <v>68.400000000000006</v>
      </c>
      <c r="J540" s="223" t="s">
        <v>1060</v>
      </c>
      <c r="K540" s="224">
        <v>0.79800000000000004</v>
      </c>
      <c r="L540" s="220" t="s">
        <v>1060</v>
      </c>
      <c r="M540" s="220" t="s">
        <v>1031</v>
      </c>
      <c r="N540" s="220"/>
      <c r="O540" s="220"/>
      <c r="P540" s="220"/>
      <c r="Q540" s="220"/>
      <c r="R540" s="220"/>
      <c r="S540" s="220"/>
      <c r="T540" s="220" t="s">
        <v>1640</v>
      </c>
      <c r="U540" s="220" t="e">
        <f>[1]Sheet1!D738</f>
        <v>#REF!</v>
      </c>
      <c r="V540" s="225">
        <v>36630</v>
      </c>
      <c r="W540" s="220" t="s">
        <v>3628</v>
      </c>
      <c r="X540" s="220" t="s">
        <v>3629</v>
      </c>
      <c r="Y540" s="217" t="s">
        <v>2762</v>
      </c>
      <c r="Z540" s="220" t="s">
        <v>3355</v>
      </c>
      <c r="AA540" s="220"/>
      <c r="AB540" s="220" t="s">
        <v>1637</v>
      </c>
      <c r="AC540" s="218"/>
      <c r="AD540" s="220" t="s">
        <v>3147</v>
      </c>
      <c r="AE540" s="220" t="s">
        <v>1695</v>
      </c>
      <c r="AF540" s="220" t="s">
        <v>142</v>
      </c>
      <c r="AG540" s="223" t="s">
        <v>3630</v>
      </c>
      <c r="AH540" s="223"/>
      <c r="AI540" s="221"/>
      <c r="AJ540" s="237" t="s">
        <v>3631</v>
      </c>
      <c r="AK540" s="227" t="s">
        <v>3632</v>
      </c>
      <c r="AL540" s="227" t="s">
        <v>3633</v>
      </c>
      <c r="AM540" s="217" t="s">
        <v>3634</v>
      </c>
      <c r="AN540" s="217" t="s">
        <v>2821</v>
      </c>
      <c r="AO540" s="217">
        <v>682002</v>
      </c>
      <c r="AP540" s="217" t="s">
        <v>1645</v>
      </c>
      <c r="AQ540" s="225">
        <v>42863</v>
      </c>
    </row>
    <row r="541" spans="1:43" s="228" customFormat="1" ht="36" x14ac:dyDescent="0.25">
      <c r="A541" s="217">
        <v>92</v>
      </c>
      <c r="B541" s="218" t="s">
        <v>3635</v>
      </c>
      <c r="C541" s="219" t="s">
        <v>656</v>
      </c>
      <c r="D541" s="217" t="s">
        <v>3359</v>
      </c>
      <c r="E541" s="221" t="s">
        <v>577</v>
      </c>
      <c r="F541" s="221" t="s">
        <v>2742</v>
      </c>
      <c r="G541" s="222" t="s">
        <v>657</v>
      </c>
      <c r="H541" s="223">
        <v>9526105099</v>
      </c>
      <c r="I541" s="217"/>
      <c r="J541" s="223"/>
      <c r="K541" s="224">
        <v>0.65910000000000002</v>
      </c>
      <c r="L541" s="220" t="s">
        <v>2811</v>
      </c>
      <c r="M541" s="220"/>
      <c r="N541" s="220"/>
      <c r="O541" s="220"/>
      <c r="P541" s="220"/>
      <c r="Q541" s="220"/>
      <c r="R541" s="220"/>
      <c r="S541" s="220"/>
      <c r="T541" s="220" t="s">
        <v>1640</v>
      </c>
      <c r="U541" s="220" t="e">
        <f>[1]Sheet1!D739</f>
        <v>#REF!</v>
      </c>
      <c r="V541" s="225">
        <v>36346</v>
      </c>
      <c r="W541" s="220" t="s">
        <v>3636</v>
      </c>
      <c r="X541" s="220" t="s">
        <v>3637</v>
      </c>
      <c r="Y541" s="217" t="s">
        <v>2772</v>
      </c>
      <c r="Z541" s="220" t="s">
        <v>3355</v>
      </c>
      <c r="AA541" s="220"/>
      <c r="AB541" s="220" t="s">
        <v>1637</v>
      </c>
      <c r="AC541" s="218"/>
      <c r="AD541" s="220" t="s">
        <v>1644</v>
      </c>
      <c r="AE541" s="220" t="s">
        <v>1691</v>
      </c>
      <c r="AF541" s="220" t="s">
        <v>1065</v>
      </c>
      <c r="AG541" s="223" t="s">
        <v>3638</v>
      </c>
      <c r="AH541" s="223"/>
      <c r="AI541" s="221"/>
      <c r="AJ541" s="227" t="s">
        <v>3639</v>
      </c>
      <c r="AK541" s="227" t="s">
        <v>3640</v>
      </c>
      <c r="AL541" s="227"/>
      <c r="AM541" s="217" t="s">
        <v>3641</v>
      </c>
      <c r="AN541" s="217" t="s">
        <v>2821</v>
      </c>
      <c r="AO541" s="217">
        <v>670702</v>
      </c>
      <c r="AP541" s="217" t="s">
        <v>1645</v>
      </c>
      <c r="AQ541" s="225">
        <v>42899</v>
      </c>
    </row>
    <row r="542" spans="1:43" s="228" customFormat="1" ht="48" x14ac:dyDescent="0.25">
      <c r="A542" s="217">
        <v>93</v>
      </c>
      <c r="B542" s="218" t="s">
        <v>3642</v>
      </c>
      <c r="C542" s="219" t="s">
        <v>3643</v>
      </c>
      <c r="D542" s="220" t="s">
        <v>3350</v>
      </c>
      <c r="E542" s="221" t="s">
        <v>577</v>
      </c>
      <c r="F542" s="221" t="s">
        <v>2742</v>
      </c>
      <c r="G542" s="222" t="s">
        <v>3644</v>
      </c>
      <c r="H542" s="223">
        <v>9538891137</v>
      </c>
      <c r="I542" s="217" t="s">
        <v>3039</v>
      </c>
      <c r="J542" s="223" t="s">
        <v>3039</v>
      </c>
      <c r="K542" s="224">
        <v>0.5</v>
      </c>
      <c r="L542" s="220" t="s">
        <v>3645</v>
      </c>
      <c r="M542" s="220" t="s">
        <v>3039</v>
      </c>
      <c r="N542" s="220"/>
      <c r="O542" s="220"/>
      <c r="P542" s="220"/>
      <c r="Q542" s="220"/>
      <c r="R542" s="220"/>
      <c r="S542" s="220"/>
      <c r="T542" s="220" t="s">
        <v>1640</v>
      </c>
      <c r="U542" s="220" t="e">
        <f>[1]Sheet1!D740</f>
        <v>#REF!</v>
      </c>
      <c r="V542" s="225">
        <v>35598</v>
      </c>
      <c r="W542" s="220" t="s">
        <v>3646</v>
      </c>
      <c r="X542" s="220" t="s">
        <v>3647</v>
      </c>
      <c r="Y542" s="217" t="s">
        <v>2762</v>
      </c>
      <c r="Z542" s="220" t="s">
        <v>3355</v>
      </c>
      <c r="AA542" s="220"/>
      <c r="AB542" s="220" t="s">
        <v>1637</v>
      </c>
      <c r="AC542" s="218" t="s">
        <v>3648</v>
      </c>
      <c r="AD542" s="220" t="s">
        <v>1644</v>
      </c>
      <c r="AE542" s="220"/>
      <c r="AF542" s="220"/>
      <c r="AG542" s="223">
        <v>71509508775</v>
      </c>
      <c r="AH542" s="226" t="s">
        <v>3649</v>
      </c>
      <c r="AI542" s="221" t="s">
        <v>3039</v>
      </c>
      <c r="AJ542" s="227" t="s">
        <v>3650</v>
      </c>
      <c r="AK542" s="227" t="s">
        <v>3651</v>
      </c>
      <c r="AL542" s="227" t="s">
        <v>3652</v>
      </c>
      <c r="AM542" s="217" t="s">
        <v>2777</v>
      </c>
      <c r="AN542" s="217" t="s">
        <v>2753</v>
      </c>
      <c r="AO542" s="217"/>
      <c r="AP542" s="217" t="s">
        <v>2754</v>
      </c>
      <c r="AQ542" s="225">
        <v>42868</v>
      </c>
    </row>
    <row r="543" spans="1:43" s="228" customFormat="1" ht="72" x14ac:dyDescent="0.25">
      <c r="A543" s="217">
        <v>94</v>
      </c>
      <c r="B543" s="218" t="s">
        <v>3653</v>
      </c>
      <c r="C543" s="219" t="s">
        <v>600</v>
      </c>
      <c r="D543" s="220" t="s">
        <v>3350</v>
      </c>
      <c r="E543" s="221" t="s">
        <v>577</v>
      </c>
      <c r="F543" s="221" t="s">
        <v>2742</v>
      </c>
      <c r="G543" s="222" t="s">
        <v>3654</v>
      </c>
      <c r="H543" s="223">
        <v>9686188889</v>
      </c>
      <c r="I543" s="217">
        <v>75</v>
      </c>
      <c r="J543" s="223" t="s">
        <v>3435</v>
      </c>
      <c r="K543" s="224">
        <v>0.66</v>
      </c>
      <c r="L543" s="220" t="s">
        <v>2744</v>
      </c>
      <c r="M543" s="220" t="s">
        <v>1651</v>
      </c>
      <c r="N543" s="220"/>
      <c r="O543" s="220"/>
      <c r="P543" s="220"/>
      <c r="Q543" s="220"/>
      <c r="R543" s="220"/>
      <c r="S543" s="220"/>
      <c r="T543" s="220" t="s">
        <v>1640</v>
      </c>
      <c r="U543" s="220" t="e">
        <f>[1]Sheet1!D741</f>
        <v>#REF!</v>
      </c>
      <c r="V543" s="225">
        <v>36432</v>
      </c>
      <c r="W543" s="220" t="s">
        <v>3655</v>
      </c>
      <c r="X543" s="220" t="s">
        <v>3656</v>
      </c>
      <c r="Y543" s="217" t="s">
        <v>2762</v>
      </c>
      <c r="Z543" s="220" t="s">
        <v>3355</v>
      </c>
      <c r="AA543" s="220"/>
      <c r="AB543" s="220" t="s">
        <v>1662</v>
      </c>
      <c r="AC543" s="218"/>
      <c r="AD543" s="220" t="s">
        <v>1644</v>
      </c>
      <c r="AE543" s="220" t="s">
        <v>3657</v>
      </c>
      <c r="AF543" s="220" t="s">
        <v>2976</v>
      </c>
      <c r="AG543" s="223" t="s">
        <v>3658</v>
      </c>
      <c r="AH543" s="226"/>
      <c r="AI543" s="221"/>
      <c r="AJ543" s="227" t="s">
        <v>3659</v>
      </c>
      <c r="AK543" s="227" t="s">
        <v>3660</v>
      </c>
      <c r="AL543" s="227" t="s">
        <v>3661</v>
      </c>
      <c r="AM543" s="217" t="s">
        <v>2752</v>
      </c>
      <c r="AN543" s="217" t="s">
        <v>2753</v>
      </c>
      <c r="AO543" s="217">
        <v>560078</v>
      </c>
      <c r="AP543" s="217" t="s">
        <v>1645</v>
      </c>
      <c r="AQ543" s="225">
        <v>42894</v>
      </c>
    </row>
    <row r="544" spans="1:43" s="228" customFormat="1" ht="36" x14ac:dyDescent="0.25">
      <c r="A544" s="217">
        <v>95</v>
      </c>
      <c r="B544" s="218" t="s">
        <v>3662</v>
      </c>
      <c r="C544" s="219" t="s">
        <v>586</v>
      </c>
      <c r="D544" s="220" t="s">
        <v>3350</v>
      </c>
      <c r="E544" s="221" t="s">
        <v>577</v>
      </c>
      <c r="F544" s="221" t="s">
        <v>2742</v>
      </c>
      <c r="G544" s="222" t="s">
        <v>3663</v>
      </c>
      <c r="H544" s="223">
        <v>9986802055</v>
      </c>
      <c r="I544" s="217">
        <v>66</v>
      </c>
      <c r="J544" s="223" t="s">
        <v>3435</v>
      </c>
      <c r="K544" s="224">
        <v>0.71</v>
      </c>
      <c r="L544" s="220" t="s">
        <v>2744</v>
      </c>
      <c r="M544" s="220" t="s">
        <v>1031</v>
      </c>
      <c r="N544" s="220"/>
      <c r="O544" s="220"/>
      <c r="P544" s="220"/>
      <c r="Q544" s="220"/>
      <c r="R544" s="220"/>
      <c r="S544" s="220"/>
      <c r="T544" s="220" t="s">
        <v>1640</v>
      </c>
      <c r="U544" s="220" t="e">
        <f>[1]Sheet1!D742</f>
        <v>#REF!</v>
      </c>
      <c r="V544" s="225">
        <v>36376</v>
      </c>
      <c r="W544" s="220" t="s">
        <v>3664</v>
      </c>
      <c r="X544" s="220" t="s">
        <v>3665</v>
      </c>
      <c r="Y544" s="217" t="s">
        <v>2747</v>
      </c>
      <c r="Z544" s="220" t="s">
        <v>3355</v>
      </c>
      <c r="AA544" s="220"/>
      <c r="AB544" s="220" t="s">
        <v>1662</v>
      </c>
      <c r="AC544" s="218">
        <v>546989957493</v>
      </c>
      <c r="AD544" s="220" t="s">
        <v>1644</v>
      </c>
      <c r="AE544" s="220" t="s">
        <v>3666</v>
      </c>
      <c r="AF544" s="220" t="s">
        <v>142</v>
      </c>
      <c r="AG544" s="223" t="s">
        <v>3667</v>
      </c>
      <c r="AH544" s="226" t="s">
        <v>3668</v>
      </c>
      <c r="AI544" s="221"/>
      <c r="AJ544" s="227" t="s">
        <v>3669</v>
      </c>
      <c r="AK544" s="227" t="s">
        <v>3670</v>
      </c>
      <c r="AL544" s="227" t="s">
        <v>3671</v>
      </c>
      <c r="AM544" s="217" t="s">
        <v>2777</v>
      </c>
      <c r="AN544" s="217" t="s">
        <v>2753</v>
      </c>
      <c r="AO544" s="217">
        <v>560098</v>
      </c>
      <c r="AP544" s="217" t="s">
        <v>2754</v>
      </c>
      <c r="AQ544" s="225">
        <v>42871</v>
      </c>
    </row>
    <row r="545" spans="1:43" s="228" customFormat="1" ht="60" x14ac:dyDescent="0.2">
      <c r="A545" s="217">
        <v>96</v>
      </c>
      <c r="B545" s="218" t="s">
        <v>3672</v>
      </c>
      <c r="C545" s="219" t="s">
        <v>702</v>
      </c>
      <c r="D545" s="220" t="s">
        <v>3350</v>
      </c>
      <c r="E545" s="221" t="s">
        <v>577</v>
      </c>
      <c r="F545" s="221" t="s">
        <v>2742</v>
      </c>
      <c r="G545" s="222" t="s">
        <v>3673</v>
      </c>
      <c r="H545" s="231">
        <v>8271723973</v>
      </c>
      <c r="I545" s="217">
        <v>70.2</v>
      </c>
      <c r="J545" s="218" t="s">
        <v>1098</v>
      </c>
      <c r="K545" s="224">
        <v>0.56399999999999995</v>
      </c>
      <c r="L545" s="220" t="s">
        <v>3674</v>
      </c>
      <c r="M545" s="220" t="s">
        <v>1651</v>
      </c>
      <c r="N545" s="220"/>
      <c r="O545" s="220"/>
      <c r="P545" s="220"/>
      <c r="Q545" s="220"/>
      <c r="R545" s="220"/>
      <c r="S545" s="220"/>
      <c r="T545" s="220" t="s">
        <v>1640</v>
      </c>
      <c r="U545" s="220" t="e">
        <f>[1]Sheet1!D743</f>
        <v>#REF!</v>
      </c>
      <c r="V545" s="225">
        <v>35876</v>
      </c>
      <c r="W545" s="220" t="s">
        <v>3675</v>
      </c>
      <c r="X545" s="220" t="s">
        <v>3676</v>
      </c>
      <c r="Y545" s="217" t="s">
        <v>2772</v>
      </c>
      <c r="Z545" s="220" t="s">
        <v>3355</v>
      </c>
      <c r="AA545" s="220"/>
      <c r="AB545" s="220" t="s">
        <v>1637</v>
      </c>
      <c r="AC545" s="218"/>
      <c r="AD545" s="220" t="s">
        <v>1644</v>
      </c>
      <c r="AE545" s="220" t="s">
        <v>142</v>
      </c>
      <c r="AF545" s="220" t="s">
        <v>142</v>
      </c>
      <c r="AG545" s="223" t="s">
        <v>3677</v>
      </c>
      <c r="AH545" s="223"/>
      <c r="AI545" s="221"/>
      <c r="AJ545" s="227" t="s">
        <v>3678</v>
      </c>
      <c r="AK545" s="227" t="s">
        <v>3679</v>
      </c>
      <c r="AL545" s="227" t="s">
        <v>3680</v>
      </c>
      <c r="AM545" s="217" t="s">
        <v>3681</v>
      </c>
      <c r="AN545" s="217" t="s">
        <v>3421</v>
      </c>
      <c r="AO545" s="217">
        <v>832402</v>
      </c>
      <c r="AP545" s="217" t="s">
        <v>1645</v>
      </c>
      <c r="AQ545" s="225">
        <v>42905</v>
      </c>
    </row>
    <row r="546" spans="1:43" s="228" customFormat="1" ht="24" x14ac:dyDescent="0.2">
      <c r="A546" s="217">
        <v>97</v>
      </c>
      <c r="B546" s="218" t="s">
        <v>3682</v>
      </c>
      <c r="C546" s="219" t="s">
        <v>3683</v>
      </c>
      <c r="D546" s="220" t="s">
        <v>3350</v>
      </c>
      <c r="E546" s="221" t="s">
        <v>577</v>
      </c>
      <c r="F546" s="221" t="s">
        <v>2742</v>
      </c>
      <c r="G546" s="222" t="s">
        <v>3684</v>
      </c>
      <c r="H546" s="231">
        <v>8123345953</v>
      </c>
      <c r="I546" s="217">
        <v>81</v>
      </c>
      <c r="J546" s="218" t="s">
        <v>3435</v>
      </c>
      <c r="K546" s="224">
        <v>0.79500000000000004</v>
      </c>
      <c r="L546" s="220" t="s">
        <v>2744</v>
      </c>
      <c r="M546" s="220" t="s">
        <v>1031</v>
      </c>
      <c r="N546" s="220"/>
      <c r="O546" s="220"/>
      <c r="P546" s="220"/>
      <c r="Q546" s="220"/>
      <c r="R546" s="220"/>
      <c r="S546" s="220"/>
      <c r="T546" s="220" t="s">
        <v>1640</v>
      </c>
      <c r="U546" s="220" t="e">
        <f>[1]Sheet1!D744</f>
        <v>#REF!</v>
      </c>
      <c r="V546" s="225">
        <v>36197</v>
      </c>
      <c r="W546" s="220" t="s">
        <v>3685</v>
      </c>
      <c r="X546" s="220" t="s">
        <v>3686</v>
      </c>
      <c r="Y546" s="217" t="s">
        <v>2747</v>
      </c>
      <c r="Z546" s="220" t="s">
        <v>3355</v>
      </c>
      <c r="AA546" s="220"/>
      <c r="AB546" s="220" t="s">
        <v>1637</v>
      </c>
      <c r="AC546" s="218">
        <v>801030390664</v>
      </c>
      <c r="AD546" s="220" t="s">
        <v>1644</v>
      </c>
      <c r="AE546" s="220" t="s">
        <v>2061</v>
      </c>
      <c r="AF546" s="220" t="s">
        <v>2061</v>
      </c>
      <c r="AG546" s="223">
        <v>9632272337</v>
      </c>
      <c r="AH546" s="223"/>
      <c r="AI546" s="221"/>
      <c r="AJ546" s="227" t="s">
        <v>3687</v>
      </c>
      <c r="AK546" s="227" t="s">
        <v>3688</v>
      </c>
      <c r="AL546" s="227" t="s">
        <v>3689</v>
      </c>
      <c r="AM546" s="217" t="s">
        <v>2777</v>
      </c>
      <c r="AN546" s="217" t="s">
        <v>2753</v>
      </c>
      <c r="AO546" s="217">
        <v>562107</v>
      </c>
      <c r="AP546" s="217" t="s">
        <v>2754</v>
      </c>
      <c r="AQ546" s="225">
        <v>42873</v>
      </c>
    </row>
    <row r="547" spans="1:43" s="228" customFormat="1" ht="36" x14ac:dyDescent="0.25">
      <c r="A547" s="217">
        <v>98</v>
      </c>
      <c r="B547" s="218" t="s">
        <v>3690</v>
      </c>
      <c r="C547" s="219" t="s">
        <v>3691</v>
      </c>
      <c r="D547" s="220" t="s">
        <v>3359</v>
      </c>
      <c r="E547" s="221" t="s">
        <v>577</v>
      </c>
      <c r="F547" s="221" t="s">
        <v>2742</v>
      </c>
      <c r="G547" s="222"/>
      <c r="H547" s="223"/>
      <c r="I547" s="217"/>
      <c r="J547" s="223" t="s">
        <v>1060</v>
      </c>
      <c r="K547" s="224">
        <v>0.79</v>
      </c>
      <c r="L547" s="220" t="s">
        <v>3692</v>
      </c>
      <c r="M547" s="220"/>
      <c r="N547" s="220"/>
      <c r="O547" s="220"/>
      <c r="P547" s="220"/>
      <c r="Q547" s="220"/>
      <c r="R547" s="220"/>
      <c r="S547" s="220"/>
      <c r="T547" s="220" t="s">
        <v>1640</v>
      </c>
      <c r="U547" s="220" t="e">
        <f>[1]Sheet1!D745</f>
        <v>#REF!</v>
      </c>
      <c r="V547" s="225">
        <v>36130</v>
      </c>
      <c r="W547" s="220" t="s">
        <v>3693</v>
      </c>
      <c r="X547" s="220" t="s">
        <v>3694</v>
      </c>
      <c r="Y547" s="217" t="s">
        <v>2762</v>
      </c>
      <c r="Z547" s="220" t="s">
        <v>3355</v>
      </c>
      <c r="AA547" s="220"/>
      <c r="AB547" s="220" t="s">
        <v>1637</v>
      </c>
      <c r="AC547" s="218"/>
      <c r="AD547" s="220" t="s">
        <v>1644</v>
      </c>
      <c r="AE547" s="220"/>
      <c r="AF547" s="220"/>
      <c r="AG547" s="223" t="s">
        <v>3695</v>
      </c>
      <c r="AH547" s="223"/>
      <c r="AI547" s="221" t="s">
        <v>3039</v>
      </c>
      <c r="AJ547" s="227"/>
      <c r="AK547" s="227"/>
      <c r="AL547" s="227"/>
      <c r="AM547" s="217" t="s">
        <v>2777</v>
      </c>
      <c r="AN547" s="217" t="s">
        <v>2753</v>
      </c>
      <c r="AO547" s="217"/>
      <c r="AP547" s="217" t="s">
        <v>3039</v>
      </c>
      <c r="AQ547" s="225">
        <v>42891</v>
      </c>
    </row>
    <row r="548" spans="1:43" s="228" customFormat="1" ht="48" x14ac:dyDescent="0.25">
      <c r="A548" s="217">
        <v>99</v>
      </c>
      <c r="B548" s="218" t="s">
        <v>3696</v>
      </c>
      <c r="C548" s="219" t="s">
        <v>581</v>
      </c>
      <c r="D548" s="220" t="s">
        <v>3350</v>
      </c>
      <c r="E548" s="221" t="s">
        <v>577</v>
      </c>
      <c r="F548" s="221" t="s">
        <v>2742</v>
      </c>
      <c r="G548" s="222" t="s">
        <v>3697</v>
      </c>
      <c r="H548" s="223">
        <v>9400933111</v>
      </c>
      <c r="I548" s="217">
        <v>79</v>
      </c>
      <c r="J548" s="223" t="s">
        <v>1098</v>
      </c>
      <c r="K548" s="224">
        <v>0.56999999999999995</v>
      </c>
      <c r="L548" s="220" t="s">
        <v>3698</v>
      </c>
      <c r="M548" s="220" t="s">
        <v>1651</v>
      </c>
      <c r="N548" s="220"/>
      <c r="O548" s="220"/>
      <c r="P548" s="220"/>
      <c r="Q548" s="220"/>
      <c r="R548" s="220"/>
      <c r="S548" s="220"/>
      <c r="T548" s="220" t="s">
        <v>1640</v>
      </c>
      <c r="U548" s="220" t="e">
        <f>[1]Sheet1!D746</f>
        <v>#REF!</v>
      </c>
      <c r="V548" s="225">
        <v>35818</v>
      </c>
      <c r="W548" s="220" t="s">
        <v>3699</v>
      </c>
      <c r="X548" s="220" t="s">
        <v>3700</v>
      </c>
      <c r="Y548" s="217" t="s">
        <v>2762</v>
      </c>
      <c r="Z548" s="220" t="s">
        <v>3355</v>
      </c>
      <c r="AA548" s="220"/>
      <c r="AB548" s="220" t="s">
        <v>1637</v>
      </c>
      <c r="AC548" s="218"/>
      <c r="AD548" s="220" t="s">
        <v>1644</v>
      </c>
      <c r="AE548" s="220" t="s">
        <v>1812</v>
      </c>
      <c r="AF548" s="220" t="s">
        <v>142</v>
      </c>
      <c r="AG548" s="223" t="s">
        <v>3701</v>
      </c>
      <c r="AH548" s="223" t="s">
        <v>3702</v>
      </c>
      <c r="AI548" s="221"/>
      <c r="AJ548" s="227" t="s">
        <v>3703</v>
      </c>
      <c r="AK548" s="227" t="s">
        <v>3704</v>
      </c>
      <c r="AL548" s="227" t="s">
        <v>3705</v>
      </c>
      <c r="AM548" s="217" t="s">
        <v>3705</v>
      </c>
      <c r="AN548" s="217" t="s">
        <v>2821</v>
      </c>
      <c r="AO548" s="217">
        <v>695035</v>
      </c>
      <c r="AP548" s="217" t="s">
        <v>1645</v>
      </c>
      <c r="AQ548" s="225">
        <v>42861</v>
      </c>
    </row>
    <row r="549" spans="1:43" s="228" customFormat="1" ht="48" x14ac:dyDescent="0.25">
      <c r="A549" s="217">
        <v>100</v>
      </c>
      <c r="B549" s="218" t="s">
        <v>3706</v>
      </c>
      <c r="C549" s="219" t="s">
        <v>591</v>
      </c>
      <c r="D549" s="220" t="s">
        <v>3350</v>
      </c>
      <c r="E549" s="221" t="s">
        <v>577</v>
      </c>
      <c r="F549" s="221" t="s">
        <v>2742</v>
      </c>
      <c r="G549" s="222" t="s">
        <v>3707</v>
      </c>
      <c r="H549" s="223">
        <v>9663552335</v>
      </c>
      <c r="I549" s="217">
        <v>79.52</v>
      </c>
      <c r="J549" s="223" t="s">
        <v>3435</v>
      </c>
      <c r="K549" s="224">
        <v>0.88600000000000001</v>
      </c>
      <c r="L549" s="220" t="s">
        <v>2744</v>
      </c>
      <c r="M549" s="220" t="s">
        <v>1651</v>
      </c>
      <c r="N549" s="220"/>
      <c r="O549" s="220"/>
      <c r="P549" s="220"/>
      <c r="Q549" s="220"/>
      <c r="R549" s="220"/>
      <c r="S549" s="220"/>
      <c r="T549" s="220" t="s">
        <v>1640</v>
      </c>
      <c r="U549" s="220" t="e">
        <f>[1]Sheet1!D747</f>
        <v>#REF!</v>
      </c>
      <c r="V549" s="225">
        <v>36577</v>
      </c>
      <c r="W549" s="220" t="s">
        <v>3708</v>
      </c>
      <c r="X549" s="220" t="s">
        <v>3709</v>
      </c>
      <c r="Y549" s="217" t="s">
        <v>2772</v>
      </c>
      <c r="Z549" s="220" t="s">
        <v>3355</v>
      </c>
      <c r="AA549" s="220"/>
      <c r="AB549" s="220" t="s">
        <v>1637</v>
      </c>
      <c r="AC549" s="218">
        <v>381434680956</v>
      </c>
      <c r="AD549" s="220" t="s">
        <v>1644</v>
      </c>
      <c r="AE549" s="220" t="s">
        <v>3710</v>
      </c>
      <c r="AF549" s="220" t="s">
        <v>142</v>
      </c>
      <c r="AG549" s="223" t="s">
        <v>3711</v>
      </c>
      <c r="AH549" s="226" t="s">
        <v>3712</v>
      </c>
      <c r="AI549" s="221"/>
      <c r="AJ549" s="227" t="s">
        <v>3713</v>
      </c>
      <c r="AK549" s="227" t="s">
        <v>3714</v>
      </c>
      <c r="AL549" s="227" t="s">
        <v>3715</v>
      </c>
      <c r="AM549" s="217" t="s">
        <v>2777</v>
      </c>
      <c r="AN549" s="217" t="s">
        <v>2753</v>
      </c>
      <c r="AO549" s="217">
        <v>560025</v>
      </c>
      <c r="AP549" s="217" t="s">
        <v>2754</v>
      </c>
      <c r="AQ549" s="225">
        <v>42878</v>
      </c>
    </row>
    <row r="550" spans="1:43" s="228" customFormat="1" ht="48" x14ac:dyDescent="0.2">
      <c r="A550" s="217">
        <v>101</v>
      </c>
      <c r="B550" s="218" t="s">
        <v>3716</v>
      </c>
      <c r="C550" s="219" t="s">
        <v>608</v>
      </c>
      <c r="D550" s="220" t="s">
        <v>3350</v>
      </c>
      <c r="E550" s="221" t="s">
        <v>577</v>
      </c>
      <c r="F550" s="221" t="s">
        <v>2742</v>
      </c>
      <c r="G550" s="222" t="s">
        <v>3717</v>
      </c>
      <c r="H550" s="223">
        <v>9874839244</v>
      </c>
      <c r="I550" s="217">
        <v>72</v>
      </c>
      <c r="J550" s="223" t="s">
        <v>3718</v>
      </c>
      <c r="K550" s="224">
        <v>0.68830000000000002</v>
      </c>
      <c r="L550" s="220" t="s">
        <v>3719</v>
      </c>
      <c r="M550" s="220" t="s">
        <v>1031</v>
      </c>
      <c r="N550" s="220"/>
      <c r="O550" s="220"/>
      <c r="P550" s="220"/>
      <c r="Q550" s="220"/>
      <c r="R550" s="220"/>
      <c r="S550" s="220"/>
      <c r="T550" s="220" t="s">
        <v>1640</v>
      </c>
      <c r="U550" s="220" t="e">
        <f>[1]Sheet1!D748</f>
        <v>#REF!</v>
      </c>
      <c r="V550" s="225">
        <v>36248</v>
      </c>
      <c r="W550" s="220" t="s">
        <v>3720</v>
      </c>
      <c r="X550" s="220" t="s">
        <v>3721</v>
      </c>
      <c r="Y550" s="217" t="s">
        <v>2772</v>
      </c>
      <c r="Z550" s="220" t="s">
        <v>3355</v>
      </c>
      <c r="AA550" s="220"/>
      <c r="AB550" s="220" t="s">
        <v>2814</v>
      </c>
      <c r="AC550" s="218"/>
      <c r="AD550" s="220" t="s">
        <v>1644</v>
      </c>
      <c r="AE550" s="220"/>
      <c r="AF550" s="220" t="s">
        <v>142</v>
      </c>
      <c r="AG550" s="218">
        <v>9831756013</v>
      </c>
      <c r="AH550" s="231"/>
      <c r="AI550" s="221"/>
      <c r="AJ550" s="227" t="s">
        <v>3722</v>
      </c>
      <c r="AK550" s="227" t="s">
        <v>3723</v>
      </c>
      <c r="AL550" s="227"/>
      <c r="AM550" s="217" t="s">
        <v>3261</v>
      </c>
      <c r="AN550" s="217" t="s">
        <v>3262</v>
      </c>
      <c r="AO550" s="217">
        <v>70073</v>
      </c>
      <c r="AP550" s="217" t="s">
        <v>2754</v>
      </c>
      <c r="AQ550" s="225">
        <v>42901</v>
      </c>
    </row>
    <row r="551" spans="1:43" s="228" customFormat="1" ht="48" x14ac:dyDescent="0.25">
      <c r="A551" s="217">
        <v>102</v>
      </c>
      <c r="B551" s="218" t="s">
        <v>3724</v>
      </c>
      <c r="C551" s="219" t="s">
        <v>3725</v>
      </c>
      <c r="D551" s="220" t="s">
        <v>3350</v>
      </c>
      <c r="E551" s="221" t="s">
        <v>577</v>
      </c>
      <c r="F551" s="221" t="s">
        <v>2742</v>
      </c>
      <c r="G551" s="222" t="s">
        <v>3726</v>
      </c>
      <c r="H551" s="223">
        <v>9206208857</v>
      </c>
      <c r="I551" s="217">
        <v>89.5</v>
      </c>
      <c r="J551" s="223" t="s">
        <v>1098</v>
      </c>
      <c r="K551" s="224">
        <v>0.94799999999999995</v>
      </c>
      <c r="L551" s="220" t="s">
        <v>2744</v>
      </c>
      <c r="M551" s="220" t="s">
        <v>1651</v>
      </c>
      <c r="N551" s="220"/>
      <c r="O551" s="220"/>
      <c r="P551" s="220"/>
      <c r="Q551" s="220"/>
      <c r="R551" s="220"/>
      <c r="S551" s="220"/>
      <c r="T551" s="220" t="s">
        <v>1640</v>
      </c>
      <c r="U551" s="220" t="e">
        <f>[1]Sheet1!D749</f>
        <v>#REF!</v>
      </c>
      <c r="V551" s="225">
        <v>36424</v>
      </c>
      <c r="W551" s="220" t="s">
        <v>3727</v>
      </c>
      <c r="X551" s="220" t="s">
        <v>3728</v>
      </c>
      <c r="Y551" s="217" t="s">
        <v>2772</v>
      </c>
      <c r="Z551" s="220" t="s">
        <v>3355</v>
      </c>
      <c r="AA551" s="220"/>
      <c r="AB551" s="220" t="s">
        <v>1637</v>
      </c>
      <c r="AC551" s="218">
        <v>658988039571</v>
      </c>
      <c r="AD551" s="220" t="s">
        <v>1644</v>
      </c>
      <c r="AE551" s="220" t="s">
        <v>2061</v>
      </c>
      <c r="AF551" s="220" t="s">
        <v>3729</v>
      </c>
      <c r="AG551" s="223" t="s">
        <v>3730</v>
      </c>
      <c r="AH551" s="226" t="s">
        <v>3731</v>
      </c>
      <c r="AI551" s="221"/>
      <c r="AJ551" s="227" t="s">
        <v>3732</v>
      </c>
      <c r="AK551" s="227" t="s">
        <v>3733</v>
      </c>
      <c r="AL551" s="227" t="s">
        <v>3734</v>
      </c>
      <c r="AM551" s="217" t="s">
        <v>2777</v>
      </c>
      <c r="AN551" s="217" t="s">
        <v>2753</v>
      </c>
      <c r="AO551" s="217">
        <v>560068</v>
      </c>
      <c r="AP551" s="217" t="s">
        <v>2754</v>
      </c>
      <c r="AQ551" s="225">
        <v>42879</v>
      </c>
    </row>
    <row r="552" spans="1:43" s="228" customFormat="1" ht="48" x14ac:dyDescent="0.25">
      <c r="A552" s="217">
        <v>103</v>
      </c>
      <c r="B552" s="218" t="s">
        <v>3735</v>
      </c>
      <c r="C552" s="219" t="s">
        <v>3736</v>
      </c>
      <c r="D552" s="220" t="s">
        <v>3350</v>
      </c>
      <c r="E552" s="221" t="s">
        <v>577</v>
      </c>
      <c r="F552" s="221" t="s">
        <v>2742</v>
      </c>
      <c r="G552" s="222" t="s">
        <v>606</v>
      </c>
      <c r="H552" s="223">
        <v>7829525805</v>
      </c>
      <c r="I552" s="217">
        <v>72.2</v>
      </c>
      <c r="J552" s="223" t="s">
        <v>1060</v>
      </c>
      <c r="K552" s="224">
        <v>0.56799999999999995</v>
      </c>
      <c r="L552" s="220" t="s">
        <v>2744</v>
      </c>
      <c r="M552" s="220" t="s">
        <v>1031</v>
      </c>
      <c r="N552" s="220"/>
      <c r="O552" s="220"/>
      <c r="P552" s="220"/>
      <c r="Q552" s="220"/>
      <c r="R552" s="220"/>
      <c r="S552" s="220"/>
      <c r="T552" s="220" t="s">
        <v>1640</v>
      </c>
      <c r="U552" s="220" t="e">
        <f>[1]Sheet1!D750</f>
        <v>#REF!</v>
      </c>
      <c r="V552" s="225">
        <v>36288</v>
      </c>
      <c r="W552" s="220" t="s">
        <v>3737</v>
      </c>
      <c r="X552" s="220" t="s">
        <v>3738</v>
      </c>
      <c r="Y552" s="217" t="s">
        <v>2772</v>
      </c>
      <c r="Z552" s="220" t="s">
        <v>3355</v>
      </c>
      <c r="AA552" s="220"/>
      <c r="AB552" s="220" t="s">
        <v>1662</v>
      </c>
      <c r="AC552" s="218"/>
      <c r="AD552" s="220" t="s">
        <v>1644</v>
      </c>
      <c r="AE552" s="220" t="s">
        <v>3739</v>
      </c>
      <c r="AF552" s="220" t="s">
        <v>142</v>
      </c>
      <c r="AG552" s="223" t="s">
        <v>3740</v>
      </c>
      <c r="AH552" s="226"/>
      <c r="AI552" s="221"/>
      <c r="AJ552" s="227" t="s">
        <v>3741</v>
      </c>
      <c r="AK552" s="227" t="s">
        <v>3742</v>
      </c>
      <c r="AL552" s="227" t="s">
        <v>3743</v>
      </c>
      <c r="AM552" s="217" t="s">
        <v>2752</v>
      </c>
      <c r="AN552" s="217" t="s">
        <v>2753</v>
      </c>
      <c r="AO552" s="217">
        <v>560027</v>
      </c>
      <c r="AP552" s="217" t="s">
        <v>1645</v>
      </c>
      <c r="AQ552" s="225">
        <v>42895</v>
      </c>
    </row>
    <row r="553" spans="1:43" s="228" customFormat="1" ht="36" x14ac:dyDescent="0.25">
      <c r="A553" s="217">
        <v>104</v>
      </c>
      <c r="B553" s="218" t="s">
        <v>3744</v>
      </c>
      <c r="C553" s="219" t="s">
        <v>592</v>
      </c>
      <c r="D553" s="220" t="s">
        <v>3350</v>
      </c>
      <c r="E553" s="221" t="s">
        <v>577</v>
      </c>
      <c r="F553" s="221" t="s">
        <v>2742</v>
      </c>
      <c r="G553" s="222" t="s">
        <v>3745</v>
      </c>
      <c r="H553" s="223">
        <v>8891114000</v>
      </c>
      <c r="I553" s="217">
        <v>85</v>
      </c>
      <c r="J553" s="223" t="s">
        <v>3746</v>
      </c>
      <c r="K553" s="224">
        <v>0.6875</v>
      </c>
      <c r="L553" s="220" t="s">
        <v>2811</v>
      </c>
      <c r="M553" s="220" t="s">
        <v>1651</v>
      </c>
      <c r="N553" s="220"/>
      <c r="O553" s="220"/>
      <c r="P553" s="220"/>
      <c r="Q553" s="220"/>
      <c r="R553" s="220"/>
      <c r="S553" s="220"/>
      <c r="T553" s="220" t="s">
        <v>1640</v>
      </c>
      <c r="U553" s="220" t="e">
        <f>[1]Sheet1!D751</f>
        <v>#REF!</v>
      </c>
      <c r="V553" s="225">
        <v>36275</v>
      </c>
      <c r="W553" s="220" t="s">
        <v>3747</v>
      </c>
      <c r="X553" s="220" t="s">
        <v>3748</v>
      </c>
      <c r="Y553" s="217" t="s">
        <v>2762</v>
      </c>
      <c r="Z553" s="220" t="s">
        <v>3355</v>
      </c>
      <c r="AA553" s="220"/>
      <c r="AB553" s="220" t="s">
        <v>1637</v>
      </c>
      <c r="AC553" s="218">
        <v>587758361405</v>
      </c>
      <c r="AD553" s="220" t="s">
        <v>1644</v>
      </c>
      <c r="AE553" s="220" t="s">
        <v>1643</v>
      </c>
      <c r="AF553" s="220" t="s">
        <v>3749</v>
      </c>
      <c r="AG553" s="223" t="s">
        <v>3750</v>
      </c>
      <c r="AH553" s="226"/>
      <c r="AI553" s="221"/>
      <c r="AJ553" s="227" t="s">
        <v>3751</v>
      </c>
      <c r="AK553" s="227" t="s">
        <v>3752</v>
      </c>
      <c r="AL553" s="227" t="s">
        <v>3753</v>
      </c>
      <c r="AM553" s="217" t="s">
        <v>2777</v>
      </c>
      <c r="AN553" s="217" t="s">
        <v>2753</v>
      </c>
      <c r="AO553" s="217">
        <v>560083</v>
      </c>
      <c r="AP553" s="217" t="s">
        <v>2754</v>
      </c>
      <c r="AQ553" s="225">
        <v>42879</v>
      </c>
    </row>
    <row r="554" spans="1:43" s="228" customFormat="1" ht="36" x14ac:dyDescent="0.25">
      <c r="A554" s="217">
        <v>105</v>
      </c>
      <c r="B554" s="218" t="s">
        <v>3754</v>
      </c>
      <c r="C554" s="219" t="s">
        <v>3755</v>
      </c>
      <c r="D554" s="220" t="s">
        <v>3350</v>
      </c>
      <c r="E554" s="221" t="s">
        <v>577</v>
      </c>
      <c r="F554" s="221" t="s">
        <v>2742</v>
      </c>
      <c r="G554" s="222" t="s">
        <v>700</v>
      </c>
      <c r="H554" s="223">
        <v>9048494690</v>
      </c>
      <c r="I554" s="217">
        <v>80</v>
      </c>
      <c r="J554" s="223" t="s">
        <v>1060</v>
      </c>
      <c r="K554" s="224">
        <v>0.68</v>
      </c>
      <c r="L554" s="220" t="s">
        <v>2811</v>
      </c>
      <c r="M554" s="220" t="s">
        <v>1651</v>
      </c>
      <c r="N554" s="220"/>
      <c r="O554" s="220"/>
      <c r="P554" s="220"/>
      <c r="Q554" s="220"/>
      <c r="R554" s="220"/>
      <c r="S554" s="220"/>
      <c r="T554" s="220" t="s">
        <v>1640</v>
      </c>
      <c r="U554" s="220" t="e">
        <f>[1]Sheet1!D753</f>
        <v>#REF!</v>
      </c>
      <c r="V554" s="225">
        <v>36263</v>
      </c>
      <c r="W554" s="220" t="s">
        <v>3756</v>
      </c>
      <c r="X554" s="220" t="s">
        <v>3757</v>
      </c>
      <c r="Y554" s="217" t="s">
        <v>2762</v>
      </c>
      <c r="Z554" s="220" t="s">
        <v>3355</v>
      </c>
      <c r="AA554" s="220"/>
      <c r="AB554" s="220" t="s">
        <v>1637</v>
      </c>
      <c r="AC554" s="218"/>
      <c r="AD554" s="220" t="s">
        <v>1644</v>
      </c>
      <c r="AE554" s="220" t="s">
        <v>1691</v>
      </c>
      <c r="AF554" s="220" t="s">
        <v>1065</v>
      </c>
      <c r="AG554" s="223" t="s">
        <v>3758</v>
      </c>
      <c r="AH554" s="223"/>
      <c r="AI554" s="221"/>
      <c r="AJ554" s="227" t="s">
        <v>3759</v>
      </c>
      <c r="AK554" s="227" t="s">
        <v>3760</v>
      </c>
      <c r="AL554" s="227"/>
      <c r="AM554" s="217" t="s">
        <v>3761</v>
      </c>
      <c r="AN554" s="217" t="s">
        <v>2821</v>
      </c>
      <c r="AO554" s="217">
        <v>680123</v>
      </c>
      <c r="AP554" s="217" t="s">
        <v>1645</v>
      </c>
      <c r="AQ554" s="225">
        <v>42898</v>
      </c>
    </row>
    <row r="555" spans="1:43" s="228" customFormat="1" ht="48" x14ac:dyDescent="0.25">
      <c r="A555" s="217">
        <v>106</v>
      </c>
      <c r="B555" s="218" t="s">
        <v>3762</v>
      </c>
      <c r="C555" s="219" t="s">
        <v>3763</v>
      </c>
      <c r="D555" s="217" t="s">
        <v>3359</v>
      </c>
      <c r="E555" s="221" t="s">
        <v>577</v>
      </c>
      <c r="F555" s="221" t="s">
        <v>2742</v>
      </c>
      <c r="G555" s="222" t="s">
        <v>3764</v>
      </c>
      <c r="H555" s="223">
        <v>8050536182</v>
      </c>
      <c r="I555" s="217"/>
      <c r="J555" s="223"/>
      <c r="K555" s="224">
        <v>0.75660000000000005</v>
      </c>
      <c r="L555" s="220" t="s">
        <v>2744</v>
      </c>
      <c r="M555" s="220"/>
      <c r="N555" s="220"/>
      <c r="O555" s="220"/>
      <c r="P555" s="220"/>
      <c r="Q555" s="220"/>
      <c r="R555" s="220"/>
      <c r="S555" s="220"/>
      <c r="T555" s="220" t="s">
        <v>1640</v>
      </c>
      <c r="U555" s="220" t="e">
        <f>[1]Sheet1!D754</f>
        <v>#REF!</v>
      </c>
      <c r="V555" s="225">
        <v>35904</v>
      </c>
      <c r="W555" s="220" t="s">
        <v>3765</v>
      </c>
      <c r="X555" s="220" t="s">
        <v>3766</v>
      </c>
      <c r="Y555" s="217" t="s">
        <v>2772</v>
      </c>
      <c r="Z555" s="220" t="s">
        <v>3355</v>
      </c>
      <c r="AA555" s="220"/>
      <c r="AB555" s="220" t="s">
        <v>1662</v>
      </c>
      <c r="AC555" s="218"/>
      <c r="AD555" s="220" t="s">
        <v>1644</v>
      </c>
      <c r="AE555" s="220" t="s">
        <v>3767</v>
      </c>
      <c r="AF555" s="220" t="s">
        <v>142</v>
      </c>
      <c r="AG555" s="223" t="s">
        <v>3768</v>
      </c>
      <c r="AH555" s="223"/>
      <c r="AI555" s="221"/>
      <c r="AJ555" s="227" t="s">
        <v>3769</v>
      </c>
      <c r="AK555" s="227" t="s">
        <v>3770</v>
      </c>
      <c r="AL555" s="227"/>
      <c r="AM555" s="217" t="s">
        <v>2752</v>
      </c>
      <c r="AN555" s="217" t="s">
        <v>2753</v>
      </c>
      <c r="AO555" s="217">
        <v>560021</v>
      </c>
      <c r="AP555" s="217" t="s">
        <v>1645</v>
      </c>
      <c r="AQ555" s="225">
        <v>42899</v>
      </c>
    </row>
    <row r="556" spans="1:43" s="228" customFormat="1" ht="48" x14ac:dyDescent="0.25">
      <c r="A556" s="217">
        <v>107</v>
      </c>
      <c r="B556" s="218" t="s">
        <v>3771</v>
      </c>
      <c r="C556" s="219" t="s">
        <v>3772</v>
      </c>
      <c r="D556" s="220" t="s">
        <v>3350</v>
      </c>
      <c r="E556" s="221" t="s">
        <v>577</v>
      </c>
      <c r="F556" s="221" t="s">
        <v>2742</v>
      </c>
      <c r="G556" s="222" t="s">
        <v>3773</v>
      </c>
      <c r="H556" s="223">
        <v>9663249443</v>
      </c>
      <c r="I556" s="217">
        <v>94.72</v>
      </c>
      <c r="J556" s="223" t="s">
        <v>3435</v>
      </c>
      <c r="K556" s="224">
        <v>0.89500000000000002</v>
      </c>
      <c r="L556" s="220" t="s">
        <v>2744</v>
      </c>
      <c r="M556" s="220" t="s">
        <v>1651</v>
      </c>
      <c r="N556" s="220"/>
      <c r="O556" s="220"/>
      <c r="P556" s="220"/>
      <c r="Q556" s="220"/>
      <c r="R556" s="220"/>
      <c r="S556" s="220"/>
      <c r="T556" s="220" t="s">
        <v>1640</v>
      </c>
      <c r="U556" s="220" t="e">
        <f>[1]Sheet1!D755</f>
        <v>#REF!</v>
      </c>
      <c r="V556" s="225">
        <v>36425</v>
      </c>
      <c r="W556" s="220" t="s">
        <v>3774</v>
      </c>
      <c r="X556" s="220" t="s">
        <v>3775</v>
      </c>
      <c r="Y556" s="217" t="s">
        <v>2834</v>
      </c>
      <c r="Z556" s="220" t="s">
        <v>3355</v>
      </c>
      <c r="AA556" s="220"/>
      <c r="AB556" s="220" t="s">
        <v>1662</v>
      </c>
      <c r="AC556" s="218"/>
      <c r="AD556" s="220" t="s">
        <v>1644</v>
      </c>
      <c r="AE556" s="220" t="s">
        <v>1649</v>
      </c>
      <c r="AF556" s="220" t="s">
        <v>142</v>
      </c>
      <c r="AG556" s="223" t="s">
        <v>3776</v>
      </c>
      <c r="AH556" s="223"/>
      <c r="AI556" s="221"/>
      <c r="AJ556" s="227" t="s">
        <v>3777</v>
      </c>
      <c r="AK556" s="227" t="s">
        <v>3778</v>
      </c>
      <c r="AL556" s="227" t="s">
        <v>3779</v>
      </c>
      <c r="AM556" s="217" t="s">
        <v>2752</v>
      </c>
      <c r="AN556" s="217" t="s">
        <v>2753</v>
      </c>
      <c r="AO556" s="217">
        <v>560050</v>
      </c>
      <c r="AP556" s="217" t="s">
        <v>1645</v>
      </c>
      <c r="AQ556" s="225">
        <v>42899</v>
      </c>
    </row>
    <row r="557" spans="1:43" s="228" customFormat="1" ht="48" x14ac:dyDescent="0.25">
      <c r="A557" s="217">
        <v>108</v>
      </c>
      <c r="B557" s="218" t="s">
        <v>3780</v>
      </c>
      <c r="C557" s="219" t="s">
        <v>584</v>
      </c>
      <c r="D557" s="220" t="s">
        <v>3350</v>
      </c>
      <c r="E557" s="221" t="s">
        <v>577</v>
      </c>
      <c r="F557" s="221" t="s">
        <v>2742</v>
      </c>
      <c r="G557" s="222" t="s">
        <v>3781</v>
      </c>
      <c r="H557" s="223">
        <v>8105185624</v>
      </c>
      <c r="I557" s="217">
        <v>62</v>
      </c>
      <c r="J557" s="223" t="s">
        <v>1671</v>
      </c>
      <c r="K557" s="224">
        <v>0.63</v>
      </c>
      <c r="L557" s="220" t="s">
        <v>2744</v>
      </c>
      <c r="M557" s="220" t="s">
        <v>1031</v>
      </c>
      <c r="N557" s="220"/>
      <c r="O557" s="220"/>
      <c r="P557" s="220"/>
      <c r="Q557" s="220"/>
      <c r="R557" s="220"/>
      <c r="S557" s="220"/>
      <c r="T557" s="220" t="s">
        <v>1640</v>
      </c>
      <c r="U557" s="220" t="e">
        <f>[1]Sheet1!D756</f>
        <v>#REF!</v>
      </c>
      <c r="V557" s="225">
        <v>36261</v>
      </c>
      <c r="W557" s="220" t="s">
        <v>3782</v>
      </c>
      <c r="X557" s="220" t="s">
        <v>3783</v>
      </c>
      <c r="Y557" s="217" t="s">
        <v>2834</v>
      </c>
      <c r="Z557" s="220" t="s">
        <v>3355</v>
      </c>
      <c r="AA557" s="220"/>
      <c r="AB557" s="220" t="s">
        <v>1637</v>
      </c>
      <c r="AC557" s="218"/>
      <c r="AD557" s="220" t="s">
        <v>1644</v>
      </c>
      <c r="AE557" s="220" t="s">
        <v>3784</v>
      </c>
      <c r="AF557" s="220" t="s">
        <v>142</v>
      </c>
      <c r="AG557" s="223" t="s">
        <v>3785</v>
      </c>
      <c r="AH557" s="223" t="s">
        <v>3786</v>
      </c>
      <c r="AI557" s="221"/>
      <c r="AJ557" s="237" t="s">
        <v>3787</v>
      </c>
      <c r="AK557" s="227" t="s">
        <v>3788</v>
      </c>
      <c r="AL557" s="227" t="s">
        <v>3789</v>
      </c>
      <c r="AM557" s="217" t="s">
        <v>2752</v>
      </c>
      <c r="AN557" s="217" t="s">
        <v>2753</v>
      </c>
      <c r="AO557" s="217">
        <v>560070</v>
      </c>
      <c r="AP557" s="217" t="s">
        <v>1645</v>
      </c>
      <c r="AQ557" s="225">
        <v>42866</v>
      </c>
    </row>
    <row r="558" spans="1:43" s="228" customFormat="1" ht="48" x14ac:dyDescent="0.25">
      <c r="A558" s="217">
        <v>109</v>
      </c>
      <c r="B558" s="218" t="s">
        <v>3790</v>
      </c>
      <c r="C558" s="219" t="s">
        <v>3791</v>
      </c>
      <c r="D558" s="220" t="s">
        <v>3350</v>
      </c>
      <c r="E558" s="221" t="s">
        <v>577</v>
      </c>
      <c r="F558" s="221" t="s">
        <v>2742</v>
      </c>
      <c r="G558" s="222" t="s">
        <v>3792</v>
      </c>
      <c r="H558" s="223">
        <v>7829604201</v>
      </c>
      <c r="I558" s="217">
        <v>74.7</v>
      </c>
      <c r="J558" s="223" t="s">
        <v>3435</v>
      </c>
      <c r="K558" s="224">
        <v>0.66830000000000001</v>
      </c>
      <c r="L558" s="220" t="s">
        <v>2744</v>
      </c>
      <c r="M558" s="220" t="s">
        <v>1651</v>
      </c>
      <c r="N558" s="220"/>
      <c r="O558" s="220"/>
      <c r="P558" s="220"/>
      <c r="Q558" s="220"/>
      <c r="R558" s="220"/>
      <c r="S558" s="220"/>
      <c r="T558" s="220" t="s">
        <v>1640</v>
      </c>
      <c r="U558" s="220" t="e">
        <f>[1]Sheet1!D757</f>
        <v>#REF!</v>
      </c>
      <c r="V558" s="225">
        <v>35552</v>
      </c>
      <c r="W558" s="220" t="s">
        <v>3793</v>
      </c>
      <c r="X558" s="220" t="s">
        <v>3794</v>
      </c>
      <c r="Y558" s="217" t="s">
        <v>2834</v>
      </c>
      <c r="Z558" s="220" t="s">
        <v>3355</v>
      </c>
      <c r="AA558" s="220"/>
      <c r="AB558" s="220" t="s">
        <v>1637</v>
      </c>
      <c r="AC558" s="218">
        <v>435128386724</v>
      </c>
      <c r="AD558" s="220" t="s">
        <v>1644</v>
      </c>
      <c r="AE558" s="220" t="s">
        <v>3784</v>
      </c>
      <c r="AF558" s="220" t="s">
        <v>142</v>
      </c>
      <c r="AG558" s="223" t="s">
        <v>3795</v>
      </c>
      <c r="AH558" s="223" t="s">
        <v>3796</v>
      </c>
      <c r="AI558" s="221"/>
      <c r="AJ558" s="227" t="s">
        <v>3797</v>
      </c>
      <c r="AK558" s="227" t="s">
        <v>3798</v>
      </c>
      <c r="AL558" s="227" t="s">
        <v>3799</v>
      </c>
      <c r="AM558" s="217" t="s">
        <v>2752</v>
      </c>
      <c r="AN558" s="217" t="s">
        <v>2753</v>
      </c>
      <c r="AO558" s="217">
        <v>560085</v>
      </c>
      <c r="AP558" s="217" t="s">
        <v>1645</v>
      </c>
      <c r="AQ558" s="225">
        <v>42866</v>
      </c>
    </row>
    <row r="559" spans="1:43" s="228" customFormat="1" ht="48" x14ac:dyDescent="0.25">
      <c r="A559" s="217">
        <v>110</v>
      </c>
      <c r="B559" s="218" t="s">
        <v>3800</v>
      </c>
      <c r="C559" s="219" t="s">
        <v>593</v>
      </c>
      <c r="D559" s="220" t="s">
        <v>3350</v>
      </c>
      <c r="E559" s="221" t="s">
        <v>577</v>
      </c>
      <c r="F559" s="221" t="s">
        <v>2742</v>
      </c>
      <c r="G559" s="222" t="s">
        <v>3801</v>
      </c>
      <c r="H559" s="223">
        <v>8792335584</v>
      </c>
      <c r="I559" s="217">
        <v>86.08</v>
      </c>
      <c r="J559" s="223" t="s">
        <v>3435</v>
      </c>
      <c r="K559" s="224">
        <v>0.70599999999999996</v>
      </c>
      <c r="L559" s="220" t="s">
        <v>2744</v>
      </c>
      <c r="M559" s="220" t="s">
        <v>1651</v>
      </c>
      <c r="N559" s="220"/>
      <c r="O559" s="220"/>
      <c r="P559" s="220"/>
      <c r="Q559" s="220"/>
      <c r="R559" s="220"/>
      <c r="S559" s="220"/>
      <c r="T559" s="220" t="s">
        <v>1640</v>
      </c>
      <c r="U559" s="220" t="e">
        <f>[1]Sheet1!D758</f>
        <v>#REF!</v>
      </c>
      <c r="V559" s="225">
        <v>36430</v>
      </c>
      <c r="W559" s="220" t="s">
        <v>3802</v>
      </c>
      <c r="X559" s="220" t="s">
        <v>3803</v>
      </c>
      <c r="Y559" s="217" t="s">
        <v>2747</v>
      </c>
      <c r="Z559" s="220" t="s">
        <v>3355</v>
      </c>
      <c r="AA559" s="220"/>
      <c r="AB559" s="220" t="s">
        <v>1662</v>
      </c>
      <c r="AC559" s="218">
        <v>846578556587</v>
      </c>
      <c r="AD559" s="220" t="s">
        <v>1644</v>
      </c>
      <c r="AE559" s="220" t="s">
        <v>3804</v>
      </c>
      <c r="AF559" s="220" t="s">
        <v>142</v>
      </c>
      <c r="AG559" s="223" t="s">
        <v>3805</v>
      </c>
      <c r="AH559" s="226"/>
      <c r="AI559" s="221"/>
      <c r="AJ559" s="227" t="s">
        <v>3806</v>
      </c>
      <c r="AK559" s="227" t="s">
        <v>3091</v>
      </c>
      <c r="AL559" s="227" t="s">
        <v>3807</v>
      </c>
      <c r="AM559" s="217" t="s">
        <v>2777</v>
      </c>
      <c r="AN559" s="217" t="s">
        <v>2753</v>
      </c>
      <c r="AO559" s="217">
        <v>560053</v>
      </c>
      <c r="AP559" s="217" t="s">
        <v>2754</v>
      </c>
      <c r="AQ559" s="225">
        <v>42879</v>
      </c>
    </row>
    <row r="560" spans="1:43" s="228" customFormat="1" ht="60" x14ac:dyDescent="0.25">
      <c r="A560" s="217">
        <v>111</v>
      </c>
      <c r="B560" s="218" t="s">
        <v>3808</v>
      </c>
      <c r="C560" s="219" t="s">
        <v>3809</v>
      </c>
      <c r="D560" s="220" t="s">
        <v>3350</v>
      </c>
      <c r="E560" s="221" t="s">
        <v>577</v>
      </c>
      <c r="F560" s="221" t="s">
        <v>2742</v>
      </c>
      <c r="G560" s="222" t="s">
        <v>3810</v>
      </c>
      <c r="H560" s="223">
        <v>8792885417</v>
      </c>
      <c r="I560" s="217">
        <v>68</v>
      </c>
      <c r="J560" s="223" t="s">
        <v>3435</v>
      </c>
      <c r="K560" s="224">
        <v>0.63</v>
      </c>
      <c r="L560" s="220" t="s">
        <v>2744</v>
      </c>
      <c r="M560" s="220" t="s">
        <v>1031</v>
      </c>
      <c r="N560" s="220"/>
      <c r="O560" s="220"/>
      <c r="P560" s="220"/>
      <c r="Q560" s="220"/>
      <c r="R560" s="220"/>
      <c r="S560" s="220"/>
      <c r="T560" s="220" t="s">
        <v>1640</v>
      </c>
      <c r="U560" s="220" t="e">
        <f>[1]Sheet1!D759</f>
        <v>#REF!</v>
      </c>
      <c r="V560" s="225">
        <v>36372</v>
      </c>
      <c r="W560" s="220" t="s">
        <v>3811</v>
      </c>
      <c r="X560" s="220" t="s">
        <v>3812</v>
      </c>
      <c r="Y560" s="217" t="s">
        <v>2747</v>
      </c>
      <c r="Z560" s="220" t="s">
        <v>3355</v>
      </c>
      <c r="AA560" s="220"/>
      <c r="AB560" s="220" t="s">
        <v>1662</v>
      </c>
      <c r="AC560" s="218"/>
      <c r="AD560" s="220" t="s">
        <v>1644</v>
      </c>
      <c r="AE560" s="220" t="s">
        <v>1876</v>
      </c>
      <c r="AF560" s="220" t="s">
        <v>142</v>
      </c>
      <c r="AG560" s="223" t="s">
        <v>3813</v>
      </c>
      <c r="AH560" s="223"/>
      <c r="AI560" s="221"/>
      <c r="AJ560" s="227" t="s">
        <v>3814</v>
      </c>
      <c r="AK560" s="227" t="s">
        <v>3815</v>
      </c>
      <c r="AL560" s="227" t="s">
        <v>3816</v>
      </c>
      <c r="AM560" s="217" t="s">
        <v>2752</v>
      </c>
      <c r="AN560" s="217" t="s">
        <v>2753</v>
      </c>
      <c r="AO560" s="217">
        <v>560019</v>
      </c>
      <c r="AP560" s="217" t="s">
        <v>1645</v>
      </c>
      <c r="AQ560" s="225">
        <v>42863</v>
      </c>
    </row>
    <row r="561" spans="1:45" s="228" customFormat="1" ht="60" customHeight="1" x14ac:dyDescent="0.25">
      <c r="A561" s="217">
        <v>112</v>
      </c>
      <c r="B561" s="218" t="s">
        <v>3817</v>
      </c>
      <c r="C561" s="219" t="s">
        <v>698</v>
      </c>
      <c r="D561" s="220" t="s">
        <v>3350</v>
      </c>
      <c r="E561" s="221" t="s">
        <v>577</v>
      </c>
      <c r="F561" s="221" t="s">
        <v>2742</v>
      </c>
      <c r="G561" s="222" t="s">
        <v>699</v>
      </c>
      <c r="H561" s="223">
        <v>9071949796</v>
      </c>
      <c r="I561" s="217">
        <v>55</v>
      </c>
      <c r="J561" s="223" t="s">
        <v>3435</v>
      </c>
      <c r="K561" s="224">
        <v>0.57599999999999996</v>
      </c>
      <c r="L561" s="220" t="s">
        <v>2744</v>
      </c>
      <c r="M561" s="220" t="s">
        <v>1651</v>
      </c>
      <c r="N561" s="220"/>
      <c r="O561" s="220"/>
      <c r="P561" s="220"/>
      <c r="Q561" s="220"/>
      <c r="R561" s="220"/>
      <c r="S561" s="220"/>
      <c r="T561" s="220" t="s">
        <v>1640</v>
      </c>
      <c r="U561" s="220" t="e">
        <f>[1]Sheet1!D760</f>
        <v>#REF!</v>
      </c>
      <c r="V561" s="225">
        <v>36338</v>
      </c>
      <c r="W561" s="220" t="s">
        <v>3818</v>
      </c>
      <c r="X561" s="220" t="s">
        <v>3819</v>
      </c>
      <c r="Y561" s="217" t="s">
        <v>2772</v>
      </c>
      <c r="Z561" s="220" t="s">
        <v>3355</v>
      </c>
      <c r="AA561" s="220"/>
      <c r="AB561" s="220" t="s">
        <v>1637</v>
      </c>
      <c r="AC561" s="218"/>
      <c r="AD561" s="220" t="s">
        <v>1687</v>
      </c>
      <c r="AE561" s="220" t="s">
        <v>1686</v>
      </c>
      <c r="AF561" s="220" t="s">
        <v>3516</v>
      </c>
      <c r="AG561" s="223" t="s">
        <v>3820</v>
      </c>
      <c r="AH561" s="226"/>
      <c r="AI561" s="221"/>
      <c r="AJ561" s="227" t="s">
        <v>3821</v>
      </c>
      <c r="AK561" s="227" t="s">
        <v>3822</v>
      </c>
      <c r="AL561" s="227" t="s">
        <v>3823</v>
      </c>
      <c r="AM561" s="217" t="s">
        <v>2752</v>
      </c>
      <c r="AN561" s="217" t="s">
        <v>2753</v>
      </c>
      <c r="AO561" s="217">
        <v>560011</v>
      </c>
      <c r="AP561" s="217" t="s">
        <v>1645</v>
      </c>
      <c r="AQ561" s="225">
        <v>42895</v>
      </c>
    </row>
    <row r="562" spans="1:45" s="228" customFormat="1" ht="60" customHeight="1" x14ac:dyDescent="0.25">
      <c r="A562" s="217">
        <v>113</v>
      </c>
      <c r="B562" s="218" t="s">
        <v>3824</v>
      </c>
      <c r="C562" s="219" t="s">
        <v>583</v>
      </c>
      <c r="D562" s="220" t="s">
        <v>3350</v>
      </c>
      <c r="E562" s="221" t="s">
        <v>577</v>
      </c>
      <c r="F562" s="221" t="s">
        <v>2742</v>
      </c>
      <c r="G562" s="222" t="s">
        <v>3825</v>
      </c>
      <c r="H562" s="223">
        <v>7899079453</v>
      </c>
      <c r="I562" s="217">
        <v>79.8</v>
      </c>
      <c r="J562" s="223" t="s">
        <v>1060</v>
      </c>
      <c r="K562" s="224">
        <v>0.63329999999999997</v>
      </c>
      <c r="L562" s="220" t="s">
        <v>2744</v>
      </c>
      <c r="M562" s="220" t="s">
        <v>1651</v>
      </c>
      <c r="N562" s="220"/>
      <c r="O562" s="220"/>
      <c r="P562" s="220"/>
      <c r="Q562" s="220"/>
      <c r="R562" s="220"/>
      <c r="S562" s="220"/>
      <c r="T562" s="220" t="s">
        <v>1640</v>
      </c>
      <c r="U562" s="220" t="e">
        <f>[1]Sheet1!D761</f>
        <v>#REF!</v>
      </c>
      <c r="V562" s="225">
        <v>36075</v>
      </c>
      <c r="W562" s="220" t="s">
        <v>3826</v>
      </c>
      <c r="X562" s="220" t="s">
        <v>3827</v>
      </c>
      <c r="Y562" s="217" t="s">
        <v>2772</v>
      </c>
      <c r="Z562" s="220" t="s">
        <v>3355</v>
      </c>
      <c r="AA562" s="220"/>
      <c r="AB562" s="220" t="s">
        <v>1637</v>
      </c>
      <c r="AC562" s="218"/>
      <c r="AD562" s="220" t="s">
        <v>1687</v>
      </c>
      <c r="AE562" s="220" t="s">
        <v>3828</v>
      </c>
      <c r="AF562" s="220" t="s">
        <v>142</v>
      </c>
      <c r="AG562" s="223">
        <v>9845005852</v>
      </c>
      <c r="AH562" s="223" t="s">
        <v>3829</v>
      </c>
      <c r="AI562" s="221"/>
      <c r="AJ562" s="227" t="s">
        <v>3830</v>
      </c>
      <c r="AK562" s="227" t="s">
        <v>3831</v>
      </c>
      <c r="AL562" s="227" t="s">
        <v>3832</v>
      </c>
      <c r="AM562" s="217" t="s">
        <v>2752</v>
      </c>
      <c r="AN562" s="217" t="s">
        <v>2753</v>
      </c>
      <c r="AO562" s="217">
        <v>560078</v>
      </c>
      <c r="AP562" s="217" t="s">
        <v>1645</v>
      </c>
      <c r="AQ562" s="225">
        <v>42865</v>
      </c>
    </row>
    <row r="563" spans="1:45" s="228" customFormat="1" ht="60" customHeight="1" x14ac:dyDescent="0.25">
      <c r="A563" s="217">
        <v>114</v>
      </c>
      <c r="B563" s="217" t="s">
        <v>3833</v>
      </c>
      <c r="C563" s="232" t="s">
        <v>659</v>
      </c>
      <c r="D563" s="217" t="s">
        <v>3359</v>
      </c>
      <c r="E563" s="221" t="s">
        <v>577</v>
      </c>
      <c r="F563" s="221" t="s">
        <v>2742</v>
      </c>
      <c r="G563" s="222" t="s">
        <v>3834</v>
      </c>
      <c r="H563" s="217">
        <v>9928943871</v>
      </c>
      <c r="I563" s="217"/>
      <c r="J563" s="217"/>
      <c r="K563" s="233">
        <v>0.83599999999999997</v>
      </c>
      <c r="L563" s="217" t="s">
        <v>3184</v>
      </c>
      <c r="M563" s="217"/>
      <c r="N563" s="217"/>
      <c r="O563" s="217"/>
      <c r="P563" s="217"/>
      <c r="Q563" s="217"/>
      <c r="R563" s="217"/>
      <c r="S563" s="217"/>
      <c r="T563" s="220" t="s">
        <v>1640</v>
      </c>
      <c r="U563" s="220" t="e">
        <f>[1]Sheet1!D762</f>
        <v>#REF!</v>
      </c>
      <c r="V563" s="238">
        <v>36210</v>
      </c>
      <c r="W563" s="217" t="s">
        <v>3835</v>
      </c>
      <c r="X563" s="217" t="s">
        <v>3836</v>
      </c>
      <c r="Y563" s="217" t="s">
        <v>2772</v>
      </c>
      <c r="Z563" s="217" t="s">
        <v>3355</v>
      </c>
      <c r="AA563" s="217"/>
      <c r="AB563" s="217" t="s">
        <v>1637</v>
      </c>
      <c r="AC563" s="218"/>
      <c r="AD563" s="220" t="s">
        <v>1644</v>
      </c>
      <c r="AE563" s="217"/>
      <c r="AF563" s="217" t="s">
        <v>142</v>
      </c>
      <c r="AG563" s="217" t="s">
        <v>3837</v>
      </c>
      <c r="AH563" s="217" t="s">
        <v>3838</v>
      </c>
      <c r="AI563" s="217"/>
      <c r="AJ563" s="229" t="s">
        <v>3839</v>
      </c>
      <c r="AK563" s="229" t="s">
        <v>3840</v>
      </c>
      <c r="AL563" s="229" t="s">
        <v>3841</v>
      </c>
      <c r="AM563" s="217" t="s">
        <v>3842</v>
      </c>
      <c r="AN563" s="217" t="s">
        <v>2880</v>
      </c>
      <c r="AO563" s="217">
        <v>324002</v>
      </c>
      <c r="AP563" s="217" t="s">
        <v>2754</v>
      </c>
      <c r="AQ563" s="238">
        <v>42901</v>
      </c>
    </row>
    <row r="564" spans="1:45" s="228" customFormat="1" ht="60" customHeight="1" x14ac:dyDescent="0.25">
      <c r="A564" s="217">
        <v>115</v>
      </c>
      <c r="B564" s="218" t="s">
        <v>3843</v>
      </c>
      <c r="C564" s="219" t="s">
        <v>3844</v>
      </c>
      <c r="D564" s="220" t="s">
        <v>3350</v>
      </c>
      <c r="E564" s="221" t="s">
        <v>577</v>
      </c>
      <c r="F564" s="221" t="s">
        <v>2742</v>
      </c>
      <c r="G564" s="222"/>
      <c r="H564" s="223">
        <v>8296887957</v>
      </c>
      <c r="I564" s="217">
        <v>73</v>
      </c>
      <c r="J564" s="223" t="s">
        <v>3039</v>
      </c>
      <c r="K564" s="224">
        <v>0.45829999999999999</v>
      </c>
      <c r="L564" s="220" t="s">
        <v>3077</v>
      </c>
      <c r="M564" s="220" t="s">
        <v>1031</v>
      </c>
      <c r="N564" s="220"/>
      <c r="O564" s="220"/>
      <c r="P564" s="220"/>
      <c r="Q564" s="220"/>
      <c r="R564" s="220"/>
      <c r="S564" s="220"/>
      <c r="T564" s="220" t="s">
        <v>1640</v>
      </c>
      <c r="U564" s="220" t="e">
        <f>[1]Sheet1!D763</f>
        <v>#REF!</v>
      </c>
      <c r="V564" s="225">
        <v>36199</v>
      </c>
      <c r="W564" s="220" t="s">
        <v>3845</v>
      </c>
      <c r="X564" s="220" t="s">
        <v>3846</v>
      </c>
      <c r="Y564" s="217" t="s">
        <v>2762</v>
      </c>
      <c r="Z564" s="220" t="s">
        <v>3355</v>
      </c>
      <c r="AA564" s="220"/>
      <c r="AB564" s="220" t="s">
        <v>1637</v>
      </c>
      <c r="AC564" s="218"/>
      <c r="AD564" s="220" t="s">
        <v>1644</v>
      </c>
      <c r="AE564" s="220"/>
      <c r="AF564" s="220"/>
      <c r="AG564" s="223" t="s">
        <v>3847</v>
      </c>
      <c r="AH564" s="226"/>
      <c r="AI564" s="221" t="s">
        <v>3039</v>
      </c>
      <c r="AJ564" s="227" t="s">
        <v>3848</v>
      </c>
      <c r="AK564" s="227" t="s">
        <v>3849</v>
      </c>
      <c r="AL564" s="227"/>
      <c r="AM564" s="217" t="s">
        <v>3850</v>
      </c>
      <c r="AN564" s="217" t="s">
        <v>3044</v>
      </c>
      <c r="AO564" s="217"/>
      <c r="AP564" s="217" t="s">
        <v>3039</v>
      </c>
      <c r="AQ564" s="225">
        <v>42876</v>
      </c>
    </row>
    <row r="565" spans="1:45" s="228" customFormat="1" ht="60" customHeight="1" x14ac:dyDescent="0.25">
      <c r="A565" s="217">
        <v>116</v>
      </c>
      <c r="B565" s="218" t="s">
        <v>3851</v>
      </c>
      <c r="C565" s="219" t="s">
        <v>3852</v>
      </c>
      <c r="D565" s="220" t="s">
        <v>3350</v>
      </c>
      <c r="E565" s="221" t="s">
        <v>577</v>
      </c>
      <c r="F565" s="221" t="s">
        <v>2742</v>
      </c>
      <c r="G565" s="222" t="s">
        <v>3853</v>
      </c>
      <c r="H565" s="223">
        <v>9524008144</v>
      </c>
      <c r="I565" s="217">
        <v>77.2</v>
      </c>
      <c r="J565" s="223" t="s">
        <v>3435</v>
      </c>
      <c r="K565" s="224">
        <v>0.60409999999999997</v>
      </c>
      <c r="L565" s="220" t="s">
        <v>3460</v>
      </c>
      <c r="M565" s="220" t="s">
        <v>1651</v>
      </c>
      <c r="N565" s="220"/>
      <c r="O565" s="220"/>
      <c r="P565" s="220"/>
      <c r="Q565" s="220"/>
      <c r="R565" s="220"/>
      <c r="S565" s="220"/>
      <c r="T565" s="220" t="s">
        <v>1640</v>
      </c>
      <c r="U565" s="220" t="e">
        <f>[1]Sheet1!D764</f>
        <v>#REF!</v>
      </c>
      <c r="V565" s="225">
        <v>36035</v>
      </c>
      <c r="W565" s="220" t="s">
        <v>3854</v>
      </c>
      <c r="X565" s="220" t="s">
        <v>3855</v>
      </c>
      <c r="Y565" s="217" t="s">
        <v>2762</v>
      </c>
      <c r="Z565" s="220" t="s">
        <v>3355</v>
      </c>
      <c r="AA565" s="220"/>
      <c r="AB565" s="220" t="s">
        <v>1637</v>
      </c>
      <c r="AC565" s="218"/>
      <c r="AD565" s="220" t="s">
        <v>1644</v>
      </c>
      <c r="AE565" s="220" t="s">
        <v>3856</v>
      </c>
      <c r="AF565" s="220" t="s">
        <v>142</v>
      </c>
      <c r="AG565" s="223" t="s">
        <v>3857</v>
      </c>
      <c r="AH565" s="223"/>
      <c r="AI565" s="221" t="s">
        <v>3858</v>
      </c>
      <c r="AJ565" s="227" t="s">
        <v>3859</v>
      </c>
      <c r="AK565" s="227" t="s">
        <v>3860</v>
      </c>
      <c r="AL565" s="227"/>
      <c r="AM565" s="217" t="s">
        <v>3861</v>
      </c>
      <c r="AN565" s="217" t="s">
        <v>2854</v>
      </c>
      <c r="AO565" s="217">
        <v>642128</v>
      </c>
      <c r="AP565" s="217" t="s">
        <v>1645</v>
      </c>
      <c r="AQ565" s="225">
        <v>42900</v>
      </c>
    </row>
    <row r="566" spans="1:45" s="228" customFormat="1" ht="60" customHeight="1" x14ac:dyDescent="0.25">
      <c r="A566" s="217">
        <v>117</v>
      </c>
      <c r="B566" s="218" t="s">
        <v>3862</v>
      </c>
      <c r="C566" s="219" t="s">
        <v>646</v>
      </c>
      <c r="D566" s="220" t="s">
        <v>3359</v>
      </c>
      <c r="E566" s="221" t="s">
        <v>577</v>
      </c>
      <c r="F566" s="221" t="s">
        <v>2742</v>
      </c>
      <c r="G566" s="222" t="s">
        <v>3863</v>
      </c>
      <c r="H566" s="223">
        <v>7090277914</v>
      </c>
      <c r="I566" s="217">
        <v>82</v>
      </c>
      <c r="J566" s="223" t="s">
        <v>1060</v>
      </c>
      <c r="K566" s="224">
        <v>0.74199999999999999</v>
      </c>
      <c r="L566" s="220" t="s">
        <v>2759</v>
      </c>
      <c r="M566" s="220" t="s">
        <v>1651</v>
      </c>
      <c r="N566" s="220"/>
      <c r="O566" s="220"/>
      <c r="P566" s="220"/>
      <c r="Q566" s="220"/>
      <c r="R566" s="220"/>
      <c r="S566" s="220"/>
      <c r="T566" s="220" t="s">
        <v>1640</v>
      </c>
      <c r="U566" s="220" t="e">
        <f>[1]Sheet1!D766</f>
        <v>#REF!</v>
      </c>
      <c r="V566" s="225">
        <v>36595</v>
      </c>
      <c r="W566" s="220" t="s">
        <v>3864</v>
      </c>
      <c r="X566" s="220" t="s">
        <v>3865</v>
      </c>
      <c r="Y566" s="217" t="s">
        <v>2762</v>
      </c>
      <c r="Z566" s="220" t="s">
        <v>3866</v>
      </c>
      <c r="AA566" s="220"/>
      <c r="AB566" s="220" t="s">
        <v>1637</v>
      </c>
      <c r="AC566" s="218"/>
      <c r="AD566" s="220" t="s">
        <v>1644</v>
      </c>
      <c r="AE566" s="220" t="s">
        <v>1065</v>
      </c>
      <c r="AF566" s="220" t="s">
        <v>142</v>
      </c>
      <c r="AG566" s="223" t="s">
        <v>3867</v>
      </c>
      <c r="AH566" s="223" t="s">
        <v>3868</v>
      </c>
      <c r="AI566" s="221"/>
      <c r="AJ566" s="227" t="s">
        <v>3869</v>
      </c>
      <c r="AK566" s="227" t="s">
        <v>3870</v>
      </c>
      <c r="AL566" s="227" t="s">
        <v>3871</v>
      </c>
      <c r="AM566" s="217" t="s">
        <v>2752</v>
      </c>
      <c r="AN566" s="217" t="s">
        <v>2753</v>
      </c>
      <c r="AO566" s="217">
        <v>560013</v>
      </c>
      <c r="AP566" s="217" t="s">
        <v>1645</v>
      </c>
      <c r="AQ566" s="225">
        <v>42866</v>
      </c>
    </row>
    <row r="567" spans="1:45" s="228" customFormat="1" ht="60" customHeight="1" x14ac:dyDescent="0.2">
      <c r="A567" s="217">
        <v>118</v>
      </c>
      <c r="B567" s="218" t="s">
        <v>3872</v>
      </c>
      <c r="C567" s="219" t="s">
        <v>663</v>
      </c>
      <c r="D567" s="220" t="s">
        <v>3873</v>
      </c>
      <c r="E567" s="221" t="s">
        <v>577</v>
      </c>
      <c r="F567" s="221" t="s">
        <v>2742</v>
      </c>
      <c r="G567" s="222" t="s">
        <v>3874</v>
      </c>
      <c r="H567" s="223">
        <v>9455705723</v>
      </c>
      <c r="I567" s="217">
        <v>81</v>
      </c>
      <c r="J567" s="223" t="s">
        <v>1060</v>
      </c>
      <c r="K567" s="224">
        <v>0.67600000000000005</v>
      </c>
      <c r="L567" s="220" t="s">
        <v>3875</v>
      </c>
      <c r="M567" s="220" t="s">
        <v>1651</v>
      </c>
      <c r="N567" s="220"/>
      <c r="O567" s="220"/>
      <c r="P567" s="220"/>
      <c r="Q567" s="220"/>
      <c r="R567" s="220"/>
      <c r="S567" s="220"/>
      <c r="T567" s="220" t="s">
        <v>1640</v>
      </c>
      <c r="U567" s="220" t="e">
        <f>[1]Sheet1!D767</f>
        <v>#REF!</v>
      </c>
      <c r="V567" s="225">
        <v>36681</v>
      </c>
      <c r="W567" s="220" t="s">
        <v>3876</v>
      </c>
      <c r="X567" s="220" t="s">
        <v>3877</v>
      </c>
      <c r="Y567" s="217" t="s">
        <v>2762</v>
      </c>
      <c r="Z567" s="220" t="s">
        <v>3866</v>
      </c>
      <c r="AA567" s="220"/>
      <c r="AB567" s="220" t="s">
        <v>1637</v>
      </c>
      <c r="AC567" s="218"/>
      <c r="AD567" s="220" t="s">
        <v>1644</v>
      </c>
      <c r="AE567" s="220" t="s">
        <v>3784</v>
      </c>
      <c r="AF567" s="220" t="s">
        <v>142</v>
      </c>
      <c r="AG567" s="231" t="s">
        <v>3878</v>
      </c>
      <c r="AH567" s="231"/>
      <c r="AI567" s="221"/>
      <c r="AJ567" s="227" t="s">
        <v>3879</v>
      </c>
      <c r="AK567" s="227" t="s">
        <v>3880</v>
      </c>
      <c r="AL567" s="227" t="s">
        <v>3881</v>
      </c>
      <c r="AM567" s="217" t="s">
        <v>3882</v>
      </c>
      <c r="AN567" s="217" t="s">
        <v>3883</v>
      </c>
      <c r="AO567" s="217">
        <v>226025</v>
      </c>
      <c r="AP567" s="217" t="s">
        <v>1645</v>
      </c>
      <c r="AQ567" s="225">
        <v>42866</v>
      </c>
    </row>
    <row r="568" spans="1:45" s="228" customFormat="1" ht="60" customHeight="1" x14ac:dyDescent="0.25">
      <c r="A568" s="217">
        <v>119</v>
      </c>
      <c r="B568" s="218" t="s">
        <v>3884</v>
      </c>
      <c r="C568" s="219" t="s">
        <v>686</v>
      </c>
      <c r="D568" s="220" t="s">
        <v>3873</v>
      </c>
      <c r="E568" s="221" t="s">
        <v>577</v>
      </c>
      <c r="F568" s="221" t="s">
        <v>2742</v>
      </c>
      <c r="G568" s="222" t="s">
        <v>3885</v>
      </c>
      <c r="H568" s="223">
        <v>7708480577</v>
      </c>
      <c r="I568" s="217"/>
      <c r="J568" s="223"/>
      <c r="K568" s="224">
        <v>0.7833</v>
      </c>
      <c r="L568" s="220" t="s">
        <v>3460</v>
      </c>
      <c r="M568" s="220"/>
      <c r="N568" s="220"/>
      <c r="O568" s="220"/>
      <c r="P568" s="220"/>
      <c r="Q568" s="220"/>
      <c r="R568" s="220"/>
      <c r="S568" s="220"/>
      <c r="T568" s="220" t="s">
        <v>1640</v>
      </c>
      <c r="U568" s="220" t="e">
        <f>[1]Sheet1!D768</f>
        <v>#REF!</v>
      </c>
      <c r="V568" s="225">
        <v>36514</v>
      </c>
      <c r="W568" s="220" t="s">
        <v>3886</v>
      </c>
      <c r="X568" s="220" t="s">
        <v>3887</v>
      </c>
      <c r="Y568" s="217" t="s">
        <v>2762</v>
      </c>
      <c r="Z568" s="220" t="s">
        <v>3866</v>
      </c>
      <c r="AA568" s="220"/>
      <c r="AB568" s="220" t="s">
        <v>1637</v>
      </c>
      <c r="AC568" s="218">
        <v>690421249461</v>
      </c>
      <c r="AD568" s="220" t="s">
        <v>1644</v>
      </c>
      <c r="AE568" s="220" t="s">
        <v>3657</v>
      </c>
      <c r="AF568" s="220" t="s">
        <v>142</v>
      </c>
      <c r="AG568" s="223">
        <v>9789682201</v>
      </c>
      <c r="AH568" s="226"/>
      <c r="AI568" s="221"/>
      <c r="AJ568" s="227" t="s">
        <v>3888</v>
      </c>
      <c r="AK568" s="227" t="s">
        <v>3889</v>
      </c>
      <c r="AL568" s="227" t="s">
        <v>3890</v>
      </c>
      <c r="AM568" s="217" t="s">
        <v>3477</v>
      </c>
      <c r="AN568" s="217" t="s">
        <v>2854</v>
      </c>
      <c r="AO568" s="217">
        <v>635109</v>
      </c>
      <c r="AP568" s="217" t="s">
        <v>2754</v>
      </c>
      <c r="AQ568" s="225">
        <v>42880</v>
      </c>
    </row>
    <row r="569" spans="1:45" s="228" customFormat="1" ht="60" customHeight="1" x14ac:dyDescent="0.25">
      <c r="A569" s="217">
        <v>120</v>
      </c>
      <c r="B569" s="218" t="s">
        <v>3891</v>
      </c>
      <c r="C569" s="219" t="s">
        <v>653</v>
      </c>
      <c r="D569" s="220" t="s">
        <v>3359</v>
      </c>
      <c r="E569" s="221" t="s">
        <v>577</v>
      </c>
      <c r="F569" s="221" t="s">
        <v>2742</v>
      </c>
      <c r="G569" s="222" t="s">
        <v>3892</v>
      </c>
      <c r="H569" s="223">
        <v>8695212345</v>
      </c>
      <c r="I569" s="217"/>
      <c r="J569" s="223" t="s">
        <v>1060</v>
      </c>
      <c r="K569" s="224">
        <v>0.81200000000000006</v>
      </c>
      <c r="L569" s="220" t="s">
        <v>3893</v>
      </c>
      <c r="M569" s="220"/>
      <c r="N569" s="220"/>
      <c r="O569" s="220"/>
      <c r="P569" s="220"/>
      <c r="Q569" s="220"/>
      <c r="R569" s="220"/>
      <c r="S569" s="220"/>
      <c r="T569" s="220" t="s">
        <v>1640</v>
      </c>
      <c r="U569" s="220" t="e">
        <f>[1]Sheet1!D769</f>
        <v>#REF!</v>
      </c>
      <c r="V569" s="225" t="s">
        <v>3894</v>
      </c>
      <c r="W569" s="220" t="s">
        <v>3895</v>
      </c>
      <c r="X569" s="220" t="s">
        <v>3896</v>
      </c>
      <c r="Y569" s="217" t="s">
        <v>2762</v>
      </c>
      <c r="Z569" s="220" t="s">
        <v>3866</v>
      </c>
      <c r="AA569" s="220"/>
      <c r="AB569" s="220" t="s">
        <v>1637</v>
      </c>
      <c r="AC569" s="218"/>
      <c r="AD569" s="220" t="s">
        <v>1644</v>
      </c>
      <c r="AE569" s="220" t="s">
        <v>3897</v>
      </c>
      <c r="AF569" s="220" t="s">
        <v>142</v>
      </c>
      <c r="AG569" s="223">
        <v>8695112345</v>
      </c>
      <c r="AH569" s="226" t="s">
        <v>1</v>
      </c>
      <c r="AI569" s="221"/>
      <c r="AJ569" s="227" t="s">
        <v>3898</v>
      </c>
      <c r="AK569" s="227" t="s">
        <v>3899</v>
      </c>
      <c r="AL569" s="227" t="s">
        <v>3900</v>
      </c>
      <c r="AM569" s="217" t="s">
        <v>3901</v>
      </c>
      <c r="AN569" s="217" t="s">
        <v>2854</v>
      </c>
      <c r="AO569" s="217">
        <v>638003</v>
      </c>
      <c r="AP569" s="217" t="s">
        <v>2754</v>
      </c>
      <c r="AQ569" s="225">
        <v>42884</v>
      </c>
    </row>
    <row r="570" spans="1:45" s="228" customFormat="1" ht="60" customHeight="1" x14ac:dyDescent="0.25">
      <c r="A570" s="217">
        <v>121</v>
      </c>
      <c r="B570" s="218" t="s">
        <v>3902</v>
      </c>
      <c r="C570" s="219" t="s">
        <v>665</v>
      </c>
      <c r="D570" s="220" t="s">
        <v>3873</v>
      </c>
      <c r="E570" s="221" t="s">
        <v>577</v>
      </c>
      <c r="F570" s="221" t="s">
        <v>2742</v>
      </c>
      <c r="G570" s="222" t="s">
        <v>3903</v>
      </c>
      <c r="H570" s="223">
        <v>9453425569</v>
      </c>
      <c r="I570" s="217">
        <v>76</v>
      </c>
      <c r="J570" s="223" t="s">
        <v>1060</v>
      </c>
      <c r="K570" s="224">
        <v>0.68200000000000005</v>
      </c>
      <c r="L570" s="220" t="s">
        <v>3875</v>
      </c>
      <c r="M570" s="220" t="s">
        <v>1651</v>
      </c>
      <c r="N570" s="220"/>
      <c r="O570" s="220"/>
      <c r="P570" s="220"/>
      <c r="Q570" s="220"/>
      <c r="R570" s="220"/>
      <c r="S570" s="220"/>
      <c r="T570" s="220" t="s">
        <v>1640</v>
      </c>
      <c r="U570" s="220" t="e">
        <f>[1]Sheet1!D770</f>
        <v>#REF!</v>
      </c>
      <c r="V570" s="225">
        <v>36544</v>
      </c>
      <c r="W570" s="220" t="s">
        <v>3904</v>
      </c>
      <c r="X570" s="220" t="s">
        <v>3905</v>
      </c>
      <c r="Y570" s="217" t="s">
        <v>2762</v>
      </c>
      <c r="Z570" s="220" t="s">
        <v>3866</v>
      </c>
      <c r="AA570" s="220"/>
      <c r="AB570" s="220" t="s">
        <v>1637</v>
      </c>
      <c r="AC570" s="218"/>
      <c r="AD570" s="220" t="s">
        <v>1644</v>
      </c>
      <c r="AE570" s="220" t="s">
        <v>3906</v>
      </c>
      <c r="AF570" s="220" t="s">
        <v>142</v>
      </c>
      <c r="AG570" s="223">
        <v>9415403001</v>
      </c>
      <c r="AH570" s="223"/>
      <c r="AI570" s="221"/>
      <c r="AJ570" s="227" t="s">
        <v>3907</v>
      </c>
      <c r="AK570" s="227" t="s">
        <v>3880</v>
      </c>
      <c r="AL570" s="227" t="s">
        <v>3881</v>
      </c>
      <c r="AM570" s="217" t="s">
        <v>3882</v>
      </c>
      <c r="AN570" s="217" t="s">
        <v>3908</v>
      </c>
      <c r="AO570" s="217">
        <v>226025</v>
      </c>
      <c r="AP570" s="217" t="s">
        <v>1645</v>
      </c>
      <c r="AQ570" s="225">
        <v>42867</v>
      </c>
    </row>
    <row r="571" spans="1:45" s="228" customFormat="1" ht="60" customHeight="1" x14ac:dyDescent="0.25">
      <c r="A571" s="217">
        <v>122</v>
      </c>
      <c r="B571" s="218" t="s">
        <v>3909</v>
      </c>
      <c r="C571" s="219" t="s">
        <v>595</v>
      </c>
      <c r="D571" s="220" t="s">
        <v>3873</v>
      </c>
      <c r="E571" s="221" t="s">
        <v>577</v>
      </c>
      <c r="F571" s="221" t="s">
        <v>2742</v>
      </c>
      <c r="G571" s="222" t="s">
        <v>3910</v>
      </c>
      <c r="H571" s="223">
        <v>8892922020</v>
      </c>
      <c r="I571" s="217"/>
      <c r="J571" s="223"/>
      <c r="K571" s="224">
        <v>0.53659999999999997</v>
      </c>
      <c r="L571" s="220" t="s">
        <v>2744</v>
      </c>
      <c r="M571" s="220"/>
      <c r="N571" s="220"/>
      <c r="O571" s="220"/>
      <c r="P571" s="220"/>
      <c r="Q571" s="220"/>
      <c r="R571" s="220"/>
      <c r="S571" s="220"/>
      <c r="T571" s="220" t="s">
        <v>1640</v>
      </c>
      <c r="U571" s="220" t="e">
        <f>[1]Sheet1!D771</f>
        <v>#REF!</v>
      </c>
      <c r="V571" s="225">
        <v>36279</v>
      </c>
      <c r="W571" s="220" t="s">
        <v>3911</v>
      </c>
      <c r="X571" s="220" t="s">
        <v>3912</v>
      </c>
      <c r="Y571" s="217" t="s">
        <v>2747</v>
      </c>
      <c r="Z571" s="220" t="s">
        <v>3866</v>
      </c>
      <c r="AA571" s="220"/>
      <c r="AB571" s="220" t="s">
        <v>1637</v>
      </c>
      <c r="AC571" s="218"/>
      <c r="AD571" s="220" t="s">
        <v>1644</v>
      </c>
      <c r="AE571" s="220" t="s">
        <v>3913</v>
      </c>
      <c r="AF571" s="220" t="s">
        <v>142</v>
      </c>
      <c r="AG571" s="223" t="s">
        <v>3914</v>
      </c>
      <c r="AH571" s="226"/>
      <c r="AI571" s="221"/>
      <c r="AJ571" s="227" t="s">
        <v>3915</v>
      </c>
      <c r="AK571" s="227" t="s">
        <v>3916</v>
      </c>
      <c r="AL571" s="229" t="s">
        <v>3917</v>
      </c>
      <c r="AM571" s="217" t="s">
        <v>2777</v>
      </c>
      <c r="AN571" s="217" t="s">
        <v>2753</v>
      </c>
      <c r="AO571" s="217">
        <v>572105</v>
      </c>
      <c r="AP571" s="217" t="s">
        <v>2754</v>
      </c>
      <c r="AQ571" s="225">
        <v>42884</v>
      </c>
    </row>
    <row r="572" spans="1:45" s="228" customFormat="1" ht="60" customHeight="1" x14ac:dyDescent="0.25">
      <c r="A572" s="217">
        <v>123</v>
      </c>
      <c r="B572" s="218" t="s">
        <v>3918</v>
      </c>
      <c r="C572" s="219" t="s">
        <v>3919</v>
      </c>
      <c r="D572" s="220" t="s">
        <v>3359</v>
      </c>
      <c r="E572" s="221" t="s">
        <v>577</v>
      </c>
      <c r="F572" s="221" t="s">
        <v>2742</v>
      </c>
      <c r="G572" s="222" t="s">
        <v>3920</v>
      </c>
      <c r="H572" s="223">
        <v>8281512699</v>
      </c>
      <c r="I572" s="217"/>
      <c r="J572" s="223"/>
      <c r="K572" s="224">
        <v>0.79600000000000004</v>
      </c>
      <c r="L572" s="220" t="s">
        <v>2811</v>
      </c>
      <c r="M572" s="220"/>
      <c r="N572" s="220"/>
      <c r="O572" s="220"/>
      <c r="P572" s="220"/>
      <c r="Q572" s="220"/>
      <c r="R572" s="220"/>
      <c r="S572" s="220"/>
      <c r="T572" s="220" t="s">
        <v>1640</v>
      </c>
      <c r="U572" s="220" t="e">
        <f>[1]Sheet1!D772</f>
        <v>#REF!</v>
      </c>
      <c r="V572" s="225">
        <v>36338</v>
      </c>
      <c r="W572" s="220" t="s">
        <v>3921</v>
      </c>
      <c r="X572" s="220" t="s">
        <v>3922</v>
      </c>
      <c r="Y572" s="217" t="s">
        <v>2772</v>
      </c>
      <c r="Z572" s="220" t="s">
        <v>3866</v>
      </c>
      <c r="AA572" s="220"/>
      <c r="AB572" s="220" t="s">
        <v>1637</v>
      </c>
      <c r="AC572" s="218"/>
      <c r="AD572" s="220" t="s">
        <v>1644</v>
      </c>
      <c r="AE572" s="220" t="s">
        <v>1816</v>
      </c>
      <c r="AF572" s="220" t="s">
        <v>142</v>
      </c>
      <c r="AG572" s="223" t="s">
        <v>3923</v>
      </c>
      <c r="AH572" s="226" t="s">
        <v>3924</v>
      </c>
      <c r="AI572" s="221"/>
      <c r="AJ572" s="227" t="s">
        <v>3925</v>
      </c>
      <c r="AK572" s="227" t="s">
        <v>3926</v>
      </c>
      <c r="AL572" s="227"/>
      <c r="AM572" s="217" t="s">
        <v>3761</v>
      </c>
      <c r="AN572" s="217" t="s">
        <v>2821</v>
      </c>
      <c r="AO572" s="217">
        <v>680302</v>
      </c>
      <c r="AP572" s="217" t="s">
        <v>2754</v>
      </c>
      <c r="AQ572" s="225">
        <v>42893</v>
      </c>
    </row>
    <row r="573" spans="1:45" s="228" customFormat="1" ht="60" customHeight="1" x14ac:dyDescent="0.25">
      <c r="A573" s="217">
        <v>124</v>
      </c>
      <c r="B573" s="218" t="s">
        <v>3927</v>
      </c>
      <c r="C573" s="219" t="s">
        <v>3928</v>
      </c>
      <c r="D573" s="220" t="s">
        <v>3873</v>
      </c>
      <c r="E573" s="221" t="s">
        <v>577</v>
      </c>
      <c r="F573" s="221" t="s">
        <v>2742</v>
      </c>
      <c r="G573" s="222" t="s">
        <v>3929</v>
      </c>
      <c r="H573" s="223">
        <v>7349580746</v>
      </c>
      <c r="I573" s="217"/>
      <c r="J573" s="223"/>
      <c r="K573" s="224">
        <v>0.71</v>
      </c>
      <c r="L573" s="220" t="s">
        <v>2744</v>
      </c>
      <c r="M573" s="220"/>
      <c r="N573" s="220"/>
      <c r="O573" s="220"/>
      <c r="P573" s="220"/>
      <c r="Q573" s="220"/>
      <c r="R573" s="220"/>
      <c r="S573" s="220"/>
      <c r="T573" s="220" t="s">
        <v>1640</v>
      </c>
      <c r="U573" s="220" t="e">
        <f>[1]Sheet1!D773</f>
        <v>#REF!</v>
      </c>
      <c r="V573" s="225">
        <v>36143</v>
      </c>
      <c r="W573" s="220" t="s">
        <v>3930</v>
      </c>
      <c r="X573" s="220" t="s">
        <v>3931</v>
      </c>
      <c r="Y573" s="217" t="s">
        <v>2772</v>
      </c>
      <c r="Z573" s="220" t="s">
        <v>3866</v>
      </c>
      <c r="AA573" s="220"/>
      <c r="AB573" s="220" t="s">
        <v>1662</v>
      </c>
      <c r="AC573" s="218"/>
      <c r="AD573" s="220" t="s">
        <v>1687</v>
      </c>
      <c r="AE573" s="220" t="s">
        <v>3932</v>
      </c>
      <c r="AF573" s="220" t="s">
        <v>142</v>
      </c>
      <c r="AG573" s="223" t="s">
        <v>3933</v>
      </c>
      <c r="AH573" s="226"/>
      <c r="AI573" s="221"/>
      <c r="AJ573" s="227" t="s">
        <v>3934</v>
      </c>
      <c r="AK573" s="227" t="s">
        <v>3935</v>
      </c>
      <c r="AL573" s="227" t="s">
        <v>3936</v>
      </c>
      <c r="AM573" s="217" t="s">
        <v>2777</v>
      </c>
      <c r="AN573" s="217" t="s">
        <v>2753</v>
      </c>
      <c r="AO573" s="217">
        <v>560030</v>
      </c>
      <c r="AP573" s="217" t="s">
        <v>2754</v>
      </c>
      <c r="AQ573" s="225">
        <v>42877</v>
      </c>
    </row>
    <row r="574" spans="1:45" s="228" customFormat="1" ht="60" customHeight="1" x14ac:dyDescent="0.25">
      <c r="A574" s="217">
        <v>125</v>
      </c>
      <c r="B574" s="218" t="s">
        <v>3937</v>
      </c>
      <c r="C574" s="219" t="s">
        <v>3938</v>
      </c>
      <c r="D574" s="220" t="s">
        <v>3873</v>
      </c>
      <c r="E574" s="221" t="s">
        <v>577</v>
      </c>
      <c r="F574" s="221" t="s">
        <v>2742</v>
      </c>
      <c r="G574" s="222" t="s">
        <v>3939</v>
      </c>
      <c r="H574" s="223">
        <v>9740157587</v>
      </c>
      <c r="I574" s="217"/>
      <c r="J574" s="223"/>
      <c r="K574" s="224">
        <v>0.91500000000000004</v>
      </c>
      <c r="L574" s="220" t="s">
        <v>2744</v>
      </c>
      <c r="M574" s="220"/>
      <c r="N574" s="220"/>
      <c r="O574" s="220"/>
      <c r="P574" s="220"/>
      <c r="Q574" s="220"/>
      <c r="R574" s="220"/>
      <c r="S574" s="220"/>
      <c r="T574" s="220" t="s">
        <v>1640</v>
      </c>
      <c r="U574" s="220" t="e">
        <f>[1]Sheet1!D774</f>
        <v>#REF!</v>
      </c>
      <c r="V574" s="225">
        <v>36310</v>
      </c>
      <c r="W574" s="220" t="s">
        <v>3940</v>
      </c>
      <c r="X574" s="220" t="s">
        <v>3941</v>
      </c>
      <c r="Y574" s="217" t="s">
        <v>2772</v>
      </c>
      <c r="Z574" s="220" t="s">
        <v>3866</v>
      </c>
      <c r="AA574" s="220"/>
      <c r="AB574" s="220" t="s">
        <v>1637</v>
      </c>
      <c r="AC574" s="218"/>
      <c r="AD574" s="220" t="s">
        <v>1644</v>
      </c>
      <c r="AE574" s="220" t="s">
        <v>1739</v>
      </c>
      <c r="AF574" s="220" t="s">
        <v>2939</v>
      </c>
      <c r="AG574" s="223">
        <v>9480251423</v>
      </c>
      <c r="AH574" s="226"/>
      <c r="AI574" s="221"/>
      <c r="AJ574" s="227" t="s">
        <v>3942</v>
      </c>
      <c r="AK574" s="227" t="s">
        <v>3943</v>
      </c>
      <c r="AL574" s="227" t="s">
        <v>3944</v>
      </c>
      <c r="AM574" s="217" t="s">
        <v>3944</v>
      </c>
      <c r="AN574" s="217" t="s">
        <v>2753</v>
      </c>
      <c r="AO574" s="217">
        <v>577123</v>
      </c>
      <c r="AP574" s="217" t="s">
        <v>2754</v>
      </c>
      <c r="AQ574" s="225">
        <v>42893</v>
      </c>
    </row>
    <row r="575" spans="1:45" s="235" customFormat="1" ht="60" customHeight="1" x14ac:dyDescent="0.25">
      <c r="A575" s="217">
        <v>126</v>
      </c>
      <c r="B575" s="218" t="s">
        <v>3945</v>
      </c>
      <c r="C575" s="219" t="s">
        <v>682</v>
      </c>
      <c r="D575" s="220" t="s">
        <v>3873</v>
      </c>
      <c r="E575" s="221" t="s">
        <v>577</v>
      </c>
      <c r="F575" s="221" t="s">
        <v>2742</v>
      </c>
      <c r="G575" s="222" t="s">
        <v>683</v>
      </c>
      <c r="H575" s="223">
        <v>7795729985</v>
      </c>
      <c r="I575" s="217"/>
      <c r="J575" s="223"/>
      <c r="K575" s="224">
        <v>0.745</v>
      </c>
      <c r="L575" s="220" t="s">
        <v>2744</v>
      </c>
      <c r="M575" s="220"/>
      <c r="N575" s="220"/>
      <c r="O575" s="220"/>
      <c r="P575" s="220"/>
      <c r="Q575" s="220"/>
      <c r="R575" s="220"/>
      <c r="S575" s="220"/>
      <c r="T575" s="220" t="s">
        <v>1640</v>
      </c>
      <c r="U575" s="220" t="e">
        <f>[1]Sheet1!D775</f>
        <v>#REF!</v>
      </c>
      <c r="V575" s="225">
        <v>36199</v>
      </c>
      <c r="W575" s="220" t="s">
        <v>3946</v>
      </c>
      <c r="X575" s="220" t="s">
        <v>3947</v>
      </c>
      <c r="Y575" s="217" t="s">
        <v>2834</v>
      </c>
      <c r="Z575" s="220" t="s">
        <v>3866</v>
      </c>
      <c r="AA575" s="220"/>
      <c r="AB575" s="220" t="s">
        <v>1637</v>
      </c>
      <c r="AC575" s="218">
        <v>215739071688</v>
      </c>
      <c r="AD575" s="220" t="s">
        <v>1644</v>
      </c>
      <c r="AE575" s="220" t="s">
        <v>1649</v>
      </c>
      <c r="AF575" s="220" t="s">
        <v>142</v>
      </c>
      <c r="AG575" s="223" t="s">
        <v>3948</v>
      </c>
      <c r="AH575" s="226"/>
      <c r="AI575" s="221"/>
      <c r="AJ575" s="227" t="s">
        <v>3949</v>
      </c>
      <c r="AK575" s="227" t="s">
        <v>3950</v>
      </c>
      <c r="AL575" s="227" t="s">
        <v>3951</v>
      </c>
      <c r="AM575" s="217" t="s">
        <v>2777</v>
      </c>
      <c r="AN575" s="217" t="s">
        <v>2753</v>
      </c>
      <c r="AO575" s="217">
        <v>560028</v>
      </c>
      <c r="AP575" s="217" t="s">
        <v>2754</v>
      </c>
      <c r="AQ575" s="225">
        <v>42875</v>
      </c>
      <c r="AR575" s="228"/>
      <c r="AS575" s="228"/>
    </row>
    <row r="576" spans="1:45" s="235" customFormat="1" ht="60" customHeight="1" x14ac:dyDescent="0.25">
      <c r="A576" s="217">
        <v>127</v>
      </c>
      <c r="B576" s="218" t="s">
        <v>3952</v>
      </c>
      <c r="C576" s="219" t="s">
        <v>680</v>
      </c>
      <c r="D576" s="220" t="s">
        <v>3873</v>
      </c>
      <c r="E576" s="221" t="s">
        <v>577</v>
      </c>
      <c r="F576" s="221" t="s">
        <v>2742</v>
      </c>
      <c r="G576" s="222" t="s">
        <v>3953</v>
      </c>
      <c r="H576" s="223">
        <v>9342070239</v>
      </c>
      <c r="I576" s="217"/>
      <c r="J576" s="223"/>
      <c r="K576" s="224">
        <v>0.85299999999999998</v>
      </c>
      <c r="L576" s="220" t="s">
        <v>2744</v>
      </c>
      <c r="M576" s="220" t="s">
        <v>1031</v>
      </c>
      <c r="N576" s="220"/>
      <c r="O576" s="220"/>
      <c r="P576" s="220"/>
      <c r="Q576" s="220"/>
      <c r="R576" s="220"/>
      <c r="S576" s="220"/>
      <c r="T576" s="220" t="s">
        <v>1640</v>
      </c>
      <c r="U576" s="220" t="e">
        <f>[1]Sheet1!D776</f>
        <v>#REF!</v>
      </c>
      <c r="V576" s="225">
        <v>36355</v>
      </c>
      <c r="W576" s="220" t="s">
        <v>3954</v>
      </c>
      <c r="X576" s="220" t="s">
        <v>3955</v>
      </c>
      <c r="Y576" s="217" t="s">
        <v>2772</v>
      </c>
      <c r="Z576" s="220" t="s">
        <v>3866</v>
      </c>
      <c r="AA576" s="220"/>
      <c r="AB576" s="220" t="s">
        <v>1662</v>
      </c>
      <c r="AC576" s="218">
        <v>678109659479</v>
      </c>
      <c r="AD576" s="220" t="s">
        <v>1644</v>
      </c>
      <c r="AE576" s="220" t="s">
        <v>3784</v>
      </c>
      <c r="AF576" s="220" t="s">
        <v>142</v>
      </c>
      <c r="AG576" s="223" t="s">
        <v>3956</v>
      </c>
      <c r="AH576" s="223" t="s">
        <v>3957</v>
      </c>
      <c r="AI576" s="221"/>
      <c r="AJ576" s="227" t="s">
        <v>3958</v>
      </c>
      <c r="AK576" s="227" t="s">
        <v>3959</v>
      </c>
      <c r="AL576" s="227" t="s">
        <v>3960</v>
      </c>
      <c r="AM576" s="217" t="s">
        <v>2777</v>
      </c>
      <c r="AN576" s="217" t="s">
        <v>2753</v>
      </c>
      <c r="AO576" s="217">
        <v>560027</v>
      </c>
      <c r="AP576" s="217" t="s">
        <v>2754</v>
      </c>
      <c r="AQ576" s="225">
        <v>42868</v>
      </c>
      <c r="AR576" s="228"/>
      <c r="AS576" s="228"/>
    </row>
    <row r="577" spans="1:45" s="235" customFormat="1" ht="60" customHeight="1" x14ac:dyDescent="0.25">
      <c r="A577" s="217">
        <v>128</v>
      </c>
      <c r="B577" s="218" t="s">
        <v>3961</v>
      </c>
      <c r="C577" s="219" t="s">
        <v>3962</v>
      </c>
      <c r="D577" s="220" t="s">
        <v>3359</v>
      </c>
      <c r="E577" s="221" t="s">
        <v>577</v>
      </c>
      <c r="F577" s="221" t="s">
        <v>2742</v>
      </c>
      <c r="G577" s="222" t="s">
        <v>3963</v>
      </c>
      <c r="H577" s="223">
        <v>9739008556</v>
      </c>
      <c r="I577" s="217">
        <v>89.3</v>
      </c>
      <c r="J577" s="223" t="s">
        <v>1060</v>
      </c>
      <c r="K577" s="224">
        <v>0.65200000000000002</v>
      </c>
      <c r="L577" s="220" t="s">
        <v>2759</v>
      </c>
      <c r="M577" s="220" t="s">
        <v>1651</v>
      </c>
      <c r="N577" s="220"/>
      <c r="O577" s="220"/>
      <c r="P577" s="220"/>
      <c r="Q577" s="220"/>
      <c r="R577" s="220"/>
      <c r="S577" s="220"/>
      <c r="T577" s="220" t="s">
        <v>1640</v>
      </c>
      <c r="U577" s="220" t="e">
        <f>[1]Sheet1!D777</f>
        <v>#REF!</v>
      </c>
      <c r="V577" s="225">
        <v>36291</v>
      </c>
      <c r="W577" s="220" t="s">
        <v>3964</v>
      </c>
      <c r="X577" s="220" t="s">
        <v>3965</v>
      </c>
      <c r="Y577" s="217" t="s">
        <v>2762</v>
      </c>
      <c r="Z577" s="220" t="s">
        <v>3866</v>
      </c>
      <c r="AA577" s="220"/>
      <c r="AB577" s="220" t="s">
        <v>1662</v>
      </c>
      <c r="AC577" s="218"/>
      <c r="AD577" s="220" t="s">
        <v>1644</v>
      </c>
      <c r="AE577" s="220" t="s">
        <v>1858</v>
      </c>
      <c r="AF577" s="220" t="s">
        <v>142</v>
      </c>
      <c r="AG577" s="223" t="s">
        <v>3966</v>
      </c>
      <c r="AH577" s="223" t="s">
        <v>3967</v>
      </c>
      <c r="AI577" s="221"/>
      <c r="AJ577" s="227" t="s">
        <v>3968</v>
      </c>
      <c r="AK577" s="227" t="s">
        <v>3969</v>
      </c>
      <c r="AL577" s="227" t="s">
        <v>3970</v>
      </c>
      <c r="AM577" s="217" t="s">
        <v>2752</v>
      </c>
      <c r="AN577" s="217" t="s">
        <v>2753</v>
      </c>
      <c r="AO577" s="217">
        <v>560037</v>
      </c>
      <c r="AP577" s="217" t="s">
        <v>1645</v>
      </c>
      <c r="AQ577" s="225">
        <v>42863</v>
      </c>
      <c r="AR577" s="228"/>
      <c r="AS577" s="228"/>
    </row>
    <row r="578" spans="1:45" s="235" customFormat="1" ht="60" customHeight="1" x14ac:dyDescent="0.25">
      <c r="A578" s="217">
        <v>129</v>
      </c>
      <c r="B578" s="218" t="s">
        <v>3971</v>
      </c>
      <c r="C578" s="219" t="s">
        <v>693</v>
      </c>
      <c r="D578" s="220" t="s">
        <v>3873</v>
      </c>
      <c r="E578" s="221" t="s">
        <v>577</v>
      </c>
      <c r="F578" s="221" t="s">
        <v>2742</v>
      </c>
      <c r="G578" s="222" t="s">
        <v>3972</v>
      </c>
      <c r="H578" s="223">
        <v>9448569903</v>
      </c>
      <c r="I578" s="217"/>
      <c r="J578" s="223"/>
      <c r="K578" s="224">
        <v>0.88</v>
      </c>
      <c r="L578" s="220" t="s">
        <v>2744</v>
      </c>
      <c r="M578" s="220"/>
      <c r="N578" s="220"/>
      <c r="O578" s="220"/>
      <c r="P578" s="220"/>
      <c r="Q578" s="220"/>
      <c r="R578" s="220"/>
      <c r="S578" s="220"/>
      <c r="T578" s="220" t="s">
        <v>1640</v>
      </c>
      <c r="U578" s="220" t="e">
        <f>[1]Sheet1!D778</f>
        <v>#REF!</v>
      </c>
      <c r="V578" s="225">
        <v>36371</v>
      </c>
      <c r="W578" s="220" t="s">
        <v>3973</v>
      </c>
      <c r="X578" s="220" t="s">
        <v>3974</v>
      </c>
      <c r="Y578" s="217" t="s">
        <v>2762</v>
      </c>
      <c r="Z578" s="220" t="s">
        <v>3866</v>
      </c>
      <c r="AA578" s="220"/>
      <c r="AB578" s="220" t="s">
        <v>1637</v>
      </c>
      <c r="AC578" s="218"/>
      <c r="AD578" s="220" t="s">
        <v>1644</v>
      </c>
      <c r="AE578" s="220" t="s">
        <v>3975</v>
      </c>
      <c r="AF578" s="220" t="s">
        <v>142</v>
      </c>
      <c r="AG578" s="223" t="s">
        <v>3976</v>
      </c>
      <c r="AH578" s="226"/>
      <c r="AI578" s="221"/>
      <c r="AJ578" s="227" t="s">
        <v>3977</v>
      </c>
      <c r="AK578" s="227" t="s">
        <v>3978</v>
      </c>
      <c r="AL578" s="227" t="s">
        <v>3979</v>
      </c>
      <c r="AM578" s="217" t="s">
        <v>2752</v>
      </c>
      <c r="AN578" s="217" t="s">
        <v>2753</v>
      </c>
      <c r="AO578" s="217">
        <v>560068</v>
      </c>
      <c r="AP578" s="217" t="s">
        <v>1645</v>
      </c>
      <c r="AQ578" s="225">
        <v>42893</v>
      </c>
      <c r="AR578" s="228"/>
      <c r="AS578" s="228"/>
    </row>
    <row r="579" spans="1:45" s="235" customFormat="1" ht="60" customHeight="1" x14ac:dyDescent="0.25">
      <c r="A579" s="217">
        <v>130</v>
      </c>
      <c r="B579" s="218" t="s">
        <v>3980</v>
      </c>
      <c r="C579" s="219" t="s">
        <v>644</v>
      </c>
      <c r="D579" s="220" t="s">
        <v>3359</v>
      </c>
      <c r="E579" s="221" t="s">
        <v>577</v>
      </c>
      <c r="F579" s="221" t="s">
        <v>2742</v>
      </c>
      <c r="G579" s="222" t="s">
        <v>3981</v>
      </c>
      <c r="H579" s="223">
        <v>9916792896</v>
      </c>
      <c r="I579" s="217">
        <v>68.400000000000006</v>
      </c>
      <c r="J579" s="223"/>
      <c r="K579" s="224">
        <v>0.66</v>
      </c>
      <c r="L579" s="220" t="s">
        <v>2744</v>
      </c>
      <c r="M579" s="220" t="s">
        <v>1651</v>
      </c>
      <c r="N579" s="220"/>
      <c r="O579" s="220"/>
      <c r="P579" s="220"/>
      <c r="Q579" s="220"/>
      <c r="R579" s="220"/>
      <c r="S579" s="220"/>
      <c r="T579" s="220" t="s">
        <v>1640</v>
      </c>
      <c r="U579" s="220" t="e">
        <f>[1]Sheet1!D779</f>
        <v>#REF!</v>
      </c>
      <c r="V579" s="225">
        <v>36163</v>
      </c>
      <c r="W579" s="220" t="s">
        <v>3982</v>
      </c>
      <c r="X579" s="220" t="s">
        <v>3983</v>
      </c>
      <c r="Y579" s="217" t="s">
        <v>2772</v>
      </c>
      <c r="Z579" s="220" t="s">
        <v>3866</v>
      </c>
      <c r="AA579" s="220"/>
      <c r="AB579" s="220" t="s">
        <v>1637</v>
      </c>
      <c r="AC579" s="218"/>
      <c r="AD579" s="220" t="s">
        <v>1687</v>
      </c>
      <c r="AE579" s="220" t="s">
        <v>3984</v>
      </c>
      <c r="AF579" s="220" t="s">
        <v>3984</v>
      </c>
      <c r="AG579" s="223">
        <v>8105830355</v>
      </c>
      <c r="AH579" s="223" t="s">
        <v>3985</v>
      </c>
      <c r="AI579" s="221"/>
      <c r="AJ579" s="227" t="s">
        <v>3986</v>
      </c>
      <c r="AK579" s="227" t="s">
        <v>3987</v>
      </c>
      <c r="AL579" s="227" t="s">
        <v>3988</v>
      </c>
      <c r="AM579" s="217" t="s">
        <v>2752</v>
      </c>
      <c r="AN579" s="217" t="s">
        <v>2753</v>
      </c>
      <c r="AO579" s="217">
        <v>560068</v>
      </c>
      <c r="AP579" s="217" t="s">
        <v>1645</v>
      </c>
      <c r="AQ579" s="225">
        <v>42864</v>
      </c>
      <c r="AR579" s="228"/>
      <c r="AS579" s="228"/>
    </row>
    <row r="580" spans="1:45" s="235" customFormat="1" ht="60" customHeight="1" x14ac:dyDescent="0.25">
      <c r="A580" s="217">
        <v>131</v>
      </c>
      <c r="B580" s="218" t="s">
        <v>3989</v>
      </c>
      <c r="C580" s="219" t="s">
        <v>694</v>
      </c>
      <c r="D580" s="220" t="s">
        <v>3873</v>
      </c>
      <c r="E580" s="221" t="s">
        <v>577</v>
      </c>
      <c r="F580" s="221" t="s">
        <v>2742</v>
      </c>
      <c r="G580" s="222" t="s">
        <v>3990</v>
      </c>
      <c r="H580" s="223">
        <v>7022561206</v>
      </c>
      <c r="I580" s="217"/>
      <c r="J580" s="223" t="s">
        <v>1060</v>
      </c>
      <c r="K580" s="224">
        <v>0.67200000000000004</v>
      </c>
      <c r="L580" s="220" t="s">
        <v>3991</v>
      </c>
      <c r="M580" s="220"/>
      <c r="N580" s="220"/>
      <c r="O580" s="220"/>
      <c r="P580" s="220"/>
      <c r="Q580" s="220"/>
      <c r="R580" s="220"/>
      <c r="S580" s="220"/>
      <c r="T580" s="220" t="s">
        <v>1640</v>
      </c>
      <c r="U580" s="220" t="e">
        <f>[1]Sheet1!D780</f>
        <v>#REF!</v>
      </c>
      <c r="V580" s="225">
        <v>35590</v>
      </c>
      <c r="W580" s="220" t="s">
        <v>3992</v>
      </c>
      <c r="X580" s="220" t="s">
        <v>3993</v>
      </c>
      <c r="Y580" s="217" t="s">
        <v>2762</v>
      </c>
      <c r="Z580" s="220" t="s">
        <v>3866</v>
      </c>
      <c r="AA580" s="220"/>
      <c r="AB580" s="220" t="s">
        <v>1637</v>
      </c>
      <c r="AC580" s="218"/>
      <c r="AD580" s="220" t="s">
        <v>1644</v>
      </c>
      <c r="AE580" s="220" t="s">
        <v>1649</v>
      </c>
      <c r="AF580" s="220" t="s">
        <v>142</v>
      </c>
      <c r="AG580" s="223" t="s">
        <v>3994</v>
      </c>
      <c r="AH580" s="226"/>
      <c r="AI580" s="221"/>
      <c r="AJ580" s="227" t="s">
        <v>3995</v>
      </c>
      <c r="AK580" s="227" t="s">
        <v>3996</v>
      </c>
      <c r="AL580" s="227" t="s">
        <v>3997</v>
      </c>
      <c r="AM580" s="217" t="s">
        <v>3998</v>
      </c>
      <c r="AN580" s="217" t="s">
        <v>3421</v>
      </c>
      <c r="AO580" s="217">
        <v>834008</v>
      </c>
      <c r="AP580" s="217" t="s">
        <v>1645</v>
      </c>
      <c r="AQ580" s="225">
        <v>42893</v>
      </c>
      <c r="AR580" s="228"/>
      <c r="AS580" s="228"/>
    </row>
    <row r="581" spans="1:45" s="235" customFormat="1" ht="60" customHeight="1" x14ac:dyDescent="0.2">
      <c r="A581" s="217">
        <v>132</v>
      </c>
      <c r="B581" s="218" t="s">
        <v>3999</v>
      </c>
      <c r="C581" s="219" t="s">
        <v>4000</v>
      </c>
      <c r="D581" s="220" t="s">
        <v>3359</v>
      </c>
      <c r="E581" s="221" t="s">
        <v>577</v>
      </c>
      <c r="F581" s="221" t="s">
        <v>2742</v>
      </c>
      <c r="G581" s="222" t="s">
        <v>4001</v>
      </c>
      <c r="H581" s="223">
        <v>9008534114</v>
      </c>
      <c r="I581" s="217"/>
      <c r="J581" s="223"/>
      <c r="K581" s="224">
        <v>0.74660000000000004</v>
      </c>
      <c r="L581" s="220" t="s">
        <v>2744</v>
      </c>
      <c r="M581" s="220"/>
      <c r="N581" s="220"/>
      <c r="O581" s="220"/>
      <c r="P581" s="220"/>
      <c r="Q581" s="220"/>
      <c r="R581" s="220"/>
      <c r="S581" s="220"/>
      <c r="T581" s="220" t="s">
        <v>1640</v>
      </c>
      <c r="U581" s="220" t="e">
        <f>[1]Sheet1!D781</f>
        <v>#REF!</v>
      </c>
      <c r="V581" s="225">
        <v>35848</v>
      </c>
      <c r="W581" s="220" t="s">
        <v>4002</v>
      </c>
      <c r="X581" s="220" t="s">
        <v>4003</v>
      </c>
      <c r="Y581" s="217" t="s">
        <v>2772</v>
      </c>
      <c r="Z581" s="220" t="s">
        <v>3866</v>
      </c>
      <c r="AA581" s="220"/>
      <c r="AB581" s="220" t="s">
        <v>2814</v>
      </c>
      <c r="AC581" s="218"/>
      <c r="AD581" s="220" t="s">
        <v>1687</v>
      </c>
      <c r="AE581" s="220" t="s">
        <v>3125</v>
      </c>
      <c r="AF581" s="220" t="s">
        <v>3612</v>
      </c>
      <c r="AG581" s="223" t="s">
        <v>4004</v>
      </c>
      <c r="AH581" s="231"/>
      <c r="AI581" s="221"/>
      <c r="AJ581" s="227" t="s">
        <v>4005</v>
      </c>
      <c r="AK581" s="227"/>
      <c r="AL581" s="227"/>
      <c r="AM581" s="217" t="s">
        <v>2752</v>
      </c>
      <c r="AN581" s="217" t="s">
        <v>2753</v>
      </c>
      <c r="AO581" s="217">
        <v>560083</v>
      </c>
      <c r="AP581" s="217" t="s">
        <v>2754</v>
      </c>
      <c r="AQ581" s="225">
        <v>42886</v>
      </c>
      <c r="AR581" s="228"/>
      <c r="AS581" s="228"/>
    </row>
    <row r="582" spans="1:45" s="228" customFormat="1" ht="60" customHeight="1" x14ac:dyDescent="0.2">
      <c r="A582" s="217">
        <v>133</v>
      </c>
      <c r="B582" s="218" t="s">
        <v>4006</v>
      </c>
      <c r="C582" s="219" t="s">
        <v>696</v>
      </c>
      <c r="D582" s="220" t="s">
        <v>3873</v>
      </c>
      <c r="E582" s="221" t="s">
        <v>577</v>
      </c>
      <c r="F582" s="221" t="s">
        <v>2742</v>
      </c>
      <c r="G582" s="222" t="s">
        <v>4007</v>
      </c>
      <c r="H582" s="223">
        <v>9980620067</v>
      </c>
      <c r="I582" s="217"/>
      <c r="J582" s="223"/>
      <c r="K582" s="224">
        <v>0.625</v>
      </c>
      <c r="L582" s="220" t="s">
        <v>2744</v>
      </c>
      <c r="M582" s="220"/>
      <c r="N582" s="220"/>
      <c r="O582" s="220"/>
      <c r="P582" s="220"/>
      <c r="Q582" s="220"/>
      <c r="R582" s="220"/>
      <c r="S582" s="220"/>
      <c r="T582" s="220" t="s">
        <v>1640</v>
      </c>
      <c r="U582" s="220" t="e">
        <f>[1]Sheet1!D783</f>
        <v>#REF!</v>
      </c>
      <c r="V582" s="225">
        <v>36116</v>
      </c>
      <c r="W582" s="220" t="s">
        <v>4008</v>
      </c>
      <c r="X582" s="220" t="s">
        <v>4009</v>
      </c>
      <c r="Y582" s="217" t="s">
        <v>2772</v>
      </c>
      <c r="Z582" s="220" t="s">
        <v>3866</v>
      </c>
      <c r="AA582" s="220"/>
      <c r="AB582" s="220" t="s">
        <v>1662</v>
      </c>
      <c r="AC582" s="218">
        <v>610439922344</v>
      </c>
      <c r="AD582" s="220" t="s">
        <v>1687</v>
      </c>
      <c r="AE582" s="220" t="s">
        <v>1687</v>
      </c>
      <c r="AF582" s="220" t="s">
        <v>3126</v>
      </c>
      <c r="AG582" s="223" t="s">
        <v>4010</v>
      </c>
      <c r="AH582" s="230" t="s">
        <v>4011</v>
      </c>
      <c r="AI582" s="221"/>
      <c r="AJ582" s="227" t="s">
        <v>4012</v>
      </c>
      <c r="AK582" s="227" t="s">
        <v>4013</v>
      </c>
      <c r="AL582" s="227"/>
      <c r="AM582" s="217" t="s">
        <v>2752</v>
      </c>
      <c r="AN582" s="217" t="s">
        <v>2753</v>
      </c>
      <c r="AO582" s="217">
        <v>560029</v>
      </c>
      <c r="AP582" s="217" t="s">
        <v>1645</v>
      </c>
      <c r="AQ582" s="225">
        <v>42902</v>
      </c>
      <c r="AR582" s="235"/>
    </row>
    <row r="583" spans="1:45" s="228" customFormat="1" ht="60" customHeight="1" x14ac:dyDescent="0.25">
      <c r="A583" s="217">
        <v>134</v>
      </c>
      <c r="B583" s="218" t="s">
        <v>4014</v>
      </c>
      <c r="C583" s="219" t="s">
        <v>685</v>
      </c>
      <c r="D583" s="220" t="s">
        <v>3873</v>
      </c>
      <c r="E583" s="221" t="s">
        <v>577</v>
      </c>
      <c r="F583" s="221" t="s">
        <v>2742</v>
      </c>
      <c r="G583" s="222" t="s">
        <v>4015</v>
      </c>
      <c r="H583" s="223">
        <v>8122529795</v>
      </c>
      <c r="I583" s="217"/>
      <c r="J583" s="223"/>
      <c r="K583" s="224">
        <v>0.73750000000000004</v>
      </c>
      <c r="L583" s="220" t="s">
        <v>3460</v>
      </c>
      <c r="M583" s="220"/>
      <c r="N583" s="220"/>
      <c r="O583" s="220"/>
      <c r="P583" s="220"/>
      <c r="Q583" s="220"/>
      <c r="R583" s="220"/>
      <c r="S583" s="220"/>
      <c r="T583" s="220" t="s">
        <v>1640</v>
      </c>
      <c r="U583" s="220" t="e">
        <f>[1]Sheet1!D785</f>
        <v>#REF!</v>
      </c>
      <c r="V583" s="225">
        <v>36381</v>
      </c>
      <c r="W583" s="220" t="s">
        <v>4016</v>
      </c>
      <c r="X583" s="220" t="s">
        <v>4017</v>
      </c>
      <c r="Y583" s="217" t="s">
        <v>2762</v>
      </c>
      <c r="Z583" s="220" t="s">
        <v>3866</v>
      </c>
      <c r="AA583" s="220"/>
      <c r="AB583" s="220" t="s">
        <v>1637</v>
      </c>
      <c r="AC583" s="218">
        <v>301437815240</v>
      </c>
      <c r="AD583" s="220" t="s">
        <v>1644</v>
      </c>
      <c r="AE583" s="220" t="s">
        <v>2118</v>
      </c>
      <c r="AF583" s="220" t="s">
        <v>2998</v>
      </c>
      <c r="AG583" s="223" t="s">
        <v>4018</v>
      </c>
      <c r="AH583" s="226" t="s">
        <v>4019</v>
      </c>
      <c r="AI583" s="221"/>
      <c r="AJ583" s="227" t="s">
        <v>4020</v>
      </c>
      <c r="AK583" s="227" t="s">
        <v>4021</v>
      </c>
      <c r="AL583" s="227" t="s">
        <v>4022</v>
      </c>
      <c r="AM583" s="217" t="s">
        <v>4023</v>
      </c>
      <c r="AN583" s="217" t="s">
        <v>2854</v>
      </c>
      <c r="AO583" s="217">
        <v>635109</v>
      </c>
      <c r="AP583" s="217" t="s">
        <v>2754</v>
      </c>
      <c r="AQ583" s="225">
        <v>42879</v>
      </c>
      <c r="AR583" s="235"/>
    </row>
    <row r="584" spans="1:45" s="228" customFormat="1" ht="60" customHeight="1" x14ac:dyDescent="0.25">
      <c r="A584" s="217">
        <v>135</v>
      </c>
      <c r="B584" s="218" t="s">
        <v>4024</v>
      </c>
      <c r="C584" s="219" t="s">
        <v>4025</v>
      </c>
      <c r="D584" s="220" t="s">
        <v>3873</v>
      </c>
      <c r="E584" s="221" t="s">
        <v>577</v>
      </c>
      <c r="F584" s="221" t="s">
        <v>2742</v>
      </c>
      <c r="G584" s="222" t="s">
        <v>4026</v>
      </c>
      <c r="H584" s="223">
        <v>9739564696</v>
      </c>
      <c r="I584" s="217"/>
      <c r="J584" s="223"/>
      <c r="K584" s="224">
        <v>0.78600000000000003</v>
      </c>
      <c r="L584" s="220" t="s">
        <v>2744</v>
      </c>
      <c r="M584" s="220"/>
      <c r="N584" s="220"/>
      <c r="O584" s="220"/>
      <c r="P584" s="220"/>
      <c r="Q584" s="220"/>
      <c r="R584" s="220"/>
      <c r="S584" s="220"/>
      <c r="T584" s="220" t="s">
        <v>1640</v>
      </c>
      <c r="U584" s="220" t="e">
        <f>[1]Sheet1!D786</f>
        <v>#REF!</v>
      </c>
      <c r="V584" s="225">
        <v>36161</v>
      </c>
      <c r="W584" s="220" t="s">
        <v>4027</v>
      </c>
      <c r="X584" s="220" t="s">
        <v>4028</v>
      </c>
      <c r="Y584" s="217" t="s">
        <v>2747</v>
      </c>
      <c r="Z584" s="220" t="s">
        <v>3866</v>
      </c>
      <c r="AA584" s="220"/>
      <c r="AB584" s="220" t="s">
        <v>1662</v>
      </c>
      <c r="AC584" s="218"/>
      <c r="AD584" s="220" t="s">
        <v>1644</v>
      </c>
      <c r="AE584" s="220" t="s">
        <v>1959</v>
      </c>
      <c r="AF584" s="220" t="s">
        <v>2998</v>
      </c>
      <c r="AG584" s="223" t="s">
        <v>4029</v>
      </c>
      <c r="AH584" s="223" t="s">
        <v>4026</v>
      </c>
      <c r="AI584" s="221"/>
      <c r="AJ584" s="227" t="s">
        <v>4030</v>
      </c>
      <c r="AK584" s="227" t="s">
        <v>4031</v>
      </c>
      <c r="AL584" s="227" t="s">
        <v>4032</v>
      </c>
      <c r="AM584" s="217" t="s">
        <v>2752</v>
      </c>
      <c r="AN584" s="217" t="s">
        <v>2753</v>
      </c>
      <c r="AO584" s="217">
        <v>560026</v>
      </c>
      <c r="AP584" s="217" t="s">
        <v>1645</v>
      </c>
      <c r="AQ584" s="225">
        <v>42915</v>
      </c>
      <c r="AR584" s="235"/>
    </row>
    <row r="585" spans="1:45" s="228" customFormat="1" ht="60" customHeight="1" x14ac:dyDescent="0.25">
      <c r="A585" s="217">
        <v>136</v>
      </c>
      <c r="B585" s="218" t="s">
        <v>4033</v>
      </c>
      <c r="C585" s="219" t="s">
        <v>4034</v>
      </c>
      <c r="D585" s="220" t="s">
        <v>3873</v>
      </c>
      <c r="E585" s="221" t="s">
        <v>577</v>
      </c>
      <c r="F585" s="221" t="s">
        <v>2742</v>
      </c>
      <c r="G585" s="222" t="s">
        <v>4035</v>
      </c>
      <c r="H585" s="223">
        <v>9620434536</v>
      </c>
      <c r="I585" s="217"/>
      <c r="J585" s="223"/>
      <c r="K585" s="224">
        <v>0.62329999999999997</v>
      </c>
      <c r="L585" s="220" t="s">
        <v>2744</v>
      </c>
      <c r="M585" s="220" t="s">
        <v>1651</v>
      </c>
      <c r="N585" s="220"/>
      <c r="O585" s="220"/>
      <c r="P585" s="220"/>
      <c r="Q585" s="220"/>
      <c r="R585" s="220"/>
      <c r="S585" s="220"/>
      <c r="T585" s="220" t="s">
        <v>1640</v>
      </c>
      <c r="U585" s="220" t="e">
        <f>[1]Sheet1!D787</f>
        <v>#REF!</v>
      </c>
      <c r="V585" s="225">
        <v>36431</v>
      </c>
      <c r="W585" s="220" t="s">
        <v>4036</v>
      </c>
      <c r="X585" s="220" t="s">
        <v>4037</v>
      </c>
      <c r="Y585" s="217" t="s">
        <v>2747</v>
      </c>
      <c r="Z585" s="220" t="s">
        <v>3866</v>
      </c>
      <c r="AA585" s="220"/>
      <c r="AB585" s="220" t="s">
        <v>1637</v>
      </c>
      <c r="AC585" s="218"/>
      <c r="AD585" s="220" t="s">
        <v>1644</v>
      </c>
      <c r="AE585" s="220" t="s">
        <v>1739</v>
      </c>
      <c r="AF585" s="220" t="s">
        <v>3107</v>
      </c>
      <c r="AG585" s="223" t="s">
        <v>4038</v>
      </c>
      <c r="AH585" s="226" t="s">
        <v>4039</v>
      </c>
      <c r="AI585" s="221" t="s">
        <v>4040</v>
      </c>
      <c r="AJ585" s="227" t="s">
        <v>4041</v>
      </c>
      <c r="AK585" s="227" t="s">
        <v>4042</v>
      </c>
      <c r="AL585" s="227" t="s">
        <v>4043</v>
      </c>
      <c r="AM585" s="217" t="s">
        <v>2752</v>
      </c>
      <c r="AN585" s="217" t="s">
        <v>2753</v>
      </c>
      <c r="AO585" s="217">
        <v>560072</v>
      </c>
      <c r="AP585" s="217" t="s">
        <v>1645</v>
      </c>
      <c r="AQ585" s="225">
        <v>42898</v>
      </c>
      <c r="AR585" s="235"/>
    </row>
    <row r="586" spans="1:45" s="228" customFormat="1" ht="60" customHeight="1" x14ac:dyDescent="0.25">
      <c r="A586" s="217">
        <v>137</v>
      </c>
      <c r="B586" s="218" t="s">
        <v>4044</v>
      </c>
      <c r="C586" s="219" t="s">
        <v>649</v>
      </c>
      <c r="D586" s="220" t="s">
        <v>3359</v>
      </c>
      <c r="E586" s="221" t="s">
        <v>577</v>
      </c>
      <c r="F586" s="221" t="s">
        <v>2742</v>
      </c>
      <c r="G586" s="222" t="s">
        <v>4045</v>
      </c>
      <c r="H586" s="223">
        <v>875858082</v>
      </c>
      <c r="I586" s="217">
        <v>66.5</v>
      </c>
      <c r="J586" s="223" t="s">
        <v>1060</v>
      </c>
      <c r="K586" s="224">
        <v>0.70599999999999996</v>
      </c>
      <c r="L586" s="220" t="s">
        <v>4046</v>
      </c>
      <c r="M586" s="220" t="s">
        <v>1031</v>
      </c>
      <c r="N586" s="220"/>
      <c r="O586" s="220"/>
      <c r="P586" s="220"/>
      <c r="Q586" s="220"/>
      <c r="R586" s="220"/>
      <c r="S586" s="220"/>
      <c r="T586" s="220" t="s">
        <v>1640</v>
      </c>
      <c r="U586" s="220" t="e">
        <f>[1]Sheet1!D789</f>
        <v>#REF!</v>
      </c>
      <c r="V586" s="225">
        <v>36376</v>
      </c>
      <c r="W586" s="220" t="s">
        <v>4047</v>
      </c>
      <c r="X586" s="220" t="s">
        <v>4048</v>
      </c>
      <c r="Y586" s="217" t="s">
        <v>2762</v>
      </c>
      <c r="Z586" s="220" t="s">
        <v>3866</v>
      </c>
      <c r="AA586" s="220"/>
      <c r="AB586" s="220" t="s">
        <v>1637</v>
      </c>
      <c r="AC586" s="218"/>
      <c r="AD586" s="220" t="s">
        <v>1644</v>
      </c>
      <c r="AE586" s="220" t="s">
        <v>4049</v>
      </c>
      <c r="AF586" s="220" t="s">
        <v>142</v>
      </c>
      <c r="AG586" s="223" t="s">
        <v>4050</v>
      </c>
      <c r="AH586" s="223"/>
      <c r="AI586" s="221"/>
      <c r="AJ586" s="227" t="s">
        <v>4051</v>
      </c>
      <c r="AK586" s="227" t="s">
        <v>4052</v>
      </c>
      <c r="AL586" s="227" t="s">
        <v>4053</v>
      </c>
      <c r="AM586" s="217" t="s">
        <v>4054</v>
      </c>
      <c r="AN586" s="217" t="s">
        <v>3031</v>
      </c>
      <c r="AO586" s="217">
        <v>395007</v>
      </c>
      <c r="AP586" s="217" t="s">
        <v>2754</v>
      </c>
      <c r="AQ586" s="225">
        <v>42866</v>
      </c>
      <c r="AR586" s="235"/>
    </row>
    <row r="587" spans="1:45" s="228" customFormat="1" ht="60" customHeight="1" x14ac:dyDescent="0.25">
      <c r="A587" s="217">
        <v>138</v>
      </c>
      <c r="B587" s="218" t="s">
        <v>4055</v>
      </c>
      <c r="C587" s="219" t="s">
        <v>4056</v>
      </c>
      <c r="D587" s="220" t="s">
        <v>3873</v>
      </c>
      <c r="E587" s="221" t="s">
        <v>577</v>
      </c>
      <c r="F587" s="221" t="s">
        <v>2742</v>
      </c>
      <c r="G587" s="222" t="s">
        <v>4057</v>
      </c>
      <c r="H587" s="223">
        <v>8147963899</v>
      </c>
      <c r="I587" s="217"/>
      <c r="J587" s="223"/>
      <c r="K587" s="224">
        <v>0.626</v>
      </c>
      <c r="L587" s="220" t="s">
        <v>2744</v>
      </c>
      <c r="M587" s="220"/>
      <c r="N587" s="220"/>
      <c r="O587" s="220"/>
      <c r="P587" s="220"/>
      <c r="Q587" s="220"/>
      <c r="R587" s="220"/>
      <c r="S587" s="220"/>
      <c r="T587" s="220" t="s">
        <v>1640</v>
      </c>
      <c r="U587" s="220" t="e">
        <f>[1]Sheet1!D790</f>
        <v>#REF!</v>
      </c>
      <c r="V587" s="225">
        <v>36440</v>
      </c>
      <c r="W587" s="220" t="s">
        <v>4058</v>
      </c>
      <c r="X587" s="220" t="s">
        <v>4059</v>
      </c>
      <c r="Y587" s="217" t="s">
        <v>2747</v>
      </c>
      <c r="Z587" s="220" t="s">
        <v>3866</v>
      </c>
      <c r="AA587" s="220"/>
      <c r="AB587" s="220" t="s">
        <v>1637</v>
      </c>
      <c r="AC587" s="218"/>
      <c r="AD587" s="220" t="s">
        <v>1644</v>
      </c>
      <c r="AE587" s="220" t="s">
        <v>4060</v>
      </c>
      <c r="AF587" s="220" t="s">
        <v>2976</v>
      </c>
      <c r="AG587" s="223" t="s">
        <v>4061</v>
      </c>
      <c r="AH587" s="226"/>
      <c r="AI587" s="221"/>
      <c r="AJ587" s="227" t="s">
        <v>4062</v>
      </c>
      <c r="AK587" s="227" t="s">
        <v>4063</v>
      </c>
      <c r="AL587" s="227" t="s">
        <v>4064</v>
      </c>
      <c r="AM587" s="217" t="s">
        <v>4065</v>
      </c>
      <c r="AN587" s="217" t="s">
        <v>2753</v>
      </c>
      <c r="AO587" s="217">
        <v>573201</v>
      </c>
      <c r="AP587" s="217" t="s">
        <v>1645</v>
      </c>
      <c r="AQ587" s="225">
        <v>42892</v>
      </c>
      <c r="AR587" s="235"/>
    </row>
    <row r="588" spans="1:45" s="228" customFormat="1" ht="60" customHeight="1" x14ac:dyDescent="0.25">
      <c r="A588" s="217">
        <v>139</v>
      </c>
      <c r="B588" s="218" t="s">
        <v>4066</v>
      </c>
      <c r="C588" s="219" t="s">
        <v>692</v>
      </c>
      <c r="D588" s="220" t="s">
        <v>3873</v>
      </c>
      <c r="E588" s="221" t="s">
        <v>577</v>
      </c>
      <c r="F588" s="221" t="s">
        <v>2742</v>
      </c>
      <c r="G588" s="222" t="s">
        <v>4067</v>
      </c>
      <c r="H588" s="223">
        <v>7760073090</v>
      </c>
      <c r="I588" s="217"/>
      <c r="J588" s="223"/>
      <c r="K588" s="224">
        <v>0.61499999999999999</v>
      </c>
      <c r="L588" s="220" t="s">
        <v>2744</v>
      </c>
      <c r="M588" s="220"/>
      <c r="N588" s="220"/>
      <c r="O588" s="220"/>
      <c r="P588" s="220"/>
      <c r="Q588" s="220"/>
      <c r="R588" s="220"/>
      <c r="S588" s="220"/>
      <c r="T588" s="220" t="s">
        <v>1640</v>
      </c>
      <c r="U588" s="220" t="e">
        <f>[1]Sheet1!D791</f>
        <v>#REF!</v>
      </c>
      <c r="V588" s="225">
        <v>36241</v>
      </c>
      <c r="W588" s="220" t="s">
        <v>4068</v>
      </c>
      <c r="X588" s="220" t="s">
        <v>4069</v>
      </c>
      <c r="Y588" s="217" t="s">
        <v>2747</v>
      </c>
      <c r="Z588" s="220" t="s">
        <v>3866</v>
      </c>
      <c r="AA588" s="220"/>
      <c r="AB588" s="220" t="s">
        <v>1662</v>
      </c>
      <c r="AC588" s="218"/>
      <c r="AD588" s="220" t="s">
        <v>1644</v>
      </c>
      <c r="AE588" s="220" t="s">
        <v>1649</v>
      </c>
      <c r="AF588" s="220" t="s">
        <v>142</v>
      </c>
      <c r="AG588" s="223" t="s">
        <v>4070</v>
      </c>
      <c r="AH588" s="226"/>
      <c r="AI588" s="221"/>
      <c r="AJ588" s="227" t="s">
        <v>4071</v>
      </c>
      <c r="AK588" s="227" t="s">
        <v>4072</v>
      </c>
      <c r="AL588" s="227" t="s">
        <v>4073</v>
      </c>
      <c r="AM588" s="217" t="s">
        <v>4065</v>
      </c>
      <c r="AN588" s="217" t="s">
        <v>2753</v>
      </c>
      <c r="AO588" s="217">
        <v>573142</v>
      </c>
      <c r="AP588" s="217" t="s">
        <v>1645</v>
      </c>
      <c r="AQ588" s="225">
        <v>42889</v>
      </c>
    </row>
    <row r="589" spans="1:45" s="228" customFormat="1" ht="60" customHeight="1" x14ac:dyDescent="0.25">
      <c r="A589" s="217">
        <v>140</v>
      </c>
      <c r="B589" s="218" t="s">
        <v>4074</v>
      </c>
      <c r="C589" s="219" t="s">
        <v>690</v>
      </c>
      <c r="D589" s="220" t="s">
        <v>3873</v>
      </c>
      <c r="E589" s="221" t="s">
        <v>577</v>
      </c>
      <c r="F589" s="221" t="s">
        <v>2742</v>
      </c>
      <c r="G589" s="222" t="s">
        <v>4075</v>
      </c>
      <c r="H589" s="223">
        <v>9035833601</v>
      </c>
      <c r="I589" s="217"/>
      <c r="J589" s="223"/>
      <c r="K589" s="224">
        <v>0.56599999999999995</v>
      </c>
      <c r="L589" s="220" t="s">
        <v>2744</v>
      </c>
      <c r="M589" s="220"/>
      <c r="N589" s="220"/>
      <c r="O589" s="220"/>
      <c r="P589" s="220"/>
      <c r="Q589" s="220"/>
      <c r="R589" s="220"/>
      <c r="S589" s="220"/>
      <c r="T589" s="220" t="s">
        <v>1640</v>
      </c>
      <c r="U589" s="220" t="e">
        <f>[1]Sheet1!D792</f>
        <v>#REF!</v>
      </c>
      <c r="V589" s="225">
        <v>35950</v>
      </c>
      <c r="W589" s="220" t="s">
        <v>4076</v>
      </c>
      <c r="X589" s="220" t="s">
        <v>4077</v>
      </c>
      <c r="Y589" s="217" t="s">
        <v>2762</v>
      </c>
      <c r="Z589" s="220" t="s">
        <v>3866</v>
      </c>
      <c r="AA589" s="220"/>
      <c r="AB589" s="220" t="s">
        <v>1637</v>
      </c>
      <c r="AC589" s="218"/>
      <c r="AD589" s="220" t="s">
        <v>1687</v>
      </c>
      <c r="AE589" s="220" t="s">
        <v>4078</v>
      </c>
      <c r="AF589" s="220" t="s">
        <v>3612</v>
      </c>
      <c r="AG589" s="223" t="s">
        <v>4079</v>
      </c>
      <c r="AH589" s="226" t="s">
        <v>4080</v>
      </c>
      <c r="AI589" s="221"/>
      <c r="AJ589" s="227" t="s">
        <v>4081</v>
      </c>
      <c r="AK589" s="227" t="s">
        <v>4082</v>
      </c>
      <c r="AL589" s="227" t="s">
        <v>4083</v>
      </c>
      <c r="AM589" s="217" t="s">
        <v>2752</v>
      </c>
      <c r="AN589" s="217" t="s">
        <v>2753</v>
      </c>
      <c r="AO589" s="217">
        <v>560029</v>
      </c>
      <c r="AP589" s="217" t="s">
        <v>2754</v>
      </c>
      <c r="AQ589" s="225">
        <v>42887</v>
      </c>
    </row>
    <row r="590" spans="1:45" s="228" customFormat="1" ht="60" customHeight="1" x14ac:dyDescent="0.25">
      <c r="A590" s="217">
        <v>141</v>
      </c>
      <c r="B590" s="218" t="s">
        <v>4084</v>
      </c>
      <c r="C590" s="219" t="s">
        <v>703</v>
      </c>
      <c r="D590" s="220" t="s">
        <v>3359</v>
      </c>
      <c r="E590" s="221" t="s">
        <v>577</v>
      </c>
      <c r="F590" s="221" t="s">
        <v>2742</v>
      </c>
      <c r="G590" s="222" t="s">
        <v>4085</v>
      </c>
      <c r="H590" s="223">
        <v>9632358598</v>
      </c>
      <c r="I590" s="217"/>
      <c r="J590" s="223"/>
      <c r="K590" s="224">
        <v>0.76329999999999998</v>
      </c>
      <c r="L590" s="220" t="s">
        <v>2744</v>
      </c>
      <c r="M590" s="220"/>
      <c r="N590" s="220"/>
      <c r="O590" s="220"/>
      <c r="P590" s="220"/>
      <c r="Q590" s="220"/>
      <c r="R590" s="220"/>
      <c r="S590" s="220"/>
      <c r="T590" s="220" t="s">
        <v>1640</v>
      </c>
      <c r="U590" s="220" t="e">
        <f>[1]Sheet1!D793</f>
        <v>#REF!</v>
      </c>
      <c r="V590" s="225">
        <v>36276</v>
      </c>
      <c r="W590" s="220" t="s">
        <v>4086</v>
      </c>
      <c r="X590" s="220" t="s">
        <v>4087</v>
      </c>
      <c r="Y590" s="217" t="s">
        <v>2834</v>
      </c>
      <c r="Z590" s="220" t="s">
        <v>3866</v>
      </c>
      <c r="AA590" s="220"/>
      <c r="AB590" s="220" t="s">
        <v>1637</v>
      </c>
      <c r="AC590" s="218"/>
      <c r="AD590" s="220" t="s">
        <v>1644</v>
      </c>
      <c r="AE590" s="220" t="s">
        <v>1710</v>
      </c>
      <c r="AF590" s="220" t="s">
        <v>2749</v>
      </c>
      <c r="AG590" s="223">
        <v>9731315261</v>
      </c>
      <c r="AH590" s="223"/>
      <c r="AI590" s="221"/>
      <c r="AJ590" s="227" t="s">
        <v>4088</v>
      </c>
      <c r="AK590" s="227" t="s">
        <v>4089</v>
      </c>
      <c r="AL590" s="227" t="s">
        <v>4090</v>
      </c>
      <c r="AM590" s="217" t="s">
        <v>2752</v>
      </c>
      <c r="AN590" s="217" t="s">
        <v>2753</v>
      </c>
      <c r="AO590" s="217">
        <v>560018</v>
      </c>
      <c r="AP590" s="217" t="s">
        <v>2754</v>
      </c>
      <c r="AQ590" s="225">
        <v>42906</v>
      </c>
    </row>
    <row r="591" spans="1:45" s="228" customFormat="1" ht="60" customHeight="1" x14ac:dyDescent="0.25">
      <c r="A591" s="217">
        <v>142</v>
      </c>
      <c r="B591" s="218" t="s">
        <v>4091</v>
      </c>
      <c r="C591" s="219" t="s">
        <v>676</v>
      </c>
      <c r="D591" s="220" t="s">
        <v>3873</v>
      </c>
      <c r="E591" s="221" t="s">
        <v>577</v>
      </c>
      <c r="F591" s="221" t="s">
        <v>2742</v>
      </c>
      <c r="G591" s="222" t="s">
        <v>4092</v>
      </c>
      <c r="H591" s="223" t="s">
        <v>4093</v>
      </c>
      <c r="I591" s="217">
        <v>72</v>
      </c>
      <c r="J591" s="223"/>
      <c r="K591" s="224">
        <v>0.63</v>
      </c>
      <c r="L591" s="220" t="s">
        <v>2744</v>
      </c>
      <c r="M591" s="220"/>
      <c r="N591" s="220"/>
      <c r="O591" s="220"/>
      <c r="P591" s="220"/>
      <c r="Q591" s="220"/>
      <c r="R591" s="220"/>
      <c r="S591" s="220"/>
      <c r="T591" s="220" t="s">
        <v>1640</v>
      </c>
      <c r="U591" s="220" t="e">
        <f>[1]Sheet1!D794</f>
        <v>#REF!</v>
      </c>
      <c r="V591" s="225">
        <v>36303</v>
      </c>
      <c r="W591" s="220" t="s">
        <v>4094</v>
      </c>
      <c r="X591" s="220" t="s">
        <v>4095</v>
      </c>
      <c r="Y591" s="217" t="s">
        <v>2772</v>
      </c>
      <c r="Z591" s="220" t="s">
        <v>3866</v>
      </c>
      <c r="AA591" s="220"/>
      <c r="AB591" s="220" t="s">
        <v>3166</v>
      </c>
      <c r="AC591" s="218">
        <v>598989970241</v>
      </c>
      <c r="AD591" s="220" t="s">
        <v>1644</v>
      </c>
      <c r="AE591" s="220" t="s">
        <v>4096</v>
      </c>
      <c r="AF591" s="220" t="s">
        <v>142</v>
      </c>
      <c r="AG591" s="223" t="s">
        <v>4097</v>
      </c>
      <c r="AH591" s="226" t="s">
        <v>4098</v>
      </c>
      <c r="AI591" s="221"/>
      <c r="AJ591" s="227" t="s">
        <v>4099</v>
      </c>
      <c r="AK591" s="229" t="s">
        <v>4100</v>
      </c>
      <c r="AL591" s="227" t="s">
        <v>4101</v>
      </c>
      <c r="AM591" s="217" t="s">
        <v>2752</v>
      </c>
      <c r="AN591" s="217" t="s">
        <v>2753</v>
      </c>
      <c r="AO591" s="217">
        <v>560029</v>
      </c>
      <c r="AP591" s="217" t="s">
        <v>1645</v>
      </c>
      <c r="AQ591" s="225">
        <v>42867</v>
      </c>
    </row>
    <row r="592" spans="1:45" s="228" customFormat="1" ht="60" customHeight="1" x14ac:dyDescent="0.25">
      <c r="A592" s="217">
        <v>143</v>
      </c>
      <c r="B592" s="218" t="s">
        <v>4102</v>
      </c>
      <c r="C592" s="219" t="s">
        <v>598</v>
      </c>
      <c r="D592" s="220" t="s">
        <v>3873</v>
      </c>
      <c r="E592" s="221" t="s">
        <v>577</v>
      </c>
      <c r="F592" s="221" t="s">
        <v>2742</v>
      </c>
      <c r="G592" s="222" t="s">
        <v>4103</v>
      </c>
      <c r="H592" s="223">
        <v>9513026369</v>
      </c>
      <c r="I592" s="217"/>
      <c r="J592" s="223"/>
      <c r="K592" s="224">
        <v>0.59330000000000005</v>
      </c>
      <c r="L592" s="220" t="s">
        <v>2744</v>
      </c>
      <c r="M592" s="220"/>
      <c r="N592" s="220"/>
      <c r="O592" s="220"/>
      <c r="P592" s="220"/>
      <c r="Q592" s="220"/>
      <c r="R592" s="220"/>
      <c r="S592" s="220"/>
      <c r="T592" s="220" t="s">
        <v>1640</v>
      </c>
      <c r="U592" s="220" t="e">
        <f>[1]Sheet1!D795</f>
        <v>#REF!</v>
      </c>
      <c r="V592" s="225">
        <v>36357</v>
      </c>
      <c r="W592" s="220" t="s">
        <v>4104</v>
      </c>
      <c r="X592" s="220" t="s">
        <v>4105</v>
      </c>
      <c r="Y592" s="217" t="s">
        <v>2747</v>
      </c>
      <c r="Z592" s="220" t="s">
        <v>3866</v>
      </c>
      <c r="AA592" s="220"/>
      <c r="AB592" s="220" t="s">
        <v>1637</v>
      </c>
      <c r="AC592" s="218">
        <v>932969096148</v>
      </c>
      <c r="AD592" s="220" t="s">
        <v>1644</v>
      </c>
      <c r="AE592" s="220" t="s">
        <v>1858</v>
      </c>
      <c r="AF592" s="220" t="s">
        <v>2939</v>
      </c>
      <c r="AG592" s="223"/>
      <c r="AH592" s="226" t="s">
        <v>4106</v>
      </c>
      <c r="AI592" s="221"/>
      <c r="AJ592" s="239" t="s">
        <v>4107</v>
      </c>
      <c r="AK592" s="227" t="s">
        <v>4108</v>
      </c>
      <c r="AL592" s="227" t="s">
        <v>4109</v>
      </c>
      <c r="AM592" s="217" t="s">
        <v>2752</v>
      </c>
      <c r="AN592" s="217" t="s">
        <v>2753</v>
      </c>
      <c r="AO592" s="217">
        <v>560037</v>
      </c>
      <c r="AP592" s="217" t="s">
        <v>2754</v>
      </c>
      <c r="AQ592" s="225">
        <v>42886</v>
      </c>
    </row>
    <row r="593" spans="1:43" s="228" customFormat="1" ht="48" x14ac:dyDescent="0.25">
      <c r="A593" s="217">
        <v>144</v>
      </c>
      <c r="B593" s="218" t="s">
        <v>4110</v>
      </c>
      <c r="C593" s="219" t="s">
        <v>4111</v>
      </c>
      <c r="D593" s="220" t="s">
        <v>3873</v>
      </c>
      <c r="E593" s="221" t="s">
        <v>577</v>
      </c>
      <c r="F593" s="221" t="s">
        <v>2742</v>
      </c>
      <c r="G593" s="222" t="s">
        <v>4112</v>
      </c>
      <c r="H593" s="223">
        <v>9500537478</v>
      </c>
      <c r="I593" s="217"/>
      <c r="J593" s="223"/>
      <c r="K593" s="224">
        <v>0.70899999999999996</v>
      </c>
      <c r="L593" s="220" t="s">
        <v>3460</v>
      </c>
      <c r="M593" s="220"/>
      <c r="N593" s="220"/>
      <c r="O593" s="220"/>
      <c r="P593" s="220"/>
      <c r="Q593" s="220"/>
      <c r="R593" s="220"/>
      <c r="S593" s="220"/>
      <c r="T593" s="220" t="s">
        <v>1640</v>
      </c>
      <c r="U593" s="220" t="e">
        <f>[1]Sheet1!D796</f>
        <v>#REF!</v>
      </c>
      <c r="V593" s="225">
        <v>36630</v>
      </c>
      <c r="W593" s="220" t="s">
        <v>4113</v>
      </c>
      <c r="X593" s="220" t="s">
        <v>4114</v>
      </c>
      <c r="Y593" s="217" t="s">
        <v>2762</v>
      </c>
      <c r="Z593" s="220" t="s">
        <v>3866</v>
      </c>
      <c r="AA593" s="220"/>
      <c r="AB593" s="220" t="s">
        <v>1637</v>
      </c>
      <c r="AC593" s="218"/>
      <c r="AD593" s="220" t="s">
        <v>1644</v>
      </c>
      <c r="AE593" s="220" t="s">
        <v>4115</v>
      </c>
      <c r="AF593" s="220" t="s">
        <v>4116</v>
      </c>
      <c r="AG593" s="223" t="s">
        <v>4117</v>
      </c>
      <c r="AH593" s="226" t="s">
        <v>4118</v>
      </c>
      <c r="AI593" s="221"/>
      <c r="AJ593" s="227" t="s">
        <v>4119</v>
      </c>
      <c r="AK593" s="227" t="s">
        <v>4120</v>
      </c>
      <c r="AL593" s="227" t="s">
        <v>4121</v>
      </c>
      <c r="AM593" s="217" t="s">
        <v>4023</v>
      </c>
      <c r="AN593" s="217" t="s">
        <v>2854</v>
      </c>
      <c r="AO593" s="217">
        <v>635109</v>
      </c>
      <c r="AP593" s="217" t="s">
        <v>2754</v>
      </c>
      <c r="AQ593" s="225">
        <v>42875</v>
      </c>
    </row>
    <row r="594" spans="1:43" s="228" customFormat="1" ht="48" x14ac:dyDescent="0.25">
      <c r="A594" s="217">
        <v>145</v>
      </c>
      <c r="B594" s="218" t="s">
        <v>4122</v>
      </c>
      <c r="C594" s="219" t="s">
        <v>645</v>
      </c>
      <c r="D594" s="220" t="s">
        <v>3359</v>
      </c>
      <c r="E594" s="221" t="s">
        <v>577</v>
      </c>
      <c r="F594" s="221" t="s">
        <v>2742</v>
      </c>
      <c r="G594" s="222" t="s">
        <v>4123</v>
      </c>
      <c r="H594" s="223">
        <v>8884708933</v>
      </c>
      <c r="I594" s="217">
        <v>75</v>
      </c>
      <c r="J594" s="223"/>
      <c r="K594" s="224">
        <v>0.79</v>
      </c>
      <c r="L594" s="220" t="s">
        <v>2744</v>
      </c>
      <c r="M594" s="220"/>
      <c r="N594" s="220"/>
      <c r="O594" s="220"/>
      <c r="P594" s="220"/>
      <c r="Q594" s="220"/>
      <c r="R594" s="220"/>
      <c r="S594" s="220"/>
      <c r="T594" s="220" t="s">
        <v>1640</v>
      </c>
      <c r="U594" s="220" t="e">
        <f>[1]Sheet1!D798</f>
        <v>#REF!</v>
      </c>
      <c r="V594" s="225">
        <v>36498</v>
      </c>
      <c r="W594" s="220" t="s">
        <v>4124</v>
      </c>
      <c r="X594" s="220" t="s">
        <v>4125</v>
      </c>
      <c r="Y594" s="217" t="s">
        <v>2772</v>
      </c>
      <c r="Z594" s="220" t="s">
        <v>3866</v>
      </c>
      <c r="AA594" s="220"/>
      <c r="AB594" s="220" t="s">
        <v>2814</v>
      </c>
      <c r="AC594" s="218"/>
      <c r="AD594" s="220" t="s">
        <v>1644</v>
      </c>
      <c r="AE594" s="220" t="s">
        <v>4126</v>
      </c>
      <c r="AF594" s="220" t="s">
        <v>3137</v>
      </c>
      <c r="AG594" s="223" t="s">
        <v>4127</v>
      </c>
      <c r="AH594" s="223" t="s">
        <v>4128</v>
      </c>
      <c r="AI594" s="221"/>
      <c r="AJ594" s="227" t="s">
        <v>4129</v>
      </c>
      <c r="AK594" s="227" t="s">
        <v>4130</v>
      </c>
      <c r="AL594" s="227" t="s">
        <v>4131</v>
      </c>
      <c r="AM594" s="217" t="s">
        <v>2752</v>
      </c>
      <c r="AN594" s="217" t="s">
        <v>2753</v>
      </c>
      <c r="AO594" s="217">
        <v>560076</v>
      </c>
      <c r="AP594" s="217" t="s">
        <v>2754</v>
      </c>
      <c r="AQ594" s="225">
        <v>42865</v>
      </c>
    </row>
    <row r="595" spans="1:43" s="228" customFormat="1" ht="60" x14ac:dyDescent="0.25">
      <c r="A595" s="217">
        <v>146</v>
      </c>
      <c r="B595" s="218" t="s">
        <v>4132</v>
      </c>
      <c r="C595" s="219" t="s">
        <v>648</v>
      </c>
      <c r="D595" s="220" t="s">
        <v>3359</v>
      </c>
      <c r="E595" s="221" t="s">
        <v>577</v>
      </c>
      <c r="F595" s="221" t="s">
        <v>2742</v>
      </c>
      <c r="G595" s="222" t="s">
        <v>4133</v>
      </c>
      <c r="H595" s="223">
        <v>9491887358</v>
      </c>
      <c r="I595" s="217">
        <v>87</v>
      </c>
      <c r="J595" s="223"/>
      <c r="K595" s="224">
        <v>0.94599999999999995</v>
      </c>
      <c r="L595" s="220" t="s">
        <v>2916</v>
      </c>
      <c r="M595" s="220"/>
      <c r="N595" s="220"/>
      <c r="O595" s="220"/>
      <c r="P595" s="220"/>
      <c r="Q595" s="220"/>
      <c r="R595" s="220"/>
      <c r="S595" s="220"/>
      <c r="T595" s="220" t="s">
        <v>1640</v>
      </c>
      <c r="U595" s="220" t="e">
        <f>[1]Sheet1!D799</f>
        <v>#REF!</v>
      </c>
      <c r="V595" s="225">
        <v>36122</v>
      </c>
      <c r="W595" s="220" t="s">
        <v>4134</v>
      </c>
      <c r="X595" s="220" t="s">
        <v>4135</v>
      </c>
      <c r="Y595" s="217" t="s">
        <v>2834</v>
      </c>
      <c r="Z595" s="220" t="s">
        <v>3866</v>
      </c>
      <c r="AA595" s="220"/>
      <c r="AB595" s="220" t="s">
        <v>1637</v>
      </c>
      <c r="AC595" s="218">
        <v>848016496804</v>
      </c>
      <c r="AD595" s="217" t="s">
        <v>1644</v>
      </c>
      <c r="AE595" s="220" t="s">
        <v>1775</v>
      </c>
      <c r="AF595" s="220" t="s">
        <v>2836</v>
      </c>
      <c r="AG595" s="223" t="s">
        <v>4136</v>
      </c>
      <c r="AH595" s="223"/>
      <c r="AI595" s="221"/>
      <c r="AJ595" s="227" t="s">
        <v>4137</v>
      </c>
      <c r="AK595" s="227" t="s">
        <v>4138</v>
      </c>
      <c r="AL595" s="227" t="s">
        <v>4139</v>
      </c>
      <c r="AM595" s="217" t="s">
        <v>4140</v>
      </c>
      <c r="AN595" s="217" t="s">
        <v>4141</v>
      </c>
      <c r="AO595" s="217">
        <v>522410</v>
      </c>
      <c r="AP595" s="217" t="s">
        <v>2754</v>
      </c>
      <c r="AQ595" s="225">
        <v>42867</v>
      </c>
    </row>
    <row r="596" spans="1:43" s="228" customFormat="1" ht="48" x14ac:dyDescent="0.25">
      <c r="A596" s="217">
        <v>147</v>
      </c>
      <c r="B596" s="218" t="s">
        <v>4142</v>
      </c>
      <c r="C596" s="219" t="s">
        <v>689</v>
      </c>
      <c r="D596" s="220" t="s">
        <v>3873</v>
      </c>
      <c r="E596" s="221" t="s">
        <v>577</v>
      </c>
      <c r="F596" s="221" t="s">
        <v>2742</v>
      </c>
      <c r="G596" s="222" t="s">
        <v>4143</v>
      </c>
      <c r="H596" s="223">
        <v>8957763163</v>
      </c>
      <c r="I596" s="217"/>
      <c r="J596" s="223" t="s">
        <v>1060</v>
      </c>
      <c r="K596" s="224">
        <v>0.82399999999999995</v>
      </c>
      <c r="L596" s="220" t="s">
        <v>4144</v>
      </c>
      <c r="M596" s="220"/>
      <c r="N596" s="220"/>
      <c r="O596" s="220"/>
      <c r="P596" s="220"/>
      <c r="Q596" s="220"/>
      <c r="R596" s="220"/>
      <c r="S596" s="220"/>
      <c r="T596" s="220" t="s">
        <v>1640</v>
      </c>
      <c r="U596" s="220" t="e">
        <f>[1]Sheet1!D800</f>
        <v>#REF!</v>
      </c>
      <c r="V596" s="225">
        <v>36334</v>
      </c>
      <c r="W596" s="220" t="s">
        <v>4145</v>
      </c>
      <c r="X596" s="220" t="s">
        <v>4146</v>
      </c>
      <c r="Y596" s="217" t="s">
        <v>2762</v>
      </c>
      <c r="Z596" s="220" t="s">
        <v>3866</v>
      </c>
      <c r="AA596" s="220"/>
      <c r="AB596" s="220" t="s">
        <v>1662</v>
      </c>
      <c r="AC596" s="218">
        <v>293293431786</v>
      </c>
      <c r="AD596" s="220" t="s">
        <v>1644</v>
      </c>
      <c r="AE596" s="220" t="s">
        <v>1682</v>
      </c>
      <c r="AF596" s="220" t="s">
        <v>142</v>
      </c>
      <c r="AG596" s="223" t="s">
        <v>4147</v>
      </c>
      <c r="AH596" s="226" t="s">
        <v>4148</v>
      </c>
      <c r="AI596" s="221"/>
      <c r="AJ596" s="227" t="s">
        <v>4149</v>
      </c>
      <c r="AK596" s="227" t="s">
        <v>4150</v>
      </c>
      <c r="AL596" s="227"/>
      <c r="AM596" s="217" t="s">
        <v>3882</v>
      </c>
      <c r="AN596" s="217" t="s">
        <v>3908</v>
      </c>
      <c r="AO596" s="217">
        <v>226001</v>
      </c>
      <c r="AP596" s="217" t="s">
        <v>2754</v>
      </c>
      <c r="AQ596" s="225">
        <v>42886</v>
      </c>
    </row>
    <row r="597" spans="1:43" s="228" customFormat="1" ht="36" x14ac:dyDescent="0.25">
      <c r="A597" s="217">
        <v>148</v>
      </c>
      <c r="B597" s="218" t="s">
        <v>4151</v>
      </c>
      <c r="C597" s="219" t="s">
        <v>688</v>
      </c>
      <c r="D597" s="220" t="s">
        <v>3873</v>
      </c>
      <c r="E597" s="221" t="s">
        <v>577</v>
      </c>
      <c r="F597" s="221" t="s">
        <v>2742</v>
      </c>
      <c r="G597" s="222" t="s">
        <v>4152</v>
      </c>
      <c r="H597" s="223">
        <v>8553844420</v>
      </c>
      <c r="I597" s="217"/>
      <c r="J597" s="223"/>
      <c r="K597" s="224">
        <v>0.59160000000000001</v>
      </c>
      <c r="L597" s="220" t="s">
        <v>2744</v>
      </c>
      <c r="M597" s="220"/>
      <c r="N597" s="220"/>
      <c r="O597" s="220"/>
      <c r="P597" s="220"/>
      <c r="Q597" s="220"/>
      <c r="R597" s="220"/>
      <c r="S597" s="220"/>
      <c r="T597" s="220" t="s">
        <v>1640</v>
      </c>
      <c r="U597" s="220" t="e">
        <f>[1]Sheet1!D801</f>
        <v>#REF!</v>
      </c>
      <c r="V597" s="225">
        <v>35896</v>
      </c>
      <c r="W597" s="220" t="s">
        <v>4153</v>
      </c>
      <c r="X597" s="220" t="s">
        <v>4154</v>
      </c>
      <c r="Y597" s="217" t="s">
        <v>2747</v>
      </c>
      <c r="Z597" s="220" t="s">
        <v>3866</v>
      </c>
      <c r="AA597" s="220"/>
      <c r="AB597" s="220" t="s">
        <v>1637</v>
      </c>
      <c r="AC597" s="218">
        <v>969967284135</v>
      </c>
      <c r="AD597" s="220" t="s">
        <v>1644</v>
      </c>
      <c r="AE597" s="220" t="s">
        <v>1858</v>
      </c>
      <c r="AF597" s="220" t="s">
        <v>2939</v>
      </c>
      <c r="AG597" s="223" t="s">
        <v>4155</v>
      </c>
      <c r="AH597" s="226"/>
      <c r="AI597" s="221"/>
      <c r="AJ597" s="227" t="s">
        <v>4156</v>
      </c>
      <c r="AK597" s="227" t="s">
        <v>4157</v>
      </c>
      <c r="AL597" s="227" t="s">
        <v>4158</v>
      </c>
      <c r="AM597" s="217" t="s">
        <v>2752</v>
      </c>
      <c r="AN597" s="217" t="s">
        <v>2753</v>
      </c>
      <c r="AO597" s="217">
        <v>560029</v>
      </c>
      <c r="AP597" s="217" t="s">
        <v>2754</v>
      </c>
      <c r="AQ597" s="225">
        <v>42886</v>
      </c>
    </row>
    <row r="598" spans="1:43" s="228" customFormat="1" ht="48" x14ac:dyDescent="0.25">
      <c r="A598" s="217">
        <v>149</v>
      </c>
      <c r="B598" s="218" t="s">
        <v>4159</v>
      </c>
      <c r="C598" s="219" t="s">
        <v>666</v>
      </c>
      <c r="D598" s="220" t="s">
        <v>3359</v>
      </c>
      <c r="E598" s="221" t="s">
        <v>577</v>
      </c>
      <c r="F598" s="221" t="s">
        <v>2742</v>
      </c>
      <c r="G598" s="222" t="s">
        <v>667</v>
      </c>
      <c r="H598" s="223">
        <v>9830202321</v>
      </c>
      <c r="I598" s="217">
        <v>73.2</v>
      </c>
      <c r="J598" s="223" t="s">
        <v>1060</v>
      </c>
      <c r="K598" s="224">
        <v>0.878</v>
      </c>
      <c r="L598" s="220" t="s">
        <v>2790</v>
      </c>
      <c r="M598" s="220"/>
      <c r="N598" s="220"/>
      <c r="O598" s="220"/>
      <c r="P598" s="220"/>
      <c r="Q598" s="220"/>
      <c r="R598" s="220"/>
      <c r="S598" s="220"/>
      <c r="T598" s="220" t="s">
        <v>1640</v>
      </c>
      <c r="U598" s="220" t="e">
        <f>[1]Sheet1!D802</f>
        <v>#REF!</v>
      </c>
      <c r="V598" s="225">
        <v>36244</v>
      </c>
      <c r="W598" s="220" t="s">
        <v>4160</v>
      </c>
      <c r="X598" s="220" t="s">
        <v>4161</v>
      </c>
      <c r="Y598" s="217" t="s">
        <v>2762</v>
      </c>
      <c r="Z598" s="220" t="s">
        <v>3866</v>
      </c>
      <c r="AA598" s="220"/>
      <c r="AB598" s="220" t="s">
        <v>1637</v>
      </c>
      <c r="AC598" s="218"/>
      <c r="AD598" s="220" t="s">
        <v>1644</v>
      </c>
      <c r="AE598" s="220" t="s">
        <v>142</v>
      </c>
      <c r="AF598" s="220" t="s">
        <v>142</v>
      </c>
      <c r="AG598" s="220" t="s">
        <v>4162</v>
      </c>
      <c r="AH598" s="220" t="s">
        <v>667</v>
      </c>
      <c r="AI598" s="221"/>
      <c r="AJ598" s="227" t="s">
        <v>4163</v>
      </c>
      <c r="AK598" s="227" t="s">
        <v>4164</v>
      </c>
      <c r="AL598" s="227" t="s">
        <v>4165</v>
      </c>
      <c r="AM598" s="217" t="s">
        <v>4166</v>
      </c>
      <c r="AN598" s="217" t="s">
        <v>2954</v>
      </c>
      <c r="AO598" s="217">
        <v>711102</v>
      </c>
      <c r="AP598" s="217" t="s">
        <v>1645</v>
      </c>
      <c r="AQ598" s="225">
        <v>42861</v>
      </c>
    </row>
    <row r="599" spans="1:43" s="228" customFormat="1" ht="36" x14ac:dyDescent="0.25">
      <c r="A599" s="217">
        <v>150</v>
      </c>
      <c r="B599" s="218" t="s">
        <v>4167</v>
      </c>
      <c r="C599" s="219" t="s">
        <v>684</v>
      </c>
      <c r="D599" s="220" t="s">
        <v>3873</v>
      </c>
      <c r="E599" s="221" t="s">
        <v>577</v>
      </c>
      <c r="F599" s="221" t="s">
        <v>2742</v>
      </c>
      <c r="G599" s="222" t="s">
        <v>4168</v>
      </c>
      <c r="H599" s="223">
        <v>8050803037</v>
      </c>
      <c r="I599" s="217"/>
      <c r="J599" s="223"/>
      <c r="K599" s="224">
        <v>0.73660000000000003</v>
      </c>
      <c r="L599" s="220" t="s">
        <v>2744</v>
      </c>
      <c r="M599" s="220"/>
      <c r="N599" s="220"/>
      <c r="O599" s="220"/>
      <c r="P599" s="220"/>
      <c r="Q599" s="220"/>
      <c r="R599" s="220"/>
      <c r="S599" s="220"/>
      <c r="T599" s="220" t="s">
        <v>1640</v>
      </c>
      <c r="U599" s="220" t="e">
        <f>[1]Sheet1!D803</f>
        <v>#REF!</v>
      </c>
      <c r="V599" s="225">
        <v>36115</v>
      </c>
      <c r="W599" s="220" t="s">
        <v>4169</v>
      </c>
      <c r="X599" s="220" t="s">
        <v>4170</v>
      </c>
      <c r="Y599" s="217" t="s">
        <v>2834</v>
      </c>
      <c r="Z599" s="220" t="s">
        <v>3866</v>
      </c>
      <c r="AA599" s="220"/>
      <c r="AB599" s="220" t="s">
        <v>1662</v>
      </c>
      <c r="AC599" s="218">
        <v>494039240928</v>
      </c>
      <c r="AD599" s="220" t="s">
        <v>1644</v>
      </c>
      <c r="AE599" s="220" t="s">
        <v>1959</v>
      </c>
      <c r="AF599" s="220" t="s">
        <v>142</v>
      </c>
      <c r="AG599" s="223" t="s">
        <v>4171</v>
      </c>
      <c r="AH599" s="226"/>
      <c r="AI599" s="221"/>
      <c r="AJ599" s="227" t="s">
        <v>4172</v>
      </c>
      <c r="AK599" s="227" t="s">
        <v>4173</v>
      </c>
      <c r="AL599" s="227" t="s">
        <v>4174</v>
      </c>
      <c r="AM599" s="217" t="s">
        <v>2777</v>
      </c>
      <c r="AN599" s="217" t="s">
        <v>2753</v>
      </c>
      <c r="AO599" s="217">
        <v>560010</v>
      </c>
      <c r="AP599" s="217" t="s">
        <v>2754</v>
      </c>
      <c r="AQ599" s="225">
        <v>42879</v>
      </c>
    </row>
    <row r="600" spans="1:43" s="228" customFormat="1" ht="36" x14ac:dyDescent="0.25">
      <c r="A600" s="217">
        <v>151</v>
      </c>
      <c r="B600" s="218" t="s">
        <v>4175</v>
      </c>
      <c r="C600" s="219" t="s">
        <v>654</v>
      </c>
      <c r="D600" s="220" t="s">
        <v>3359</v>
      </c>
      <c r="E600" s="221" t="s">
        <v>577</v>
      </c>
      <c r="F600" s="221" t="s">
        <v>2742</v>
      </c>
      <c r="G600" s="222" t="s">
        <v>4176</v>
      </c>
      <c r="H600" s="223">
        <v>7337694611</v>
      </c>
      <c r="I600" s="217"/>
      <c r="J600" s="223"/>
      <c r="K600" s="224">
        <v>0.57499999999999996</v>
      </c>
      <c r="L600" s="220" t="s">
        <v>2744</v>
      </c>
      <c r="M600" s="220"/>
      <c r="N600" s="220"/>
      <c r="O600" s="220"/>
      <c r="P600" s="220"/>
      <c r="Q600" s="220"/>
      <c r="R600" s="220"/>
      <c r="S600" s="220"/>
      <c r="T600" s="220" t="s">
        <v>1640</v>
      </c>
      <c r="U600" s="220" t="e">
        <f>[1]Sheet1!D804</f>
        <v>#REF!</v>
      </c>
      <c r="V600" s="225">
        <v>36393</v>
      </c>
      <c r="W600" s="220" t="s">
        <v>4177</v>
      </c>
      <c r="X600" s="220" t="s">
        <v>4178</v>
      </c>
      <c r="Y600" s="217" t="s">
        <v>2834</v>
      </c>
      <c r="Z600" s="220" t="s">
        <v>3866</v>
      </c>
      <c r="AA600" s="220"/>
      <c r="AB600" s="220" t="s">
        <v>1637</v>
      </c>
      <c r="AC600" s="218">
        <v>572092936058</v>
      </c>
      <c r="AD600" s="220" t="s">
        <v>1644</v>
      </c>
      <c r="AE600" s="220" t="s">
        <v>2061</v>
      </c>
      <c r="AF600" s="220" t="s">
        <v>2061</v>
      </c>
      <c r="AG600" s="223" t="s">
        <v>4179</v>
      </c>
      <c r="AH600" s="226" t="s">
        <v>4180</v>
      </c>
      <c r="AI600" s="221"/>
      <c r="AJ600" s="227" t="s">
        <v>4181</v>
      </c>
      <c r="AK600" s="227" t="s">
        <v>4182</v>
      </c>
      <c r="AL600" s="227"/>
      <c r="AM600" s="217" t="s">
        <v>2752</v>
      </c>
      <c r="AN600" s="217" t="s">
        <v>2753</v>
      </c>
      <c r="AO600" s="217">
        <v>560064</v>
      </c>
      <c r="AP600" s="217" t="s">
        <v>2754</v>
      </c>
      <c r="AQ600" s="225">
        <v>42886</v>
      </c>
    </row>
    <row r="601" spans="1:43" s="228" customFormat="1" ht="36" x14ac:dyDescent="0.25">
      <c r="A601" s="217">
        <v>152</v>
      </c>
      <c r="B601" s="218" t="s">
        <v>4183</v>
      </c>
      <c r="C601" s="219" t="s">
        <v>675</v>
      </c>
      <c r="D601" s="220" t="s">
        <v>3873</v>
      </c>
      <c r="E601" s="221" t="s">
        <v>577</v>
      </c>
      <c r="F601" s="221" t="s">
        <v>2742</v>
      </c>
      <c r="G601" s="222" t="s">
        <v>4184</v>
      </c>
      <c r="H601" s="223">
        <v>9886406406</v>
      </c>
      <c r="I601" s="217">
        <v>59</v>
      </c>
      <c r="J601" s="223"/>
      <c r="K601" s="224">
        <v>0.64500000000000002</v>
      </c>
      <c r="L601" s="220" t="s">
        <v>4185</v>
      </c>
      <c r="M601" s="220"/>
      <c r="N601" s="220"/>
      <c r="O601" s="220"/>
      <c r="P601" s="220"/>
      <c r="Q601" s="220"/>
      <c r="R601" s="220"/>
      <c r="S601" s="220"/>
      <c r="T601" s="220" t="s">
        <v>1640</v>
      </c>
      <c r="U601" s="220" t="e">
        <f>[1]Sheet1!D805</f>
        <v>#REF!</v>
      </c>
      <c r="V601" s="225">
        <v>36162</v>
      </c>
      <c r="W601" s="220" t="s">
        <v>4186</v>
      </c>
      <c r="X601" s="220" t="s">
        <v>4187</v>
      </c>
      <c r="Y601" s="217" t="s">
        <v>2834</v>
      </c>
      <c r="Z601" s="220" t="s">
        <v>3866</v>
      </c>
      <c r="AA601" s="220"/>
      <c r="AB601" s="220" t="s">
        <v>1637</v>
      </c>
      <c r="AC601" s="218"/>
      <c r="AD601" s="220" t="s">
        <v>1644</v>
      </c>
      <c r="AE601" s="220" t="s">
        <v>3784</v>
      </c>
      <c r="AF601" s="220" t="s">
        <v>142</v>
      </c>
      <c r="AG601" s="223" t="s">
        <v>4188</v>
      </c>
      <c r="AH601" s="223" t="s">
        <v>4189</v>
      </c>
      <c r="AI601" s="221"/>
      <c r="AJ601" s="227" t="s">
        <v>4190</v>
      </c>
      <c r="AK601" s="227" t="s">
        <v>4191</v>
      </c>
      <c r="AL601" s="227" t="s">
        <v>4192</v>
      </c>
      <c r="AM601" s="217" t="s">
        <v>2752</v>
      </c>
      <c r="AN601" s="217" t="s">
        <v>2753</v>
      </c>
      <c r="AO601" s="217">
        <v>560054</v>
      </c>
      <c r="AP601" s="217" t="s">
        <v>1645</v>
      </c>
      <c r="AQ601" s="225">
        <v>42866</v>
      </c>
    </row>
    <row r="602" spans="1:43" s="228" customFormat="1" ht="36" x14ac:dyDescent="0.25">
      <c r="A602" s="217">
        <v>153</v>
      </c>
      <c r="B602" s="218" t="s">
        <v>4193</v>
      </c>
      <c r="C602" s="219" t="s">
        <v>674</v>
      </c>
      <c r="D602" s="220" t="s">
        <v>3873</v>
      </c>
      <c r="E602" s="221" t="s">
        <v>577</v>
      </c>
      <c r="F602" s="221" t="s">
        <v>2742</v>
      </c>
      <c r="G602" s="222" t="s">
        <v>4194</v>
      </c>
      <c r="H602" s="223">
        <v>9535109572</v>
      </c>
      <c r="I602" s="217">
        <v>86</v>
      </c>
      <c r="J602" s="223" t="s">
        <v>1098</v>
      </c>
      <c r="K602" s="224">
        <v>0.69399999999999995</v>
      </c>
      <c r="L602" s="220" t="s">
        <v>4195</v>
      </c>
      <c r="M602" s="220"/>
      <c r="N602" s="220"/>
      <c r="O602" s="220"/>
      <c r="P602" s="220"/>
      <c r="Q602" s="220"/>
      <c r="R602" s="220"/>
      <c r="S602" s="220"/>
      <c r="T602" s="220" t="s">
        <v>1640</v>
      </c>
      <c r="U602" s="220" t="e">
        <f>[1]Sheet1!D806</f>
        <v>#REF!</v>
      </c>
      <c r="V602" s="225">
        <v>36403</v>
      </c>
      <c r="W602" s="220" t="s">
        <v>4196</v>
      </c>
      <c r="X602" s="220" t="s">
        <v>4197</v>
      </c>
      <c r="Y602" s="217" t="s">
        <v>2762</v>
      </c>
      <c r="Z602" s="220" t="s">
        <v>3866</v>
      </c>
      <c r="AA602" s="220"/>
      <c r="AB602" s="220" t="s">
        <v>1637</v>
      </c>
      <c r="AC602" s="218"/>
      <c r="AD602" s="220"/>
      <c r="AE602" s="220"/>
      <c r="AF602" s="220"/>
      <c r="AG602" s="223" t="s">
        <v>4198</v>
      </c>
      <c r="AH602" s="223" t="s">
        <v>4199</v>
      </c>
      <c r="AI602" s="221"/>
      <c r="AJ602" s="227" t="s">
        <v>4200</v>
      </c>
      <c r="AK602" s="227" t="s">
        <v>3065</v>
      </c>
      <c r="AL602" s="227" t="s">
        <v>4201</v>
      </c>
      <c r="AM602" s="217" t="s">
        <v>4202</v>
      </c>
      <c r="AN602" s="217" t="s">
        <v>2753</v>
      </c>
      <c r="AO602" s="217">
        <v>560068</v>
      </c>
      <c r="AP602" s="217" t="s">
        <v>1645</v>
      </c>
      <c r="AQ602" s="225">
        <v>42866</v>
      </c>
    </row>
    <row r="603" spans="1:43" s="228" customFormat="1" ht="36" x14ac:dyDescent="0.25">
      <c r="A603" s="217">
        <v>154</v>
      </c>
      <c r="B603" s="218" t="s">
        <v>4203</v>
      </c>
      <c r="C603" s="219" t="s">
        <v>4204</v>
      </c>
      <c r="D603" s="220" t="s">
        <v>3873</v>
      </c>
      <c r="E603" s="221" t="s">
        <v>577</v>
      </c>
      <c r="F603" s="221" t="s">
        <v>2742</v>
      </c>
      <c r="G603" s="222" t="s">
        <v>4205</v>
      </c>
      <c r="H603" s="223">
        <v>8553544839</v>
      </c>
      <c r="I603" s="217"/>
      <c r="J603" s="223"/>
      <c r="K603" s="224">
        <v>0.77329999999999999</v>
      </c>
      <c r="L603" s="220" t="s">
        <v>2744</v>
      </c>
      <c r="M603" s="220"/>
      <c r="N603" s="220"/>
      <c r="O603" s="220"/>
      <c r="P603" s="220"/>
      <c r="Q603" s="220"/>
      <c r="R603" s="220"/>
      <c r="S603" s="220"/>
      <c r="T603" s="220" t="s">
        <v>1640</v>
      </c>
      <c r="U603" s="220" t="e">
        <f>[1]Sheet1!D807</f>
        <v>#REF!</v>
      </c>
      <c r="V603" s="225">
        <v>36419</v>
      </c>
      <c r="W603" s="220" t="s">
        <v>4206</v>
      </c>
      <c r="X603" s="220" t="s">
        <v>4207</v>
      </c>
      <c r="Y603" s="217" t="s">
        <v>2772</v>
      </c>
      <c r="Z603" s="220" t="s">
        <v>3866</v>
      </c>
      <c r="AA603" s="220"/>
      <c r="AB603" s="220" t="s">
        <v>1662</v>
      </c>
      <c r="AC603" s="218">
        <v>845256758958</v>
      </c>
      <c r="AD603" s="220" t="s">
        <v>1644</v>
      </c>
      <c r="AE603" s="220"/>
      <c r="AF603" s="220" t="s">
        <v>142</v>
      </c>
      <c r="AG603" s="223" t="s">
        <v>4208</v>
      </c>
      <c r="AH603" s="226"/>
      <c r="AI603" s="221"/>
      <c r="AJ603" s="227" t="s">
        <v>4209</v>
      </c>
      <c r="AK603" s="227" t="s">
        <v>4210</v>
      </c>
      <c r="AL603" s="227" t="s">
        <v>4211</v>
      </c>
      <c r="AM603" s="217" t="s">
        <v>2777</v>
      </c>
      <c r="AN603" s="217" t="s">
        <v>2753</v>
      </c>
      <c r="AO603" s="217">
        <v>560029</v>
      </c>
      <c r="AP603" s="217" t="s">
        <v>2754</v>
      </c>
      <c r="AQ603" s="225">
        <v>42877</v>
      </c>
    </row>
    <row r="604" spans="1:43" s="228" customFormat="1" ht="72" x14ac:dyDescent="0.25">
      <c r="A604" s="217">
        <v>155</v>
      </c>
      <c r="B604" s="218" t="s">
        <v>4212</v>
      </c>
      <c r="C604" s="219" t="s">
        <v>691</v>
      </c>
      <c r="D604" s="220" t="s">
        <v>3873</v>
      </c>
      <c r="E604" s="221" t="s">
        <v>577</v>
      </c>
      <c r="F604" s="221" t="s">
        <v>2742</v>
      </c>
      <c r="G604" s="222" t="s">
        <v>4213</v>
      </c>
      <c r="H604" s="223">
        <v>9066804894</v>
      </c>
      <c r="I604" s="217"/>
      <c r="J604" s="223"/>
      <c r="K604" s="224">
        <v>0.69330000000000003</v>
      </c>
      <c r="L604" s="220" t="s">
        <v>2744</v>
      </c>
      <c r="M604" s="220"/>
      <c r="N604" s="220"/>
      <c r="O604" s="220"/>
      <c r="P604" s="220"/>
      <c r="Q604" s="220"/>
      <c r="R604" s="220"/>
      <c r="S604" s="220"/>
      <c r="T604" s="220" t="s">
        <v>1640</v>
      </c>
      <c r="U604" s="220" t="e">
        <f>[1]Sheet1!D808</f>
        <v>#REF!</v>
      </c>
      <c r="V604" s="225">
        <v>36260</v>
      </c>
      <c r="W604" s="220" t="s">
        <v>4214</v>
      </c>
      <c r="X604" s="220" t="s">
        <v>4215</v>
      </c>
      <c r="Y604" s="217" t="s">
        <v>2772</v>
      </c>
      <c r="Z604" s="220" t="s">
        <v>3866</v>
      </c>
      <c r="AA604" s="220"/>
      <c r="AB604" s="220" t="s">
        <v>1662</v>
      </c>
      <c r="AC604" s="218"/>
      <c r="AD604" s="220" t="s">
        <v>1687</v>
      </c>
      <c r="AE604" s="220" t="s">
        <v>4078</v>
      </c>
      <c r="AF604" s="220" t="s">
        <v>3612</v>
      </c>
      <c r="AG604" s="223">
        <v>9845355404</v>
      </c>
      <c r="AH604" s="226" t="s">
        <v>4216</v>
      </c>
      <c r="AI604" s="221"/>
      <c r="AJ604" s="227" t="s">
        <v>4217</v>
      </c>
      <c r="AK604" s="227" t="s">
        <v>4218</v>
      </c>
      <c r="AL604" s="227" t="s">
        <v>4219</v>
      </c>
      <c r="AM604" s="217" t="s">
        <v>2752</v>
      </c>
      <c r="AN604" s="217" t="s">
        <v>2753</v>
      </c>
      <c r="AO604" s="217">
        <v>560011</v>
      </c>
      <c r="AP604" s="217" t="s">
        <v>2754</v>
      </c>
      <c r="AQ604" s="225">
        <v>42887</v>
      </c>
    </row>
    <row r="605" spans="1:43" s="228" customFormat="1" ht="48" x14ac:dyDescent="0.25">
      <c r="A605" s="217">
        <v>156</v>
      </c>
      <c r="B605" s="218" t="s">
        <v>4220</v>
      </c>
      <c r="C605" s="219" t="s">
        <v>679</v>
      </c>
      <c r="D605" s="220" t="s">
        <v>3873</v>
      </c>
      <c r="E605" s="221" t="s">
        <v>577</v>
      </c>
      <c r="F605" s="221" t="s">
        <v>2742</v>
      </c>
      <c r="G605" s="222" t="s">
        <v>4221</v>
      </c>
      <c r="H605" s="220">
        <v>9976761866</v>
      </c>
      <c r="I605" s="217">
        <v>79</v>
      </c>
      <c r="J605" s="220"/>
      <c r="K605" s="224">
        <v>0.66600000000000004</v>
      </c>
      <c r="L605" s="220" t="s">
        <v>3460</v>
      </c>
      <c r="M605" s="223"/>
      <c r="N605" s="223"/>
      <c r="O605" s="223"/>
      <c r="P605" s="223"/>
      <c r="Q605" s="223"/>
      <c r="R605" s="223"/>
      <c r="S605" s="223"/>
      <c r="T605" s="220" t="s">
        <v>1640</v>
      </c>
      <c r="U605" s="220" t="e">
        <f>[1]Sheet1!D809</f>
        <v>#REF!</v>
      </c>
      <c r="V605" s="240">
        <v>36567</v>
      </c>
      <c r="W605" s="220" t="s">
        <v>4222</v>
      </c>
      <c r="X605" s="220" t="s">
        <v>4223</v>
      </c>
      <c r="Y605" s="220" t="s">
        <v>2762</v>
      </c>
      <c r="Z605" s="220" t="s">
        <v>3866</v>
      </c>
      <c r="AA605" s="220"/>
      <c r="AB605" s="225" t="s">
        <v>2814</v>
      </c>
      <c r="AC605" s="218"/>
      <c r="AD605" s="220" t="s">
        <v>1644</v>
      </c>
      <c r="AE605" s="220" t="s">
        <v>4224</v>
      </c>
      <c r="AF605" s="220" t="s">
        <v>142</v>
      </c>
      <c r="AG605" s="223">
        <v>9047016066</v>
      </c>
      <c r="AH605" s="227"/>
      <c r="AI605" s="220"/>
      <c r="AJ605" s="227" t="s">
        <v>4225</v>
      </c>
      <c r="AK605" s="241" t="s">
        <v>4226</v>
      </c>
      <c r="AL605" s="227" t="s">
        <v>4227</v>
      </c>
      <c r="AM605" s="217" t="s">
        <v>4228</v>
      </c>
      <c r="AN605" s="217" t="s">
        <v>2854</v>
      </c>
      <c r="AO605" s="217">
        <v>642103</v>
      </c>
      <c r="AP605" s="217" t="s">
        <v>2754</v>
      </c>
      <c r="AQ605" s="242">
        <v>42864</v>
      </c>
    </row>
    <row r="606" spans="1:43" s="228" customFormat="1" ht="48" x14ac:dyDescent="0.25">
      <c r="A606" s="217">
        <v>157</v>
      </c>
      <c r="B606" s="218" t="s">
        <v>4229</v>
      </c>
      <c r="C606" s="219" t="s">
        <v>697</v>
      </c>
      <c r="D606" s="220" t="s">
        <v>3873</v>
      </c>
      <c r="E606" s="221" t="s">
        <v>577</v>
      </c>
      <c r="F606" s="221" t="s">
        <v>2742</v>
      </c>
      <c r="G606" s="222" t="s">
        <v>4230</v>
      </c>
      <c r="H606" s="223">
        <v>7002701250</v>
      </c>
      <c r="I606" s="217"/>
      <c r="J606" s="223" t="s">
        <v>1060</v>
      </c>
      <c r="K606" s="224">
        <v>0.70330000000000004</v>
      </c>
      <c r="L606" s="220" t="s">
        <v>3542</v>
      </c>
      <c r="M606" s="220"/>
      <c r="N606" s="220"/>
      <c r="O606" s="220"/>
      <c r="P606" s="220"/>
      <c r="Q606" s="220"/>
      <c r="R606" s="220"/>
      <c r="S606" s="220"/>
      <c r="T606" s="220" t="s">
        <v>1640</v>
      </c>
      <c r="U606" s="220" t="e">
        <f>[1]Sheet1!D811</f>
        <v>#REF!</v>
      </c>
      <c r="V606" s="225">
        <v>35861</v>
      </c>
      <c r="W606" s="220" t="s">
        <v>4231</v>
      </c>
      <c r="X606" s="220" t="s">
        <v>4232</v>
      </c>
      <c r="Y606" s="217" t="s">
        <v>2762</v>
      </c>
      <c r="Z606" s="220" t="s">
        <v>3866</v>
      </c>
      <c r="AA606" s="220"/>
      <c r="AB606" s="220" t="s">
        <v>1662</v>
      </c>
      <c r="AC606" s="218"/>
      <c r="AD606" s="220" t="s">
        <v>1644</v>
      </c>
      <c r="AE606" s="220" t="s">
        <v>3515</v>
      </c>
      <c r="AF606" s="220" t="s">
        <v>1065</v>
      </c>
      <c r="AG606" s="223" t="s">
        <v>4233</v>
      </c>
      <c r="AH606" s="223" t="s">
        <v>4234</v>
      </c>
      <c r="AI606" s="221"/>
      <c r="AJ606" s="227" t="s">
        <v>4235</v>
      </c>
      <c r="AK606" s="227" t="s">
        <v>4236</v>
      </c>
      <c r="AL606" s="227" t="s">
        <v>4237</v>
      </c>
      <c r="AM606" s="217" t="s">
        <v>3550</v>
      </c>
      <c r="AN606" s="217" t="s">
        <v>2799</v>
      </c>
      <c r="AO606" s="217">
        <v>781003</v>
      </c>
      <c r="AP606" s="217" t="s">
        <v>1645</v>
      </c>
      <c r="AQ606" s="225">
        <v>42903</v>
      </c>
    </row>
    <row r="607" spans="1:43" s="228" customFormat="1" ht="36" x14ac:dyDescent="0.2">
      <c r="A607" s="217">
        <v>158</v>
      </c>
      <c r="B607" s="218" t="s">
        <v>4238</v>
      </c>
      <c r="C607" s="232" t="s">
        <v>681</v>
      </c>
      <c r="D607" s="220" t="s">
        <v>3873</v>
      </c>
      <c r="E607" s="221" t="s">
        <v>577</v>
      </c>
      <c r="F607" s="221" t="s">
        <v>2742</v>
      </c>
      <c r="G607" s="222" t="s">
        <v>4239</v>
      </c>
      <c r="H607" s="231">
        <v>8884063044</v>
      </c>
      <c r="I607" s="217"/>
      <c r="J607" s="231"/>
      <c r="K607" s="233">
        <v>0.80800000000000005</v>
      </c>
      <c r="L607" s="217" t="s">
        <v>2744</v>
      </c>
      <c r="M607" s="234"/>
      <c r="N607" s="234"/>
      <c r="O607" s="234"/>
      <c r="P607" s="234"/>
      <c r="Q607" s="234"/>
      <c r="R607" s="234"/>
      <c r="S607" s="234"/>
      <c r="T607" s="220" t="s">
        <v>1640</v>
      </c>
      <c r="U607" s="220" t="e">
        <f>[1]Sheet1!D812</f>
        <v>#REF!</v>
      </c>
      <c r="V607" s="225">
        <v>36426</v>
      </c>
      <c r="W607" s="217" t="s">
        <v>4240</v>
      </c>
      <c r="X607" s="217" t="s">
        <v>4241</v>
      </c>
      <c r="Y607" s="217" t="s">
        <v>2772</v>
      </c>
      <c r="Z607" s="220" t="s">
        <v>3866</v>
      </c>
      <c r="AA607" s="220"/>
      <c r="AB607" s="217" t="s">
        <v>1662</v>
      </c>
      <c r="AC607" s="218">
        <v>771837718222</v>
      </c>
      <c r="AD607" s="220" t="s">
        <v>1687</v>
      </c>
      <c r="AE607" s="217"/>
      <c r="AF607" s="217" t="s">
        <v>3516</v>
      </c>
      <c r="AG607" s="231" t="s">
        <v>4242</v>
      </c>
      <c r="AH607" s="230"/>
      <c r="AI607" s="217"/>
      <c r="AJ607" s="229" t="s">
        <v>3934</v>
      </c>
      <c r="AK607" s="229" t="s">
        <v>4243</v>
      </c>
      <c r="AL607" s="229" t="s">
        <v>4244</v>
      </c>
      <c r="AM607" s="217" t="s">
        <v>2777</v>
      </c>
      <c r="AN607" s="217" t="s">
        <v>2753</v>
      </c>
      <c r="AO607" s="217">
        <v>560011</v>
      </c>
      <c r="AP607" s="217" t="s">
        <v>2754</v>
      </c>
      <c r="AQ607" s="225">
        <v>42874</v>
      </c>
    </row>
    <row r="608" spans="1:43" s="228" customFormat="1" ht="36" x14ac:dyDescent="0.2">
      <c r="A608" s="217">
        <v>159</v>
      </c>
      <c r="B608" s="218" t="s">
        <v>4245</v>
      </c>
      <c r="C608" s="232" t="s">
        <v>4246</v>
      </c>
      <c r="D608" s="220" t="s">
        <v>3873</v>
      </c>
      <c r="E608" s="221" t="s">
        <v>577</v>
      </c>
      <c r="F608" s="221" t="s">
        <v>2742</v>
      </c>
      <c r="G608" s="222" t="s">
        <v>4247</v>
      </c>
      <c r="H608" s="231">
        <v>9845193348</v>
      </c>
      <c r="I608" s="217"/>
      <c r="J608" s="231"/>
      <c r="K608" s="233">
        <v>0.83499999999999996</v>
      </c>
      <c r="L608" s="217" t="s">
        <v>2744</v>
      </c>
      <c r="M608" s="234"/>
      <c r="N608" s="234"/>
      <c r="O608" s="234"/>
      <c r="P608" s="234"/>
      <c r="Q608" s="234"/>
      <c r="R608" s="234"/>
      <c r="S608" s="234"/>
      <c r="T608" s="220" t="s">
        <v>1640</v>
      </c>
      <c r="U608" s="220" t="e">
        <f>[1]Sheet1!D813</f>
        <v>#REF!</v>
      </c>
      <c r="V608" s="225">
        <v>36484</v>
      </c>
      <c r="W608" s="217" t="s">
        <v>4248</v>
      </c>
      <c r="X608" s="217" t="s">
        <v>4249</v>
      </c>
      <c r="Y608" s="217" t="s">
        <v>2834</v>
      </c>
      <c r="Z608" s="220" t="s">
        <v>3866</v>
      </c>
      <c r="AA608" s="220"/>
      <c r="AB608" s="217" t="s">
        <v>1637</v>
      </c>
      <c r="AC608" s="218"/>
      <c r="AD608" s="220" t="s">
        <v>1644</v>
      </c>
      <c r="AE608" s="217" t="s">
        <v>1812</v>
      </c>
      <c r="AF608" s="217" t="s">
        <v>142</v>
      </c>
      <c r="AG608" s="231" t="s">
        <v>4250</v>
      </c>
      <c r="AH608" s="230" t="s">
        <v>4251</v>
      </c>
      <c r="AI608" s="217"/>
      <c r="AJ608" s="229" t="s">
        <v>4252</v>
      </c>
      <c r="AK608" s="229" t="s">
        <v>4253</v>
      </c>
      <c r="AL608" s="229" t="s">
        <v>4254</v>
      </c>
      <c r="AM608" s="217" t="s">
        <v>2777</v>
      </c>
      <c r="AN608" s="217" t="s">
        <v>2753</v>
      </c>
      <c r="AO608" s="217">
        <v>560052</v>
      </c>
      <c r="AP608" s="217" t="s">
        <v>2754</v>
      </c>
      <c r="AQ608" s="225">
        <v>42873</v>
      </c>
    </row>
    <row r="609" spans="1:44" s="228" customFormat="1" ht="48" x14ac:dyDescent="0.25">
      <c r="A609" s="217">
        <v>160</v>
      </c>
      <c r="B609" s="218" t="s">
        <v>4255</v>
      </c>
      <c r="C609" s="219" t="s">
        <v>4256</v>
      </c>
      <c r="D609" s="220" t="s">
        <v>3873</v>
      </c>
      <c r="E609" s="221" t="s">
        <v>577</v>
      </c>
      <c r="F609" s="221" t="s">
        <v>2742</v>
      </c>
      <c r="G609" s="222" t="s">
        <v>687</v>
      </c>
      <c r="H609" s="223">
        <v>7996280507</v>
      </c>
      <c r="I609" s="217"/>
      <c r="J609" s="223"/>
      <c r="K609" s="224">
        <v>0.59699999999999998</v>
      </c>
      <c r="L609" s="220" t="s">
        <v>4257</v>
      </c>
      <c r="M609" s="220"/>
      <c r="N609" s="220"/>
      <c r="O609" s="220"/>
      <c r="P609" s="220"/>
      <c r="Q609" s="220"/>
      <c r="R609" s="220"/>
      <c r="S609" s="220"/>
      <c r="T609" s="220" t="s">
        <v>1640</v>
      </c>
      <c r="U609" s="220" t="e">
        <f>[1]Sheet1!D814</f>
        <v>#REF!</v>
      </c>
      <c r="V609" s="225">
        <v>35710</v>
      </c>
      <c r="W609" s="220" t="s">
        <v>4258</v>
      </c>
      <c r="X609" s="220" t="s">
        <v>4259</v>
      </c>
      <c r="Y609" s="217" t="s">
        <v>2762</v>
      </c>
      <c r="Z609" s="220" t="s">
        <v>3866</v>
      </c>
      <c r="AA609" s="220"/>
      <c r="AB609" s="220" t="s">
        <v>1637</v>
      </c>
      <c r="AC609" s="218">
        <v>809402548531</v>
      </c>
      <c r="AD609" s="220" t="s">
        <v>1644</v>
      </c>
      <c r="AE609" s="220" t="s">
        <v>142</v>
      </c>
      <c r="AF609" s="220" t="s">
        <v>142</v>
      </c>
      <c r="AG609" s="223" t="s">
        <v>4260</v>
      </c>
      <c r="AH609" s="226" t="s">
        <v>4261</v>
      </c>
      <c r="AI609" s="221"/>
      <c r="AJ609" s="227" t="s">
        <v>4262</v>
      </c>
      <c r="AK609" s="227" t="s">
        <v>4263</v>
      </c>
      <c r="AL609" s="227" t="s">
        <v>4264</v>
      </c>
      <c r="AM609" s="217" t="s">
        <v>4265</v>
      </c>
      <c r="AN609" s="217" t="s">
        <v>2753</v>
      </c>
      <c r="AO609" s="217">
        <v>560068</v>
      </c>
      <c r="AP609" s="217" t="s">
        <v>2754</v>
      </c>
      <c r="AQ609" s="225">
        <v>42884</v>
      </c>
    </row>
    <row r="610" spans="1:44" s="228" customFormat="1" ht="60" x14ac:dyDescent="0.25">
      <c r="A610" s="217">
        <v>161</v>
      </c>
      <c r="B610" s="218" t="s">
        <v>4266</v>
      </c>
      <c r="C610" s="219" t="s">
        <v>652</v>
      </c>
      <c r="D610" s="220" t="s">
        <v>3359</v>
      </c>
      <c r="E610" s="221" t="s">
        <v>577</v>
      </c>
      <c r="F610" s="221" t="s">
        <v>2742</v>
      </c>
      <c r="G610" s="222" t="s">
        <v>4267</v>
      </c>
      <c r="H610" s="223">
        <v>9611513358</v>
      </c>
      <c r="I610" s="217"/>
      <c r="J610" s="223"/>
      <c r="K610" s="224">
        <v>0.7833</v>
      </c>
      <c r="L610" s="220" t="s">
        <v>2744</v>
      </c>
      <c r="M610" s="220"/>
      <c r="N610" s="220"/>
      <c r="O610" s="220"/>
      <c r="P610" s="220"/>
      <c r="Q610" s="220"/>
      <c r="R610" s="220"/>
      <c r="S610" s="220"/>
      <c r="T610" s="220" t="s">
        <v>1640</v>
      </c>
      <c r="U610" s="220" t="e">
        <f>[1]Sheet1!D815</f>
        <v>#REF!</v>
      </c>
      <c r="V610" s="225">
        <v>36298</v>
      </c>
      <c r="W610" s="220" t="s">
        <v>4268</v>
      </c>
      <c r="X610" s="220" t="s">
        <v>4269</v>
      </c>
      <c r="Y610" s="217" t="s">
        <v>2772</v>
      </c>
      <c r="Z610" s="220" t="s">
        <v>3866</v>
      </c>
      <c r="AA610" s="220"/>
      <c r="AB610" s="220" t="s">
        <v>1637</v>
      </c>
      <c r="AC610" s="218">
        <v>590700704409</v>
      </c>
      <c r="AD610" s="220" t="s">
        <v>1644</v>
      </c>
      <c r="AE610" s="220" t="s">
        <v>1649</v>
      </c>
      <c r="AF610" s="220" t="s">
        <v>142</v>
      </c>
      <c r="AG610" s="223" t="s">
        <v>4270</v>
      </c>
      <c r="AH610" s="226" t="s">
        <v>4271</v>
      </c>
      <c r="AI610" s="221"/>
      <c r="AJ610" s="227" t="s">
        <v>4272</v>
      </c>
      <c r="AK610" s="227" t="s">
        <v>4273</v>
      </c>
      <c r="AL610" s="227" t="s">
        <v>4274</v>
      </c>
      <c r="AM610" s="217" t="s">
        <v>2777</v>
      </c>
      <c r="AN610" s="217" t="s">
        <v>2753</v>
      </c>
      <c r="AO610" s="217">
        <v>560102</v>
      </c>
      <c r="AP610" s="217" t="s">
        <v>2754</v>
      </c>
      <c r="AQ610" s="225">
        <v>42881</v>
      </c>
    </row>
    <row r="611" spans="1:44" s="228" customFormat="1" ht="36" x14ac:dyDescent="0.25">
      <c r="A611" s="217">
        <v>162</v>
      </c>
      <c r="B611" s="218" t="s">
        <v>4275</v>
      </c>
      <c r="C611" s="219" t="s">
        <v>4276</v>
      </c>
      <c r="D611" s="220" t="s">
        <v>3873</v>
      </c>
      <c r="E611" s="221" t="s">
        <v>577</v>
      </c>
      <c r="F611" s="221" t="s">
        <v>2742</v>
      </c>
      <c r="G611" s="222" t="s">
        <v>4277</v>
      </c>
      <c r="H611" s="223">
        <v>9060122727</v>
      </c>
      <c r="I611" s="217"/>
      <c r="J611" s="223"/>
      <c r="K611" s="224">
        <v>0.56100000000000005</v>
      </c>
      <c r="L611" s="220" t="s">
        <v>2744</v>
      </c>
      <c r="M611" s="220"/>
      <c r="N611" s="220"/>
      <c r="O611" s="220"/>
      <c r="P611" s="220"/>
      <c r="Q611" s="220"/>
      <c r="R611" s="220"/>
      <c r="S611" s="220"/>
      <c r="T611" s="220" t="s">
        <v>1640</v>
      </c>
      <c r="U611" s="220" t="e">
        <f>[1]Sheet1!D817</f>
        <v>#REF!</v>
      </c>
      <c r="V611" s="225" t="s">
        <v>4278</v>
      </c>
      <c r="W611" s="220" t="s">
        <v>4279</v>
      </c>
      <c r="X611" s="220" t="s">
        <v>4280</v>
      </c>
      <c r="Y611" s="217" t="s">
        <v>2834</v>
      </c>
      <c r="Z611" s="220" t="s">
        <v>3866</v>
      </c>
      <c r="AA611" s="220"/>
      <c r="AB611" s="220" t="s">
        <v>1637</v>
      </c>
      <c r="AC611" s="218"/>
      <c r="AD611" s="220" t="s">
        <v>1644</v>
      </c>
      <c r="AE611" s="220" t="s">
        <v>1812</v>
      </c>
      <c r="AF611" s="220" t="s">
        <v>142</v>
      </c>
      <c r="AG611" s="223" t="s">
        <v>4281</v>
      </c>
      <c r="AH611" s="226" t="s">
        <v>4282</v>
      </c>
      <c r="AI611" s="221"/>
      <c r="AJ611" s="227" t="s">
        <v>4283</v>
      </c>
      <c r="AK611" s="227" t="s">
        <v>4284</v>
      </c>
      <c r="AL611" s="227" t="s">
        <v>4285</v>
      </c>
      <c r="AM611" s="217" t="s">
        <v>2777</v>
      </c>
      <c r="AN611" s="217" t="s">
        <v>2753</v>
      </c>
      <c r="AO611" s="217">
        <v>560068</v>
      </c>
      <c r="AP611" s="217" t="s">
        <v>2754</v>
      </c>
      <c r="AQ611" s="225">
        <v>42884</v>
      </c>
    </row>
    <row r="612" spans="1:44" s="228" customFormat="1" ht="48" x14ac:dyDescent="0.25">
      <c r="A612" s="217">
        <v>163</v>
      </c>
      <c r="B612" s="218" t="s">
        <v>4286</v>
      </c>
      <c r="C612" s="219" t="s">
        <v>707</v>
      </c>
      <c r="D612" s="220" t="s">
        <v>3359</v>
      </c>
      <c r="E612" s="221" t="s">
        <v>577</v>
      </c>
      <c r="F612" s="221" t="s">
        <v>2742</v>
      </c>
      <c r="G612" s="222" t="s">
        <v>4287</v>
      </c>
      <c r="H612" s="223">
        <v>9127461720</v>
      </c>
      <c r="I612" s="217"/>
      <c r="J612" s="223" t="s">
        <v>1060</v>
      </c>
      <c r="K612" s="224">
        <v>0.59</v>
      </c>
      <c r="L612" s="220" t="s">
        <v>3542</v>
      </c>
      <c r="M612" s="220"/>
      <c r="N612" s="220"/>
      <c r="O612" s="220"/>
      <c r="P612" s="220"/>
      <c r="Q612" s="220"/>
      <c r="R612" s="220"/>
      <c r="S612" s="220"/>
      <c r="T612" s="220" t="s">
        <v>1640</v>
      </c>
      <c r="U612" s="220" t="e">
        <f>[1]Sheet1!D819</f>
        <v>#REF!</v>
      </c>
      <c r="V612" s="225">
        <v>36243</v>
      </c>
      <c r="W612" s="217" t="s">
        <v>4288</v>
      </c>
      <c r="X612" s="220" t="s">
        <v>4289</v>
      </c>
      <c r="Y612" s="217" t="s">
        <v>2762</v>
      </c>
      <c r="Z612" s="220" t="s">
        <v>3866</v>
      </c>
      <c r="AA612" s="220"/>
      <c r="AB612" s="220" t="s">
        <v>1637</v>
      </c>
      <c r="AC612" s="218"/>
      <c r="AD612" s="220" t="s">
        <v>1644</v>
      </c>
      <c r="AE612" s="220" t="s">
        <v>4290</v>
      </c>
      <c r="AF612" s="220" t="s">
        <v>142</v>
      </c>
      <c r="AG612" s="223" t="s">
        <v>4291</v>
      </c>
      <c r="AH612" s="223" t="s">
        <v>4287</v>
      </c>
      <c r="AI612" s="221"/>
      <c r="AJ612" s="227" t="s">
        <v>4292</v>
      </c>
      <c r="AK612" s="227" t="s">
        <v>4293</v>
      </c>
      <c r="AL612" s="227" t="s">
        <v>4294</v>
      </c>
      <c r="AM612" s="217" t="s">
        <v>3550</v>
      </c>
      <c r="AN612" s="217" t="s">
        <v>2799</v>
      </c>
      <c r="AO612" s="217">
        <v>784115</v>
      </c>
      <c r="AP612" s="217" t="s">
        <v>1645</v>
      </c>
      <c r="AQ612" s="225">
        <v>42910</v>
      </c>
    </row>
    <row r="613" spans="1:44" s="228" customFormat="1" ht="48" x14ac:dyDescent="0.25">
      <c r="A613" s="217">
        <v>164</v>
      </c>
      <c r="B613" s="218" t="s">
        <v>4295</v>
      </c>
      <c r="C613" s="219" t="s">
        <v>678</v>
      </c>
      <c r="D613" s="220" t="s">
        <v>3873</v>
      </c>
      <c r="E613" s="221" t="s">
        <v>577</v>
      </c>
      <c r="F613" s="221" t="s">
        <v>2742</v>
      </c>
      <c r="G613" s="222" t="s">
        <v>4296</v>
      </c>
      <c r="H613" s="223">
        <v>9738392591</v>
      </c>
      <c r="I613" s="217">
        <v>72.33</v>
      </c>
      <c r="J613" s="223"/>
      <c r="K613" s="224">
        <v>0.6</v>
      </c>
      <c r="L613" s="220" t="s">
        <v>2744</v>
      </c>
      <c r="M613" s="220"/>
      <c r="N613" s="220"/>
      <c r="O613" s="220"/>
      <c r="P613" s="220"/>
      <c r="Q613" s="220"/>
      <c r="R613" s="220"/>
      <c r="S613" s="220"/>
      <c r="T613" s="220" t="s">
        <v>1640</v>
      </c>
      <c r="U613" s="220" t="e">
        <f>[1]Sheet1!D820</f>
        <v>#REF!</v>
      </c>
      <c r="V613" s="225">
        <v>36427</v>
      </c>
      <c r="W613" s="220" t="s">
        <v>4297</v>
      </c>
      <c r="X613" s="220" t="s">
        <v>4298</v>
      </c>
      <c r="Y613" s="217" t="s">
        <v>2747</v>
      </c>
      <c r="Z613" s="220" t="s">
        <v>3866</v>
      </c>
      <c r="AA613" s="220"/>
      <c r="AB613" s="220" t="s">
        <v>2814</v>
      </c>
      <c r="AC613" s="218"/>
      <c r="AD613" s="220" t="s">
        <v>1644</v>
      </c>
      <c r="AE613" s="220" t="s">
        <v>1858</v>
      </c>
      <c r="AF613" s="220" t="s">
        <v>142</v>
      </c>
      <c r="AG613" s="223" t="s">
        <v>4299</v>
      </c>
      <c r="AH613" s="223" t="s">
        <v>4300</v>
      </c>
      <c r="AI613" s="221"/>
      <c r="AJ613" s="227" t="s">
        <v>4301</v>
      </c>
      <c r="AK613" s="227" t="s">
        <v>4302</v>
      </c>
      <c r="AL613" s="227" t="s">
        <v>4303</v>
      </c>
      <c r="AM613" s="217" t="s">
        <v>2752</v>
      </c>
      <c r="AN613" s="217" t="s">
        <v>2753</v>
      </c>
      <c r="AO613" s="217">
        <v>560078</v>
      </c>
      <c r="AP613" s="217" t="s">
        <v>1645</v>
      </c>
      <c r="AQ613" s="225">
        <v>42867</v>
      </c>
    </row>
    <row r="614" spans="1:44" s="228" customFormat="1" ht="48" x14ac:dyDescent="0.25">
      <c r="A614" s="217">
        <v>165</v>
      </c>
      <c r="B614" s="218" t="s">
        <v>4304</v>
      </c>
      <c r="C614" s="219" t="s">
        <v>650</v>
      </c>
      <c r="D614" s="220" t="s">
        <v>3359</v>
      </c>
      <c r="E614" s="221" t="s">
        <v>577</v>
      </c>
      <c r="F614" s="221" t="s">
        <v>2742</v>
      </c>
      <c r="G614" s="222" t="s">
        <v>651</v>
      </c>
      <c r="H614" s="223">
        <v>9379756130</v>
      </c>
      <c r="I614" s="217"/>
      <c r="J614" s="223"/>
      <c r="K614" s="224">
        <v>0.65159999999999996</v>
      </c>
      <c r="L614" s="220" t="s">
        <v>2744</v>
      </c>
      <c r="M614" s="220"/>
      <c r="N614" s="220"/>
      <c r="O614" s="220"/>
      <c r="P614" s="220"/>
      <c r="Q614" s="220"/>
      <c r="R614" s="220"/>
      <c r="S614" s="220"/>
      <c r="T614" s="220" t="s">
        <v>1640</v>
      </c>
      <c r="U614" s="220" t="e">
        <f>[1]Sheet1!D821</f>
        <v>#REF!</v>
      </c>
      <c r="V614" s="225">
        <v>36455</v>
      </c>
      <c r="W614" s="220" t="s">
        <v>4305</v>
      </c>
      <c r="X614" s="220" t="s">
        <v>4306</v>
      </c>
      <c r="Y614" s="217" t="s">
        <v>2747</v>
      </c>
      <c r="Z614" s="220" t="s">
        <v>3866</v>
      </c>
      <c r="AA614" s="220"/>
      <c r="AB614" s="220" t="s">
        <v>1637</v>
      </c>
      <c r="AC614" s="218">
        <v>983698073262</v>
      </c>
      <c r="AD614" s="220" t="s">
        <v>1644</v>
      </c>
      <c r="AE614" s="220" t="s">
        <v>4307</v>
      </c>
      <c r="AF614" s="220" t="s">
        <v>4308</v>
      </c>
      <c r="AG614" s="223" t="s">
        <v>4309</v>
      </c>
      <c r="AH614" s="226" t="s">
        <v>4310</v>
      </c>
      <c r="AI614" s="221"/>
      <c r="AJ614" s="227" t="s">
        <v>4311</v>
      </c>
      <c r="AK614" s="227" t="s">
        <v>4312</v>
      </c>
      <c r="AL614" s="227" t="s">
        <v>4313</v>
      </c>
      <c r="AM614" s="217" t="s">
        <v>2777</v>
      </c>
      <c r="AN614" s="217" t="s">
        <v>2753</v>
      </c>
      <c r="AO614" s="217">
        <v>560029</v>
      </c>
      <c r="AP614" s="217" t="s">
        <v>2754</v>
      </c>
      <c r="AQ614" s="225">
        <v>42875</v>
      </c>
    </row>
    <row r="615" spans="1:44" s="228" customFormat="1" ht="36" x14ac:dyDescent="0.25">
      <c r="A615" s="217">
        <v>166</v>
      </c>
      <c r="B615" s="218" t="s">
        <v>4314</v>
      </c>
      <c r="C615" s="219" t="s">
        <v>706</v>
      </c>
      <c r="D615" s="220" t="s">
        <v>3359</v>
      </c>
      <c r="E615" s="221" t="s">
        <v>577</v>
      </c>
      <c r="F615" s="221" t="s">
        <v>2742</v>
      </c>
      <c r="G615" s="222" t="s">
        <v>4315</v>
      </c>
      <c r="H615" s="223">
        <v>9438372298</v>
      </c>
      <c r="I615" s="217"/>
      <c r="J615" s="223" t="s">
        <v>1060</v>
      </c>
      <c r="K615" s="224">
        <v>0.63829999999999998</v>
      </c>
      <c r="L615" s="220" t="s">
        <v>4316</v>
      </c>
      <c r="M615" s="220"/>
      <c r="N615" s="220"/>
      <c r="O615" s="220"/>
      <c r="P615" s="220"/>
      <c r="Q615" s="220"/>
      <c r="R615" s="220"/>
      <c r="S615" s="220"/>
      <c r="T615" s="220" t="s">
        <v>1640</v>
      </c>
      <c r="U615" s="220" t="e">
        <f>[1]Sheet1!D822</f>
        <v>#REF!</v>
      </c>
      <c r="V615" s="225">
        <v>36154</v>
      </c>
      <c r="W615" s="220" t="s">
        <v>4317</v>
      </c>
      <c r="X615" s="220" t="s">
        <v>4318</v>
      </c>
      <c r="Y615" s="217" t="s">
        <v>2772</v>
      </c>
      <c r="Z615" s="220" t="s">
        <v>3866</v>
      </c>
      <c r="AA615" s="220"/>
      <c r="AB615" s="220" t="s">
        <v>2814</v>
      </c>
      <c r="AC615" s="218"/>
      <c r="AD615" s="220" t="s">
        <v>1644</v>
      </c>
      <c r="AE615" s="220"/>
      <c r="AF615" s="220" t="s">
        <v>142</v>
      </c>
      <c r="AG615" s="223">
        <v>9438372298</v>
      </c>
      <c r="AH615" s="223" t="s">
        <v>4319</v>
      </c>
      <c r="AI615" s="221"/>
      <c r="AJ615" s="227" t="s">
        <v>4320</v>
      </c>
      <c r="AK615" s="227" t="s">
        <v>4321</v>
      </c>
      <c r="AL615" s="227" t="s">
        <v>4322</v>
      </c>
      <c r="AM615" s="217" t="s">
        <v>4322</v>
      </c>
      <c r="AN615" s="217" t="s">
        <v>4323</v>
      </c>
      <c r="AO615" s="217">
        <v>769014</v>
      </c>
      <c r="AP615" s="217" t="s">
        <v>2754</v>
      </c>
      <c r="AQ615" s="225">
        <v>42877</v>
      </c>
    </row>
    <row r="616" spans="1:44" s="228" customFormat="1" ht="48" x14ac:dyDescent="0.25">
      <c r="A616" s="217">
        <v>167</v>
      </c>
      <c r="B616" s="218" t="s">
        <v>4324</v>
      </c>
      <c r="C616" s="219" t="s">
        <v>701</v>
      </c>
      <c r="D616" s="220" t="s">
        <v>3359</v>
      </c>
      <c r="E616" s="221" t="s">
        <v>577</v>
      </c>
      <c r="F616" s="221" t="s">
        <v>2742</v>
      </c>
      <c r="G616" s="222" t="s">
        <v>4325</v>
      </c>
      <c r="H616" s="223">
        <v>9902486363</v>
      </c>
      <c r="I616" s="217"/>
      <c r="J616" s="223"/>
      <c r="K616" s="224">
        <v>0.50329999999999997</v>
      </c>
      <c r="L616" s="220" t="s">
        <v>2744</v>
      </c>
      <c r="M616" s="220" t="s">
        <v>1651</v>
      </c>
      <c r="N616" s="220"/>
      <c r="O616" s="220"/>
      <c r="P616" s="220"/>
      <c r="Q616" s="220"/>
      <c r="R616" s="220"/>
      <c r="S616" s="220"/>
      <c r="T616" s="220" t="s">
        <v>1640</v>
      </c>
      <c r="U616" s="220" t="e">
        <f>[1]Sheet1!D823</f>
        <v>#REF!</v>
      </c>
      <c r="V616" s="225">
        <v>35322</v>
      </c>
      <c r="W616" s="220" t="s">
        <v>4326</v>
      </c>
      <c r="X616" s="220" t="s">
        <v>4327</v>
      </c>
      <c r="Y616" s="217" t="s">
        <v>2772</v>
      </c>
      <c r="Z616" s="220" t="s">
        <v>3866</v>
      </c>
      <c r="AA616" s="220"/>
      <c r="AB616" s="220" t="s">
        <v>1637</v>
      </c>
      <c r="AC616" s="218"/>
      <c r="AD616" s="220" t="s">
        <v>1644</v>
      </c>
      <c r="AE616" s="220" t="s">
        <v>1721</v>
      </c>
      <c r="AF616" s="220" t="s">
        <v>142</v>
      </c>
      <c r="AG616" s="223" t="s">
        <v>4328</v>
      </c>
      <c r="AH616" s="223" t="s">
        <v>4325</v>
      </c>
      <c r="AI616" s="221"/>
      <c r="AJ616" s="227" t="s">
        <v>4329</v>
      </c>
      <c r="AK616" s="227" t="s">
        <v>4330</v>
      </c>
      <c r="AL616" s="243" t="s">
        <v>4331</v>
      </c>
      <c r="AM616" s="217" t="s">
        <v>2752</v>
      </c>
      <c r="AN616" s="217" t="s">
        <v>2753</v>
      </c>
      <c r="AO616" s="217">
        <v>560052</v>
      </c>
      <c r="AP616" s="217" t="s">
        <v>1645</v>
      </c>
      <c r="AQ616" s="225">
        <v>42915</v>
      </c>
    </row>
    <row r="617" spans="1:44" s="228" customFormat="1" ht="36" x14ac:dyDescent="0.25">
      <c r="A617" s="217">
        <v>168</v>
      </c>
      <c r="B617" s="218" t="s">
        <v>4332</v>
      </c>
      <c r="C617" s="219" t="s">
        <v>677</v>
      </c>
      <c r="D617" s="220" t="s">
        <v>3873</v>
      </c>
      <c r="E617" s="221" t="s">
        <v>577</v>
      </c>
      <c r="F617" s="221" t="s">
        <v>2742</v>
      </c>
      <c r="G617" s="222" t="s">
        <v>4333</v>
      </c>
      <c r="H617" s="223" t="s">
        <v>4334</v>
      </c>
      <c r="I617" s="217">
        <v>64</v>
      </c>
      <c r="J617" s="223"/>
      <c r="K617" s="224">
        <v>0.6583</v>
      </c>
      <c r="L617" s="220" t="s">
        <v>2744</v>
      </c>
      <c r="M617" s="220"/>
      <c r="N617" s="220"/>
      <c r="O617" s="220"/>
      <c r="P617" s="220"/>
      <c r="Q617" s="220"/>
      <c r="R617" s="220"/>
      <c r="S617" s="220"/>
      <c r="T617" s="220" t="s">
        <v>1640</v>
      </c>
      <c r="U617" s="220" t="e">
        <f>[1]Sheet1!D824</f>
        <v>#REF!</v>
      </c>
      <c r="V617" s="225">
        <v>36479</v>
      </c>
      <c r="W617" s="220" t="s">
        <v>4335</v>
      </c>
      <c r="X617" s="220" t="s">
        <v>4336</v>
      </c>
      <c r="Y617" s="217" t="s">
        <v>2772</v>
      </c>
      <c r="Z617" s="220" t="s">
        <v>3866</v>
      </c>
      <c r="AA617" s="220"/>
      <c r="AB617" s="220" t="s">
        <v>2814</v>
      </c>
      <c r="AC617" s="218">
        <v>478222148420</v>
      </c>
      <c r="AD617" s="220" t="s">
        <v>1687</v>
      </c>
      <c r="AE617" s="220"/>
      <c r="AF617" s="220" t="s">
        <v>142</v>
      </c>
      <c r="AG617" s="223" t="s">
        <v>4337</v>
      </c>
      <c r="AH617" s="223" t="s">
        <v>4338</v>
      </c>
      <c r="AI617" s="221"/>
      <c r="AJ617" s="227" t="s">
        <v>4339</v>
      </c>
      <c r="AK617" s="227" t="s">
        <v>4340</v>
      </c>
      <c r="AL617" s="227" t="s">
        <v>4341</v>
      </c>
      <c r="AM617" s="217" t="s">
        <v>2777</v>
      </c>
      <c r="AN617" s="217" t="s">
        <v>2753</v>
      </c>
      <c r="AO617" s="217">
        <v>560029</v>
      </c>
      <c r="AP617" s="217" t="s">
        <v>2754</v>
      </c>
      <c r="AQ617" s="225">
        <v>42866</v>
      </c>
    </row>
    <row r="618" spans="1:44" s="228" customFormat="1" ht="48" x14ac:dyDescent="0.25">
      <c r="A618" s="217">
        <v>169</v>
      </c>
      <c r="B618" s="218" t="s">
        <v>4342</v>
      </c>
      <c r="C618" s="219" t="s">
        <v>695</v>
      </c>
      <c r="D618" s="220" t="s">
        <v>3873</v>
      </c>
      <c r="E618" s="221" t="s">
        <v>577</v>
      </c>
      <c r="F618" s="221" t="s">
        <v>2742</v>
      </c>
      <c r="G618" s="222" t="s">
        <v>4343</v>
      </c>
      <c r="H618" s="223">
        <v>9901980642</v>
      </c>
      <c r="I618" s="217"/>
      <c r="J618" s="223"/>
      <c r="K618" s="224">
        <v>0.77600000000000002</v>
      </c>
      <c r="L618" s="220" t="s">
        <v>2744</v>
      </c>
      <c r="M618" s="220"/>
      <c r="N618" s="220"/>
      <c r="O618" s="220"/>
      <c r="P618" s="220"/>
      <c r="Q618" s="220"/>
      <c r="R618" s="220"/>
      <c r="S618" s="220"/>
      <c r="T618" s="220" t="s">
        <v>1640</v>
      </c>
      <c r="U618" s="220" t="e">
        <f>[1]Sheet1!D825</f>
        <v>#REF!</v>
      </c>
      <c r="V618" s="225">
        <v>36253</v>
      </c>
      <c r="W618" s="220" t="s">
        <v>4344</v>
      </c>
      <c r="X618" s="220" t="s">
        <v>4345</v>
      </c>
      <c r="Y618" s="217" t="s">
        <v>2772</v>
      </c>
      <c r="Z618" s="220" t="s">
        <v>3866</v>
      </c>
      <c r="AA618" s="220"/>
      <c r="AB618" s="220" t="s">
        <v>1637</v>
      </c>
      <c r="AC618" s="218"/>
      <c r="AD618" s="220" t="s">
        <v>1644</v>
      </c>
      <c r="AE618" s="220" t="s">
        <v>1816</v>
      </c>
      <c r="AF618" s="220" t="s">
        <v>2749</v>
      </c>
      <c r="AG618" s="223" t="s">
        <v>4346</v>
      </c>
      <c r="AH618" s="226" t="s">
        <v>4347</v>
      </c>
      <c r="AI618" s="221"/>
      <c r="AJ618" s="227" t="s">
        <v>4348</v>
      </c>
      <c r="AK618" s="227" t="s">
        <v>4349</v>
      </c>
      <c r="AL618" s="227" t="s">
        <v>4350</v>
      </c>
      <c r="AM618" s="217" t="s">
        <v>2752</v>
      </c>
      <c r="AN618" s="217" t="s">
        <v>2753</v>
      </c>
      <c r="AO618" s="217">
        <v>560070</v>
      </c>
      <c r="AP618" s="217" t="s">
        <v>1645</v>
      </c>
      <c r="AQ618" s="225">
        <v>42896</v>
      </c>
    </row>
    <row r="619" spans="1:44" s="228" customFormat="1" ht="48" x14ac:dyDescent="0.25">
      <c r="A619" s="217">
        <v>170</v>
      </c>
      <c r="B619" s="218" t="s">
        <v>4351</v>
      </c>
      <c r="C619" s="219" t="s">
        <v>4352</v>
      </c>
      <c r="D619" s="220" t="s">
        <v>3873</v>
      </c>
      <c r="E619" s="221" t="s">
        <v>577</v>
      </c>
      <c r="F619" s="221" t="s">
        <v>2742</v>
      </c>
      <c r="G619" s="222" t="s">
        <v>4353</v>
      </c>
      <c r="H619" s="223">
        <v>8050524459</v>
      </c>
      <c r="I619" s="217"/>
      <c r="J619" s="223"/>
      <c r="K619" s="224">
        <v>0.74</v>
      </c>
      <c r="L619" s="220" t="s">
        <v>2744</v>
      </c>
      <c r="M619" s="220" t="s">
        <v>1651</v>
      </c>
      <c r="N619" s="220"/>
      <c r="O619" s="220"/>
      <c r="P619" s="220"/>
      <c r="Q619" s="220"/>
      <c r="R619" s="220"/>
      <c r="S619" s="220"/>
      <c r="T619" s="220" t="s">
        <v>1640</v>
      </c>
      <c r="U619" s="220" t="e">
        <f>[1]Sheet1!D826</f>
        <v>#REF!</v>
      </c>
      <c r="V619" s="225">
        <v>36460</v>
      </c>
      <c r="W619" s="220" t="s">
        <v>4354</v>
      </c>
      <c r="X619" s="220" t="s">
        <v>4355</v>
      </c>
      <c r="Y619" s="217" t="s">
        <v>2772</v>
      </c>
      <c r="Z619" s="220" t="s">
        <v>3866</v>
      </c>
      <c r="AA619" s="220"/>
      <c r="AB619" s="220" t="s">
        <v>1662</v>
      </c>
      <c r="AC619" s="218">
        <v>271710770778</v>
      </c>
      <c r="AD619" s="220" t="s">
        <v>1644</v>
      </c>
      <c r="AE619" s="220" t="s">
        <v>1828</v>
      </c>
      <c r="AF619" s="220" t="s">
        <v>142</v>
      </c>
      <c r="AG619" s="223" t="s">
        <v>4356</v>
      </c>
      <c r="AH619" s="226" t="s">
        <v>4357</v>
      </c>
      <c r="AI619" s="221"/>
      <c r="AJ619" s="227" t="s">
        <v>4358</v>
      </c>
      <c r="AK619" s="227" t="s">
        <v>4359</v>
      </c>
      <c r="AL619" s="227" t="s">
        <v>4360</v>
      </c>
      <c r="AM619" s="217" t="s">
        <v>2752</v>
      </c>
      <c r="AN619" s="217" t="s">
        <v>2753</v>
      </c>
      <c r="AO619" s="217">
        <v>560078</v>
      </c>
      <c r="AP619" s="217" t="s">
        <v>2754</v>
      </c>
      <c r="AQ619" s="225">
        <v>42888</v>
      </c>
    </row>
    <row r="620" spans="1:44" s="228" customFormat="1" ht="48" x14ac:dyDescent="0.25">
      <c r="A620" s="217">
        <v>171</v>
      </c>
      <c r="B620" s="218" t="s">
        <v>4361</v>
      </c>
      <c r="C620" s="219" t="s">
        <v>4362</v>
      </c>
      <c r="D620" s="220" t="s">
        <v>3873</v>
      </c>
      <c r="E620" s="221" t="s">
        <v>577</v>
      </c>
      <c r="F620" s="221" t="s">
        <v>2742</v>
      </c>
      <c r="G620" s="222" t="s">
        <v>4363</v>
      </c>
      <c r="H620" s="223">
        <v>9731153218</v>
      </c>
      <c r="I620" s="217"/>
      <c r="J620" s="223"/>
      <c r="K620" s="224">
        <v>0.72499999999999998</v>
      </c>
      <c r="L620" s="220" t="s">
        <v>2744</v>
      </c>
      <c r="M620" s="220"/>
      <c r="N620" s="220"/>
      <c r="O620" s="220"/>
      <c r="P620" s="220"/>
      <c r="Q620" s="220"/>
      <c r="R620" s="220"/>
      <c r="S620" s="220"/>
      <c r="T620" s="220" t="s">
        <v>1640</v>
      </c>
      <c r="U620" s="220" t="e">
        <f>[1]Sheet1!D827</f>
        <v>#REF!</v>
      </c>
      <c r="V620" s="225">
        <v>36515</v>
      </c>
      <c r="W620" s="220" t="s">
        <v>4364</v>
      </c>
      <c r="X620" s="220" t="s">
        <v>4365</v>
      </c>
      <c r="Y620" s="217" t="s">
        <v>2747</v>
      </c>
      <c r="Z620" s="220" t="s">
        <v>3866</v>
      </c>
      <c r="AA620" s="220"/>
      <c r="AB620" s="220" t="s">
        <v>1637</v>
      </c>
      <c r="AC620" s="218"/>
      <c r="AD620" s="220" t="s">
        <v>1644</v>
      </c>
      <c r="AE620" s="220" t="s">
        <v>1959</v>
      </c>
      <c r="AF620" s="220" t="s">
        <v>1065</v>
      </c>
      <c r="AG620" s="223" t="s">
        <v>4366</v>
      </c>
      <c r="AH620" s="223"/>
      <c r="AI620" s="221"/>
      <c r="AJ620" s="227" t="s">
        <v>4367</v>
      </c>
      <c r="AK620" s="227" t="s">
        <v>4368</v>
      </c>
      <c r="AL620" s="227" t="s">
        <v>4369</v>
      </c>
      <c r="AM620" s="217" t="s">
        <v>4370</v>
      </c>
      <c r="AN620" s="217" t="s">
        <v>2753</v>
      </c>
      <c r="AO620" s="217">
        <v>577598</v>
      </c>
      <c r="AP620" s="217" t="s">
        <v>1645</v>
      </c>
      <c r="AQ620" s="225">
        <v>42914</v>
      </c>
    </row>
    <row r="621" spans="1:44" s="228" customFormat="1" ht="36" x14ac:dyDescent="0.2">
      <c r="A621" s="217">
        <v>172</v>
      </c>
      <c r="B621" s="218" t="s">
        <v>4371</v>
      </c>
      <c r="C621" s="232" t="s">
        <v>620</v>
      </c>
      <c r="D621" s="220" t="s">
        <v>3359</v>
      </c>
      <c r="E621" s="221" t="s">
        <v>577</v>
      </c>
      <c r="F621" s="221" t="s">
        <v>2742</v>
      </c>
      <c r="G621" s="222" t="s">
        <v>4372</v>
      </c>
      <c r="H621" s="231">
        <v>8123418055</v>
      </c>
      <c r="I621" s="217"/>
      <c r="J621" s="231"/>
      <c r="K621" s="233">
        <v>0.69</v>
      </c>
      <c r="L621" s="217" t="s">
        <v>2744</v>
      </c>
      <c r="M621" s="234"/>
      <c r="N621" s="234"/>
      <c r="O621" s="234"/>
      <c r="P621" s="234"/>
      <c r="Q621" s="234"/>
      <c r="R621" s="234"/>
      <c r="S621" s="234"/>
      <c r="T621" s="220" t="s">
        <v>1640</v>
      </c>
      <c r="U621" s="220" t="e">
        <f>[1]Sheet1!D829</f>
        <v>#REF!</v>
      </c>
      <c r="V621" s="225">
        <v>36110</v>
      </c>
      <c r="W621" s="217" t="s">
        <v>4373</v>
      </c>
      <c r="X621" s="217" t="s">
        <v>4374</v>
      </c>
      <c r="Y621" s="217" t="s">
        <v>2747</v>
      </c>
      <c r="Z621" s="220" t="s">
        <v>3866</v>
      </c>
      <c r="AA621" s="220"/>
      <c r="AB621" s="217" t="s">
        <v>1637</v>
      </c>
      <c r="AC621" s="218"/>
      <c r="AD621" s="220" t="s">
        <v>1644</v>
      </c>
      <c r="AE621" s="217" t="s">
        <v>4375</v>
      </c>
      <c r="AF621" s="217" t="s">
        <v>142</v>
      </c>
      <c r="AG621" s="231" t="s">
        <v>4376</v>
      </c>
      <c r="AH621" s="230" t="s">
        <v>4377</v>
      </c>
      <c r="AI621" s="217"/>
      <c r="AJ621" s="229" t="s">
        <v>4378</v>
      </c>
      <c r="AK621" s="229" t="s">
        <v>4379</v>
      </c>
      <c r="AL621" s="229" t="s">
        <v>4380</v>
      </c>
      <c r="AM621" s="217" t="s">
        <v>2777</v>
      </c>
      <c r="AN621" s="217" t="s">
        <v>2753</v>
      </c>
      <c r="AO621" s="217">
        <v>560010</v>
      </c>
      <c r="AP621" s="217" t="s">
        <v>2754</v>
      </c>
      <c r="AQ621" s="225">
        <v>42874</v>
      </c>
    </row>
    <row r="622" spans="1:44" s="228" customFormat="1" ht="48" x14ac:dyDescent="0.25">
      <c r="A622" s="217">
        <v>173</v>
      </c>
      <c r="B622" s="218" t="s">
        <v>4381</v>
      </c>
      <c r="C622" s="219" t="s">
        <v>647</v>
      </c>
      <c r="D622" s="220" t="s">
        <v>3359</v>
      </c>
      <c r="E622" s="221" t="s">
        <v>577</v>
      </c>
      <c r="F622" s="221" t="s">
        <v>2742</v>
      </c>
      <c r="G622" s="222" t="s">
        <v>4382</v>
      </c>
      <c r="H622" s="223">
        <v>9611176567</v>
      </c>
      <c r="I622" s="217">
        <v>80</v>
      </c>
      <c r="J622" s="223"/>
      <c r="K622" s="224">
        <v>0.72660000000000002</v>
      </c>
      <c r="L622" s="217" t="s">
        <v>2744</v>
      </c>
      <c r="M622" s="220"/>
      <c r="N622" s="220"/>
      <c r="O622" s="220"/>
      <c r="P622" s="220"/>
      <c r="Q622" s="220"/>
      <c r="R622" s="220"/>
      <c r="S622" s="220"/>
      <c r="T622" s="220" t="s">
        <v>1640</v>
      </c>
      <c r="U622" s="220" t="e">
        <f>[1]Sheet1!D830</f>
        <v>#REF!</v>
      </c>
      <c r="V622" s="225">
        <v>36393</v>
      </c>
      <c r="W622" s="220" t="s">
        <v>4383</v>
      </c>
      <c r="X622" s="220" t="s">
        <v>4384</v>
      </c>
      <c r="Y622" s="217" t="s">
        <v>2772</v>
      </c>
      <c r="Z622" s="220" t="s">
        <v>3866</v>
      </c>
      <c r="AA622" s="220"/>
      <c r="AB622" s="220" t="s">
        <v>1637</v>
      </c>
      <c r="AC622" s="218">
        <v>832184444364</v>
      </c>
      <c r="AD622" s="220" t="s">
        <v>3147</v>
      </c>
      <c r="AE622" s="220" t="s">
        <v>1695</v>
      </c>
      <c r="AF622" s="220" t="s">
        <v>142</v>
      </c>
      <c r="AG622" s="223" t="s">
        <v>4385</v>
      </c>
      <c r="AH622" s="223" t="s">
        <v>4386</v>
      </c>
      <c r="AI622" s="221"/>
      <c r="AJ622" s="227" t="s">
        <v>4387</v>
      </c>
      <c r="AK622" s="227" t="s">
        <v>4388</v>
      </c>
      <c r="AL622" s="227" t="s">
        <v>4389</v>
      </c>
      <c r="AM622" s="217" t="s">
        <v>4065</v>
      </c>
      <c r="AN622" s="217" t="s">
        <v>2753</v>
      </c>
      <c r="AO622" s="217">
        <v>573201</v>
      </c>
      <c r="AP622" s="217" t="s">
        <v>1645</v>
      </c>
      <c r="AQ622" s="225">
        <v>42866</v>
      </c>
    </row>
    <row r="623" spans="1:44" s="228" customFormat="1" ht="36" x14ac:dyDescent="0.25">
      <c r="A623" s="217">
        <v>174</v>
      </c>
      <c r="B623" s="218" t="s">
        <v>4390</v>
      </c>
      <c r="C623" s="219" t="s">
        <v>4391</v>
      </c>
      <c r="D623" s="220" t="s">
        <v>2741</v>
      </c>
      <c r="E623" s="221" t="s">
        <v>577</v>
      </c>
      <c r="F623" s="221" t="s">
        <v>2742</v>
      </c>
      <c r="G623" s="244" t="s">
        <v>4392</v>
      </c>
      <c r="H623" s="223">
        <v>8972614899</v>
      </c>
      <c r="I623" s="217"/>
      <c r="J623" s="223" t="s">
        <v>1098</v>
      </c>
      <c r="K623" s="224">
        <v>0.622</v>
      </c>
      <c r="L623" s="220" t="s">
        <v>4393</v>
      </c>
      <c r="M623" s="220" t="s">
        <v>1651</v>
      </c>
      <c r="N623" s="220"/>
      <c r="O623" s="220"/>
      <c r="P623" s="220"/>
      <c r="Q623" s="220"/>
      <c r="R623" s="220"/>
      <c r="S623" s="220"/>
      <c r="T623" s="220" t="s">
        <v>1640</v>
      </c>
      <c r="U623" s="220" t="e">
        <f>[1]Sheet1!D831</f>
        <v>#REF!</v>
      </c>
      <c r="V623" s="225">
        <v>35372</v>
      </c>
      <c r="W623" s="220" t="s">
        <v>4394</v>
      </c>
      <c r="X623" s="220" t="s">
        <v>4395</v>
      </c>
      <c r="Y623" s="217" t="s">
        <v>2762</v>
      </c>
      <c r="Z623" s="245" t="s">
        <v>4396</v>
      </c>
      <c r="AA623" s="220"/>
      <c r="AB623" s="220" t="s">
        <v>1662</v>
      </c>
      <c r="AC623" s="218"/>
      <c r="AD623" s="220" t="s">
        <v>1644</v>
      </c>
      <c r="AE623" s="220" t="s">
        <v>1649</v>
      </c>
      <c r="AF623" s="220" t="s">
        <v>142</v>
      </c>
      <c r="AG623" s="223" t="s">
        <v>4397</v>
      </c>
      <c r="AH623" s="226" t="s">
        <v>4398</v>
      </c>
      <c r="AI623" s="221"/>
      <c r="AJ623" s="227" t="s">
        <v>4399</v>
      </c>
      <c r="AK623" s="227" t="s">
        <v>4400</v>
      </c>
      <c r="AL623" s="227" t="s">
        <v>4401</v>
      </c>
      <c r="AM623" s="217" t="s">
        <v>4402</v>
      </c>
      <c r="AN623" s="217" t="s">
        <v>2954</v>
      </c>
      <c r="AO623" s="217">
        <v>713304</v>
      </c>
      <c r="AP623" s="217" t="s">
        <v>1645</v>
      </c>
      <c r="AQ623" s="225">
        <v>42978</v>
      </c>
      <c r="AR623" s="232"/>
    </row>
    <row r="624" spans="1:44" s="228" customFormat="1" ht="48" x14ac:dyDescent="0.25">
      <c r="A624" s="217">
        <v>175</v>
      </c>
      <c r="B624" s="218" t="s">
        <v>4403</v>
      </c>
      <c r="C624" s="219" t="s">
        <v>4404</v>
      </c>
      <c r="D624" s="220" t="s">
        <v>3330</v>
      </c>
      <c r="E624" s="221" t="s">
        <v>577</v>
      </c>
      <c r="F624" s="221" t="s">
        <v>2742</v>
      </c>
      <c r="G624" s="222" t="s">
        <v>4405</v>
      </c>
      <c r="H624" s="223">
        <v>9686450807</v>
      </c>
      <c r="I624" s="217">
        <v>68.400000000000006</v>
      </c>
      <c r="J624" s="223" t="s">
        <v>1060</v>
      </c>
      <c r="K624" s="224">
        <v>0.625</v>
      </c>
      <c r="L624" s="220" t="s">
        <v>2744</v>
      </c>
      <c r="M624" s="220" t="s">
        <v>1651</v>
      </c>
      <c r="N624" s="220"/>
      <c r="O624" s="220"/>
      <c r="P624" s="220"/>
      <c r="Q624" s="220"/>
      <c r="R624" s="220"/>
      <c r="S624" s="220"/>
      <c r="T624" s="220" t="s">
        <v>1640</v>
      </c>
      <c r="U624" s="220" t="e">
        <f>[1]Sheet1!D832</f>
        <v>#REF!</v>
      </c>
      <c r="V624" s="225">
        <v>36624</v>
      </c>
      <c r="W624" s="220" t="s">
        <v>4406</v>
      </c>
      <c r="X624" s="220" t="s">
        <v>4407</v>
      </c>
      <c r="Y624" s="217" t="s">
        <v>2747</v>
      </c>
      <c r="Z624" s="245" t="s">
        <v>4396</v>
      </c>
      <c r="AA624" s="220"/>
      <c r="AB624" s="220" t="s">
        <v>3166</v>
      </c>
      <c r="AC624" s="218"/>
      <c r="AD624" s="220" t="s">
        <v>1644</v>
      </c>
      <c r="AE624" s="220" t="s">
        <v>1739</v>
      </c>
      <c r="AF624" s="220" t="s">
        <v>4408</v>
      </c>
      <c r="AG624" s="223" t="s">
        <v>4409</v>
      </c>
      <c r="AH624" s="226"/>
      <c r="AI624" s="221"/>
      <c r="AJ624" s="227" t="s">
        <v>4410</v>
      </c>
      <c r="AK624" s="227" t="s">
        <v>4411</v>
      </c>
      <c r="AL624" s="227" t="s">
        <v>4412</v>
      </c>
      <c r="AM624" s="217" t="s">
        <v>2752</v>
      </c>
      <c r="AN624" s="217" t="s">
        <v>2753</v>
      </c>
      <c r="AO624" s="217">
        <v>560061</v>
      </c>
      <c r="AP624" s="217" t="s">
        <v>1645</v>
      </c>
      <c r="AQ624" s="225">
        <v>42943</v>
      </c>
    </row>
    <row r="625" spans="1:43" s="228" customFormat="1" ht="48" x14ac:dyDescent="0.25">
      <c r="A625" s="217">
        <v>176</v>
      </c>
      <c r="B625" s="218" t="s">
        <v>4413</v>
      </c>
      <c r="C625" s="219" t="s">
        <v>4414</v>
      </c>
      <c r="D625" s="220" t="s">
        <v>3873</v>
      </c>
      <c r="E625" s="221" t="s">
        <v>577</v>
      </c>
      <c r="F625" s="221" t="s">
        <v>2742</v>
      </c>
      <c r="G625" s="222" t="s">
        <v>4415</v>
      </c>
      <c r="H625" s="223">
        <v>7760410453</v>
      </c>
      <c r="I625" s="217"/>
      <c r="J625" s="223"/>
      <c r="K625" s="224">
        <v>0.75160000000000005</v>
      </c>
      <c r="L625" s="220" t="s">
        <v>2744</v>
      </c>
      <c r="M625" s="220" t="s">
        <v>1651</v>
      </c>
      <c r="N625" s="220"/>
      <c r="O625" s="220"/>
      <c r="P625" s="220"/>
      <c r="Q625" s="220"/>
      <c r="R625" s="220"/>
      <c r="S625" s="220"/>
      <c r="T625" s="220" t="s">
        <v>1640</v>
      </c>
      <c r="U625" s="220" t="e">
        <f>[1]Sheet1!D833</f>
        <v>#REF!</v>
      </c>
      <c r="V625" s="225">
        <v>36251</v>
      </c>
      <c r="W625" s="220" t="s">
        <v>4416</v>
      </c>
      <c r="X625" s="220" t="s">
        <v>4417</v>
      </c>
      <c r="Y625" s="217" t="s">
        <v>2772</v>
      </c>
      <c r="Z625" s="245" t="s">
        <v>4396</v>
      </c>
      <c r="AA625" s="220"/>
      <c r="AB625" s="220" t="s">
        <v>3166</v>
      </c>
      <c r="AC625" s="218"/>
      <c r="AD625" s="220" t="s">
        <v>1691</v>
      </c>
      <c r="AE625" s="220" t="s">
        <v>1065</v>
      </c>
      <c r="AF625" s="220"/>
      <c r="AG625" s="223">
        <v>9738949855</v>
      </c>
      <c r="AH625" s="226"/>
      <c r="AI625" s="221"/>
      <c r="AJ625" s="227" t="s">
        <v>4418</v>
      </c>
      <c r="AK625" s="227" t="s">
        <v>4419</v>
      </c>
      <c r="AL625" s="227" t="s">
        <v>4420</v>
      </c>
      <c r="AM625" s="217" t="s">
        <v>2752</v>
      </c>
      <c r="AN625" s="217" t="s">
        <v>2753</v>
      </c>
      <c r="AO625" s="217">
        <v>560078</v>
      </c>
      <c r="AP625" s="217" t="s">
        <v>1645</v>
      </c>
      <c r="AQ625" s="225">
        <v>42943</v>
      </c>
    </row>
    <row r="626" spans="1:43" s="228" customFormat="1" ht="48" x14ac:dyDescent="0.25">
      <c r="A626" s="217">
        <v>177</v>
      </c>
      <c r="B626" s="246" t="s">
        <v>4421</v>
      </c>
      <c r="C626" s="247" t="s">
        <v>4422</v>
      </c>
      <c r="D626" s="248" t="s">
        <v>3330</v>
      </c>
      <c r="E626" s="249" t="s">
        <v>577</v>
      </c>
      <c r="F626" s="249" t="s">
        <v>2742</v>
      </c>
      <c r="G626" s="250" t="s">
        <v>4423</v>
      </c>
      <c r="H626" s="251">
        <v>9035085854</v>
      </c>
      <c r="I626" s="252"/>
      <c r="J626" s="251"/>
      <c r="K626" s="253">
        <v>0.56000000000000005</v>
      </c>
      <c r="L626" s="248" t="s">
        <v>2744</v>
      </c>
      <c r="M626" s="248" t="s">
        <v>1651</v>
      </c>
      <c r="N626" s="248"/>
      <c r="O626" s="248"/>
      <c r="P626" s="248"/>
      <c r="Q626" s="248"/>
      <c r="R626" s="248"/>
      <c r="S626" s="248"/>
      <c r="T626" s="220" t="s">
        <v>1640</v>
      </c>
      <c r="U626" s="220" t="e">
        <f>[1]Sheet1!D834</f>
        <v>#REF!</v>
      </c>
      <c r="V626" s="254">
        <v>36195</v>
      </c>
      <c r="W626" s="245" t="s">
        <v>4424</v>
      </c>
      <c r="X626" s="245" t="s">
        <v>4425</v>
      </c>
      <c r="Y626" s="255" t="s">
        <v>2772</v>
      </c>
      <c r="Z626" s="245" t="s">
        <v>4396</v>
      </c>
      <c r="AA626" s="245"/>
      <c r="AB626" s="245" t="s">
        <v>1637</v>
      </c>
      <c r="AC626" s="256"/>
      <c r="AD626" s="245" t="s">
        <v>1644</v>
      </c>
      <c r="AE626" s="245" t="s">
        <v>4426</v>
      </c>
      <c r="AF626" s="245" t="s">
        <v>142</v>
      </c>
      <c r="AG626" s="257" t="s">
        <v>4427</v>
      </c>
      <c r="AH626" s="257"/>
      <c r="AI626" s="258"/>
      <c r="AJ626" s="259" t="s">
        <v>4428</v>
      </c>
      <c r="AK626" s="259" t="s">
        <v>4429</v>
      </c>
      <c r="AL626" s="259" t="s">
        <v>4430</v>
      </c>
      <c r="AM626" s="255" t="s">
        <v>2752</v>
      </c>
      <c r="AN626" s="255" t="s">
        <v>2753</v>
      </c>
      <c r="AO626" s="255">
        <v>560078</v>
      </c>
      <c r="AP626" s="255" t="s">
        <v>1645</v>
      </c>
      <c r="AQ626" s="254">
        <v>42942</v>
      </c>
    </row>
    <row r="627" spans="1:43" s="228" customFormat="1" ht="48" x14ac:dyDescent="0.25">
      <c r="A627" s="217">
        <v>178</v>
      </c>
      <c r="B627" s="246" t="s">
        <v>4431</v>
      </c>
      <c r="C627" s="247" t="s">
        <v>4432</v>
      </c>
      <c r="D627" s="248" t="s">
        <v>3359</v>
      </c>
      <c r="E627" s="249" t="s">
        <v>577</v>
      </c>
      <c r="F627" s="249" t="s">
        <v>2742</v>
      </c>
      <c r="G627" s="250" t="s">
        <v>4433</v>
      </c>
      <c r="H627" s="251">
        <v>8722994212</v>
      </c>
      <c r="I627" s="252"/>
      <c r="J627" s="251"/>
      <c r="K627" s="253">
        <v>0.56499999999999995</v>
      </c>
      <c r="L627" s="248" t="s">
        <v>2744</v>
      </c>
      <c r="M627" s="248"/>
      <c r="N627" s="248"/>
      <c r="O627" s="248"/>
      <c r="P627" s="248"/>
      <c r="Q627" s="248"/>
      <c r="R627" s="248"/>
      <c r="S627" s="248"/>
      <c r="T627" s="220" t="s">
        <v>1640</v>
      </c>
      <c r="U627" s="220" t="e">
        <f>[1]Sheet1!D835</f>
        <v>#REF!</v>
      </c>
      <c r="V627" s="254">
        <v>36359</v>
      </c>
      <c r="W627" s="245" t="s">
        <v>4434</v>
      </c>
      <c r="X627" s="245" t="s">
        <v>4435</v>
      </c>
      <c r="Y627" s="255" t="s">
        <v>2772</v>
      </c>
      <c r="Z627" s="245" t="s">
        <v>4396</v>
      </c>
      <c r="AA627" s="245"/>
      <c r="AB627" s="245" t="s">
        <v>2814</v>
      </c>
      <c r="AC627" s="256">
        <v>617909384020</v>
      </c>
      <c r="AD627" s="245" t="s">
        <v>1644</v>
      </c>
      <c r="AE627" s="245" t="s">
        <v>4436</v>
      </c>
      <c r="AF627" s="245" t="s">
        <v>4437</v>
      </c>
      <c r="AG627" s="257" t="s">
        <v>4438</v>
      </c>
      <c r="AH627" s="260" t="s">
        <v>4433</v>
      </c>
      <c r="AI627" s="258"/>
      <c r="AJ627" s="259" t="s">
        <v>4439</v>
      </c>
      <c r="AK627" s="259" t="s">
        <v>4440</v>
      </c>
      <c r="AL627" s="259"/>
      <c r="AM627" s="255" t="s">
        <v>2752</v>
      </c>
      <c r="AN627" s="255" t="s">
        <v>2753</v>
      </c>
      <c r="AO627" s="255">
        <v>560076</v>
      </c>
      <c r="AP627" s="255" t="s">
        <v>1645</v>
      </c>
      <c r="AQ627" s="254">
        <v>42942</v>
      </c>
    </row>
    <row r="628" spans="1:43" s="228" customFormat="1" ht="24" x14ac:dyDescent="0.25">
      <c r="A628" s="217">
        <v>179</v>
      </c>
      <c r="B628" s="218" t="s">
        <v>4441</v>
      </c>
      <c r="C628" s="219" t="s">
        <v>4442</v>
      </c>
      <c r="D628" s="220" t="s">
        <v>2757</v>
      </c>
      <c r="E628" s="221" t="s">
        <v>577</v>
      </c>
      <c r="F628" s="221" t="s">
        <v>2742</v>
      </c>
      <c r="G628" s="222" t="s">
        <v>4443</v>
      </c>
      <c r="H628" s="223">
        <v>8197940903</v>
      </c>
      <c r="I628" s="217"/>
      <c r="J628" s="223"/>
      <c r="K628" s="224">
        <v>0.62</v>
      </c>
      <c r="L628" s="220" t="s">
        <v>2744</v>
      </c>
      <c r="M628" s="220" t="s">
        <v>1651</v>
      </c>
      <c r="N628" s="220"/>
      <c r="O628" s="220"/>
      <c r="P628" s="220"/>
      <c r="Q628" s="220"/>
      <c r="R628" s="220"/>
      <c r="S628" s="220"/>
      <c r="T628" s="220" t="s">
        <v>1640</v>
      </c>
      <c r="U628" s="220" t="e">
        <f>[1]Sheet1!D836</f>
        <v>#REF!</v>
      </c>
      <c r="V628" s="225">
        <v>36156</v>
      </c>
      <c r="W628" s="220" t="s">
        <v>4444</v>
      </c>
      <c r="X628" s="220" t="s">
        <v>4445</v>
      </c>
      <c r="Y628" s="217" t="s">
        <v>2762</v>
      </c>
      <c r="Z628" s="245" t="s">
        <v>4396</v>
      </c>
      <c r="AA628" s="220"/>
      <c r="AB628" s="220" t="s">
        <v>1637</v>
      </c>
      <c r="AC628" s="218"/>
      <c r="AD628" s="220" t="s">
        <v>1644</v>
      </c>
      <c r="AE628" s="220" t="s">
        <v>4446</v>
      </c>
      <c r="AF628" s="220" t="s">
        <v>1065</v>
      </c>
      <c r="AG628" s="223" t="s">
        <v>4447</v>
      </c>
      <c r="AH628" s="226"/>
      <c r="AI628" s="221" t="s">
        <v>4448</v>
      </c>
      <c r="AJ628" s="227" t="s">
        <v>4449</v>
      </c>
      <c r="AK628" s="227" t="s">
        <v>4450</v>
      </c>
      <c r="AL628" s="227" t="s">
        <v>4451</v>
      </c>
      <c r="AM628" s="217" t="s">
        <v>2752</v>
      </c>
      <c r="AN628" s="217" t="s">
        <v>2753</v>
      </c>
      <c r="AO628" s="217">
        <v>560060</v>
      </c>
      <c r="AP628" s="217" t="s">
        <v>1645</v>
      </c>
      <c r="AQ628" s="225">
        <v>42951</v>
      </c>
    </row>
    <row r="629" spans="1:43" s="228" customFormat="1" ht="60" x14ac:dyDescent="0.25">
      <c r="A629" s="217">
        <v>180</v>
      </c>
      <c r="B629" s="218" t="s">
        <v>4452</v>
      </c>
      <c r="C629" s="219" t="s">
        <v>4453</v>
      </c>
      <c r="D629" s="220" t="s">
        <v>3873</v>
      </c>
      <c r="E629" s="221" t="s">
        <v>577</v>
      </c>
      <c r="F629" s="221" t="s">
        <v>2742</v>
      </c>
      <c r="G629" s="222" t="s">
        <v>4454</v>
      </c>
      <c r="H629" s="223">
        <v>9164003720</v>
      </c>
      <c r="I629" s="217"/>
      <c r="J629" s="223"/>
      <c r="K629" s="224">
        <v>0.93</v>
      </c>
      <c r="L629" s="220" t="s">
        <v>2744</v>
      </c>
      <c r="M629" s="220" t="s">
        <v>1651</v>
      </c>
      <c r="N629" s="220"/>
      <c r="O629" s="220"/>
      <c r="P629" s="220"/>
      <c r="Q629" s="220"/>
      <c r="R629" s="220"/>
      <c r="S629" s="220"/>
      <c r="T629" s="220" t="s">
        <v>1640</v>
      </c>
      <c r="U629" s="220" t="e">
        <f>[1]Sheet1!D838</f>
        <v>#REF!</v>
      </c>
      <c r="V629" s="225">
        <v>36241</v>
      </c>
      <c r="W629" s="220" t="s">
        <v>4455</v>
      </c>
      <c r="X629" s="220" t="s">
        <v>4456</v>
      </c>
      <c r="Y629" s="217" t="s">
        <v>2834</v>
      </c>
      <c r="Z629" s="245" t="s">
        <v>4396</v>
      </c>
      <c r="AA629" s="220"/>
      <c r="AB629" s="220" t="s">
        <v>3166</v>
      </c>
      <c r="AC629" s="218">
        <v>829688826946</v>
      </c>
      <c r="AD629" s="220" t="s">
        <v>1644</v>
      </c>
      <c r="AE629" s="220" t="s">
        <v>4457</v>
      </c>
      <c r="AF629" s="220" t="s">
        <v>142</v>
      </c>
      <c r="AG629" s="223">
        <v>9845748652</v>
      </c>
      <c r="AH629" s="223" t="s">
        <v>4458</v>
      </c>
      <c r="AI629" s="221"/>
      <c r="AJ629" s="227" t="s">
        <v>4459</v>
      </c>
      <c r="AK629" s="227" t="s">
        <v>4460</v>
      </c>
      <c r="AL629" s="227"/>
      <c r="AM629" s="217" t="s">
        <v>2752</v>
      </c>
      <c r="AN629" s="217" t="s">
        <v>2753</v>
      </c>
      <c r="AO629" s="217">
        <v>560003</v>
      </c>
      <c r="AP629" s="217" t="s">
        <v>2754</v>
      </c>
      <c r="AQ629" s="225">
        <v>42948</v>
      </c>
    </row>
    <row r="630" spans="1:43" s="228" customFormat="1" ht="24" x14ac:dyDescent="0.25">
      <c r="A630" s="217">
        <v>181</v>
      </c>
      <c r="B630" s="246" t="s">
        <v>4461</v>
      </c>
      <c r="C630" s="247" t="s">
        <v>4462</v>
      </c>
      <c r="D630" s="248" t="s">
        <v>3330</v>
      </c>
      <c r="E630" s="249" t="s">
        <v>577</v>
      </c>
      <c r="F630" s="249" t="s">
        <v>2742</v>
      </c>
      <c r="G630" s="250" t="s">
        <v>4463</v>
      </c>
      <c r="H630" s="251">
        <v>7760849901</v>
      </c>
      <c r="I630" s="252">
        <v>85.44</v>
      </c>
      <c r="J630" s="251" t="s">
        <v>1671</v>
      </c>
      <c r="K630" s="253">
        <v>0.55159999999999998</v>
      </c>
      <c r="L630" s="248" t="s">
        <v>2744</v>
      </c>
      <c r="M630" s="248" t="s">
        <v>1651</v>
      </c>
      <c r="N630" s="248"/>
      <c r="O630" s="248"/>
      <c r="P630" s="248"/>
      <c r="Q630" s="248"/>
      <c r="R630" s="248"/>
      <c r="S630" s="248"/>
      <c r="T630" s="220" t="s">
        <v>1640</v>
      </c>
      <c r="U630" s="220" t="e">
        <f>[1]Sheet1!D839</f>
        <v>#REF!</v>
      </c>
      <c r="V630" s="254">
        <v>36466</v>
      </c>
      <c r="W630" s="245" t="s">
        <v>4464</v>
      </c>
      <c r="X630" s="245" t="s">
        <v>4465</v>
      </c>
      <c r="Y630" s="255" t="s">
        <v>2747</v>
      </c>
      <c r="Z630" s="245" t="s">
        <v>4396</v>
      </c>
      <c r="AA630" s="245"/>
      <c r="AB630" s="245" t="s">
        <v>1637</v>
      </c>
      <c r="AC630" s="256">
        <v>257902382364</v>
      </c>
      <c r="AD630" s="245" t="s">
        <v>1644</v>
      </c>
      <c r="AE630" s="245"/>
      <c r="AF630" s="245" t="s">
        <v>2061</v>
      </c>
      <c r="AG630" s="257" t="s">
        <v>4466</v>
      </c>
      <c r="AH630" s="260"/>
      <c r="AI630" s="258"/>
      <c r="AJ630" s="259" t="s">
        <v>4467</v>
      </c>
      <c r="AK630" s="259" t="s">
        <v>4468</v>
      </c>
      <c r="AL630" s="259" t="s">
        <v>4469</v>
      </c>
      <c r="AM630" s="255" t="s">
        <v>2752</v>
      </c>
      <c r="AN630" s="255" t="s">
        <v>2753</v>
      </c>
      <c r="AO630" s="255">
        <v>560004</v>
      </c>
      <c r="AP630" s="255" t="s">
        <v>1645</v>
      </c>
      <c r="AQ630" s="254">
        <v>42942</v>
      </c>
    </row>
    <row r="631" spans="1:43" s="228" customFormat="1" ht="36" x14ac:dyDescent="0.25">
      <c r="A631" s="217">
        <v>182</v>
      </c>
      <c r="B631" s="218" t="s">
        <v>4470</v>
      </c>
      <c r="C631" s="219" t="s">
        <v>4471</v>
      </c>
      <c r="D631" s="220" t="s">
        <v>3359</v>
      </c>
      <c r="E631" s="221" t="s">
        <v>577</v>
      </c>
      <c r="F631" s="221" t="s">
        <v>2742</v>
      </c>
      <c r="G631" s="222" t="s">
        <v>4472</v>
      </c>
      <c r="H631" s="223">
        <v>7019808073</v>
      </c>
      <c r="I631" s="217"/>
      <c r="J631" s="223"/>
      <c r="K631" s="224">
        <v>0.68159999999999998</v>
      </c>
      <c r="L631" s="220" t="s">
        <v>2744</v>
      </c>
      <c r="M631" s="220" t="s">
        <v>1651</v>
      </c>
      <c r="N631" s="220"/>
      <c r="O631" s="220"/>
      <c r="P631" s="220"/>
      <c r="Q631" s="220"/>
      <c r="R631" s="220"/>
      <c r="S631" s="220"/>
      <c r="T631" s="220" t="s">
        <v>1640</v>
      </c>
      <c r="U631" s="220" t="e">
        <f>[1]Sheet1!D840</f>
        <v>#REF!</v>
      </c>
      <c r="V631" s="225">
        <v>36048</v>
      </c>
      <c r="W631" s="220" t="s">
        <v>4473</v>
      </c>
      <c r="X631" s="220" t="s">
        <v>4474</v>
      </c>
      <c r="Y631" s="217" t="s">
        <v>2772</v>
      </c>
      <c r="Z631" s="245" t="s">
        <v>4396</v>
      </c>
      <c r="AA631" s="220"/>
      <c r="AB631" s="220" t="s">
        <v>1637</v>
      </c>
      <c r="AC631" s="218"/>
      <c r="AD631" s="220" t="s">
        <v>1687</v>
      </c>
      <c r="AE631" s="220" t="s">
        <v>1686</v>
      </c>
      <c r="AF631" s="220" t="s">
        <v>3516</v>
      </c>
      <c r="AG631" s="223">
        <v>9972500002</v>
      </c>
      <c r="AH631" s="223"/>
      <c r="AI631" s="221"/>
      <c r="AJ631" s="227" t="s">
        <v>4475</v>
      </c>
      <c r="AK631" s="227" t="s">
        <v>4476</v>
      </c>
      <c r="AL631" s="227" t="s">
        <v>4477</v>
      </c>
      <c r="AM631" s="217" t="s">
        <v>2752</v>
      </c>
      <c r="AN631" s="217" t="s">
        <v>2753</v>
      </c>
      <c r="AO631" s="217">
        <v>560029</v>
      </c>
      <c r="AP631" s="217" t="s">
        <v>1645</v>
      </c>
      <c r="AQ631" s="225">
        <v>42942</v>
      </c>
    </row>
    <row r="632" spans="1:43" s="228" customFormat="1" ht="48" x14ac:dyDescent="0.25">
      <c r="A632" s="217">
        <v>183</v>
      </c>
      <c r="B632" s="218" t="s">
        <v>4478</v>
      </c>
      <c r="C632" s="219" t="s">
        <v>4479</v>
      </c>
      <c r="D632" s="220" t="s">
        <v>3359</v>
      </c>
      <c r="E632" s="221" t="s">
        <v>577</v>
      </c>
      <c r="F632" s="221" t="s">
        <v>2742</v>
      </c>
      <c r="G632" s="222" t="s">
        <v>4480</v>
      </c>
      <c r="H632" s="223">
        <v>9442229991</v>
      </c>
      <c r="I632" s="217"/>
      <c r="J632" s="223"/>
      <c r="K632" s="224">
        <v>0.54659999999999997</v>
      </c>
      <c r="L632" s="220" t="s">
        <v>3460</v>
      </c>
      <c r="M632" s="220"/>
      <c r="N632" s="220"/>
      <c r="O632" s="220"/>
      <c r="P632" s="220"/>
      <c r="Q632" s="220"/>
      <c r="R632" s="220"/>
      <c r="S632" s="220"/>
      <c r="T632" s="220" t="s">
        <v>1640</v>
      </c>
      <c r="U632" s="220" t="e">
        <f>[1]Sheet1!D841</f>
        <v>#REF!</v>
      </c>
      <c r="V632" s="225">
        <v>36223</v>
      </c>
      <c r="W632" s="220" t="s">
        <v>4481</v>
      </c>
      <c r="X632" s="220" t="s">
        <v>4482</v>
      </c>
      <c r="Y632" s="217" t="s">
        <v>2762</v>
      </c>
      <c r="Z632" s="220" t="s">
        <v>4396</v>
      </c>
      <c r="AA632" s="220"/>
      <c r="AB632" s="220" t="s">
        <v>1637</v>
      </c>
      <c r="AC632" s="218"/>
      <c r="AD632" s="220" t="s">
        <v>1644</v>
      </c>
      <c r="AE632" s="220" t="s">
        <v>4483</v>
      </c>
      <c r="AF632" s="220" t="s">
        <v>1065</v>
      </c>
      <c r="AG632" s="223">
        <v>9443812777</v>
      </c>
      <c r="AH632" s="226" t="s">
        <v>4484</v>
      </c>
      <c r="AI632" s="221"/>
      <c r="AJ632" s="227" t="s">
        <v>4485</v>
      </c>
      <c r="AK632" s="227" t="s">
        <v>4486</v>
      </c>
      <c r="AL632" s="229" t="s">
        <v>4487</v>
      </c>
      <c r="AM632" s="217" t="s">
        <v>4487</v>
      </c>
      <c r="AN632" s="217" t="s">
        <v>2854</v>
      </c>
      <c r="AO632" s="217">
        <v>635601</v>
      </c>
      <c r="AP632" s="217" t="s">
        <v>1645</v>
      </c>
      <c r="AQ632" s="225">
        <v>42924</v>
      </c>
    </row>
    <row r="633" spans="1:43" s="228" customFormat="1" ht="48" x14ac:dyDescent="0.25">
      <c r="A633" s="217">
        <v>184</v>
      </c>
      <c r="B633" s="246" t="s">
        <v>4488</v>
      </c>
      <c r="C633" s="247" t="s">
        <v>4489</v>
      </c>
      <c r="D633" s="248" t="s">
        <v>2741</v>
      </c>
      <c r="E633" s="249" t="s">
        <v>577</v>
      </c>
      <c r="F633" s="249" t="s">
        <v>2742</v>
      </c>
      <c r="G633" s="261" t="s">
        <v>4490</v>
      </c>
      <c r="H633" s="251">
        <v>9110260281</v>
      </c>
      <c r="I633" s="252"/>
      <c r="J633" s="251" t="s">
        <v>1060</v>
      </c>
      <c r="K633" s="253">
        <v>0.79200000000000004</v>
      </c>
      <c r="L633" s="248" t="s">
        <v>4491</v>
      </c>
      <c r="M633" s="248" t="s">
        <v>1031</v>
      </c>
      <c r="N633" s="248"/>
      <c r="O633" s="248"/>
      <c r="P633" s="248"/>
      <c r="Q633" s="248"/>
      <c r="R633" s="248"/>
      <c r="S633" s="248"/>
      <c r="T633" s="220" t="s">
        <v>1640</v>
      </c>
      <c r="U633" s="220" t="e">
        <f>[1]Sheet1!D842</f>
        <v>#REF!</v>
      </c>
      <c r="V633" s="225">
        <v>36343</v>
      </c>
      <c r="W633" s="220" t="s">
        <v>4492</v>
      </c>
      <c r="X633" s="220" t="s">
        <v>4493</v>
      </c>
      <c r="Y633" s="217" t="s">
        <v>2762</v>
      </c>
      <c r="Z633" s="245" t="s">
        <v>4396</v>
      </c>
      <c r="AA633" s="220"/>
      <c r="AB633" s="220" t="s">
        <v>1637</v>
      </c>
      <c r="AC633" s="218"/>
      <c r="AD633" s="220" t="s">
        <v>1804</v>
      </c>
      <c r="AE633" s="220" t="s">
        <v>1803</v>
      </c>
      <c r="AF633" s="220" t="s">
        <v>142</v>
      </c>
      <c r="AG633" s="223">
        <v>7760313154</v>
      </c>
      <c r="AH633" s="226"/>
      <c r="AI633" s="221"/>
      <c r="AJ633" s="227" t="s">
        <v>4494</v>
      </c>
      <c r="AK633" s="227" t="s">
        <v>4495</v>
      </c>
      <c r="AL633" s="227" t="s">
        <v>4496</v>
      </c>
      <c r="AM633" s="217" t="s">
        <v>2752</v>
      </c>
      <c r="AN633" s="217" t="s">
        <v>2753</v>
      </c>
      <c r="AO633" s="217">
        <v>560064</v>
      </c>
      <c r="AP633" s="217" t="s">
        <v>1645</v>
      </c>
      <c r="AQ633" s="225">
        <v>42957</v>
      </c>
    </row>
    <row r="634" spans="1:43" s="228" customFormat="1" ht="36" x14ac:dyDescent="0.25">
      <c r="A634" s="217">
        <v>185</v>
      </c>
      <c r="B634" s="246" t="s">
        <v>4497</v>
      </c>
      <c r="C634" s="247" t="s">
        <v>4498</v>
      </c>
      <c r="D634" s="248" t="s">
        <v>2741</v>
      </c>
      <c r="E634" s="249" t="s">
        <v>577</v>
      </c>
      <c r="F634" s="249" t="s">
        <v>2742</v>
      </c>
      <c r="G634" s="250" t="s">
        <v>4499</v>
      </c>
      <c r="H634" s="251">
        <v>9986486771</v>
      </c>
      <c r="I634" s="252"/>
      <c r="J634" s="251"/>
      <c r="K634" s="253">
        <v>0.64829999999999999</v>
      </c>
      <c r="L634" s="248" t="s">
        <v>2744</v>
      </c>
      <c r="M634" s="248" t="s">
        <v>1651</v>
      </c>
      <c r="N634" s="248"/>
      <c r="O634" s="248"/>
      <c r="P634" s="248"/>
      <c r="Q634" s="248"/>
      <c r="R634" s="248"/>
      <c r="S634" s="248"/>
      <c r="T634" s="220" t="s">
        <v>1640</v>
      </c>
      <c r="U634" s="220" t="e">
        <f>[1]Sheet1!D843</f>
        <v>#REF!</v>
      </c>
      <c r="V634" s="254">
        <v>36375</v>
      </c>
      <c r="W634" s="245" t="s">
        <v>4500</v>
      </c>
      <c r="X634" s="245" t="s">
        <v>4501</v>
      </c>
      <c r="Y634" s="255" t="s">
        <v>2834</v>
      </c>
      <c r="Z634" s="245" t="s">
        <v>4396</v>
      </c>
      <c r="AA634" s="245"/>
      <c r="AB634" s="245" t="s">
        <v>2814</v>
      </c>
      <c r="AC634" s="256">
        <v>323794544843</v>
      </c>
      <c r="AD634" s="245" t="s">
        <v>1644</v>
      </c>
      <c r="AE634" s="245" t="s">
        <v>4502</v>
      </c>
      <c r="AF634" s="245" t="s">
        <v>4408</v>
      </c>
      <c r="AG634" s="257" t="s">
        <v>4503</v>
      </c>
      <c r="AH634" s="260"/>
      <c r="AI634" s="258"/>
      <c r="AJ634" s="259" t="s">
        <v>4504</v>
      </c>
      <c r="AK634" s="259" t="s">
        <v>4505</v>
      </c>
      <c r="AL634" s="259" t="s">
        <v>4506</v>
      </c>
      <c r="AM634" s="255" t="s">
        <v>2752</v>
      </c>
      <c r="AN634" s="255" t="s">
        <v>2753</v>
      </c>
      <c r="AO634" s="255">
        <v>560050</v>
      </c>
      <c r="AP634" s="255" t="s">
        <v>1645</v>
      </c>
      <c r="AQ634" s="254">
        <v>42942</v>
      </c>
    </row>
    <row r="635" spans="1:43" s="228" customFormat="1" ht="36" x14ac:dyDescent="0.25">
      <c r="A635" s="217">
        <v>186</v>
      </c>
      <c r="B635" s="218" t="s">
        <v>4507</v>
      </c>
      <c r="C635" s="219" t="s">
        <v>4508</v>
      </c>
      <c r="D635" s="220" t="s">
        <v>3203</v>
      </c>
      <c r="E635" s="221" t="s">
        <v>577</v>
      </c>
      <c r="F635" s="221" t="s">
        <v>2742</v>
      </c>
      <c r="G635" s="222" t="s">
        <v>4509</v>
      </c>
      <c r="H635" s="223">
        <v>7022667996</v>
      </c>
      <c r="I635" s="217"/>
      <c r="J635" s="223"/>
      <c r="K635" s="224">
        <v>0.61</v>
      </c>
      <c r="L635" s="220" t="s">
        <v>2744</v>
      </c>
      <c r="M635" s="220" t="s">
        <v>1651</v>
      </c>
      <c r="N635" s="220"/>
      <c r="O635" s="220"/>
      <c r="P635" s="220"/>
      <c r="Q635" s="220"/>
      <c r="R635" s="220"/>
      <c r="S635" s="220"/>
      <c r="T635" s="220" t="s">
        <v>1640</v>
      </c>
      <c r="U635" s="220" t="e">
        <f>[1]Sheet1!D844</f>
        <v>#REF!</v>
      </c>
      <c r="V635" s="225">
        <v>36375</v>
      </c>
      <c r="W635" s="220" t="s">
        <v>4510</v>
      </c>
      <c r="X635" s="220" t="s">
        <v>4511</v>
      </c>
      <c r="Y635" s="217" t="s">
        <v>2747</v>
      </c>
      <c r="Z635" s="245" t="s">
        <v>4396</v>
      </c>
      <c r="AA635" s="220"/>
      <c r="AB635" s="220" t="s">
        <v>3166</v>
      </c>
      <c r="AC635" s="218"/>
      <c r="AD635" s="220" t="s">
        <v>1644</v>
      </c>
      <c r="AE635" s="220" t="s">
        <v>4512</v>
      </c>
      <c r="AF635" s="220" t="s">
        <v>4513</v>
      </c>
      <c r="AG635" s="223" t="s">
        <v>4514</v>
      </c>
      <c r="AH635" s="226"/>
      <c r="AI635" s="221"/>
      <c r="AJ635" s="227" t="s">
        <v>4515</v>
      </c>
      <c r="AK635" s="232" t="s">
        <v>4516</v>
      </c>
      <c r="AL635" s="227" t="s">
        <v>4517</v>
      </c>
      <c r="AM635" s="217" t="s">
        <v>2752</v>
      </c>
      <c r="AN635" s="217" t="s">
        <v>2753</v>
      </c>
      <c r="AO635" s="217">
        <v>560085</v>
      </c>
      <c r="AP635" s="217" t="s">
        <v>1645</v>
      </c>
      <c r="AQ635" s="225">
        <v>42943</v>
      </c>
    </row>
    <row r="636" spans="1:43" s="228" customFormat="1" ht="48" x14ac:dyDescent="0.25">
      <c r="A636" s="217">
        <v>187</v>
      </c>
      <c r="B636" s="218" t="s">
        <v>4518</v>
      </c>
      <c r="C636" s="219" t="s">
        <v>4519</v>
      </c>
      <c r="D636" s="220" t="s">
        <v>3330</v>
      </c>
      <c r="E636" s="221" t="s">
        <v>577</v>
      </c>
      <c r="F636" s="221" t="s">
        <v>2742</v>
      </c>
      <c r="G636" s="222" t="s">
        <v>4520</v>
      </c>
      <c r="H636" s="223">
        <v>9895123584</v>
      </c>
      <c r="I636" s="217">
        <v>80</v>
      </c>
      <c r="J636" s="223" t="s">
        <v>1671</v>
      </c>
      <c r="K636" s="224">
        <v>0.55910000000000004</v>
      </c>
      <c r="L636" s="220" t="s">
        <v>2811</v>
      </c>
      <c r="M636" s="220" t="s">
        <v>1651</v>
      </c>
      <c r="N636" s="220"/>
      <c r="O636" s="220"/>
      <c r="P636" s="220"/>
      <c r="Q636" s="220"/>
      <c r="R636" s="220"/>
      <c r="S636" s="220"/>
      <c r="T636" s="220" t="s">
        <v>1640</v>
      </c>
      <c r="U636" s="220" t="e">
        <f>[1]Sheet1!D845</f>
        <v>#REF!</v>
      </c>
      <c r="V636" s="225">
        <v>36542</v>
      </c>
      <c r="W636" s="220" t="s">
        <v>4521</v>
      </c>
      <c r="X636" s="220" t="s">
        <v>4522</v>
      </c>
      <c r="Y636" s="217" t="s">
        <v>2762</v>
      </c>
      <c r="Z636" s="220" t="s">
        <v>4396</v>
      </c>
      <c r="AA636" s="220"/>
      <c r="AB636" s="220" t="s">
        <v>1637</v>
      </c>
      <c r="AC636" s="218"/>
      <c r="AD636" s="220" t="s">
        <v>1644</v>
      </c>
      <c r="AE636" s="220" t="s">
        <v>1812</v>
      </c>
      <c r="AF636" s="220" t="s">
        <v>142</v>
      </c>
      <c r="AG636" s="223" t="s">
        <v>4523</v>
      </c>
      <c r="AH636" s="226" t="s">
        <v>4520</v>
      </c>
      <c r="AI636" s="221"/>
      <c r="AJ636" s="227" t="s">
        <v>4524</v>
      </c>
      <c r="AK636" s="227" t="s">
        <v>4525</v>
      </c>
      <c r="AL636" s="227" t="s">
        <v>4526</v>
      </c>
      <c r="AM636" s="217" t="s">
        <v>3705</v>
      </c>
      <c r="AN636" s="217" t="s">
        <v>2821</v>
      </c>
      <c r="AO636" s="217">
        <v>695528</v>
      </c>
      <c r="AP636" s="217" t="s">
        <v>2754</v>
      </c>
      <c r="AQ636" s="225">
        <v>42929</v>
      </c>
    </row>
    <row r="637" spans="1:43" s="228" customFormat="1" ht="48" x14ac:dyDescent="0.25">
      <c r="A637" s="217">
        <v>188</v>
      </c>
      <c r="B637" s="218" t="s">
        <v>4527</v>
      </c>
      <c r="C637" s="219" t="s">
        <v>4528</v>
      </c>
      <c r="D637" s="220" t="s">
        <v>3359</v>
      </c>
      <c r="E637" s="221" t="s">
        <v>577</v>
      </c>
      <c r="F637" s="221" t="s">
        <v>2742</v>
      </c>
      <c r="G637" s="244" t="s">
        <v>4529</v>
      </c>
      <c r="H637" s="223">
        <v>74112244456</v>
      </c>
      <c r="I637" s="262"/>
      <c r="J637" s="223"/>
      <c r="K637" s="224">
        <v>0.72660000000000002</v>
      </c>
      <c r="L637" s="220" t="s">
        <v>2744</v>
      </c>
      <c r="M637" s="220" t="s">
        <v>1651</v>
      </c>
      <c r="N637" s="220"/>
      <c r="O637" s="220"/>
      <c r="P637" s="220"/>
      <c r="Q637" s="220"/>
      <c r="R637" s="220"/>
      <c r="S637" s="220"/>
      <c r="T637" s="220" t="s">
        <v>1640</v>
      </c>
      <c r="U637" s="220" t="e">
        <f>[1]Sheet1!D847</f>
        <v>#REF!</v>
      </c>
      <c r="V637" s="225">
        <v>36043</v>
      </c>
      <c r="W637" s="220" t="s">
        <v>4530</v>
      </c>
      <c r="X637" s="220" t="s">
        <v>4531</v>
      </c>
      <c r="Y637" s="217" t="s">
        <v>2834</v>
      </c>
      <c r="Z637" s="245" t="s">
        <v>4396</v>
      </c>
      <c r="AA637" s="220"/>
      <c r="AB637" s="220" t="s">
        <v>1637</v>
      </c>
      <c r="AC637" s="218">
        <v>360686147120</v>
      </c>
      <c r="AD637" s="220" t="s">
        <v>1644</v>
      </c>
      <c r="AE637" s="220" t="s">
        <v>1739</v>
      </c>
      <c r="AF637" s="220" t="s">
        <v>2967</v>
      </c>
      <c r="AG637" s="223" t="s">
        <v>4532</v>
      </c>
      <c r="AH637" s="226" t="s">
        <v>4533</v>
      </c>
      <c r="AI637" s="221"/>
      <c r="AJ637" s="227" t="s">
        <v>4534</v>
      </c>
      <c r="AK637" s="227" t="s">
        <v>4535</v>
      </c>
      <c r="AL637" s="227" t="s">
        <v>4536</v>
      </c>
      <c r="AM637" s="217" t="s">
        <v>2752</v>
      </c>
      <c r="AN637" s="217" t="s">
        <v>2753</v>
      </c>
      <c r="AO637" s="217">
        <v>560050</v>
      </c>
      <c r="AP637" s="217" t="s">
        <v>1645</v>
      </c>
      <c r="AQ637" s="225">
        <v>42979</v>
      </c>
    </row>
    <row r="638" spans="1:43" s="228" customFormat="1" ht="60" x14ac:dyDescent="0.25">
      <c r="A638" s="217">
        <v>189</v>
      </c>
      <c r="B638" s="246" t="s">
        <v>4537</v>
      </c>
      <c r="C638" s="247" t="s">
        <v>4538</v>
      </c>
      <c r="D638" s="248" t="s">
        <v>3359</v>
      </c>
      <c r="E638" s="249" t="s">
        <v>577</v>
      </c>
      <c r="F638" s="249" t="s">
        <v>2742</v>
      </c>
      <c r="G638" s="250" t="s">
        <v>4539</v>
      </c>
      <c r="H638" s="251">
        <v>9686038775</v>
      </c>
      <c r="I638" s="263"/>
      <c r="J638" s="251"/>
      <c r="K638" s="253">
        <v>0.51</v>
      </c>
      <c r="L638" s="248" t="s">
        <v>2744</v>
      </c>
      <c r="M638" s="248"/>
      <c r="N638" s="248"/>
      <c r="O638" s="248"/>
      <c r="P638" s="248"/>
      <c r="Q638" s="248"/>
      <c r="R638" s="248"/>
      <c r="S638" s="248"/>
      <c r="T638" s="220" t="s">
        <v>1640</v>
      </c>
      <c r="U638" s="220" t="e">
        <f>[1]Sheet1!D848</f>
        <v>#REF!</v>
      </c>
      <c r="V638" s="254">
        <v>36364</v>
      </c>
      <c r="W638" s="245" t="s">
        <v>4540</v>
      </c>
      <c r="X638" s="245" t="s">
        <v>4541</v>
      </c>
      <c r="Y638" s="255" t="s">
        <v>2772</v>
      </c>
      <c r="Z638" s="245" t="s">
        <v>4396</v>
      </c>
      <c r="AA638" s="245"/>
      <c r="AB638" s="245" t="s">
        <v>1637</v>
      </c>
      <c r="AC638" s="256">
        <v>619592003390</v>
      </c>
      <c r="AD638" s="245" t="s">
        <v>1687</v>
      </c>
      <c r="AE638" s="245" t="s">
        <v>4542</v>
      </c>
      <c r="AF638" s="245" t="s">
        <v>4543</v>
      </c>
      <c r="AG638" s="257" t="s">
        <v>4544</v>
      </c>
      <c r="AH638" s="260" t="s">
        <v>4545</v>
      </c>
      <c r="AI638" s="258"/>
      <c r="AJ638" s="259" t="s">
        <v>4546</v>
      </c>
      <c r="AK638" s="259" t="s">
        <v>4547</v>
      </c>
      <c r="AL638" s="259" t="s">
        <v>4548</v>
      </c>
      <c r="AM638" s="255" t="s">
        <v>2752</v>
      </c>
      <c r="AN638" s="255" t="s">
        <v>2753</v>
      </c>
      <c r="AO638" s="255">
        <v>560083</v>
      </c>
      <c r="AP638" s="255" t="s">
        <v>1645</v>
      </c>
      <c r="AQ638" s="254">
        <v>42942</v>
      </c>
    </row>
    <row r="639" spans="1:43" s="228" customFormat="1" ht="60" x14ac:dyDescent="0.25">
      <c r="A639" s="217">
        <v>190</v>
      </c>
      <c r="B639" s="218" t="s">
        <v>4549</v>
      </c>
      <c r="C639" s="219" t="s">
        <v>4550</v>
      </c>
      <c r="D639" s="220" t="s">
        <v>3203</v>
      </c>
      <c r="E639" s="221" t="s">
        <v>577</v>
      </c>
      <c r="F639" s="221" t="s">
        <v>2742</v>
      </c>
      <c r="G639" s="222" t="s">
        <v>4551</v>
      </c>
      <c r="H639" s="223">
        <v>8970403339</v>
      </c>
      <c r="I639" s="262"/>
      <c r="J639" s="223"/>
      <c r="K639" s="224">
        <v>0.55330000000000001</v>
      </c>
      <c r="L639" s="220" t="s">
        <v>2744</v>
      </c>
      <c r="M639" s="220"/>
      <c r="N639" s="220"/>
      <c r="O639" s="220"/>
      <c r="P639" s="220"/>
      <c r="Q639" s="220"/>
      <c r="R639" s="220"/>
      <c r="S639" s="220"/>
      <c r="T639" s="220" t="s">
        <v>1640</v>
      </c>
      <c r="U639" s="220" t="e">
        <f>[1]Sheet1!D849</f>
        <v>#REF!</v>
      </c>
      <c r="V639" s="225">
        <v>36407</v>
      </c>
      <c r="W639" s="220" t="s">
        <v>4552</v>
      </c>
      <c r="X639" s="220" t="s">
        <v>4553</v>
      </c>
      <c r="Y639" s="217" t="s">
        <v>2747</v>
      </c>
      <c r="Z639" s="220" t="s">
        <v>4396</v>
      </c>
      <c r="AA639" s="220"/>
      <c r="AB639" s="220" t="s">
        <v>1637</v>
      </c>
      <c r="AC639" s="218"/>
      <c r="AD639" s="220" t="s">
        <v>1644</v>
      </c>
      <c r="AE639" s="220" t="s">
        <v>4554</v>
      </c>
      <c r="AF639" s="220" t="s">
        <v>4555</v>
      </c>
      <c r="AG639" s="223" t="s">
        <v>4556</v>
      </c>
      <c r="AH639" s="223"/>
      <c r="AI639" s="221"/>
      <c r="AJ639" s="227" t="s">
        <v>4557</v>
      </c>
      <c r="AK639" s="227" t="s">
        <v>4558</v>
      </c>
      <c r="AL639" s="227" t="s">
        <v>4559</v>
      </c>
      <c r="AM639" s="217" t="s">
        <v>2752</v>
      </c>
      <c r="AN639" s="217" t="s">
        <v>2753</v>
      </c>
      <c r="AO639" s="217">
        <v>562107</v>
      </c>
      <c r="AP639" s="217" t="s">
        <v>1645</v>
      </c>
      <c r="AQ639" s="225">
        <v>42909</v>
      </c>
    </row>
    <row r="640" spans="1:43" s="228" customFormat="1" ht="48" x14ac:dyDescent="0.25">
      <c r="A640" s="217">
        <v>191</v>
      </c>
      <c r="B640" s="218" t="s">
        <v>4560</v>
      </c>
      <c r="C640" s="219" t="s">
        <v>4561</v>
      </c>
      <c r="D640" s="220" t="s">
        <v>3203</v>
      </c>
      <c r="E640" s="221" t="s">
        <v>577</v>
      </c>
      <c r="F640" s="221" t="s">
        <v>2742</v>
      </c>
      <c r="G640" s="244" t="s">
        <v>4562</v>
      </c>
      <c r="H640" s="223">
        <v>9740286657</v>
      </c>
      <c r="I640" s="262"/>
      <c r="J640" s="223"/>
      <c r="K640" s="224">
        <v>0.59160000000000001</v>
      </c>
      <c r="L640" s="220" t="s">
        <v>2744</v>
      </c>
      <c r="M640" s="220" t="s">
        <v>1651</v>
      </c>
      <c r="N640" s="220"/>
      <c r="O640" s="220"/>
      <c r="P640" s="220"/>
      <c r="Q640" s="220"/>
      <c r="R640" s="220"/>
      <c r="S640" s="220"/>
      <c r="T640" s="220" t="s">
        <v>1640</v>
      </c>
      <c r="U640" s="220" t="e">
        <f>[1]Sheet1!D850</f>
        <v>#REF!</v>
      </c>
      <c r="V640" s="225">
        <v>34591</v>
      </c>
      <c r="W640" s="220" t="s">
        <v>4563</v>
      </c>
      <c r="X640" s="220" t="s">
        <v>4564</v>
      </c>
      <c r="Y640" s="217" t="s">
        <v>2747</v>
      </c>
      <c r="Z640" s="245" t="s">
        <v>4396</v>
      </c>
      <c r="AA640" s="220"/>
      <c r="AB640" s="220" t="s">
        <v>2814</v>
      </c>
      <c r="AC640" s="218"/>
      <c r="AD640" s="220" t="s">
        <v>1644</v>
      </c>
      <c r="AE640" s="220" t="s">
        <v>3088</v>
      </c>
      <c r="AF640" s="220" t="s">
        <v>142</v>
      </c>
      <c r="AG640" s="223" t="s">
        <v>4565</v>
      </c>
      <c r="AH640" s="226" t="s">
        <v>4566</v>
      </c>
      <c r="AI640" s="221"/>
      <c r="AJ640" s="227" t="s">
        <v>4567</v>
      </c>
      <c r="AK640" s="227" t="s">
        <v>4568</v>
      </c>
      <c r="AL640" s="227" t="s">
        <v>4569</v>
      </c>
      <c r="AM640" s="217" t="s">
        <v>4570</v>
      </c>
      <c r="AN640" s="217" t="s">
        <v>2753</v>
      </c>
      <c r="AO640" s="217">
        <v>563125</v>
      </c>
      <c r="AP640" s="217" t="s">
        <v>1645</v>
      </c>
      <c r="AQ640" s="225">
        <v>42969</v>
      </c>
    </row>
    <row r="641" spans="1:44" s="228" customFormat="1" ht="48" x14ac:dyDescent="0.25">
      <c r="A641" s="217">
        <v>192</v>
      </c>
      <c r="B641" s="218" t="s">
        <v>4571</v>
      </c>
      <c r="C641" s="219" t="s">
        <v>4572</v>
      </c>
      <c r="D641" s="220" t="s">
        <v>3330</v>
      </c>
      <c r="E641" s="221" t="s">
        <v>577</v>
      </c>
      <c r="F641" s="221" t="s">
        <v>2742</v>
      </c>
      <c r="G641" s="222" t="s">
        <v>4573</v>
      </c>
      <c r="H641" s="223">
        <v>9741674067</v>
      </c>
      <c r="I641" s="262">
        <v>48</v>
      </c>
      <c r="J641" s="223" t="s">
        <v>3435</v>
      </c>
      <c r="K641" s="224">
        <v>0.58660000000000001</v>
      </c>
      <c r="L641" s="220" t="s">
        <v>2744</v>
      </c>
      <c r="M641" s="220" t="s">
        <v>1031</v>
      </c>
      <c r="N641" s="220"/>
      <c r="O641" s="220"/>
      <c r="P641" s="220"/>
      <c r="Q641" s="220"/>
      <c r="R641" s="220"/>
      <c r="S641" s="220"/>
      <c r="T641" s="220" t="s">
        <v>1640</v>
      </c>
      <c r="U641" s="220" t="e">
        <f>[1]Sheet1!D851</f>
        <v>#REF!</v>
      </c>
      <c r="V641" s="225">
        <v>36370</v>
      </c>
      <c r="W641" s="220" t="s">
        <v>4574</v>
      </c>
      <c r="X641" s="220" t="s">
        <v>4575</v>
      </c>
      <c r="Y641" s="217" t="s">
        <v>2747</v>
      </c>
      <c r="Z641" s="245" t="s">
        <v>4396</v>
      </c>
      <c r="AA641" s="220"/>
      <c r="AB641" s="220" t="s">
        <v>1637</v>
      </c>
      <c r="AC641" s="218"/>
      <c r="AD641" s="220" t="s">
        <v>1644</v>
      </c>
      <c r="AE641" s="220" t="s">
        <v>4576</v>
      </c>
      <c r="AF641" s="220" t="s">
        <v>4577</v>
      </c>
      <c r="AG641" s="223" t="s">
        <v>4578</v>
      </c>
      <c r="AH641" s="226" t="s">
        <v>4579</v>
      </c>
      <c r="AI641" s="221"/>
      <c r="AJ641" s="227" t="s">
        <v>4580</v>
      </c>
      <c r="AK641" s="227" t="s">
        <v>4581</v>
      </c>
      <c r="AL641" s="227" t="s">
        <v>4582</v>
      </c>
      <c r="AM641" s="217" t="s">
        <v>2752</v>
      </c>
      <c r="AN641" s="217" t="s">
        <v>2753</v>
      </c>
      <c r="AO641" s="217">
        <v>560078</v>
      </c>
      <c r="AP641" s="217" t="s">
        <v>1645</v>
      </c>
      <c r="AQ641" s="225">
        <v>42943</v>
      </c>
    </row>
    <row r="642" spans="1:44" s="228" customFormat="1" ht="48" x14ac:dyDescent="0.25">
      <c r="A642" s="217">
        <v>193</v>
      </c>
      <c r="B642" s="218" t="s">
        <v>4583</v>
      </c>
      <c r="C642" s="219" t="s">
        <v>4584</v>
      </c>
      <c r="D642" s="220" t="s">
        <v>3873</v>
      </c>
      <c r="E642" s="221" t="s">
        <v>577</v>
      </c>
      <c r="F642" s="221" t="s">
        <v>2742</v>
      </c>
      <c r="G642" s="222" t="s">
        <v>4585</v>
      </c>
      <c r="H642" s="223">
        <v>7022002492</v>
      </c>
      <c r="I642" s="262"/>
      <c r="J642" s="223"/>
      <c r="K642" s="224">
        <v>0.79659999999999997</v>
      </c>
      <c r="L642" s="220" t="s">
        <v>2744</v>
      </c>
      <c r="M642" s="220"/>
      <c r="N642" s="220"/>
      <c r="O642" s="220"/>
      <c r="P642" s="220"/>
      <c r="Q642" s="220"/>
      <c r="R642" s="220"/>
      <c r="S642" s="220"/>
      <c r="T642" s="220" t="s">
        <v>1640</v>
      </c>
      <c r="U642" s="220" t="e">
        <f>[1]Sheet1!D852</f>
        <v>#REF!</v>
      </c>
      <c r="V642" s="225">
        <v>36291</v>
      </c>
      <c r="W642" s="220" t="s">
        <v>4586</v>
      </c>
      <c r="X642" s="220" t="s">
        <v>4587</v>
      </c>
      <c r="Y642" s="217" t="s">
        <v>2762</v>
      </c>
      <c r="Z642" s="220" t="s">
        <v>4396</v>
      </c>
      <c r="AA642" s="220"/>
      <c r="AB642" s="220" t="s">
        <v>1662</v>
      </c>
      <c r="AC642" s="218"/>
      <c r="AD642" s="220" t="s">
        <v>1644</v>
      </c>
      <c r="AE642" s="220" t="s">
        <v>4588</v>
      </c>
      <c r="AF642" s="220" t="s">
        <v>142</v>
      </c>
      <c r="AG642" s="223" t="s">
        <v>4589</v>
      </c>
      <c r="AH642" s="223" t="s">
        <v>4590</v>
      </c>
      <c r="AI642" s="221"/>
      <c r="AJ642" s="227" t="s">
        <v>4591</v>
      </c>
      <c r="AK642" s="227" t="s">
        <v>4592</v>
      </c>
      <c r="AL642" s="227" t="s">
        <v>4593</v>
      </c>
      <c r="AM642" s="217" t="s">
        <v>2752</v>
      </c>
      <c r="AN642" s="217" t="s">
        <v>2753</v>
      </c>
      <c r="AO642" s="217">
        <v>560049</v>
      </c>
      <c r="AP642" s="217" t="s">
        <v>1645</v>
      </c>
      <c r="AQ642" s="225">
        <v>42920</v>
      </c>
    </row>
    <row r="643" spans="1:44" s="228" customFormat="1" ht="60" x14ac:dyDescent="0.25">
      <c r="A643" s="217">
        <v>194</v>
      </c>
      <c r="B643" s="218" t="s">
        <v>4594</v>
      </c>
      <c r="C643" s="219" t="s">
        <v>4595</v>
      </c>
      <c r="D643" s="220" t="s">
        <v>2757</v>
      </c>
      <c r="E643" s="221" t="s">
        <v>577</v>
      </c>
      <c r="F643" s="221" t="s">
        <v>2742</v>
      </c>
      <c r="G643" s="222" t="s">
        <v>4596</v>
      </c>
      <c r="H643" s="223">
        <v>8431266578</v>
      </c>
      <c r="I643" s="262"/>
      <c r="J643" s="223"/>
      <c r="K643" s="224">
        <v>0.74160000000000004</v>
      </c>
      <c r="L643" s="220" t="s">
        <v>2744</v>
      </c>
      <c r="M643" s="220" t="s">
        <v>1651</v>
      </c>
      <c r="N643" s="220"/>
      <c r="O643" s="220"/>
      <c r="P643" s="220"/>
      <c r="Q643" s="220"/>
      <c r="R643" s="220"/>
      <c r="S643" s="220"/>
      <c r="T643" s="220" t="s">
        <v>1640</v>
      </c>
      <c r="U643" s="220" t="e">
        <f>[1]Sheet1!D853</f>
        <v>#REF!</v>
      </c>
      <c r="V643" s="225">
        <v>36135</v>
      </c>
      <c r="W643" s="220" t="s">
        <v>4597</v>
      </c>
      <c r="X643" s="220" t="s">
        <v>4598</v>
      </c>
      <c r="Y643" s="217" t="s">
        <v>2747</v>
      </c>
      <c r="Z643" s="245" t="s">
        <v>4396</v>
      </c>
      <c r="AA643" s="220"/>
      <c r="AB643" s="220" t="s">
        <v>1662</v>
      </c>
      <c r="AC643" s="218"/>
      <c r="AD643" s="220" t="s">
        <v>1644</v>
      </c>
      <c r="AE643" s="220" t="s">
        <v>1841</v>
      </c>
      <c r="AF643" s="220" t="s">
        <v>142</v>
      </c>
      <c r="AG643" s="223" t="s">
        <v>4599</v>
      </c>
      <c r="AH643" s="226" t="s">
        <v>4600</v>
      </c>
      <c r="AI643" s="221"/>
      <c r="AJ643" s="227" t="s">
        <v>4601</v>
      </c>
      <c r="AK643" s="227" t="s">
        <v>4602</v>
      </c>
      <c r="AL643" s="227" t="s">
        <v>4603</v>
      </c>
      <c r="AM643" s="217" t="s">
        <v>2752</v>
      </c>
      <c r="AN643" s="217" t="s">
        <v>2753</v>
      </c>
      <c r="AO643" s="217">
        <v>560024</v>
      </c>
      <c r="AP643" s="217" t="s">
        <v>1645</v>
      </c>
      <c r="AQ643" s="225">
        <v>42943</v>
      </c>
    </row>
    <row r="644" spans="1:44" s="228" customFormat="1" ht="36" x14ac:dyDescent="0.25">
      <c r="A644" s="217">
        <v>195</v>
      </c>
      <c r="B644" s="218" t="s">
        <v>4604</v>
      </c>
      <c r="C644" s="219" t="s">
        <v>4605</v>
      </c>
      <c r="D644" s="220" t="s">
        <v>3330</v>
      </c>
      <c r="E644" s="221" t="s">
        <v>577</v>
      </c>
      <c r="F644" s="221" t="s">
        <v>2742</v>
      </c>
      <c r="G644" s="222" t="s">
        <v>4606</v>
      </c>
      <c r="H644" s="223">
        <v>8910488843</v>
      </c>
      <c r="I644" s="262">
        <v>98</v>
      </c>
      <c r="J644" s="223" t="s">
        <v>1060</v>
      </c>
      <c r="K644" s="224">
        <v>0.62</v>
      </c>
      <c r="L644" s="220" t="s">
        <v>4607</v>
      </c>
      <c r="M644" s="220" t="s">
        <v>1651</v>
      </c>
      <c r="N644" s="220"/>
      <c r="O644" s="220"/>
      <c r="P644" s="220"/>
      <c r="Q644" s="220"/>
      <c r="R644" s="220"/>
      <c r="S644" s="220"/>
      <c r="T644" s="220" t="s">
        <v>1640</v>
      </c>
      <c r="U644" s="220" t="e">
        <f>[1]Sheet1!D854</f>
        <v>#REF!</v>
      </c>
      <c r="V644" s="225">
        <v>36148</v>
      </c>
      <c r="W644" s="220" t="s">
        <v>4608</v>
      </c>
      <c r="X644" s="220" t="s">
        <v>4609</v>
      </c>
      <c r="Y644" s="217" t="s">
        <v>2762</v>
      </c>
      <c r="Z644" s="245" t="s">
        <v>4396</v>
      </c>
      <c r="AA644" s="220"/>
      <c r="AB644" s="220" t="s">
        <v>1637</v>
      </c>
      <c r="AC644" s="218">
        <v>914578762376</v>
      </c>
      <c r="AD644" s="220" t="s">
        <v>1644</v>
      </c>
      <c r="AE644" s="220"/>
      <c r="AF644" s="220" t="s">
        <v>142</v>
      </c>
      <c r="AG644" s="223" t="s">
        <v>4610</v>
      </c>
      <c r="AH644" s="226"/>
      <c r="AI644" s="221"/>
      <c r="AJ644" s="227" t="s">
        <v>4611</v>
      </c>
      <c r="AK644" s="227" t="s">
        <v>4612</v>
      </c>
      <c r="AL644" s="227" t="s">
        <v>4613</v>
      </c>
      <c r="AM644" s="217" t="s">
        <v>4613</v>
      </c>
      <c r="AN644" s="217" t="s">
        <v>4614</v>
      </c>
      <c r="AO644" s="217">
        <v>854105</v>
      </c>
      <c r="AP644" s="217" t="s">
        <v>1645</v>
      </c>
      <c r="AQ644" s="225">
        <v>42947</v>
      </c>
    </row>
    <row r="645" spans="1:44" s="228" customFormat="1" ht="60" x14ac:dyDescent="0.25">
      <c r="A645" s="217">
        <v>196</v>
      </c>
      <c r="B645" s="218" t="s">
        <v>4615</v>
      </c>
      <c r="C645" s="219" t="s">
        <v>4616</v>
      </c>
      <c r="D645" s="220" t="s">
        <v>2757</v>
      </c>
      <c r="E645" s="221" t="s">
        <v>577</v>
      </c>
      <c r="F645" s="221" t="s">
        <v>2742</v>
      </c>
      <c r="G645" s="222" t="s">
        <v>4617</v>
      </c>
      <c r="H645" s="223">
        <v>8050458266</v>
      </c>
      <c r="I645" s="262"/>
      <c r="J645" s="223"/>
      <c r="K645" s="224">
        <v>0.57299999999999995</v>
      </c>
      <c r="L645" s="220" t="s">
        <v>2744</v>
      </c>
      <c r="M645" s="220" t="s">
        <v>1651</v>
      </c>
      <c r="N645" s="220"/>
      <c r="O645" s="220"/>
      <c r="P645" s="220"/>
      <c r="Q645" s="220"/>
      <c r="R645" s="220"/>
      <c r="S645" s="220"/>
      <c r="T645" s="220" t="s">
        <v>1640</v>
      </c>
      <c r="U645" s="220" t="e">
        <f>[1]Sheet1!D857</f>
        <v>#REF!</v>
      </c>
      <c r="V645" s="225">
        <v>36561</v>
      </c>
      <c r="W645" s="220" t="s">
        <v>4618</v>
      </c>
      <c r="X645" s="220" t="s">
        <v>4619</v>
      </c>
      <c r="Y645" s="217" t="s">
        <v>2772</v>
      </c>
      <c r="Z645" s="245" t="s">
        <v>4396</v>
      </c>
      <c r="AA645" s="220"/>
      <c r="AB645" s="220" t="s">
        <v>1637</v>
      </c>
      <c r="AC645" s="218"/>
      <c r="AD645" s="220" t="s">
        <v>1687</v>
      </c>
      <c r="AE645" s="220"/>
      <c r="AF645" s="220" t="s">
        <v>142</v>
      </c>
      <c r="AG645" s="223" t="s">
        <v>4620</v>
      </c>
      <c r="AH645" s="226" t="s">
        <v>4621</v>
      </c>
      <c r="AI645" s="221"/>
      <c r="AJ645" s="227" t="s">
        <v>4622</v>
      </c>
      <c r="AK645" s="227" t="s">
        <v>4623</v>
      </c>
      <c r="AL645" s="227" t="s">
        <v>4624</v>
      </c>
      <c r="AM645" s="217" t="s">
        <v>2752</v>
      </c>
      <c r="AN645" s="217" t="s">
        <v>2753</v>
      </c>
      <c r="AO645" s="217">
        <v>560076</v>
      </c>
      <c r="AP645" s="217" t="s">
        <v>1645</v>
      </c>
      <c r="AQ645" s="225">
        <v>42944</v>
      </c>
    </row>
    <row r="646" spans="1:44" s="228" customFormat="1" ht="48" x14ac:dyDescent="0.25">
      <c r="A646" s="217">
        <v>197</v>
      </c>
      <c r="B646" s="246" t="s">
        <v>4625</v>
      </c>
      <c r="C646" s="247" t="s">
        <v>4626</v>
      </c>
      <c r="D646" s="248" t="s">
        <v>3359</v>
      </c>
      <c r="E646" s="249" t="s">
        <v>577</v>
      </c>
      <c r="F646" s="249" t="s">
        <v>2742</v>
      </c>
      <c r="G646" s="250" t="s">
        <v>4627</v>
      </c>
      <c r="H646" s="251">
        <v>8867119832</v>
      </c>
      <c r="I646" s="263"/>
      <c r="J646" s="251"/>
      <c r="K646" s="253">
        <v>0.49</v>
      </c>
      <c r="L646" s="248" t="s">
        <v>2744</v>
      </c>
      <c r="M646" s="248"/>
      <c r="N646" s="248"/>
      <c r="O646" s="248"/>
      <c r="P646" s="248"/>
      <c r="Q646" s="248"/>
      <c r="R646" s="248"/>
      <c r="S646" s="248"/>
      <c r="T646" s="220" t="s">
        <v>1640</v>
      </c>
      <c r="U646" s="220" t="e">
        <f>[1]Sheet1!D858</f>
        <v>#REF!</v>
      </c>
      <c r="V646" s="254">
        <v>36582</v>
      </c>
      <c r="W646" s="245" t="s">
        <v>4628</v>
      </c>
      <c r="X646" s="245" t="s">
        <v>4629</v>
      </c>
      <c r="Y646" s="255" t="s">
        <v>2747</v>
      </c>
      <c r="Z646" s="245" t="s">
        <v>4396</v>
      </c>
      <c r="AA646" s="245"/>
      <c r="AB646" s="245" t="s">
        <v>2814</v>
      </c>
      <c r="AC646" s="256"/>
      <c r="AD646" s="245" t="s">
        <v>1644</v>
      </c>
      <c r="AE646" s="245" t="s">
        <v>4630</v>
      </c>
      <c r="AF646" s="245" t="s">
        <v>2846</v>
      </c>
      <c r="AG646" s="257" t="s">
        <v>4631</v>
      </c>
      <c r="AH646" s="260" t="s">
        <v>4632</v>
      </c>
      <c r="AI646" s="258"/>
      <c r="AJ646" s="259" t="s">
        <v>4633</v>
      </c>
      <c r="AK646" s="259" t="s">
        <v>4634</v>
      </c>
      <c r="AL646" s="259" t="s">
        <v>4635</v>
      </c>
      <c r="AM646" s="255" t="s">
        <v>2752</v>
      </c>
      <c r="AN646" s="255" t="s">
        <v>2753</v>
      </c>
      <c r="AO646" s="255">
        <v>560079</v>
      </c>
      <c r="AP646" s="255" t="s">
        <v>1645</v>
      </c>
      <c r="AQ646" s="254">
        <v>42942</v>
      </c>
    </row>
    <row r="647" spans="1:44" s="228" customFormat="1" ht="60" x14ac:dyDescent="0.25">
      <c r="A647" s="217">
        <v>198</v>
      </c>
      <c r="B647" s="246" t="s">
        <v>4636</v>
      </c>
      <c r="C647" s="247" t="s">
        <v>4637</v>
      </c>
      <c r="D647" s="248" t="s">
        <v>3359</v>
      </c>
      <c r="E647" s="249" t="s">
        <v>577</v>
      </c>
      <c r="F647" s="249" t="s">
        <v>2742</v>
      </c>
      <c r="G647" s="264" t="s">
        <v>4638</v>
      </c>
      <c r="H647" s="251">
        <v>7676712130</v>
      </c>
      <c r="I647" s="263"/>
      <c r="J647" s="251"/>
      <c r="K647" s="253">
        <v>0.60160000000000002</v>
      </c>
      <c r="L647" s="248" t="s">
        <v>4639</v>
      </c>
      <c r="M647" s="248" t="s">
        <v>4640</v>
      </c>
      <c r="N647" s="248"/>
      <c r="O647" s="248"/>
      <c r="P647" s="248"/>
      <c r="Q647" s="248"/>
      <c r="R647" s="248"/>
      <c r="S647" s="248"/>
      <c r="T647" s="220" t="s">
        <v>1640</v>
      </c>
      <c r="U647" s="220" t="e">
        <f>[1]Sheet1!D859</f>
        <v>#REF!</v>
      </c>
      <c r="V647" s="225">
        <v>36300</v>
      </c>
      <c r="W647" s="220" t="s">
        <v>4641</v>
      </c>
      <c r="X647" s="220" t="s">
        <v>4642</v>
      </c>
      <c r="Y647" s="217" t="s">
        <v>2747</v>
      </c>
      <c r="Z647" s="245" t="s">
        <v>4396</v>
      </c>
      <c r="AA647" s="220"/>
      <c r="AB647" s="220" t="s">
        <v>1637</v>
      </c>
      <c r="AC647" s="218">
        <v>207281536695</v>
      </c>
      <c r="AD647" s="220" t="s">
        <v>1687</v>
      </c>
      <c r="AE647" s="220" t="s">
        <v>3516</v>
      </c>
      <c r="AF647" s="220" t="s">
        <v>3516</v>
      </c>
      <c r="AG647" s="223" t="s">
        <v>4643</v>
      </c>
      <c r="AH647" s="226" t="s">
        <v>4638</v>
      </c>
      <c r="AI647" s="221"/>
      <c r="AJ647" s="227" t="s">
        <v>4644</v>
      </c>
      <c r="AK647" s="227" t="s">
        <v>4645</v>
      </c>
      <c r="AL647" s="227" t="s">
        <v>4646</v>
      </c>
      <c r="AM647" s="217" t="s">
        <v>4647</v>
      </c>
      <c r="AN647" s="217" t="s">
        <v>2753</v>
      </c>
      <c r="AO647" s="217">
        <v>583119</v>
      </c>
      <c r="AP647" s="217" t="s">
        <v>1645</v>
      </c>
      <c r="AQ647" s="225">
        <v>42965</v>
      </c>
    </row>
    <row r="648" spans="1:44" s="228" customFormat="1" ht="36" x14ac:dyDescent="0.2">
      <c r="A648" s="217">
        <v>199</v>
      </c>
      <c r="B648" s="218" t="s">
        <v>4648</v>
      </c>
      <c r="C648" s="219" t="s">
        <v>4649</v>
      </c>
      <c r="D648" s="220" t="s">
        <v>3359</v>
      </c>
      <c r="E648" s="221" t="s">
        <v>577</v>
      </c>
      <c r="F648" s="221" t="s">
        <v>2742</v>
      </c>
      <c r="G648" s="222" t="s">
        <v>4650</v>
      </c>
      <c r="H648" s="223">
        <v>9844228798</v>
      </c>
      <c r="I648" s="262"/>
      <c r="J648" s="223"/>
      <c r="K648" s="224">
        <v>0.50160000000000005</v>
      </c>
      <c r="L648" s="220" t="s">
        <v>2744</v>
      </c>
      <c r="M648" s="220"/>
      <c r="N648" s="220"/>
      <c r="O648" s="220"/>
      <c r="P648" s="220"/>
      <c r="Q648" s="220"/>
      <c r="R648" s="220"/>
      <c r="S648" s="220"/>
      <c r="T648" s="220" t="s">
        <v>1640</v>
      </c>
      <c r="U648" s="220" t="e">
        <f>[1]Sheet1!D860</f>
        <v>#REF!</v>
      </c>
      <c r="V648" s="225">
        <v>36387</v>
      </c>
      <c r="W648" s="220" t="s">
        <v>4651</v>
      </c>
      <c r="X648" s="220" t="s">
        <v>4652</v>
      </c>
      <c r="Y648" s="217" t="s">
        <v>2747</v>
      </c>
      <c r="Z648" s="220" t="s">
        <v>4396</v>
      </c>
      <c r="AA648" s="220"/>
      <c r="AB648" s="220" t="s">
        <v>1637</v>
      </c>
      <c r="AC648" s="218"/>
      <c r="AD648" s="220" t="s">
        <v>1644</v>
      </c>
      <c r="AE648" s="220" t="s">
        <v>4653</v>
      </c>
      <c r="AF648" s="220" t="s">
        <v>2967</v>
      </c>
      <c r="AG648" s="223" t="s">
        <v>4654</v>
      </c>
      <c r="AH648" s="230"/>
      <c r="AI648" s="221"/>
      <c r="AJ648" s="227" t="s">
        <v>4655</v>
      </c>
      <c r="AK648" s="227" t="s">
        <v>4656</v>
      </c>
      <c r="AL648" s="227" t="s">
        <v>4657</v>
      </c>
      <c r="AM648" s="217" t="s">
        <v>2752</v>
      </c>
      <c r="AN648" s="217" t="s">
        <v>2753</v>
      </c>
      <c r="AO648" s="217">
        <v>560086</v>
      </c>
      <c r="AP648" s="217" t="s">
        <v>1645</v>
      </c>
      <c r="AQ648" s="225">
        <v>42922</v>
      </c>
    </row>
    <row r="649" spans="1:44" s="228" customFormat="1" ht="24" x14ac:dyDescent="0.25">
      <c r="A649" s="217">
        <v>200</v>
      </c>
      <c r="B649" s="218" t="s">
        <v>4658</v>
      </c>
      <c r="C649" s="219" t="s">
        <v>4659</v>
      </c>
      <c r="D649" s="220" t="s">
        <v>3203</v>
      </c>
      <c r="E649" s="221" t="s">
        <v>577</v>
      </c>
      <c r="F649" s="221" t="s">
        <v>2742</v>
      </c>
      <c r="G649" s="222" t="s">
        <v>4660</v>
      </c>
      <c r="H649" s="223">
        <v>9986364647</v>
      </c>
      <c r="I649" s="262"/>
      <c r="J649" s="223"/>
      <c r="K649" s="224">
        <v>0.4783</v>
      </c>
      <c r="L649" s="220" t="s">
        <v>2744</v>
      </c>
      <c r="M649" s="220" t="s">
        <v>1031</v>
      </c>
      <c r="N649" s="220"/>
      <c r="O649" s="220"/>
      <c r="P649" s="220"/>
      <c r="Q649" s="220"/>
      <c r="R649" s="220"/>
      <c r="S649" s="220"/>
      <c r="T649" s="220" t="s">
        <v>1640</v>
      </c>
      <c r="U649" s="220" t="e">
        <f>[1]Sheet1!D861</f>
        <v>#REF!</v>
      </c>
      <c r="V649" s="225">
        <v>36111</v>
      </c>
      <c r="W649" s="220" t="s">
        <v>4661</v>
      </c>
      <c r="X649" s="220" t="s">
        <v>4662</v>
      </c>
      <c r="Y649" s="217" t="s">
        <v>2747</v>
      </c>
      <c r="Z649" s="245" t="s">
        <v>4396</v>
      </c>
      <c r="AA649" s="220"/>
      <c r="AB649" s="220" t="s">
        <v>1637</v>
      </c>
      <c r="AC649" s="218">
        <v>691689482612</v>
      </c>
      <c r="AD649" s="220" t="s">
        <v>1644</v>
      </c>
      <c r="AE649" s="220" t="s">
        <v>4663</v>
      </c>
      <c r="AF649" s="220" t="s">
        <v>142</v>
      </c>
      <c r="AG649" s="223" t="s">
        <v>4664</v>
      </c>
      <c r="AH649" s="226"/>
      <c r="AI649" s="221"/>
      <c r="AJ649" s="227" t="s">
        <v>4665</v>
      </c>
      <c r="AK649" s="227" t="s">
        <v>4666</v>
      </c>
      <c r="AL649" s="227" t="s">
        <v>4211</v>
      </c>
      <c r="AM649" s="217" t="s">
        <v>2752</v>
      </c>
      <c r="AN649" s="217" t="s">
        <v>2753</v>
      </c>
      <c r="AO649" s="217">
        <v>560029</v>
      </c>
      <c r="AP649" s="217" t="s">
        <v>1645</v>
      </c>
      <c r="AQ649" s="225">
        <v>42944</v>
      </c>
    </row>
    <row r="650" spans="1:44" s="228" customFormat="1" ht="36" x14ac:dyDescent="0.25">
      <c r="A650" s="217">
        <v>201</v>
      </c>
      <c r="B650" s="218" t="s">
        <v>4667</v>
      </c>
      <c r="C650" s="219" t="s">
        <v>4668</v>
      </c>
      <c r="D650" s="220" t="s">
        <v>3359</v>
      </c>
      <c r="E650" s="221" t="s">
        <v>577</v>
      </c>
      <c r="F650" s="221" t="s">
        <v>2742</v>
      </c>
      <c r="G650" s="222" t="s">
        <v>4669</v>
      </c>
      <c r="H650" s="223">
        <v>7975726984</v>
      </c>
      <c r="I650" s="262"/>
      <c r="J650" s="223"/>
      <c r="K650" s="224">
        <v>0.623</v>
      </c>
      <c r="L650" s="220" t="s">
        <v>2744</v>
      </c>
      <c r="M650" s="220" t="s">
        <v>1651</v>
      </c>
      <c r="N650" s="220"/>
      <c r="O650" s="220"/>
      <c r="P650" s="220"/>
      <c r="Q650" s="220"/>
      <c r="R650" s="220"/>
      <c r="S650" s="220"/>
      <c r="T650" s="220" t="s">
        <v>1640</v>
      </c>
      <c r="U650" s="220" t="e">
        <f>[1]Sheet1!D862</f>
        <v>#REF!</v>
      </c>
      <c r="V650" s="225">
        <v>36467</v>
      </c>
      <c r="W650" s="220" t="s">
        <v>4670</v>
      </c>
      <c r="X650" s="220" t="s">
        <v>4671</v>
      </c>
      <c r="Y650" s="217" t="s">
        <v>2747</v>
      </c>
      <c r="Z650" s="245" t="s">
        <v>4396</v>
      </c>
      <c r="AA650" s="220"/>
      <c r="AB650" s="220" t="s">
        <v>1637</v>
      </c>
      <c r="AC650" s="218"/>
      <c r="AD650" s="220" t="s">
        <v>1644</v>
      </c>
      <c r="AE650" s="220" t="s">
        <v>4672</v>
      </c>
      <c r="AF650" s="220" t="s">
        <v>142</v>
      </c>
      <c r="AG650" s="223" t="s">
        <v>4673</v>
      </c>
      <c r="AH650" s="226"/>
      <c r="AI650" s="221"/>
      <c r="AJ650" s="227" t="s">
        <v>4674</v>
      </c>
      <c r="AK650" s="227" t="s">
        <v>4675</v>
      </c>
      <c r="AL650" s="227" t="s">
        <v>4676</v>
      </c>
      <c r="AM650" s="217" t="s">
        <v>2752</v>
      </c>
      <c r="AN650" s="217" t="s">
        <v>2753</v>
      </c>
      <c r="AO650" s="217">
        <v>560021</v>
      </c>
      <c r="AP650" s="217" t="s">
        <v>1645</v>
      </c>
      <c r="AQ650" s="225">
        <v>42943</v>
      </c>
    </row>
    <row r="651" spans="1:44" s="228" customFormat="1" ht="36" x14ac:dyDescent="0.25">
      <c r="A651" s="217">
        <v>202</v>
      </c>
      <c r="B651" s="218" t="s">
        <v>4677</v>
      </c>
      <c r="C651" s="219" t="s">
        <v>4678</v>
      </c>
      <c r="D651" s="220" t="s">
        <v>3203</v>
      </c>
      <c r="E651" s="221" t="s">
        <v>577</v>
      </c>
      <c r="F651" s="221" t="s">
        <v>2742</v>
      </c>
      <c r="G651" s="222" t="s">
        <v>4679</v>
      </c>
      <c r="H651" s="223">
        <v>9740181425</v>
      </c>
      <c r="I651" s="262"/>
      <c r="J651" s="223"/>
      <c r="K651" s="224">
        <v>0.49330000000000002</v>
      </c>
      <c r="L651" s="220" t="s">
        <v>2744</v>
      </c>
      <c r="M651" s="220"/>
      <c r="N651" s="220"/>
      <c r="O651" s="220"/>
      <c r="P651" s="220"/>
      <c r="Q651" s="220"/>
      <c r="R651" s="220"/>
      <c r="S651" s="220"/>
      <c r="T651" s="220" t="s">
        <v>1640</v>
      </c>
      <c r="U651" s="220" t="e">
        <f>[1]Sheet1!D863</f>
        <v>#REF!</v>
      </c>
      <c r="V651" s="225">
        <v>36139</v>
      </c>
      <c r="W651" s="220" t="s">
        <v>4680</v>
      </c>
      <c r="X651" s="220" t="s">
        <v>4681</v>
      </c>
      <c r="Y651" s="217" t="s">
        <v>2772</v>
      </c>
      <c r="Z651" s="220" t="s">
        <v>4396</v>
      </c>
      <c r="AA651" s="220"/>
      <c r="AB651" s="220" t="s">
        <v>1637</v>
      </c>
      <c r="AC651" s="218"/>
      <c r="AD651" s="220" t="s">
        <v>1644</v>
      </c>
      <c r="AE651" s="220" t="s">
        <v>1739</v>
      </c>
      <c r="AF651" s="220" t="s">
        <v>142</v>
      </c>
      <c r="AG651" s="223" t="s">
        <v>4682</v>
      </c>
      <c r="AH651" s="226" t="s">
        <v>4683</v>
      </c>
      <c r="AI651" s="221"/>
      <c r="AJ651" s="227" t="s">
        <v>4684</v>
      </c>
      <c r="AK651" s="227" t="s">
        <v>4685</v>
      </c>
      <c r="AL651" s="227" t="s">
        <v>4686</v>
      </c>
      <c r="AM651" s="217" t="s">
        <v>2752</v>
      </c>
      <c r="AN651" s="217" t="s">
        <v>2753</v>
      </c>
      <c r="AO651" s="217">
        <v>560022</v>
      </c>
      <c r="AP651" s="217" t="s">
        <v>1645</v>
      </c>
      <c r="AQ651" s="225">
        <v>42934</v>
      </c>
    </row>
    <row r="652" spans="1:44" s="228" customFormat="1" ht="48" x14ac:dyDescent="0.25">
      <c r="A652" s="217">
        <v>203</v>
      </c>
      <c r="B652" s="218" t="s">
        <v>4687</v>
      </c>
      <c r="C652" s="219" t="s">
        <v>4688</v>
      </c>
      <c r="D652" s="220" t="s">
        <v>2741</v>
      </c>
      <c r="E652" s="221" t="s">
        <v>577</v>
      </c>
      <c r="F652" s="221" t="s">
        <v>2742</v>
      </c>
      <c r="G652" s="222" t="s">
        <v>4689</v>
      </c>
      <c r="H652" s="223">
        <v>7889852039</v>
      </c>
      <c r="I652" s="262"/>
      <c r="J652" s="223"/>
      <c r="K652" s="224">
        <v>0.67</v>
      </c>
      <c r="L652" s="220" t="s">
        <v>4690</v>
      </c>
      <c r="M652" s="220"/>
      <c r="N652" s="220"/>
      <c r="O652" s="220"/>
      <c r="P652" s="220"/>
      <c r="Q652" s="220"/>
      <c r="R652" s="220"/>
      <c r="S652" s="220"/>
      <c r="T652" s="220" t="s">
        <v>1640</v>
      </c>
      <c r="U652" s="220" t="e">
        <f>[1]Sheet1!D864</f>
        <v>#REF!</v>
      </c>
      <c r="V652" s="225">
        <v>36170</v>
      </c>
      <c r="W652" s="220" t="s">
        <v>4691</v>
      </c>
      <c r="X652" s="220" t="s">
        <v>4692</v>
      </c>
      <c r="Y652" s="217" t="s">
        <v>2762</v>
      </c>
      <c r="Z652" s="220" t="s">
        <v>4396</v>
      </c>
      <c r="AA652" s="220"/>
      <c r="AB652" s="220" t="s">
        <v>3166</v>
      </c>
      <c r="AC652" s="218"/>
      <c r="AD652" s="220" t="s">
        <v>1644</v>
      </c>
      <c r="AE652" s="220" t="s">
        <v>1649</v>
      </c>
      <c r="AF652" s="220" t="s">
        <v>142</v>
      </c>
      <c r="AG652" s="223" t="s">
        <v>4693</v>
      </c>
      <c r="AH652" s="265"/>
      <c r="AI652" s="221"/>
      <c r="AJ652" s="227" t="s">
        <v>4694</v>
      </c>
      <c r="AK652" s="227" t="s">
        <v>4695</v>
      </c>
      <c r="AL652" s="227"/>
      <c r="AM652" s="217" t="s">
        <v>4696</v>
      </c>
      <c r="AN652" s="217" t="s">
        <v>4697</v>
      </c>
      <c r="AO652" s="217">
        <v>184101</v>
      </c>
      <c r="AP652" s="217" t="s">
        <v>1645</v>
      </c>
      <c r="AQ652" s="225">
        <v>42934</v>
      </c>
    </row>
    <row r="653" spans="1:44" s="228" customFormat="1" ht="36" x14ac:dyDescent="0.25">
      <c r="A653" s="217">
        <v>204</v>
      </c>
      <c r="B653" s="246" t="s">
        <v>4698</v>
      </c>
      <c r="C653" s="247" t="s">
        <v>4699</v>
      </c>
      <c r="D653" s="248" t="s">
        <v>3330</v>
      </c>
      <c r="E653" s="249" t="s">
        <v>577</v>
      </c>
      <c r="F653" s="249" t="s">
        <v>2742</v>
      </c>
      <c r="G653" s="250" t="s">
        <v>4700</v>
      </c>
      <c r="H653" s="251">
        <v>9008032093</v>
      </c>
      <c r="I653" s="263">
        <v>82</v>
      </c>
      <c r="J653" s="251" t="s">
        <v>1671</v>
      </c>
      <c r="K653" s="253">
        <v>0.55500000000000005</v>
      </c>
      <c r="L653" s="248" t="s">
        <v>2744</v>
      </c>
      <c r="M653" s="248" t="s">
        <v>1651</v>
      </c>
      <c r="N653" s="248"/>
      <c r="O653" s="248"/>
      <c r="P653" s="248"/>
      <c r="Q653" s="248"/>
      <c r="R653" s="248"/>
      <c r="S653" s="248"/>
      <c r="T653" s="220" t="s">
        <v>1640</v>
      </c>
      <c r="U653" s="220" t="e">
        <f>[1]Sheet1!D865</f>
        <v>#REF!</v>
      </c>
      <c r="V653" s="254">
        <v>36392</v>
      </c>
      <c r="W653" s="245" t="s">
        <v>4701</v>
      </c>
      <c r="X653" s="245" t="s">
        <v>4702</v>
      </c>
      <c r="Y653" s="255" t="s">
        <v>2834</v>
      </c>
      <c r="Z653" s="245" t="s">
        <v>4396</v>
      </c>
      <c r="AA653" s="245"/>
      <c r="AB653" s="245" t="s">
        <v>1637</v>
      </c>
      <c r="AC653" s="256">
        <v>216834262704</v>
      </c>
      <c r="AD653" s="245" t="s">
        <v>1644</v>
      </c>
      <c r="AE653" s="245" t="s">
        <v>1649</v>
      </c>
      <c r="AF653" s="245" t="s">
        <v>142</v>
      </c>
      <c r="AG653" s="257">
        <v>9008032093</v>
      </c>
      <c r="AH653" s="257" t="s">
        <v>4703</v>
      </c>
      <c r="AI653" s="258"/>
      <c r="AJ653" s="259" t="s">
        <v>4704</v>
      </c>
      <c r="AK653" s="259" t="s">
        <v>4517</v>
      </c>
      <c r="AL653" s="259"/>
      <c r="AM653" s="255" t="s">
        <v>2752</v>
      </c>
      <c r="AN653" s="255" t="s">
        <v>2753</v>
      </c>
      <c r="AO653" s="255">
        <v>560085</v>
      </c>
      <c r="AP653" s="255" t="s">
        <v>1645</v>
      </c>
      <c r="AQ653" s="254">
        <v>42942</v>
      </c>
    </row>
    <row r="654" spans="1:44" s="228" customFormat="1" ht="48" x14ac:dyDescent="0.25">
      <c r="A654" s="217">
        <v>205</v>
      </c>
      <c r="B654" s="218" t="s">
        <v>4705</v>
      </c>
      <c r="C654" s="219" t="s">
        <v>4706</v>
      </c>
      <c r="D654" s="220" t="s">
        <v>3330</v>
      </c>
      <c r="E654" s="221" t="s">
        <v>577</v>
      </c>
      <c r="F654" s="221" t="s">
        <v>2742</v>
      </c>
      <c r="G654" s="222" t="s">
        <v>4707</v>
      </c>
      <c r="H654" s="223">
        <v>7338624966</v>
      </c>
      <c r="I654" s="262">
        <v>72.2</v>
      </c>
      <c r="J654" s="223" t="s">
        <v>1060</v>
      </c>
      <c r="K654" s="224">
        <v>0.51829999999999998</v>
      </c>
      <c r="L654" s="220" t="s">
        <v>2744</v>
      </c>
      <c r="M654" s="220" t="s">
        <v>1651</v>
      </c>
      <c r="N654" s="220"/>
      <c r="O654" s="220"/>
      <c r="P654" s="220"/>
      <c r="Q654" s="220"/>
      <c r="R654" s="220"/>
      <c r="S654" s="220"/>
      <c r="T654" s="220" t="s">
        <v>1640</v>
      </c>
      <c r="U654" s="220" t="e">
        <f>[1]Sheet1!D866</f>
        <v>#REF!</v>
      </c>
      <c r="V654" s="225">
        <v>36208</v>
      </c>
      <c r="W654" s="220" t="s">
        <v>4708</v>
      </c>
      <c r="X654" s="220" t="s">
        <v>4709</v>
      </c>
      <c r="Y654" s="217" t="s">
        <v>2762</v>
      </c>
      <c r="Z654" s="245" t="s">
        <v>4396</v>
      </c>
      <c r="AA654" s="220"/>
      <c r="AB654" s="220" t="s">
        <v>1662</v>
      </c>
      <c r="AC654" s="218">
        <v>679217759918</v>
      </c>
      <c r="AD654" s="220" t="s">
        <v>1644</v>
      </c>
      <c r="AE654" s="220" t="s">
        <v>2131</v>
      </c>
      <c r="AF654" s="220" t="s">
        <v>142</v>
      </c>
      <c r="AG654" s="223" t="s">
        <v>4710</v>
      </c>
      <c r="AH654" s="226" t="s">
        <v>4711</v>
      </c>
      <c r="AI654" s="221"/>
      <c r="AJ654" s="227" t="s">
        <v>4712</v>
      </c>
      <c r="AK654" s="227" t="s">
        <v>4713</v>
      </c>
      <c r="AL654" s="227" t="s">
        <v>4714</v>
      </c>
      <c r="AM654" s="217" t="s">
        <v>2752</v>
      </c>
      <c r="AN654" s="217" t="s">
        <v>2753</v>
      </c>
      <c r="AO654" s="217">
        <v>560068</v>
      </c>
      <c r="AP654" s="217" t="s">
        <v>1645</v>
      </c>
      <c r="AQ654" s="225">
        <v>42942</v>
      </c>
    </row>
    <row r="655" spans="1:44" s="228" customFormat="1" ht="48" x14ac:dyDescent="0.2">
      <c r="A655" s="217">
        <v>206</v>
      </c>
      <c r="B655" s="266" t="s">
        <v>4715</v>
      </c>
      <c r="C655" s="267" t="s">
        <v>4716</v>
      </c>
      <c r="D655" s="268" t="s">
        <v>3330</v>
      </c>
      <c r="E655" s="221" t="s">
        <v>577</v>
      </c>
      <c r="F655" s="221" t="s">
        <v>2742</v>
      </c>
      <c r="G655" s="269" t="s">
        <v>4717</v>
      </c>
      <c r="H655" s="270">
        <v>9944950275</v>
      </c>
      <c r="I655" s="262">
        <v>86</v>
      </c>
      <c r="J655" s="270" t="s">
        <v>1060</v>
      </c>
      <c r="K655" s="271">
        <v>0.46600000000000003</v>
      </c>
      <c r="L655" s="220" t="s">
        <v>2744</v>
      </c>
      <c r="M655" s="268" t="s">
        <v>1651</v>
      </c>
      <c r="N655" s="268"/>
      <c r="O655" s="268"/>
      <c r="P655" s="268"/>
      <c r="Q655" s="268"/>
      <c r="R655" s="268"/>
      <c r="S655" s="268"/>
      <c r="T655" s="220" t="s">
        <v>1640</v>
      </c>
      <c r="U655" s="220" t="e">
        <f>[1]Sheet1!D867</f>
        <v>#REF!</v>
      </c>
      <c r="V655" s="272">
        <v>36307</v>
      </c>
      <c r="W655" s="268" t="s">
        <v>4718</v>
      </c>
      <c r="X655" s="268" t="s">
        <v>4719</v>
      </c>
      <c r="Y655" s="262" t="s">
        <v>2772</v>
      </c>
      <c r="Z655" s="273" t="s">
        <v>4396</v>
      </c>
      <c r="AA655" s="268"/>
      <c r="AB655" s="268" t="s">
        <v>2814</v>
      </c>
      <c r="AC655" s="266">
        <v>305155772085</v>
      </c>
      <c r="AD655" s="268" t="s">
        <v>1644</v>
      </c>
      <c r="AE655" s="268" t="s">
        <v>4720</v>
      </c>
      <c r="AF655" s="268"/>
      <c r="AG655" s="270" t="s">
        <v>4721</v>
      </c>
      <c r="AH655" s="274" t="s">
        <v>4722</v>
      </c>
      <c r="AI655" s="275"/>
      <c r="AJ655" s="276" t="s">
        <v>4723</v>
      </c>
      <c r="AK655" s="276" t="s">
        <v>4724</v>
      </c>
      <c r="AL655" s="276" t="s">
        <v>2913</v>
      </c>
      <c r="AM655" s="217" t="s">
        <v>2752</v>
      </c>
      <c r="AN655" s="217" t="s">
        <v>2753</v>
      </c>
      <c r="AO655" s="262">
        <v>560078</v>
      </c>
      <c r="AP655" s="217" t="s">
        <v>1645</v>
      </c>
      <c r="AQ655" s="225">
        <v>42944</v>
      </c>
    </row>
    <row r="656" spans="1:44" s="228" customFormat="1" ht="48" x14ac:dyDescent="0.25">
      <c r="A656" s="217">
        <v>207</v>
      </c>
      <c r="B656" s="218" t="s">
        <v>4725</v>
      </c>
      <c r="C656" s="219" t="s">
        <v>4726</v>
      </c>
      <c r="D656" s="220" t="s">
        <v>3330</v>
      </c>
      <c r="E656" s="221" t="s">
        <v>577</v>
      </c>
      <c r="F656" s="221" t="s">
        <v>2742</v>
      </c>
      <c r="G656" s="222" t="s">
        <v>4727</v>
      </c>
      <c r="H656" s="223">
        <v>9741345494</v>
      </c>
      <c r="I656" s="217">
        <v>73.28</v>
      </c>
      <c r="J656" s="223" t="s">
        <v>3435</v>
      </c>
      <c r="K656" s="224">
        <v>0.54500000000000004</v>
      </c>
      <c r="L656" s="220" t="s">
        <v>2744</v>
      </c>
      <c r="M656" s="220" t="s">
        <v>1651</v>
      </c>
      <c r="N656" s="220"/>
      <c r="O656" s="220"/>
      <c r="P656" s="220"/>
      <c r="Q656" s="220"/>
      <c r="R656" s="220"/>
      <c r="S656" s="220"/>
      <c r="T656" s="220" t="s">
        <v>1640</v>
      </c>
      <c r="U656" s="220" t="e">
        <f>[1]Sheet1!D868</f>
        <v>#REF!</v>
      </c>
      <c r="V656" s="225">
        <v>36005</v>
      </c>
      <c r="W656" s="220" t="s">
        <v>4728</v>
      </c>
      <c r="X656" s="220" t="s">
        <v>4729</v>
      </c>
      <c r="Y656" s="217" t="s">
        <v>2834</v>
      </c>
      <c r="Z656" s="245" t="s">
        <v>4396</v>
      </c>
      <c r="AA656" s="220"/>
      <c r="AB656" s="268" t="s">
        <v>1637</v>
      </c>
      <c r="AC656" s="218">
        <v>914540725373</v>
      </c>
      <c r="AD656" s="268" t="s">
        <v>1644</v>
      </c>
      <c r="AE656" s="220" t="s">
        <v>1739</v>
      </c>
      <c r="AF656" s="268" t="s">
        <v>3107</v>
      </c>
      <c r="AG656" s="223" t="s">
        <v>4730</v>
      </c>
      <c r="AH656" s="226"/>
      <c r="AI656" s="221"/>
      <c r="AJ656" s="227" t="s">
        <v>4731</v>
      </c>
      <c r="AK656" s="227" t="s">
        <v>4732</v>
      </c>
      <c r="AL656" s="227" t="s">
        <v>4733</v>
      </c>
      <c r="AM656" s="217" t="s">
        <v>2752</v>
      </c>
      <c r="AN656" s="217" t="s">
        <v>2753</v>
      </c>
      <c r="AO656" s="217">
        <v>560073</v>
      </c>
      <c r="AP656" s="217" t="s">
        <v>1645</v>
      </c>
      <c r="AQ656" s="225">
        <v>42944</v>
      </c>
      <c r="AR656" s="232"/>
    </row>
    <row r="657" spans="1:44" s="228" customFormat="1" ht="36" x14ac:dyDescent="0.25">
      <c r="A657" s="217">
        <v>208</v>
      </c>
      <c r="B657" s="218" t="s">
        <v>4734</v>
      </c>
      <c r="C657" s="219" t="s">
        <v>4735</v>
      </c>
      <c r="D657" s="220" t="s">
        <v>2757</v>
      </c>
      <c r="E657" s="221" t="s">
        <v>577</v>
      </c>
      <c r="F657" s="221" t="s">
        <v>2742</v>
      </c>
      <c r="G657" s="222" t="s">
        <v>4736</v>
      </c>
      <c r="H657" s="223">
        <v>7760202757</v>
      </c>
      <c r="I657" s="217"/>
      <c r="J657" s="223"/>
      <c r="K657" s="224">
        <v>0.61</v>
      </c>
      <c r="L657" s="220" t="s">
        <v>2744</v>
      </c>
      <c r="M657" s="220" t="s">
        <v>1651</v>
      </c>
      <c r="N657" s="220"/>
      <c r="O657" s="220"/>
      <c r="P657" s="220"/>
      <c r="Q657" s="220"/>
      <c r="R657" s="220"/>
      <c r="S657" s="220"/>
      <c r="T657" s="220" t="s">
        <v>1640</v>
      </c>
      <c r="U657" s="220" t="e">
        <f>[1]Sheet1!D869</f>
        <v>#REF!</v>
      </c>
      <c r="V657" s="225">
        <v>36304</v>
      </c>
      <c r="W657" s="220" t="s">
        <v>4737</v>
      </c>
      <c r="X657" s="220" t="s">
        <v>4738</v>
      </c>
      <c r="Y657" s="217" t="s">
        <v>2747</v>
      </c>
      <c r="Z657" s="245" t="s">
        <v>4396</v>
      </c>
      <c r="AA657" s="220"/>
      <c r="AB657" s="268" t="s">
        <v>1637</v>
      </c>
      <c r="AC657" s="218">
        <v>564775715594</v>
      </c>
      <c r="AD657" s="268" t="s">
        <v>1644</v>
      </c>
      <c r="AE657" s="220" t="s">
        <v>4739</v>
      </c>
      <c r="AF657" s="268" t="s">
        <v>4513</v>
      </c>
      <c r="AG657" s="223" t="s">
        <v>4740</v>
      </c>
      <c r="AH657" s="226" t="s">
        <v>4741</v>
      </c>
      <c r="AI657" s="221"/>
      <c r="AJ657" s="227" t="s">
        <v>4742</v>
      </c>
      <c r="AK657" s="227" t="s">
        <v>4743</v>
      </c>
      <c r="AL657" s="227" t="s">
        <v>3936</v>
      </c>
      <c r="AM657" s="217" t="s">
        <v>2752</v>
      </c>
      <c r="AN657" s="217" t="s">
        <v>2753</v>
      </c>
      <c r="AO657" s="217">
        <v>560030</v>
      </c>
      <c r="AP657" s="217" t="s">
        <v>1645</v>
      </c>
      <c r="AQ657" s="225">
        <v>42943</v>
      </c>
      <c r="AR657" s="232"/>
    </row>
    <row r="658" spans="1:44" s="228" customFormat="1" ht="48" x14ac:dyDescent="0.25">
      <c r="A658" s="217">
        <v>209</v>
      </c>
      <c r="B658" s="218" t="s">
        <v>4744</v>
      </c>
      <c r="C658" s="219" t="s">
        <v>4745</v>
      </c>
      <c r="D658" s="220" t="s">
        <v>3330</v>
      </c>
      <c r="E658" s="221" t="s">
        <v>577</v>
      </c>
      <c r="F658" s="221" t="s">
        <v>2742</v>
      </c>
      <c r="G658" s="222" t="s">
        <v>4746</v>
      </c>
      <c r="H658" s="223">
        <v>9448555376</v>
      </c>
      <c r="I658" s="217"/>
      <c r="J658" s="223"/>
      <c r="K658" s="224">
        <v>0.74329999999999996</v>
      </c>
      <c r="L658" s="220" t="s">
        <v>2744</v>
      </c>
      <c r="M658" s="220" t="s">
        <v>1651</v>
      </c>
      <c r="N658" s="220"/>
      <c r="O658" s="220"/>
      <c r="P658" s="220"/>
      <c r="Q658" s="220"/>
      <c r="R658" s="220"/>
      <c r="S658" s="220"/>
      <c r="T658" s="220" t="s">
        <v>1640</v>
      </c>
      <c r="U658" s="220" t="e">
        <f>[1]Sheet1!D870</f>
        <v>#REF!</v>
      </c>
      <c r="V658" s="225">
        <v>35326</v>
      </c>
      <c r="W658" s="220" t="s">
        <v>4747</v>
      </c>
      <c r="X658" s="220" t="s">
        <v>4748</v>
      </c>
      <c r="Y658" s="217" t="s">
        <v>2834</v>
      </c>
      <c r="Z658" s="245" t="s">
        <v>4396</v>
      </c>
      <c r="AA658" s="220"/>
      <c r="AB658" s="268" t="s">
        <v>1637</v>
      </c>
      <c r="AC658" s="218"/>
      <c r="AD658" s="268" t="s">
        <v>1644</v>
      </c>
      <c r="AE658" s="220" t="s">
        <v>1649</v>
      </c>
      <c r="AF658" s="268" t="s">
        <v>142</v>
      </c>
      <c r="AG658" s="223" t="s">
        <v>4749</v>
      </c>
      <c r="AH658" s="226"/>
      <c r="AI658" s="221"/>
      <c r="AJ658" s="227" t="s">
        <v>4750</v>
      </c>
      <c r="AK658" s="227" t="s">
        <v>4751</v>
      </c>
      <c r="AL658" s="227" t="s">
        <v>4752</v>
      </c>
      <c r="AM658" s="217" t="s">
        <v>2752</v>
      </c>
      <c r="AN658" s="217" t="s">
        <v>2753</v>
      </c>
      <c r="AO658" s="217">
        <v>560102</v>
      </c>
      <c r="AP658" s="217" t="s">
        <v>1645</v>
      </c>
      <c r="AQ658" s="225">
        <v>42950</v>
      </c>
      <c r="AR658" s="232"/>
    </row>
    <row r="659" spans="1:44" s="228" customFormat="1" ht="48" x14ac:dyDescent="0.25">
      <c r="A659" s="217">
        <v>210</v>
      </c>
      <c r="B659" s="246" t="s">
        <v>4753</v>
      </c>
      <c r="C659" s="247" t="s">
        <v>4754</v>
      </c>
      <c r="D659" s="248" t="s">
        <v>3330</v>
      </c>
      <c r="E659" s="249" t="s">
        <v>577</v>
      </c>
      <c r="F659" s="249" t="s">
        <v>2742</v>
      </c>
      <c r="G659" s="250" t="s">
        <v>4755</v>
      </c>
      <c r="H659" s="251">
        <v>9008160004</v>
      </c>
      <c r="I659" s="252">
        <v>81</v>
      </c>
      <c r="J659" s="251" t="s">
        <v>1098</v>
      </c>
      <c r="K659" s="253">
        <v>0.67830000000000001</v>
      </c>
      <c r="L659" s="248" t="s">
        <v>2744</v>
      </c>
      <c r="M659" s="248" t="s">
        <v>1651</v>
      </c>
      <c r="N659" s="248"/>
      <c r="O659" s="248"/>
      <c r="P659" s="248"/>
      <c r="Q659" s="248"/>
      <c r="R659" s="248"/>
      <c r="S659" s="248"/>
      <c r="T659" s="220" t="s">
        <v>1640</v>
      </c>
      <c r="U659" s="220" t="e">
        <f>[1]Sheet1!D872</f>
        <v>#REF!</v>
      </c>
      <c r="V659" s="254">
        <v>36331</v>
      </c>
      <c r="W659" s="245" t="s">
        <v>4756</v>
      </c>
      <c r="X659" s="245" t="s">
        <v>4757</v>
      </c>
      <c r="Y659" s="255" t="s">
        <v>2772</v>
      </c>
      <c r="Z659" s="245" t="s">
        <v>4396</v>
      </c>
      <c r="AA659" s="245"/>
      <c r="AB659" s="273" t="s">
        <v>1662</v>
      </c>
      <c r="AC659" s="256">
        <v>746202590925</v>
      </c>
      <c r="AD659" s="273" t="s">
        <v>1644</v>
      </c>
      <c r="AE659" s="245" t="s">
        <v>4758</v>
      </c>
      <c r="AF659" s="273" t="s">
        <v>4543</v>
      </c>
      <c r="AG659" s="257" t="s">
        <v>4759</v>
      </c>
      <c r="AH659" s="260" t="s">
        <v>4760</v>
      </c>
      <c r="AI659" s="258"/>
      <c r="AJ659" s="259" t="s">
        <v>4761</v>
      </c>
      <c r="AK659" s="259" t="s">
        <v>4762</v>
      </c>
      <c r="AL659" s="259"/>
      <c r="AM659" s="255" t="s">
        <v>2752</v>
      </c>
      <c r="AN659" s="255" t="s">
        <v>2753</v>
      </c>
      <c r="AO659" s="255">
        <v>560083</v>
      </c>
      <c r="AP659" s="255" t="s">
        <v>1645</v>
      </c>
      <c r="AQ659" s="254">
        <v>42942</v>
      </c>
      <c r="AR659" s="232"/>
    </row>
    <row r="660" spans="1:44" s="228" customFormat="1" ht="36" x14ac:dyDescent="0.25">
      <c r="A660" s="217">
        <v>211</v>
      </c>
      <c r="B660" s="218" t="s">
        <v>4763</v>
      </c>
      <c r="C660" s="219" t="s">
        <v>4764</v>
      </c>
      <c r="D660" s="220" t="s">
        <v>3359</v>
      </c>
      <c r="E660" s="221" t="s">
        <v>577</v>
      </c>
      <c r="F660" s="221" t="s">
        <v>2742</v>
      </c>
      <c r="G660" s="222" t="s">
        <v>4765</v>
      </c>
      <c r="H660" s="223">
        <v>8884650841</v>
      </c>
      <c r="I660" s="217">
        <v>77</v>
      </c>
      <c r="J660" s="223"/>
      <c r="K660" s="224">
        <v>0.54159999999999997</v>
      </c>
      <c r="L660" s="220" t="s">
        <v>2744</v>
      </c>
      <c r="M660" s="220"/>
      <c r="N660" s="220"/>
      <c r="O660" s="220"/>
      <c r="P660" s="220"/>
      <c r="Q660" s="220"/>
      <c r="R660" s="220"/>
      <c r="S660" s="220"/>
      <c r="T660" s="220" t="s">
        <v>1640</v>
      </c>
      <c r="U660" s="220" t="e">
        <f>[1]Sheet1!D873</f>
        <v>#REF!</v>
      </c>
      <c r="V660" s="225">
        <v>36101</v>
      </c>
      <c r="W660" s="220" t="s">
        <v>4766</v>
      </c>
      <c r="X660" s="220" t="s">
        <v>4767</v>
      </c>
      <c r="Y660" s="217" t="s">
        <v>2772</v>
      </c>
      <c r="Z660" s="220" t="s">
        <v>4396</v>
      </c>
      <c r="AA660" s="220"/>
      <c r="AB660" s="268" t="s">
        <v>1637</v>
      </c>
      <c r="AC660" s="218" t="s">
        <v>4768</v>
      </c>
      <c r="AD660" s="268" t="s">
        <v>1644</v>
      </c>
      <c r="AE660" s="220" t="s">
        <v>3784</v>
      </c>
      <c r="AF660" s="268" t="s">
        <v>142</v>
      </c>
      <c r="AG660" s="223" t="s">
        <v>4769</v>
      </c>
      <c r="AH660" s="223" t="s">
        <v>4770</v>
      </c>
      <c r="AI660" s="221"/>
      <c r="AJ660" s="227" t="s">
        <v>4771</v>
      </c>
      <c r="AK660" s="227" t="s">
        <v>4772</v>
      </c>
      <c r="AL660" s="227"/>
      <c r="AM660" s="217" t="s">
        <v>2777</v>
      </c>
      <c r="AN660" s="217" t="s">
        <v>2753</v>
      </c>
      <c r="AO660" s="217">
        <v>560076</v>
      </c>
      <c r="AP660" s="217" t="s">
        <v>2754</v>
      </c>
      <c r="AQ660" s="225">
        <v>42865</v>
      </c>
      <c r="AR660" s="232"/>
    </row>
    <row r="661" spans="1:44" s="228" customFormat="1" ht="24" x14ac:dyDescent="0.25">
      <c r="A661" s="217">
        <v>212</v>
      </c>
      <c r="B661" s="246" t="s">
        <v>4773</v>
      </c>
      <c r="C661" s="247" t="s">
        <v>5</v>
      </c>
      <c r="D661" s="248" t="s">
        <v>3330</v>
      </c>
      <c r="E661" s="249" t="s">
        <v>577</v>
      </c>
      <c r="F661" s="249" t="s">
        <v>2742</v>
      </c>
      <c r="G661" s="250" t="s">
        <v>4774</v>
      </c>
      <c r="H661" s="251">
        <v>9738818551</v>
      </c>
      <c r="I661" s="252">
        <v>85.5</v>
      </c>
      <c r="J661" s="251" t="s">
        <v>1060</v>
      </c>
      <c r="K661" s="253">
        <v>0.62829999999999997</v>
      </c>
      <c r="L661" s="248" t="s">
        <v>2744</v>
      </c>
      <c r="M661" s="248" t="s">
        <v>1651</v>
      </c>
      <c r="N661" s="248"/>
      <c r="O661" s="248"/>
      <c r="P661" s="248"/>
      <c r="Q661" s="248"/>
      <c r="R661" s="248"/>
      <c r="S661" s="248"/>
      <c r="T661" s="220" t="s">
        <v>1640</v>
      </c>
      <c r="U661" s="220" t="e">
        <f>[1]Sheet1!D874</f>
        <v>#REF!</v>
      </c>
      <c r="V661" s="254">
        <v>36290</v>
      </c>
      <c r="W661" s="245" t="s">
        <v>4775</v>
      </c>
      <c r="X661" s="245" t="s">
        <v>4776</v>
      </c>
      <c r="Y661" s="255" t="s">
        <v>2747</v>
      </c>
      <c r="Z661" s="245" t="s">
        <v>4396</v>
      </c>
      <c r="AA661" s="245"/>
      <c r="AB661" s="273" t="s">
        <v>1637</v>
      </c>
      <c r="AC661" s="256">
        <v>726614541627</v>
      </c>
      <c r="AD661" s="273" t="s">
        <v>1644</v>
      </c>
      <c r="AE661" s="245" t="s">
        <v>4777</v>
      </c>
      <c r="AF661" s="273" t="s">
        <v>4543</v>
      </c>
      <c r="AG661" s="257" t="s">
        <v>4778</v>
      </c>
      <c r="AH661" s="260"/>
      <c r="AI661" s="258"/>
      <c r="AJ661" s="259" t="s">
        <v>4779</v>
      </c>
      <c r="AK661" s="259" t="s">
        <v>4780</v>
      </c>
      <c r="AL661" s="259" t="s">
        <v>4781</v>
      </c>
      <c r="AM661" s="255" t="s">
        <v>2752</v>
      </c>
      <c r="AN661" s="255" t="s">
        <v>2753</v>
      </c>
      <c r="AO661" s="255">
        <v>560017</v>
      </c>
      <c r="AP661" s="255" t="s">
        <v>1645</v>
      </c>
      <c r="AQ661" s="254">
        <v>42942</v>
      </c>
      <c r="AR661" s="232"/>
    </row>
    <row r="662" spans="1:44" s="228" customFormat="1" ht="48" x14ac:dyDescent="0.25">
      <c r="A662" s="217">
        <v>213</v>
      </c>
      <c r="B662" s="218" t="s">
        <v>4782</v>
      </c>
      <c r="C662" s="219" t="s">
        <v>4783</v>
      </c>
      <c r="D662" s="220" t="s">
        <v>3359</v>
      </c>
      <c r="E662" s="221" t="s">
        <v>577</v>
      </c>
      <c r="F662" s="221" t="s">
        <v>2742</v>
      </c>
      <c r="G662" s="277" t="s">
        <v>4784</v>
      </c>
      <c r="H662" s="223">
        <v>9483973951</v>
      </c>
      <c r="I662" s="217"/>
      <c r="J662" s="223"/>
      <c r="K662" s="224">
        <v>0.53500000000000003</v>
      </c>
      <c r="L662" s="220" t="s">
        <v>2744</v>
      </c>
      <c r="M662" s="220" t="s">
        <v>1651</v>
      </c>
      <c r="N662" s="220"/>
      <c r="O662" s="220"/>
      <c r="P662" s="220"/>
      <c r="Q662" s="220"/>
      <c r="R662" s="220"/>
      <c r="S662" s="220"/>
      <c r="T662" s="220" t="s">
        <v>1640</v>
      </c>
      <c r="U662" s="220" t="e">
        <f>[1]Sheet1!D875</f>
        <v>#REF!</v>
      </c>
      <c r="V662" s="225">
        <v>36355</v>
      </c>
      <c r="W662" s="220" t="s">
        <v>4785</v>
      </c>
      <c r="X662" s="220" t="s">
        <v>4786</v>
      </c>
      <c r="Y662" s="217" t="s">
        <v>2747</v>
      </c>
      <c r="Z662" s="245" t="s">
        <v>4396</v>
      </c>
      <c r="AA662" s="220"/>
      <c r="AB662" s="268" t="s">
        <v>1662</v>
      </c>
      <c r="AC662" s="218"/>
      <c r="AD662" s="268" t="s">
        <v>1644</v>
      </c>
      <c r="AE662" s="220" t="s">
        <v>4787</v>
      </c>
      <c r="AF662" s="268" t="s">
        <v>2998</v>
      </c>
      <c r="AG662" s="223" t="s">
        <v>4788</v>
      </c>
      <c r="AH662" s="226" t="s">
        <v>4789</v>
      </c>
      <c r="AI662" s="221"/>
      <c r="AJ662" s="227" t="s">
        <v>4790</v>
      </c>
      <c r="AK662" s="227" t="s">
        <v>4791</v>
      </c>
      <c r="AL662" s="227" t="s">
        <v>4792</v>
      </c>
      <c r="AM662" s="217" t="s">
        <v>2752</v>
      </c>
      <c r="AN662" s="217" t="s">
        <v>2753</v>
      </c>
      <c r="AO662" s="217">
        <v>560060</v>
      </c>
      <c r="AP662" s="217" t="s">
        <v>1645</v>
      </c>
      <c r="AQ662" s="225">
        <v>42948</v>
      </c>
      <c r="AR662" s="232"/>
    </row>
    <row r="663" spans="1:44" s="228" customFormat="1" ht="36" x14ac:dyDescent="0.25">
      <c r="A663" s="217">
        <v>214</v>
      </c>
      <c r="B663" s="218" t="s">
        <v>4793</v>
      </c>
      <c r="C663" s="219" t="s">
        <v>4794</v>
      </c>
      <c r="D663" s="220" t="s">
        <v>2757</v>
      </c>
      <c r="E663" s="221" t="s">
        <v>577</v>
      </c>
      <c r="F663" s="221" t="s">
        <v>2742</v>
      </c>
      <c r="G663" s="222" t="s">
        <v>4795</v>
      </c>
      <c r="H663" s="223">
        <v>7975117564</v>
      </c>
      <c r="I663" s="217"/>
      <c r="J663" s="223"/>
      <c r="K663" s="224">
        <v>0.53159999999999996</v>
      </c>
      <c r="L663" s="220" t="s">
        <v>2744</v>
      </c>
      <c r="M663" s="220" t="s">
        <v>1031</v>
      </c>
      <c r="N663" s="220"/>
      <c r="O663" s="220"/>
      <c r="P663" s="220"/>
      <c r="Q663" s="220"/>
      <c r="R663" s="220"/>
      <c r="S663" s="220"/>
      <c r="T663" s="220" t="s">
        <v>1640</v>
      </c>
      <c r="U663" s="220" t="e">
        <f>[1]Sheet1!D876</f>
        <v>#REF!</v>
      </c>
      <c r="V663" s="225">
        <v>35634</v>
      </c>
      <c r="W663" s="220" t="s">
        <v>4796</v>
      </c>
      <c r="X663" s="220" t="s">
        <v>4797</v>
      </c>
      <c r="Y663" s="217" t="s">
        <v>2772</v>
      </c>
      <c r="Z663" s="245" t="s">
        <v>4396</v>
      </c>
      <c r="AA663" s="220"/>
      <c r="AB663" s="268" t="s">
        <v>1637</v>
      </c>
      <c r="AC663" s="218">
        <v>678526150327</v>
      </c>
      <c r="AD663" s="268" t="s">
        <v>1644</v>
      </c>
      <c r="AE663" s="220"/>
      <c r="AF663" s="268" t="s">
        <v>142</v>
      </c>
      <c r="AG663" s="223" t="s">
        <v>4798</v>
      </c>
      <c r="AH663" s="226"/>
      <c r="AI663" s="221"/>
      <c r="AJ663" s="227" t="s">
        <v>4799</v>
      </c>
      <c r="AK663" s="227" t="s">
        <v>4800</v>
      </c>
      <c r="AL663" s="227" t="s">
        <v>4801</v>
      </c>
      <c r="AM663" s="217" t="s">
        <v>2752</v>
      </c>
      <c r="AN663" s="217" t="s">
        <v>2753</v>
      </c>
      <c r="AO663" s="217">
        <v>560047</v>
      </c>
      <c r="AP663" s="217" t="s">
        <v>1645</v>
      </c>
      <c r="AQ663" s="225">
        <v>42943</v>
      </c>
      <c r="AR663" s="232"/>
    </row>
    <row r="664" spans="1:44" s="228" customFormat="1" ht="48" x14ac:dyDescent="0.25">
      <c r="A664" s="217">
        <v>215</v>
      </c>
      <c r="B664" s="218" t="s">
        <v>4802</v>
      </c>
      <c r="C664" s="219" t="s">
        <v>4803</v>
      </c>
      <c r="D664" s="220" t="s">
        <v>3359</v>
      </c>
      <c r="E664" s="221" t="s">
        <v>577</v>
      </c>
      <c r="F664" s="221" t="s">
        <v>2742</v>
      </c>
      <c r="G664" s="222" t="s">
        <v>4804</v>
      </c>
      <c r="H664" s="223">
        <v>8660050261</v>
      </c>
      <c r="I664" s="217"/>
      <c r="J664" s="223"/>
      <c r="K664" s="224">
        <v>0.77500000000000002</v>
      </c>
      <c r="L664" s="220" t="s">
        <v>2744</v>
      </c>
      <c r="M664" s="220" t="s">
        <v>1651</v>
      </c>
      <c r="N664" s="220"/>
      <c r="O664" s="220"/>
      <c r="P664" s="220"/>
      <c r="Q664" s="220"/>
      <c r="R664" s="220"/>
      <c r="S664" s="220"/>
      <c r="T664" s="220" t="s">
        <v>1640</v>
      </c>
      <c r="U664" s="220" t="e">
        <f>[1]Sheet1!D877</f>
        <v>#REF!</v>
      </c>
      <c r="V664" s="225">
        <v>35633</v>
      </c>
      <c r="W664" s="220" t="s">
        <v>4805</v>
      </c>
      <c r="X664" s="220" t="s">
        <v>4806</v>
      </c>
      <c r="Y664" s="217" t="s">
        <v>2834</v>
      </c>
      <c r="Z664" s="245" t="s">
        <v>4396</v>
      </c>
      <c r="AA664" s="220"/>
      <c r="AB664" s="268" t="s">
        <v>1637</v>
      </c>
      <c r="AC664" s="218"/>
      <c r="AD664" s="268" t="s">
        <v>1644</v>
      </c>
      <c r="AE664" s="220" t="s">
        <v>1649</v>
      </c>
      <c r="AF664" s="268" t="s">
        <v>142</v>
      </c>
      <c r="AG664" s="223">
        <v>9845647970</v>
      </c>
      <c r="AH664" s="226" t="s">
        <v>4807</v>
      </c>
      <c r="AI664" s="221"/>
      <c r="AJ664" s="227" t="s">
        <v>4808</v>
      </c>
      <c r="AK664" s="227" t="s">
        <v>4809</v>
      </c>
      <c r="AL664" s="227" t="s">
        <v>4810</v>
      </c>
      <c r="AM664" s="217" t="s">
        <v>2752</v>
      </c>
      <c r="AN664" s="217" t="s">
        <v>2753</v>
      </c>
      <c r="AO664" s="217">
        <v>560019</v>
      </c>
      <c r="AP664" s="217" t="s">
        <v>1645</v>
      </c>
      <c r="AQ664" s="225">
        <v>42943</v>
      </c>
      <c r="AR664" s="232"/>
    </row>
    <row r="665" spans="1:44" s="228" customFormat="1" ht="36" x14ac:dyDescent="0.25">
      <c r="A665" s="217">
        <v>216</v>
      </c>
      <c r="B665" s="218" t="s">
        <v>4811</v>
      </c>
      <c r="C665" s="219" t="s">
        <v>4812</v>
      </c>
      <c r="D665" s="220" t="s">
        <v>2741</v>
      </c>
      <c r="E665" s="221" t="s">
        <v>577</v>
      </c>
      <c r="F665" s="221" t="s">
        <v>2742</v>
      </c>
      <c r="G665" s="222" t="s">
        <v>4813</v>
      </c>
      <c r="H665" s="223">
        <v>7022944692</v>
      </c>
      <c r="I665" s="217"/>
      <c r="J665" s="223"/>
      <c r="K665" s="224">
        <v>0.57999999999999996</v>
      </c>
      <c r="L665" s="220" t="s">
        <v>2744</v>
      </c>
      <c r="M665" s="220" t="s">
        <v>1651</v>
      </c>
      <c r="N665" s="220"/>
      <c r="O665" s="220"/>
      <c r="P665" s="220"/>
      <c r="Q665" s="220"/>
      <c r="R665" s="220"/>
      <c r="S665" s="220"/>
      <c r="T665" s="220" t="s">
        <v>1640</v>
      </c>
      <c r="U665" s="220" t="e">
        <f>[1]Sheet1!D878</f>
        <v>#REF!</v>
      </c>
      <c r="V665" s="225">
        <v>36481</v>
      </c>
      <c r="W665" s="220" t="s">
        <v>4814</v>
      </c>
      <c r="X665" s="220" t="s">
        <v>4815</v>
      </c>
      <c r="Y665" s="217" t="s">
        <v>2747</v>
      </c>
      <c r="Z665" s="245" t="s">
        <v>4396</v>
      </c>
      <c r="AA665" s="220"/>
      <c r="AB665" s="268" t="s">
        <v>1662</v>
      </c>
      <c r="AC665" s="218"/>
      <c r="AD665" s="268" t="s">
        <v>1644</v>
      </c>
      <c r="AE665" s="220" t="s">
        <v>4816</v>
      </c>
      <c r="AF665" s="268" t="s">
        <v>2998</v>
      </c>
      <c r="AG665" s="223">
        <v>9741160957</v>
      </c>
      <c r="AH665" s="226"/>
      <c r="AI665" s="221"/>
      <c r="AJ665" s="227" t="s">
        <v>4817</v>
      </c>
      <c r="AK665" s="227" t="s">
        <v>4818</v>
      </c>
      <c r="AL665" s="227" t="s">
        <v>4819</v>
      </c>
      <c r="AM665" s="217" t="s">
        <v>2752</v>
      </c>
      <c r="AN665" s="217" t="s">
        <v>2753</v>
      </c>
      <c r="AO665" s="217">
        <v>560078</v>
      </c>
      <c r="AP665" s="217" t="s">
        <v>1645</v>
      </c>
      <c r="AQ665" s="225">
        <v>42950</v>
      </c>
      <c r="AR665" s="232"/>
    </row>
    <row r="666" spans="1:44" s="228" customFormat="1" ht="36" x14ac:dyDescent="0.25">
      <c r="A666" s="217">
        <v>217</v>
      </c>
      <c r="B666" s="218" t="s">
        <v>4820</v>
      </c>
      <c r="C666" s="219" t="s">
        <v>4821</v>
      </c>
      <c r="D666" s="220" t="s">
        <v>2741</v>
      </c>
      <c r="E666" s="221" t="s">
        <v>577</v>
      </c>
      <c r="F666" s="221" t="s">
        <v>2742</v>
      </c>
      <c r="G666" s="222" t="s">
        <v>4822</v>
      </c>
      <c r="H666" s="223">
        <v>9066351812</v>
      </c>
      <c r="I666" s="217"/>
      <c r="J666" s="223"/>
      <c r="K666" s="224">
        <v>0.48199999999999998</v>
      </c>
      <c r="L666" s="220" t="s">
        <v>2744</v>
      </c>
      <c r="M666" s="220" t="s">
        <v>1651</v>
      </c>
      <c r="N666" s="220"/>
      <c r="O666" s="220"/>
      <c r="P666" s="220"/>
      <c r="Q666" s="220"/>
      <c r="R666" s="220"/>
      <c r="S666" s="220"/>
      <c r="T666" s="220" t="s">
        <v>1640</v>
      </c>
      <c r="U666" s="220" t="e">
        <f>[1]Sheet1!D881</f>
        <v>#REF!</v>
      </c>
      <c r="V666" s="225">
        <v>36196</v>
      </c>
      <c r="W666" s="220" t="s">
        <v>4823</v>
      </c>
      <c r="X666" s="220" t="s">
        <v>4824</v>
      </c>
      <c r="Y666" s="217" t="s">
        <v>2772</v>
      </c>
      <c r="Z666" s="245" t="s">
        <v>4396</v>
      </c>
      <c r="AA666" s="220"/>
      <c r="AB666" s="268" t="s">
        <v>1637</v>
      </c>
      <c r="AC666" s="218"/>
      <c r="AD666" s="268" t="s">
        <v>1644</v>
      </c>
      <c r="AE666" s="220" t="s">
        <v>1739</v>
      </c>
      <c r="AF666" s="268" t="s">
        <v>3107</v>
      </c>
      <c r="AG666" s="223" t="s">
        <v>4825</v>
      </c>
      <c r="AH666" s="226"/>
      <c r="AI666" s="221"/>
      <c r="AJ666" s="227" t="s">
        <v>4826</v>
      </c>
      <c r="AK666" s="227" t="s">
        <v>4827</v>
      </c>
      <c r="AL666" s="227" t="s">
        <v>4828</v>
      </c>
      <c r="AM666" s="217" t="s">
        <v>2752</v>
      </c>
      <c r="AN666" s="217" t="s">
        <v>2753</v>
      </c>
      <c r="AO666" s="217">
        <v>560029</v>
      </c>
      <c r="AP666" s="217" t="s">
        <v>1645</v>
      </c>
      <c r="AQ666" s="225">
        <v>42947</v>
      </c>
      <c r="AR666" s="232"/>
    </row>
    <row r="667" spans="1:44" s="228" customFormat="1" ht="36" x14ac:dyDescent="0.25">
      <c r="A667" s="217">
        <v>218</v>
      </c>
      <c r="B667" s="246" t="s">
        <v>4829</v>
      </c>
      <c r="C667" s="247" t="s">
        <v>4830</v>
      </c>
      <c r="D667" s="248" t="s">
        <v>3359</v>
      </c>
      <c r="E667" s="249" t="s">
        <v>577</v>
      </c>
      <c r="F667" s="249" t="s">
        <v>2742</v>
      </c>
      <c r="G667" s="250" t="s">
        <v>4831</v>
      </c>
      <c r="H667" s="251">
        <v>9901688718</v>
      </c>
      <c r="I667" s="252"/>
      <c r="J667" s="251"/>
      <c r="K667" s="253">
        <v>0.54500000000000004</v>
      </c>
      <c r="L667" s="248" t="s">
        <v>2744</v>
      </c>
      <c r="M667" s="248" t="s">
        <v>1651</v>
      </c>
      <c r="N667" s="248"/>
      <c r="O667" s="248"/>
      <c r="P667" s="248"/>
      <c r="Q667" s="248"/>
      <c r="R667" s="248"/>
      <c r="S667" s="248"/>
      <c r="T667" s="220" t="s">
        <v>1640</v>
      </c>
      <c r="U667" s="220" t="e">
        <f>[1]Sheet1!D882</f>
        <v>#REF!</v>
      </c>
      <c r="V667" s="254">
        <v>36348</v>
      </c>
      <c r="W667" s="245" t="s">
        <v>4832</v>
      </c>
      <c r="X667" s="245" t="s">
        <v>4833</v>
      </c>
      <c r="Y667" s="255" t="s">
        <v>2772</v>
      </c>
      <c r="Z667" s="245" t="s">
        <v>4396</v>
      </c>
      <c r="AA667" s="245"/>
      <c r="AB667" s="273" t="s">
        <v>2814</v>
      </c>
      <c r="AC667" s="256">
        <v>724159143462</v>
      </c>
      <c r="AD667" s="273" t="s">
        <v>1644</v>
      </c>
      <c r="AE667" s="245" t="s">
        <v>4834</v>
      </c>
      <c r="AF667" s="273" t="s">
        <v>142</v>
      </c>
      <c r="AG667" s="257" t="s">
        <v>4835</v>
      </c>
      <c r="AH667" s="260" t="s">
        <v>4836</v>
      </c>
      <c r="AI667" s="258"/>
      <c r="AJ667" s="259" t="s">
        <v>4837</v>
      </c>
      <c r="AK667" s="259" t="s">
        <v>4838</v>
      </c>
      <c r="AL667" s="259"/>
      <c r="AM667" s="255" t="s">
        <v>2752</v>
      </c>
      <c r="AN667" s="255" t="s">
        <v>2753</v>
      </c>
      <c r="AO667" s="255">
        <v>560019</v>
      </c>
      <c r="AP667" s="255" t="s">
        <v>1645</v>
      </c>
      <c r="AQ667" s="254">
        <v>42942</v>
      </c>
      <c r="AR667" s="232"/>
    </row>
    <row r="668" spans="1:44" s="228" customFormat="1" ht="48" x14ac:dyDescent="0.2">
      <c r="A668" s="217">
        <v>219</v>
      </c>
      <c r="B668" s="218" t="s">
        <v>4839</v>
      </c>
      <c r="C668" s="219" t="s">
        <v>4840</v>
      </c>
      <c r="D668" s="220" t="s">
        <v>2741</v>
      </c>
      <c r="E668" s="221" t="s">
        <v>577</v>
      </c>
      <c r="F668" s="221" t="s">
        <v>2742</v>
      </c>
      <c r="G668" s="222" t="s">
        <v>4841</v>
      </c>
      <c r="H668" s="223">
        <v>7337216584</v>
      </c>
      <c r="I668" s="217"/>
      <c r="J668" s="223" t="s">
        <v>1060</v>
      </c>
      <c r="K668" s="224">
        <v>0.66600000000000004</v>
      </c>
      <c r="L668" s="220" t="s">
        <v>4842</v>
      </c>
      <c r="M668" s="220"/>
      <c r="N668" s="220"/>
      <c r="O668" s="220"/>
      <c r="P668" s="220"/>
      <c r="Q668" s="220"/>
      <c r="R668" s="220"/>
      <c r="S668" s="220"/>
      <c r="T668" s="220" t="s">
        <v>1640</v>
      </c>
      <c r="U668" s="220" t="e">
        <f>[1]Sheet1!D883</f>
        <v>#REF!</v>
      </c>
      <c r="V668" s="225">
        <v>36386</v>
      </c>
      <c r="W668" s="220" t="s">
        <v>4843</v>
      </c>
      <c r="X668" s="220" t="s">
        <v>4844</v>
      </c>
      <c r="Y668" s="217" t="s">
        <v>2762</v>
      </c>
      <c r="Z668" s="220" t="s">
        <v>4396</v>
      </c>
      <c r="AA668" s="220"/>
      <c r="AB668" s="268" t="s">
        <v>1637</v>
      </c>
      <c r="AC668" s="218"/>
      <c r="AD668" s="268" t="s">
        <v>1644</v>
      </c>
      <c r="AE668" s="220" t="s">
        <v>4845</v>
      </c>
      <c r="AF668" s="268" t="s">
        <v>142</v>
      </c>
      <c r="AG668" s="223">
        <v>7033096810</v>
      </c>
      <c r="AH668" s="230"/>
      <c r="AI668" s="221"/>
      <c r="AJ668" s="227" t="s">
        <v>4846</v>
      </c>
      <c r="AK668" s="227" t="s">
        <v>4847</v>
      </c>
      <c r="AL668" s="227" t="s">
        <v>4848</v>
      </c>
      <c r="AM668" s="217" t="s">
        <v>4848</v>
      </c>
      <c r="AN668" s="217" t="s">
        <v>4614</v>
      </c>
      <c r="AO668" s="217">
        <v>823003</v>
      </c>
      <c r="AP668" s="217" t="s">
        <v>1645</v>
      </c>
      <c r="AQ668" s="225">
        <v>42921</v>
      </c>
      <c r="AR668" s="232"/>
    </row>
    <row r="669" spans="1:44" s="228" customFormat="1" ht="48" x14ac:dyDescent="0.25">
      <c r="A669" s="217">
        <v>220</v>
      </c>
      <c r="B669" s="218" t="s">
        <v>4849</v>
      </c>
      <c r="C669" s="219" t="s">
        <v>4850</v>
      </c>
      <c r="D669" s="220" t="s">
        <v>3359</v>
      </c>
      <c r="E669" s="221" t="s">
        <v>577</v>
      </c>
      <c r="F669" s="221" t="s">
        <v>2742</v>
      </c>
      <c r="G669" s="222" t="s">
        <v>4851</v>
      </c>
      <c r="H669" s="223">
        <v>9880322261</v>
      </c>
      <c r="I669" s="217"/>
      <c r="J669" s="223"/>
      <c r="K669" s="224">
        <v>0.4783</v>
      </c>
      <c r="L669" s="220" t="s">
        <v>2744</v>
      </c>
      <c r="M669" s="220" t="s">
        <v>1651</v>
      </c>
      <c r="N669" s="220"/>
      <c r="O669" s="220"/>
      <c r="P669" s="220"/>
      <c r="Q669" s="220"/>
      <c r="R669" s="220"/>
      <c r="S669" s="220"/>
      <c r="T669" s="220" t="s">
        <v>1640</v>
      </c>
      <c r="U669" s="220" t="e">
        <f>[1]Sheet1!D884</f>
        <v>#REF!</v>
      </c>
      <c r="V669" s="225">
        <v>36318</v>
      </c>
      <c r="W669" s="220" t="s">
        <v>4852</v>
      </c>
      <c r="X669" s="220" t="s">
        <v>4853</v>
      </c>
      <c r="Y669" s="217" t="s">
        <v>2747</v>
      </c>
      <c r="Z669" s="245" t="s">
        <v>4396</v>
      </c>
      <c r="AA669" s="220"/>
      <c r="AB669" s="268" t="s">
        <v>3166</v>
      </c>
      <c r="AC669" s="218">
        <v>429379797443</v>
      </c>
      <c r="AD669" s="268" t="s">
        <v>1644</v>
      </c>
      <c r="AE669" s="220" t="s">
        <v>4854</v>
      </c>
      <c r="AF669" s="268" t="s">
        <v>142</v>
      </c>
      <c r="AG669" s="223" t="s">
        <v>4855</v>
      </c>
      <c r="AH669" s="226" t="s">
        <v>4856</v>
      </c>
      <c r="AI669" s="221"/>
      <c r="AJ669" s="227" t="s">
        <v>4857</v>
      </c>
      <c r="AK669" s="227" t="s">
        <v>4419</v>
      </c>
      <c r="AL669" s="227" t="s">
        <v>4858</v>
      </c>
      <c r="AM669" s="217" t="s">
        <v>2752</v>
      </c>
      <c r="AN669" s="217" t="s">
        <v>2753</v>
      </c>
      <c r="AO669" s="217">
        <v>560056</v>
      </c>
      <c r="AP669" s="217" t="s">
        <v>2754</v>
      </c>
      <c r="AQ669" s="225">
        <v>42948</v>
      </c>
      <c r="AR669" s="232"/>
    </row>
    <row r="670" spans="1:44" s="228" customFormat="1" ht="48" x14ac:dyDescent="0.25">
      <c r="A670" s="217">
        <v>221</v>
      </c>
      <c r="B670" s="218" t="s">
        <v>4859</v>
      </c>
      <c r="C670" s="219" t="s">
        <v>4860</v>
      </c>
      <c r="D670" s="220" t="s">
        <v>3330</v>
      </c>
      <c r="E670" s="221" t="s">
        <v>577</v>
      </c>
      <c r="F670" s="221" t="s">
        <v>2742</v>
      </c>
      <c r="G670" s="277" t="s">
        <v>4861</v>
      </c>
      <c r="H670" s="223">
        <v>8892053715</v>
      </c>
      <c r="I670" s="217">
        <v>85</v>
      </c>
      <c r="J670" s="223" t="s">
        <v>3435</v>
      </c>
      <c r="K670" s="224">
        <v>0.5716</v>
      </c>
      <c r="L670" s="220" t="s">
        <v>2744</v>
      </c>
      <c r="M670" s="220" t="s">
        <v>1651</v>
      </c>
      <c r="N670" s="220"/>
      <c r="O670" s="220"/>
      <c r="P670" s="220"/>
      <c r="Q670" s="220"/>
      <c r="R670" s="220"/>
      <c r="S670" s="220"/>
      <c r="T670" s="220" t="s">
        <v>1640</v>
      </c>
      <c r="U670" s="220" t="e">
        <f>[1]Sheet1!D885</f>
        <v>#REF!</v>
      </c>
      <c r="V670" s="225">
        <v>34541</v>
      </c>
      <c r="W670" s="220" t="s">
        <v>4862</v>
      </c>
      <c r="X670" s="220" t="s">
        <v>4863</v>
      </c>
      <c r="Y670" s="217" t="s">
        <v>2834</v>
      </c>
      <c r="Z670" s="245" t="s">
        <v>4396</v>
      </c>
      <c r="AA670" s="220"/>
      <c r="AB670" s="268" t="s">
        <v>1637</v>
      </c>
      <c r="AC670" s="218"/>
      <c r="AD670" s="268" t="s">
        <v>1644</v>
      </c>
      <c r="AE670" s="220" t="s">
        <v>4864</v>
      </c>
      <c r="AF670" s="268" t="s">
        <v>2836</v>
      </c>
      <c r="AG670" s="223" t="s">
        <v>4865</v>
      </c>
      <c r="AH670" s="226" t="s">
        <v>4861</v>
      </c>
      <c r="AI670" s="221"/>
      <c r="AJ670" s="227" t="s">
        <v>4866</v>
      </c>
      <c r="AK670" s="278" t="s">
        <v>4867</v>
      </c>
      <c r="AL670" s="227" t="s">
        <v>4868</v>
      </c>
      <c r="AM670" s="217" t="s">
        <v>3348</v>
      </c>
      <c r="AN670" s="217" t="s">
        <v>2753</v>
      </c>
      <c r="AO670" s="217">
        <v>570028</v>
      </c>
      <c r="AP670" s="217" t="s">
        <v>1645</v>
      </c>
      <c r="AQ670" s="225">
        <v>42945</v>
      </c>
      <c r="AR670" s="232"/>
    </row>
    <row r="671" spans="1:44" s="228" customFormat="1" ht="48" x14ac:dyDescent="0.25">
      <c r="A671" s="217">
        <v>222</v>
      </c>
      <c r="B671" s="218" t="s">
        <v>4869</v>
      </c>
      <c r="C671" s="219" t="s">
        <v>4870</v>
      </c>
      <c r="D671" s="220" t="s">
        <v>3359</v>
      </c>
      <c r="E671" s="221" t="s">
        <v>577</v>
      </c>
      <c r="F671" s="221" t="s">
        <v>2742</v>
      </c>
      <c r="G671" s="277" t="s">
        <v>4871</v>
      </c>
      <c r="H671" s="223">
        <v>9886204006</v>
      </c>
      <c r="I671" s="217"/>
      <c r="J671" s="223"/>
      <c r="K671" s="224">
        <v>0.53159999999999996</v>
      </c>
      <c r="L671" s="220" t="s">
        <v>2744</v>
      </c>
      <c r="M671" s="220" t="s">
        <v>1651</v>
      </c>
      <c r="N671" s="220"/>
      <c r="O671" s="220"/>
      <c r="P671" s="220"/>
      <c r="Q671" s="220"/>
      <c r="R671" s="220"/>
      <c r="S671" s="220"/>
      <c r="T671" s="220" t="s">
        <v>1640</v>
      </c>
      <c r="U671" s="220" t="e">
        <f>[1]Sheet1!D886</f>
        <v>#REF!</v>
      </c>
      <c r="V671" s="225">
        <v>36390</v>
      </c>
      <c r="W671" s="220" t="s">
        <v>4872</v>
      </c>
      <c r="X671" s="220" t="s">
        <v>4873</v>
      </c>
      <c r="Y671" s="217" t="s">
        <v>2772</v>
      </c>
      <c r="Z671" s="245" t="s">
        <v>4396</v>
      </c>
      <c r="AA671" s="220"/>
      <c r="AB671" s="268" t="s">
        <v>1637</v>
      </c>
      <c r="AC671" s="218"/>
      <c r="AD671" s="268" t="s">
        <v>1687</v>
      </c>
      <c r="AE671" s="220" t="s">
        <v>1686</v>
      </c>
      <c r="AF671" s="268" t="s">
        <v>142</v>
      </c>
      <c r="AG671" s="223" t="s">
        <v>4874</v>
      </c>
      <c r="AH671" s="226" t="s">
        <v>4871</v>
      </c>
      <c r="AI671" s="221"/>
      <c r="AJ671" s="227" t="s">
        <v>4875</v>
      </c>
      <c r="AK671" s="227" t="s">
        <v>4876</v>
      </c>
      <c r="AL671" s="227" t="s">
        <v>4877</v>
      </c>
      <c r="AM671" s="217" t="s">
        <v>2752</v>
      </c>
      <c r="AN671" s="217" t="s">
        <v>2753</v>
      </c>
      <c r="AO671" s="217">
        <v>560051</v>
      </c>
      <c r="AP671" s="217" t="s">
        <v>1645</v>
      </c>
      <c r="AQ671" s="225">
        <v>42945</v>
      </c>
      <c r="AR671" s="232"/>
    </row>
    <row r="672" spans="1:44" s="228" customFormat="1" ht="36" x14ac:dyDescent="0.25">
      <c r="A672" s="217">
        <v>223</v>
      </c>
      <c r="B672" s="218" t="s">
        <v>4878</v>
      </c>
      <c r="C672" s="219" t="s">
        <v>4879</v>
      </c>
      <c r="D672" s="220" t="s">
        <v>3330</v>
      </c>
      <c r="E672" s="221" t="s">
        <v>577</v>
      </c>
      <c r="F672" s="221" t="s">
        <v>2742</v>
      </c>
      <c r="G672" s="222" t="s">
        <v>4880</v>
      </c>
      <c r="H672" s="223">
        <v>9663977516</v>
      </c>
      <c r="I672" s="217">
        <v>72</v>
      </c>
      <c r="J672" s="223" t="s">
        <v>1060</v>
      </c>
      <c r="K672" s="224">
        <v>0.59160000000000001</v>
      </c>
      <c r="L672" s="220" t="s">
        <v>2744</v>
      </c>
      <c r="M672" s="220" t="s">
        <v>1651</v>
      </c>
      <c r="N672" s="220"/>
      <c r="O672" s="220"/>
      <c r="P672" s="220"/>
      <c r="Q672" s="220"/>
      <c r="R672" s="220"/>
      <c r="S672" s="220"/>
      <c r="T672" s="220" t="s">
        <v>1640</v>
      </c>
      <c r="U672" s="220" t="e">
        <f>[1]Sheet1!D887</f>
        <v>#REF!</v>
      </c>
      <c r="V672" s="225">
        <v>35633</v>
      </c>
      <c r="W672" s="220" t="s">
        <v>4881</v>
      </c>
      <c r="X672" s="220" t="s">
        <v>4882</v>
      </c>
      <c r="Y672" s="217" t="s">
        <v>2747</v>
      </c>
      <c r="Z672" s="245" t="s">
        <v>4396</v>
      </c>
      <c r="AA672" s="220"/>
      <c r="AB672" s="268" t="s">
        <v>3166</v>
      </c>
      <c r="AC672" s="218"/>
      <c r="AD672" s="268" t="s">
        <v>1644</v>
      </c>
      <c r="AE672" s="220" t="s">
        <v>4864</v>
      </c>
      <c r="AF672" s="268" t="s">
        <v>4883</v>
      </c>
      <c r="AG672" s="223" t="s">
        <v>4884</v>
      </c>
      <c r="AH672" s="226"/>
      <c r="AI672" s="221"/>
      <c r="AJ672" s="227" t="s">
        <v>4885</v>
      </c>
      <c r="AK672" s="227" t="s">
        <v>4886</v>
      </c>
      <c r="AL672" s="227" t="s">
        <v>4887</v>
      </c>
      <c r="AM672" s="217" t="s">
        <v>4888</v>
      </c>
      <c r="AN672" s="217" t="s">
        <v>2753</v>
      </c>
      <c r="AO672" s="217">
        <v>572114</v>
      </c>
      <c r="AP672" s="217" t="s">
        <v>1645</v>
      </c>
      <c r="AQ672" s="225">
        <v>42944</v>
      </c>
      <c r="AR672" s="232"/>
    </row>
    <row r="673" spans="1:44" s="228" customFormat="1" ht="48" x14ac:dyDescent="0.2">
      <c r="A673" s="217">
        <v>224</v>
      </c>
      <c r="B673" s="218" t="s">
        <v>4889</v>
      </c>
      <c r="C673" s="219" t="s">
        <v>4890</v>
      </c>
      <c r="D673" s="220" t="s">
        <v>3873</v>
      </c>
      <c r="E673" s="221" t="s">
        <v>577</v>
      </c>
      <c r="F673" s="221" t="s">
        <v>2742</v>
      </c>
      <c r="G673" s="222" t="s">
        <v>4891</v>
      </c>
      <c r="H673" s="223">
        <v>8105814129</v>
      </c>
      <c r="I673" s="217"/>
      <c r="J673" s="223"/>
      <c r="K673" s="224">
        <v>0.82799999999999996</v>
      </c>
      <c r="L673" s="220" t="s">
        <v>2744</v>
      </c>
      <c r="M673" s="220"/>
      <c r="N673" s="220"/>
      <c r="O673" s="220"/>
      <c r="P673" s="220"/>
      <c r="Q673" s="220"/>
      <c r="R673" s="220"/>
      <c r="S673" s="220"/>
      <c r="T673" s="220" t="s">
        <v>1640</v>
      </c>
      <c r="U673" s="220" t="e">
        <f>[1]Sheet1!D888</f>
        <v>#REF!</v>
      </c>
      <c r="V673" s="225">
        <v>36484</v>
      </c>
      <c r="W673" s="220" t="s">
        <v>4892</v>
      </c>
      <c r="X673" s="220" t="s">
        <v>4893</v>
      </c>
      <c r="Y673" s="217" t="s">
        <v>2747</v>
      </c>
      <c r="Z673" s="220" t="s">
        <v>4396</v>
      </c>
      <c r="AA673" s="220"/>
      <c r="AB673" s="268" t="s">
        <v>1637</v>
      </c>
      <c r="AC673" s="218"/>
      <c r="AD673" s="268" t="s">
        <v>1644</v>
      </c>
      <c r="AE673" s="220" t="s">
        <v>1959</v>
      </c>
      <c r="AF673" s="268" t="s">
        <v>4894</v>
      </c>
      <c r="AG673" s="223" t="s">
        <v>4895</v>
      </c>
      <c r="AH673" s="230"/>
      <c r="AI673" s="221"/>
      <c r="AJ673" s="227" t="s">
        <v>4896</v>
      </c>
      <c r="AK673" s="227" t="s">
        <v>4897</v>
      </c>
      <c r="AL673" s="227" t="s">
        <v>4898</v>
      </c>
      <c r="AM673" s="217" t="s">
        <v>4899</v>
      </c>
      <c r="AN673" s="217" t="s">
        <v>2753</v>
      </c>
      <c r="AO673" s="217">
        <v>563101</v>
      </c>
      <c r="AP673" s="217" t="s">
        <v>1645</v>
      </c>
      <c r="AQ673" s="225">
        <v>42921</v>
      </c>
      <c r="AR673" s="232"/>
    </row>
    <row r="674" spans="1:44" s="228" customFormat="1" ht="36" x14ac:dyDescent="0.25">
      <c r="A674" s="217">
        <v>225</v>
      </c>
      <c r="B674" s="218" t="s">
        <v>4900</v>
      </c>
      <c r="C674" s="219" t="s">
        <v>4901</v>
      </c>
      <c r="D674" s="220" t="s">
        <v>2757</v>
      </c>
      <c r="E674" s="221" t="s">
        <v>577</v>
      </c>
      <c r="F674" s="221" t="s">
        <v>2742</v>
      </c>
      <c r="G674" s="222" t="s">
        <v>4902</v>
      </c>
      <c r="H674" s="223">
        <v>8618695407</v>
      </c>
      <c r="I674" s="217"/>
      <c r="J674" s="223"/>
      <c r="K674" s="224">
        <v>0.63500000000000001</v>
      </c>
      <c r="L674" s="220" t="s">
        <v>2744</v>
      </c>
      <c r="M674" s="220" t="s">
        <v>1651</v>
      </c>
      <c r="N674" s="220"/>
      <c r="O674" s="220"/>
      <c r="P674" s="220"/>
      <c r="Q674" s="220"/>
      <c r="R674" s="220"/>
      <c r="S674" s="220"/>
      <c r="T674" s="220" t="s">
        <v>1640</v>
      </c>
      <c r="U674" s="220" t="e">
        <f>[1]Sheet1!D889</f>
        <v>#REF!</v>
      </c>
      <c r="V674" s="225">
        <v>36419</v>
      </c>
      <c r="W674" s="220" t="s">
        <v>4903</v>
      </c>
      <c r="X674" s="220" t="s">
        <v>4904</v>
      </c>
      <c r="Y674" s="217" t="s">
        <v>2834</v>
      </c>
      <c r="Z674" s="245" t="s">
        <v>4396</v>
      </c>
      <c r="AA674" s="220"/>
      <c r="AB674" s="268" t="s">
        <v>1637</v>
      </c>
      <c r="AC674" s="218"/>
      <c r="AD674" s="268" t="s">
        <v>1644</v>
      </c>
      <c r="AE674" s="220" t="s">
        <v>4375</v>
      </c>
      <c r="AF674" s="268" t="s">
        <v>4308</v>
      </c>
      <c r="AG674" s="223" t="s">
        <v>4905</v>
      </c>
      <c r="AH674" s="226"/>
      <c r="AI674" s="221"/>
      <c r="AJ674" s="227" t="s">
        <v>4906</v>
      </c>
      <c r="AK674" s="227" t="s">
        <v>4907</v>
      </c>
      <c r="AL674" s="227" t="s">
        <v>4908</v>
      </c>
      <c r="AM674" s="217" t="s">
        <v>2752</v>
      </c>
      <c r="AN674" s="217" t="s">
        <v>2753</v>
      </c>
      <c r="AO674" s="217">
        <v>560021</v>
      </c>
      <c r="AP674" s="217" t="s">
        <v>1645</v>
      </c>
      <c r="AQ674" s="225">
        <v>42950</v>
      </c>
      <c r="AR674" s="232"/>
    </row>
    <row r="675" spans="1:44" s="228" customFormat="1" ht="60" x14ac:dyDescent="0.25">
      <c r="A675" s="217">
        <v>226</v>
      </c>
      <c r="B675" s="218" t="s">
        <v>4909</v>
      </c>
      <c r="C675" s="219" t="s">
        <v>4910</v>
      </c>
      <c r="D675" s="220" t="s">
        <v>3203</v>
      </c>
      <c r="E675" s="221" t="s">
        <v>577</v>
      </c>
      <c r="F675" s="221" t="s">
        <v>2742</v>
      </c>
      <c r="G675" s="244" t="s">
        <v>4911</v>
      </c>
      <c r="H675" s="223">
        <v>9003977712</v>
      </c>
      <c r="I675" s="217"/>
      <c r="J675" s="223"/>
      <c r="K675" s="224">
        <v>0.51</v>
      </c>
      <c r="L675" s="220" t="s">
        <v>3460</v>
      </c>
      <c r="M675" s="220" t="s">
        <v>1651</v>
      </c>
      <c r="N675" s="220"/>
      <c r="O675" s="220"/>
      <c r="P675" s="220"/>
      <c r="Q675" s="220"/>
      <c r="R675" s="220"/>
      <c r="S675" s="220"/>
      <c r="T675" s="220" t="s">
        <v>1640</v>
      </c>
      <c r="U675" s="220" t="e">
        <f>[1]Sheet1!D890</f>
        <v>#REF!</v>
      </c>
      <c r="V675" s="225">
        <v>36570</v>
      </c>
      <c r="W675" s="220" t="s">
        <v>4912</v>
      </c>
      <c r="X675" s="220" t="s">
        <v>4913</v>
      </c>
      <c r="Y675" s="217" t="s">
        <v>2762</v>
      </c>
      <c r="Z675" s="245" t="s">
        <v>4396</v>
      </c>
      <c r="AA675" s="220"/>
      <c r="AB675" s="268" t="s">
        <v>2814</v>
      </c>
      <c r="AC675" s="218">
        <v>721753311724</v>
      </c>
      <c r="AD675" s="268" t="s">
        <v>1644</v>
      </c>
      <c r="AE675" s="220" t="s">
        <v>4914</v>
      </c>
      <c r="AF675" s="268" t="s">
        <v>1065</v>
      </c>
      <c r="AG675" s="223" t="s">
        <v>4915</v>
      </c>
      <c r="AH675" s="226" t="s">
        <v>4916</v>
      </c>
      <c r="AI675" s="221"/>
      <c r="AJ675" s="227" t="s">
        <v>4917</v>
      </c>
      <c r="AK675" s="227" t="s">
        <v>4918</v>
      </c>
      <c r="AL675" s="227" t="s">
        <v>4919</v>
      </c>
      <c r="AM675" s="217" t="s">
        <v>4920</v>
      </c>
      <c r="AN675" s="217" t="s">
        <v>2854</v>
      </c>
      <c r="AO675" s="217">
        <v>607106</v>
      </c>
      <c r="AP675" s="217" t="s">
        <v>1645</v>
      </c>
      <c r="AQ675" s="225">
        <v>42968</v>
      </c>
      <c r="AR675" s="232"/>
    </row>
    <row r="676" spans="1:44" s="228" customFormat="1" ht="60" x14ac:dyDescent="0.25">
      <c r="A676" s="217">
        <v>227</v>
      </c>
      <c r="B676" s="246" t="s">
        <v>4921</v>
      </c>
      <c r="C676" s="219" t="s">
        <v>4922</v>
      </c>
      <c r="D676" s="220" t="s">
        <v>3330</v>
      </c>
      <c r="E676" s="221" t="s">
        <v>577</v>
      </c>
      <c r="F676" s="221" t="s">
        <v>2742</v>
      </c>
      <c r="G676" s="244" t="s">
        <v>4923</v>
      </c>
      <c r="H676" s="223">
        <v>8095292557</v>
      </c>
      <c r="I676" s="217"/>
      <c r="J676" s="223"/>
      <c r="K676" s="224">
        <v>0.87250000000000005</v>
      </c>
      <c r="L676" s="220" t="s">
        <v>4924</v>
      </c>
      <c r="M676" s="220" t="s">
        <v>3039</v>
      </c>
      <c r="N676" s="220"/>
      <c r="O676" s="220"/>
      <c r="P676" s="220"/>
      <c r="Q676" s="220"/>
      <c r="R676" s="220"/>
      <c r="S676" s="220"/>
      <c r="T676" s="220" t="s">
        <v>1640</v>
      </c>
      <c r="U676" s="220" t="e">
        <f>[1]Sheet1!D891</f>
        <v>#REF!</v>
      </c>
      <c r="V676" s="225">
        <v>35936</v>
      </c>
      <c r="W676" s="220" t="s">
        <v>4925</v>
      </c>
      <c r="X676" s="220" t="s">
        <v>4926</v>
      </c>
      <c r="Y676" s="217" t="s">
        <v>2762</v>
      </c>
      <c r="Z676" s="245" t="s">
        <v>4396</v>
      </c>
      <c r="AA676" s="220"/>
      <c r="AB676" s="268" t="s">
        <v>1637</v>
      </c>
      <c r="AC676" s="218"/>
      <c r="AD676" s="268" t="s">
        <v>1644</v>
      </c>
      <c r="AE676" s="220"/>
      <c r="AF676" s="268" t="s">
        <v>142</v>
      </c>
      <c r="AG676" s="223" t="s">
        <v>4927</v>
      </c>
      <c r="AH676" s="226" t="s">
        <v>4928</v>
      </c>
      <c r="AI676" s="221"/>
      <c r="AJ676" s="227" t="s">
        <v>4929</v>
      </c>
      <c r="AK676" s="227" t="s">
        <v>4930</v>
      </c>
      <c r="AL676" s="227" t="s">
        <v>4477</v>
      </c>
      <c r="AM676" s="217" t="s">
        <v>2752</v>
      </c>
      <c r="AN676" s="217" t="s">
        <v>2753</v>
      </c>
      <c r="AO676" s="217">
        <v>560068</v>
      </c>
      <c r="AP676" s="217" t="s">
        <v>1645</v>
      </c>
      <c r="AQ676" s="225">
        <v>42963</v>
      </c>
      <c r="AR676" s="232"/>
    </row>
    <row r="677" spans="1:44" s="228" customFormat="1" ht="48" x14ac:dyDescent="0.25">
      <c r="A677" s="217">
        <v>228</v>
      </c>
      <c r="B677" s="218" t="s">
        <v>4931</v>
      </c>
      <c r="C677" s="219" t="s">
        <v>4932</v>
      </c>
      <c r="D677" s="220" t="s">
        <v>3873</v>
      </c>
      <c r="E677" s="221" t="s">
        <v>577</v>
      </c>
      <c r="F677" s="221" t="s">
        <v>2742</v>
      </c>
      <c r="G677" s="222" t="s">
        <v>4933</v>
      </c>
      <c r="H677" s="223">
        <v>9611812506</v>
      </c>
      <c r="I677" s="217"/>
      <c r="J677" s="223"/>
      <c r="K677" s="224">
        <v>0.87</v>
      </c>
      <c r="L677" s="220" t="s">
        <v>2744</v>
      </c>
      <c r="M677" s="220"/>
      <c r="N677" s="220"/>
      <c r="O677" s="220"/>
      <c r="P677" s="220"/>
      <c r="Q677" s="220"/>
      <c r="R677" s="220"/>
      <c r="S677" s="220"/>
      <c r="T677" s="220" t="s">
        <v>1640</v>
      </c>
      <c r="U677" s="220" t="e">
        <f>[1]Sheet1!D892</f>
        <v>#REF!</v>
      </c>
      <c r="V677" s="225">
        <v>36266</v>
      </c>
      <c r="W677" s="220" t="s">
        <v>4934</v>
      </c>
      <c r="X677" s="220" t="s">
        <v>3524</v>
      </c>
      <c r="Y677" s="217" t="s">
        <v>2747</v>
      </c>
      <c r="Z677" s="220" t="s">
        <v>4396</v>
      </c>
      <c r="AA677" s="220"/>
      <c r="AB677" s="268" t="s">
        <v>1637</v>
      </c>
      <c r="AC677" s="218"/>
      <c r="AD677" s="268" t="s">
        <v>1644</v>
      </c>
      <c r="AE677" s="220" t="s">
        <v>1649</v>
      </c>
      <c r="AF677" s="268" t="s">
        <v>142</v>
      </c>
      <c r="AG677" s="223" t="s">
        <v>4935</v>
      </c>
      <c r="AH677" s="226" t="s">
        <v>4933</v>
      </c>
      <c r="AI677" s="221"/>
      <c r="AJ677" s="227" t="s">
        <v>4936</v>
      </c>
      <c r="AK677" s="227" t="s">
        <v>4937</v>
      </c>
      <c r="AL677" s="229" t="s">
        <v>4938</v>
      </c>
      <c r="AM677" s="217" t="s">
        <v>4939</v>
      </c>
      <c r="AN677" s="217" t="s">
        <v>2821</v>
      </c>
      <c r="AO677" s="217">
        <v>563131</v>
      </c>
      <c r="AP677" s="217" t="s">
        <v>1645</v>
      </c>
      <c r="AQ677" s="225">
        <v>42920</v>
      </c>
      <c r="AR677" s="232"/>
    </row>
    <row r="678" spans="1:44" s="228" customFormat="1" ht="48" x14ac:dyDescent="0.25">
      <c r="A678" s="217">
        <v>229</v>
      </c>
      <c r="B678" s="218" t="s">
        <v>4940</v>
      </c>
      <c r="C678" s="219" t="s">
        <v>582</v>
      </c>
      <c r="D678" s="220" t="s">
        <v>3350</v>
      </c>
      <c r="E678" s="221" t="s">
        <v>577</v>
      </c>
      <c r="F678" s="221" t="s">
        <v>2742</v>
      </c>
      <c r="G678" s="222" t="s">
        <v>4941</v>
      </c>
      <c r="H678" s="223">
        <v>8431442009</v>
      </c>
      <c r="I678" s="217">
        <v>65</v>
      </c>
      <c r="J678" s="223" t="s">
        <v>3435</v>
      </c>
      <c r="K678" s="224">
        <v>0.4783</v>
      </c>
      <c r="L678" s="220" t="s">
        <v>2744</v>
      </c>
      <c r="M678" s="220" t="s">
        <v>1651</v>
      </c>
      <c r="N678" s="220"/>
      <c r="O678" s="220"/>
      <c r="P678" s="220"/>
      <c r="Q678" s="220"/>
      <c r="R678" s="220"/>
      <c r="S678" s="220"/>
      <c r="T678" s="220" t="s">
        <v>1640</v>
      </c>
      <c r="U678" s="220" t="e">
        <f>[1]Sheet1!D893</f>
        <v>#REF!</v>
      </c>
      <c r="V678" s="225">
        <v>36571</v>
      </c>
      <c r="W678" s="220" t="s">
        <v>4942</v>
      </c>
      <c r="X678" s="220" t="s">
        <v>4943</v>
      </c>
      <c r="Y678" s="217" t="s">
        <v>2747</v>
      </c>
      <c r="Z678" s="220" t="s">
        <v>4396</v>
      </c>
      <c r="AA678" s="220"/>
      <c r="AB678" s="268" t="s">
        <v>1637</v>
      </c>
      <c r="AC678" s="218"/>
      <c r="AD678" s="268" t="s">
        <v>1644</v>
      </c>
      <c r="AE678" s="220" t="s">
        <v>1858</v>
      </c>
      <c r="AF678" s="268" t="s">
        <v>3107</v>
      </c>
      <c r="AG678" s="223">
        <v>9480038284</v>
      </c>
      <c r="AH678" s="223"/>
      <c r="AI678" s="221"/>
      <c r="AJ678" s="227" t="s">
        <v>4944</v>
      </c>
      <c r="AK678" s="227" t="s">
        <v>4945</v>
      </c>
      <c r="AL678" s="227" t="s">
        <v>4559</v>
      </c>
      <c r="AM678" s="217" t="s">
        <v>2752</v>
      </c>
      <c r="AN678" s="217" t="s">
        <v>2753</v>
      </c>
      <c r="AO678" s="217">
        <v>560011</v>
      </c>
      <c r="AP678" s="217" t="s">
        <v>1645</v>
      </c>
      <c r="AQ678" s="225">
        <v>42865</v>
      </c>
      <c r="AR678" s="232"/>
    </row>
    <row r="679" spans="1:44" s="228" customFormat="1" ht="48" x14ac:dyDescent="0.25">
      <c r="A679" s="217">
        <v>230</v>
      </c>
      <c r="B679" s="246" t="s">
        <v>4946</v>
      </c>
      <c r="C679" s="247" t="s">
        <v>4947</v>
      </c>
      <c r="D679" s="248" t="s">
        <v>3873</v>
      </c>
      <c r="E679" s="249" t="s">
        <v>577</v>
      </c>
      <c r="F679" s="249" t="s">
        <v>2742</v>
      </c>
      <c r="G679" s="250" t="s">
        <v>4948</v>
      </c>
      <c r="H679" s="251">
        <v>9686693510</v>
      </c>
      <c r="I679" s="252"/>
      <c r="J679" s="251"/>
      <c r="K679" s="253">
        <v>0.59330000000000005</v>
      </c>
      <c r="L679" s="248" t="s">
        <v>2744</v>
      </c>
      <c r="M679" s="248"/>
      <c r="N679" s="248"/>
      <c r="O679" s="248"/>
      <c r="P679" s="248"/>
      <c r="Q679" s="248"/>
      <c r="R679" s="248"/>
      <c r="S679" s="248"/>
      <c r="T679" s="220" t="s">
        <v>1640</v>
      </c>
      <c r="U679" s="220" t="e">
        <f>[1]Sheet1!D894</f>
        <v>#REF!</v>
      </c>
      <c r="V679" s="254">
        <v>36111</v>
      </c>
      <c r="W679" s="245" t="s">
        <v>4949</v>
      </c>
      <c r="X679" s="245" t="s">
        <v>4950</v>
      </c>
      <c r="Y679" s="255" t="s">
        <v>2762</v>
      </c>
      <c r="Z679" s="245" t="s">
        <v>4396</v>
      </c>
      <c r="AA679" s="245"/>
      <c r="AB679" s="273" t="s">
        <v>2814</v>
      </c>
      <c r="AC679" s="256">
        <v>599445803824</v>
      </c>
      <c r="AD679" s="273" t="s">
        <v>1644</v>
      </c>
      <c r="AE679" s="245"/>
      <c r="AF679" s="273" t="s">
        <v>142</v>
      </c>
      <c r="AG679" s="257" t="s">
        <v>4951</v>
      </c>
      <c r="AH679" s="260" t="s">
        <v>4952</v>
      </c>
      <c r="AI679" s="258"/>
      <c r="AJ679" s="259" t="s">
        <v>4953</v>
      </c>
      <c r="AK679" s="259" t="s">
        <v>4954</v>
      </c>
      <c r="AL679" s="259" t="s">
        <v>4955</v>
      </c>
      <c r="AM679" s="255" t="s">
        <v>2752</v>
      </c>
      <c r="AN679" s="255" t="s">
        <v>2753</v>
      </c>
      <c r="AO679" s="255">
        <v>560037</v>
      </c>
      <c r="AP679" s="255" t="s">
        <v>1645</v>
      </c>
      <c r="AQ679" s="254">
        <v>42941</v>
      </c>
      <c r="AR679" s="232"/>
    </row>
    <row r="680" spans="1:44" s="228" customFormat="1" ht="48" x14ac:dyDescent="0.25">
      <c r="A680" s="217">
        <v>231</v>
      </c>
      <c r="B680" s="218" t="s">
        <v>4956</v>
      </c>
      <c r="C680" s="219" t="s">
        <v>4957</v>
      </c>
      <c r="D680" s="220" t="s">
        <v>3203</v>
      </c>
      <c r="E680" s="221" t="s">
        <v>577</v>
      </c>
      <c r="F680" s="221" t="s">
        <v>2742</v>
      </c>
      <c r="G680" s="244" t="s">
        <v>4958</v>
      </c>
      <c r="H680" s="223">
        <v>8317454125</v>
      </c>
      <c r="I680" s="217"/>
      <c r="J680" s="223"/>
      <c r="K680" s="224">
        <v>0.56000000000000005</v>
      </c>
      <c r="L680" s="220" t="s">
        <v>4959</v>
      </c>
      <c r="M680" s="220" t="s">
        <v>1651</v>
      </c>
      <c r="N680" s="220"/>
      <c r="O680" s="220"/>
      <c r="P680" s="220"/>
      <c r="Q680" s="220"/>
      <c r="R680" s="220"/>
      <c r="S680" s="220"/>
      <c r="T680" s="220" t="s">
        <v>1640</v>
      </c>
      <c r="U680" s="220" t="e">
        <f>[1]Sheet1!D895</f>
        <v>#REF!</v>
      </c>
      <c r="V680" s="225">
        <v>35292</v>
      </c>
      <c r="W680" s="220" t="s">
        <v>4960</v>
      </c>
      <c r="X680" s="220" t="s">
        <v>4961</v>
      </c>
      <c r="Y680" s="262" t="s">
        <v>2772</v>
      </c>
      <c r="Z680" s="273" t="s">
        <v>4396</v>
      </c>
      <c r="AA680" s="268"/>
      <c r="AB680" s="268" t="s">
        <v>2814</v>
      </c>
      <c r="AC680" s="266"/>
      <c r="AD680" s="268" t="s">
        <v>1687</v>
      </c>
      <c r="AE680" s="268" t="s">
        <v>4078</v>
      </c>
      <c r="AF680" s="268" t="s">
        <v>142</v>
      </c>
      <c r="AG680" s="223" t="s">
        <v>4962</v>
      </c>
      <c r="AH680" s="226"/>
      <c r="AI680" s="221"/>
      <c r="AJ680" s="227" t="s">
        <v>4963</v>
      </c>
      <c r="AK680" s="227" t="s">
        <v>4964</v>
      </c>
      <c r="AL680" s="227" t="s">
        <v>4419</v>
      </c>
      <c r="AM680" s="217" t="s">
        <v>2752</v>
      </c>
      <c r="AN680" s="217" t="s">
        <v>2753</v>
      </c>
      <c r="AO680" s="217">
        <v>560078</v>
      </c>
      <c r="AP680" s="217" t="s">
        <v>1645</v>
      </c>
      <c r="AQ680" s="225">
        <v>42976</v>
      </c>
      <c r="AR680" s="232"/>
    </row>
    <row r="681" spans="1:44" s="228" customFormat="1" ht="36" x14ac:dyDescent="0.25">
      <c r="A681" s="217">
        <v>232</v>
      </c>
      <c r="B681" s="218" t="s">
        <v>2271</v>
      </c>
      <c r="C681" s="227" t="s">
        <v>488</v>
      </c>
      <c r="D681" s="220" t="s">
        <v>204</v>
      </c>
      <c r="E681" s="279" t="s">
        <v>4965</v>
      </c>
      <c r="F681" s="221" t="s">
        <v>2742</v>
      </c>
      <c r="G681" s="280" t="s">
        <v>489</v>
      </c>
      <c r="H681" s="227">
        <v>8372808780</v>
      </c>
      <c r="I681" s="281">
        <v>80</v>
      </c>
      <c r="J681" s="281" t="s">
        <v>1098</v>
      </c>
      <c r="K681" s="220">
        <v>64</v>
      </c>
      <c r="L681" s="227" t="s">
        <v>1098</v>
      </c>
      <c r="M681" s="281" t="s">
        <v>2272</v>
      </c>
      <c r="N681" s="281">
        <v>53.85</v>
      </c>
      <c r="O681" s="282"/>
      <c r="P681" s="282"/>
      <c r="Q681" s="282"/>
      <c r="R681" s="282"/>
      <c r="S681" s="282"/>
      <c r="T681" s="283" t="s">
        <v>1640</v>
      </c>
      <c r="U681" s="284" t="e">
        <f>[1]Sheet3!X639</f>
        <v>#REF!</v>
      </c>
      <c r="V681" s="285">
        <v>35609</v>
      </c>
      <c r="W681" s="227" t="s">
        <v>2273</v>
      </c>
      <c r="X681" s="227" t="s">
        <v>2274</v>
      </c>
      <c r="Y681" s="217"/>
      <c r="Z681" s="279"/>
      <c r="AA681" s="279"/>
      <c r="AB681" s="220" t="s">
        <v>2814</v>
      </c>
      <c r="AC681" s="227">
        <v>973499321</v>
      </c>
      <c r="AD681" s="217"/>
      <c r="AE681" s="217"/>
      <c r="AF681" s="227" t="s">
        <v>2275</v>
      </c>
      <c r="AG681" s="227">
        <v>973499321</v>
      </c>
      <c r="AH681" s="217"/>
      <c r="AI681" s="217"/>
      <c r="AJ681" s="229"/>
      <c r="AK681" s="229"/>
      <c r="AL681" s="229"/>
      <c r="AM681" s="217"/>
      <c r="AN681" s="217"/>
      <c r="AO681" s="217"/>
      <c r="AP681" s="220" t="s">
        <v>1645</v>
      </c>
      <c r="AQ681" s="225"/>
      <c r="AR681" s="232"/>
    </row>
    <row r="682" spans="1:44" s="228" customFormat="1" ht="48" x14ac:dyDescent="0.25">
      <c r="A682" s="217">
        <v>233</v>
      </c>
      <c r="B682" s="218" t="s">
        <v>2078</v>
      </c>
      <c r="C682" s="227" t="s">
        <v>4966</v>
      </c>
      <c r="D682" s="220" t="s">
        <v>142</v>
      </c>
      <c r="E682" s="279" t="s">
        <v>4965</v>
      </c>
      <c r="F682" s="221" t="s">
        <v>2742</v>
      </c>
      <c r="G682" s="280" t="s">
        <v>381</v>
      </c>
      <c r="H682" s="227">
        <v>8892974764</v>
      </c>
      <c r="I682" s="281">
        <v>69.72</v>
      </c>
      <c r="J682" s="281" t="s">
        <v>1671</v>
      </c>
      <c r="K682" s="220">
        <v>51</v>
      </c>
      <c r="L682" s="282" t="s">
        <v>1638</v>
      </c>
      <c r="M682" s="281" t="s">
        <v>1658</v>
      </c>
      <c r="N682" s="281">
        <v>48.92</v>
      </c>
      <c r="O682" s="282"/>
      <c r="P682" s="282"/>
      <c r="Q682" s="282"/>
      <c r="R682" s="282"/>
      <c r="S682" s="282"/>
      <c r="T682" s="281" t="s">
        <v>1639</v>
      </c>
      <c r="U682" s="284"/>
      <c r="V682" s="285">
        <v>35633</v>
      </c>
      <c r="W682" s="227" t="s">
        <v>2079</v>
      </c>
      <c r="X682" s="227" t="s">
        <v>2080</v>
      </c>
      <c r="Y682" s="217"/>
      <c r="Z682" s="279"/>
      <c r="AA682" s="279"/>
      <c r="AB682" s="220" t="s">
        <v>2814</v>
      </c>
      <c r="AC682" s="227"/>
      <c r="AD682" s="217"/>
      <c r="AE682" s="217"/>
      <c r="AF682" s="227" t="s">
        <v>1691</v>
      </c>
      <c r="AG682" s="227">
        <v>9880476985</v>
      </c>
      <c r="AH682" s="217"/>
      <c r="AI682" s="217"/>
      <c r="AJ682" s="229"/>
      <c r="AK682" s="229"/>
      <c r="AL682" s="229"/>
      <c r="AM682" s="217"/>
      <c r="AN682" s="217"/>
      <c r="AO682" s="217"/>
      <c r="AP682" s="220" t="s">
        <v>1645</v>
      </c>
      <c r="AQ682" s="225"/>
      <c r="AR682" s="232"/>
    </row>
    <row r="683" spans="1:44" s="228" customFormat="1" ht="24" x14ac:dyDescent="0.25">
      <c r="A683" s="217">
        <v>234</v>
      </c>
      <c r="B683" s="218" t="s">
        <v>2027</v>
      </c>
      <c r="C683" s="227" t="s">
        <v>349</v>
      </c>
      <c r="D683" s="220" t="s">
        <v>130</v>
      </c>
      <c r="E683" s="279" t="s">
        <v>4965</v>
      </c>
      <c r="F683" s="221" t="s">
        <v>2742</v>
      </c>
      <c r="G683" s="280" t="s">
        <v>350</v>
      </c>
      <c r="H683" s="227">
        <v>8546888753</v>
      </c>
      <c r="I683" s="281">
        <v>67</v>
      </c>
      <c r="J683" s="281" t="s">
        <v>1671</v>
      </c>
      <c r="K683" s="220">
        <v>87</v>
      </c>
      <c r="L683" s="227" t="s">
        <v>1638</v>
      </c>
      <c r="M683" s="281" t="s">
        <v>1031</v>
      </c>
      <c r="N683" s="281">
        <v>52.46</v>
      </c>
      <c r="O683" s="282"/>
      <c r="P683" s="282"/>
      <c r="Q683" s="282"/>
      <c r="R683" s="282"/>
      <c r="S683" s="282"/>
      <c r="T683" s="283" t="s">
        <v>1640</v>
      </c>
      <c r="U683" s="284" t="e">
        <f>[1]Sheet3!X640</f>
        <v>#REF!</v>
      </c>
      <c r="V683" s="285">
        <v>35460</v>
      </c>
      <c r="W683" s="227" t="s">
        <v>2028</v>
      </c>
      <c r="X683" s="227" t="s">
        <v>2029</v>
      </c>
      <c r="Y683" s="217"/>
      <c r="Z683" s="279"/>
      <c r="AA683" s="279"/>
      <c r="AB683" s="217"/>
      <c r="AC683" s="227">
        <v>8722917777</v>
      </c>
      <c r="AD683" s="217"/>
      <c r="AE683" s="217"/>
      <c r="AF683" s="227" t="s">
        <v>2030</v>
      </c>
      <c r="AG683" s="227">
        <v>8722917777</v>
      </c>
      <c r="AH683" s="217"/>
      <c r="AI683" s="217"/>
      <c r="AJ683" s="229"/>
      <c r="AK683" s="229"/>
      <c r="AL683" s="229"/>
      <c r="AM683" s="217"/>
      <c r="AN683" s="217"/>
      <c r="AO683" s="217"/>
      <c r="AP683" s="220" t="s">
        <v>1645</v>
      </c>
      <c r="AQ683" s="225"/>
      <c r="AR683" s="232"/>
    </row>
    <row r="684" spans="1:44" s="228" customFormat="1" ht="48" x14ac:dyDescent="0.25">
      <c r="A684" s="217">
        <v>235</v>
      </c>
      <c r="B684" s="218" t="s">
        <v>2047</v>
      </c>
      <c r="C684" s="227" t="s">
        <v>361</v>
      </c>
      <c r="D684" s="220" t="s">
        <v>142</v>
      </c>
      <c r="E684" s="279" t="s">
        <v>4965</v>
      </c>
      <c r="F684" s="221" t="s">
        <v>2742</v>
      </c>
      <c r="G684" s="280" t="s">
        <v>362</v>
      </c>
      <c r="H684" s="227">
        <v>9980295877</v>
      </c>
      <c r="I684" s="281">
        <v>86</v>
      </c>
      <c r="J684" s="281" t="s">
        <v>1671</v>
      </c>
      <c r="K684" s="220">
        <v>64</v>
      </c>
      <c r="L684" s="227" t="s">
        <v>1638</v>
      </c>
      <c r="M684" s="281" t="s">
        <v>1651</v>
      </c>
      <c r="N684" s="281">
        <v>50.92</v>
      </c>
      <c r="O684" s="282"/>
      <c r="P684" s="282"/>
      <c r="Q684" s="282"/>
      <c r="R684" s="282"/>
      <c r="S684" s="282"/>
      <c r="T684" s="283" t="s">
        <v>1640</v>
      </c>
      <c r="U684" s="284" t="e">
        <f>[1]Sheet3!X641</f>
        <v>#REF!</v>
      </c>
      <c r="V684" s="285">
        <v>35655</v>
      </c>
      <c r="W684" s="227" t="s">
        <v>2048</v>
      </c>
      <c r="X684" s="227" t="s">
        <v>2049</v>
      </c>
      <c r="Y684" s="217"/>
      <c r="Z684" s="279"/>
      <c r="AA684" s="279"/>
      <c r="AB684" s="217"/>
      <c r="AC684" s="227">
        <v>9448091177</v>
      </c>
      <c r="AD684" s="217"/>
      <c r="AE684" s="217"/>
      <c r="AF684" s="227" t="s">
        <v>1687</v>
      </c>
      <c r="AG684" s="227">
        <v>9448091177</v>
      </c>
      <c r="AH684" s="217"/>
      <c r="AI684" s="217"/>
      <c r="AJ684" s="229"/>
      <c r="AK684" s="229"/>
      <c r="AL684" s="229"/>
      <c r="AM684" s="217"/>
      <c r="AN684" s="217"/>
      <c r="AO684" s="217"/>
      <c r="AP684" s="220" t="s">
        <v>1645</v>
      </c>
      <c r="AQ684" s="225"/>
      <c r="AR684" s="232"/>
    </row>
    <row r="685" spans="1:44" s="228" customFormat="1" ht="36" x14ac:dyDescent="0.25">
      <c r="A685" s="217">
        <v>236</v>
      </c>
      <c r="B685" s="218" t="s">
        <v>2253</v>
      </c>
      <c r="C685" s="227" t="s">
        <v>476</v>
      </c>
      <c r="D685" s="220" t="s">
        <v>155</v>
      </c>
      <c r="E685" s="279" t="s">
        <v>4965</v>
      </c>
      <c r="F685" s="221" t="s">
        <v>2742</v>
      </c>
      <c r="G685" s="280" t="s">
        <v>477</v>
      </c>
      <c r="H685" s="227">
        <v>9901414803</v>
      </c>
      <c r="I685" s="281"/>
      <c r="J685" s="281"/>
      <c r="K685" s="220">
        <v>62</v>
      </c>
      <c r="L685" s="227" t="s">
        <v>1032</v>
      </c>
      <c r="M685" s="281"/>
      <c r="N685" s="281">
        <v>48.77</v>
      </c>
      <c r="O685" s="282"/>
      <c r="P685" s="282"/>
      <c r="Q685" s="282"/>
      <c r="R685" s="282"/>
      <c r="S685" s="282"/>
      <c r="T685" s="283" t="s">
        <v>1640</v>
      </c>
      <c r="U685" s="284" t="e">
        <f>[1]Sheet3!X642</f>
        <v>#REF!</v>
      </c>
      <c r="V685" s="285">
        <v>35372</v>
      </c>
      <c r="W685" s="227" t="s">
        <v>2254</v>
      </c>
      <c r="X685" s="227" t="s">
        <v>2255</v>
      </c>
      <c r="Y685" s="217"/>
      <c r="Z685" s="279"/>
      <c r="AA685" s="279"/>
      <c r="AB685" s="217"/>
      <c r="AC685" s="227">
        <v>9611325777</v>
      </c>
      <c r="AD685" s="217"/>
      <c r="AE685" s="217"/>
      <c r="AF685" s="227" t="s">
        <v>1649</v>
      </c>
      <c r="AG685" s="227">
        <v>9611325777</v>
      </c>
      <c r="AH685" s="217"/>
      <c r="AI685" s="217"/>
      <c r="AJ685" s="229"/>
      <c r="AK685" s="229"/>
      <c r="AL685" s="229"/>
      <c r="AM685" s="217"/>
      <c r="AN685" s="217"/>
      <c r="AO685" s="217"/>
      <c r="AP685" s="220" t="s">
        <v>1645</v>
      </c>
      <c r="AQ685" s="225"/>
      <c r="AR685" s="232"/>
    </row>
    <row r="686" spans="1:44" s="228" customFormat="1" ht="12" x14ac:dyDescent="0.25">
      <c r="A686" s="217">
        <v>237</v>
      </c>
      <c r="B686" s="217" t="s">
        <v>2223</v>
      </c>
      <c r="C686" s="282" t="s">
        <v>460</v>
      </c>
      <c r="D686" s="220" t="s">
        <v>130</v>
      </c>
      <c r="E686" s="279" t="s">
        <v>4965</v>
      </c>
      <c r="F686" s="221" t="s">
        <v>2742</v>
      </c>
      <c r="G686" s="282"/>
      <c r="H686" s="282"/>
      <c r="I686" s="279"/>
      <c r="J686" s="282"/>
      <c r="K686" s="282"/>
      <c r="L686" s="282"/>
      <c r="M686" s="282"/>
      <c r="N686" s="282"/>
      <c r="O686" s="282"/>
      <c r="P686" s="282"/>
      <c r="Q686" s="282"/>
      <c r="R686" s="282"/>
      <c r="S686" s="282"/>
      <c r="T686" s="282"/>
      <c r="U686" s="282"/>
      <c r="V686" s="282"/>
      <c r="W686" s="217"/>
      <c r="X686" s="217"/>
      <c r="Y686" s="217"/>
      <c r="Z686" s="279"/>
      <c r="AA686" s="279"/>
      <c r="AB686" s="217"/>
      <c r="AC686" s="218"/>
      <c r="AD686" s="217"/>
      <c r="AE686" s="217"/>
      <c r="AF686" s="217"/>
      <c r="AG686" s="217"/>
      <c r="AH686" s="217"/>
      <c r="AI686" s="217"/>
      <c r="AJ686" s="229"/>
      <c r="AK686" s="229"/>
      <c r="AL686" s="229"/>
      <c r="AM686" s="217"/>
      <c r="AN686" s="217"/>
      <c r="AO686" s="217"/>
      <c r="AP686" s="217"/>
      <c r="AQ686" s="225"/>
      <c r="AR686" s="232"/>
    </row>
    <row r="687" spans="1:44" s="228" customFormat="1" ht="12" x14ac:dyDescent="0.25">
      <c r="A687" s="217">
        <v>238</v>
      </c>
      <c r="B687" s="217" t="s">
        <v>2226</v>
      </c>
      <c r="C687" s="282" t="s">
        <v>462</v>
      </c>
      <c r="D687" s="220" t="s">
        <v>130</v>
      </c>
      <c r="E687" s="279" t="s">
        <v>4965</v>
      </c>
      <c r="F687" s="221" t="s">
        <v>2742</v>
      </c>
      <c r="G687" s="282"/>
      <c r="H687" s="282"/>
      <c r="I687" s="279"/>
      <c r="J687" s="282"/>
      <c r="K687" s="282"/>
      <c r="L687" s="282"/>
      <c r="M687" s="282"/>
      <c r="N687" s="282"/>
      <c r="O687" s="282"/>
      <c r="P687" s="282"/>
      <c r="Q687" s="282"/>
      <c r="R687" s="282"/>
      <c r="S687" s="282"/>
      <c r="T687" s="282"/>
      <c r="U687" s="282"/>
      <c r="V687" s="282"/>
      <c r="W687" s="217"/>
      <c r="X687" s="217"/>
      <c r="Y687" s="217"/>
      <c r="Z687" s="279"/>
      <c r="AA687" s="279"/>
      <c r="AB687" s="217"/>
      <c r="AC687" s="218"/>
      <c r="AD687" s="217"/>
      <c r="AE687" s="217"/>
      <c r="AF687" s="217"/>
      <c r="AG687" s="217"/>
      <c r="AH687" s="217"/>
      <c r="AI687" s="217"/>
      <c r="AJ687" s="229"/>
      <c r="AK687" s="229"/>
      <c r="AL687" s="229"/>
      <c r="AM687" s="217"/>
      <c r="AN687" s="217"/>
      <c r="AO687" s="217"/>
      <c r="AP687" s="217"/>
      <c r="AQ687" s="225"/>
      <c r="AR687" s="232"/>
    </row>
    <row r="688" spans="1:44" s="228" customFormat="1" ht="12" x14ac:dyDescent="0.25">
      <c r="A688" s="217">
        <v>239</v>
      </c>
      <c r="B688" s="217" t="s">
        <v>2230</v>
      </c>
      <c r="C688" s="282" t="s">
        <v>464</v>
      </c>
      <c r="D688" s="220" t="s">
        <v>130</v>
      </c>
      <c r="E688" s="279" t="s">
        <v>4965</v>
      </c>
      <c r="F688" s="221" t="s">
        <v>2742</v>
      </c>
      <c r="G688" s="282"/>
      <c r="H688" s="282"/>
      <c r="I688" s="279"/>
      <c r="J688" s="282"/>
      <c r="K688" s="282"/>
      <c r="L688" s="282"/>
      <c r="M688" s="282"/>
      <c r="N688" s="282"/>
      <c r="O688" s="282"/>
      <c r="P688" s="282"/>
      <c r="Q688" s="282"/>
      <c r="R688" s="282"/>
      <c r="S688" s="282"/>
      <c r="T688" s="282"/>
      <c r="U688" s="282"/>
      <c r="V688" s="282"/>
      <c r="W688" s="217"/>
      <c r="X688" s="217"/>
      <c r="Y688" s="217"/>
      <c r="Z688" s="279"/>
      <c r="AA688" s="279"/>
      <c r="AB688" s="217"/>
      <c r="AC688" s="218"/>
      <c r="AD688" s="217"/>
      <c r="AE688" s="217"/>
      <c r="AF688" s="217"/>
      <c r="AG688" s="217"/>
      <c r="AH688" s="217"/>
      <c r="AI688" s="217"/>
      <c r="AJ688" s="229"/>
      <c r="AK688" s="229"/>
      <c r="AL688" s="229"/>
      <c r="AM688" s="217"/>
      <c r="AN688" s="217"/>
      <c r="AO688" s="217"/>
      <c r="AP688" s="217"/>
      <c r="AQ688" s="225"/>
      <c r="AR688" s="232"/>
    </row>
    <row r="689" spans="1:44" s="228" customFormat="1" ht="12" x14ac:dyDescent="0.25">
      <c r="A689" s="217">
        <v>240</v>
      </c>
      <c r="B689" s="217" t="s">
        <v>2096</v>
      </c>
      <c r="C689" s="282" t="s">
        <v>4967</v>
      </c>
      <c r="D689" s="282"/>
      <c r="E689" s="279" t="s">
        <v>4965</v>
      </c>
      <c r="F689" s="221" t="s">
        <v>2742</v>
      </c>
      <c r="G689" s="282"/>
      <c r="H689" s="282"/>
      <c r="I689" s="279"/>
      <c r="J689" s="282"/>
      <c r="K689" s="282"/>
      <c r="L689" s="282"/>
      <c r="M689" s="282"/>
      <c r="N689" s="282"/>
      <c r="O689" s="282"/>
      <c r="P689" s="282"/>
      <c r="Q689" s="282"/>
      <c r="R689" s="282"/>
      <c r="S689" s="282"/>
      <c r="T689" s="282"/>
      <c r="U689" s="282"/>
      <c r="V689" s="282"/>
      <c r="W689" s="217"/>
      <c r="X689" s="217"/>
      <c r="Y689" s="217"/>
      <c r="Z689" s="279"/>
      <c r="AA689" s="279"/>
      <c r="AB689" s="217"/>
      <c r="AC689" s="218"/>
      <c r="AD689" s="217"/>
      <c r="AE689" s="217"/>
      <c r="AF689" s="217"/>
      <c r="AG689" s="217"/>
      <c r="AH689" s="217"/>
      <c r="AI689" s="217"/>
      <c r="AJ689" s="229"/>
      <c r="AK689" s="229"/>
      <c r="AL689" s="229"/>
      <c r="AM689" s="217"/>
      <c r="AN689" s="217"/>
      <c r="AO689" s="217"/>
      <c r="AP689" s="217"/>
      <c r="AQ689" s="225"/>
      <c r="AR689" s="232"/>
    </row>
    <row r="690" spans="1:44" s="228" customFormat="1" ht="12" x14ac:dyDescent="0.25">
      <c r="A690" s="217">
        <v>241</v>
      </c>
      <c r="B690" s="217" t="s">
        <v>1696</v>
      </c>
      <c r="C690" s="282" t="s">
        <v>4968</v>
      </c>
      <c r="D690" s="282"/>
      <c r="E690" s="279" t="s">
        <v>4965</v>
      </c>
      <c r="F690" s="221" t="s">
        <v>2742</v>
      </c>
      <c r="G690" s="282"/>
      <c r="H690" s="282"/>
      <c r="I690" s="279"/>
      <c r="J690" s="282"/>
      <c r="K690" s="282"/>
      <c r="L690" s="282"/>
      <c r="M690" s="282"/>
      <c r="N690" s="282"/>
      <c r="O690" s="282"/>
      <c r="P690" s="282"/>
      <c r="Q690" s="282"/>
      <c r="R690" s="282"/>
      <c r="S690" s="282"/>
      <c r="T690" s="282"/>
      <c r="U690" s="282"/>
      <c r="V690" s="282"/>
      <c r="W690" s="217"/>
      <c r="X690" s="217"/>
      <c r="Y690" s="217"/>
      <c r="Z690" s="279"/>
      <c r="AA690" s="279"/>
      <c r="AB690" s="217"/>
      <c r="AC690" s="218"/>
      <c r="AD690" s="217"/>
      <c r="AE690" s="217"/>
      <c r="AF690" s="217"/>
      <c r="AG690" s="217"/>
      <c r="AH690" s="217"/>
      <c r="AI690" s="217"/>
      <c r="AJ690" s="229"/>
      <c r="AK690" s="229"/>
      <c r="AL690" s="229"/>
      <c r="AM690" s="217"/>
      <c r="AN690" s="217"/>
      <c r="AO690" s="217"/>
      <c r="AP690" s="217"/>
      <c r="AQ690" s="225"/>
      <c r="AR690" s="232"/>
    </row>
    <row r="691" spans="1:44" s="228" customFormat="1" ht="12" x14ac:dyDescent="0.25">
      <c r="A691" s="217">
        <v>242</v>
      </c>
      <c r="B691" s="217" t="s">
        <v>2069</v>
      </c>
      <c r="C691" s="282" t="s">
        <v>374</v>
      </c>
      <c r="D691" s="282"/>
      <c r="E691" s="279" t="s">
        <v>4965</v>
      </c>
      <c r="F691" s="221" t="s">
        <v>2742</v>
      </c>
      <c r="G691" s="282"/>
      <c r="H691" s="282"/>
      <c r="I691" s="279"/>
      <c r="J691" s="282"/>
      <c r="K691" s="282"/>
      <c r="L691" s="282"/>
      <c r="M691" s="282"/>
      <c r="N691" s="282"/>
      <c r="O691" s="282"/>
      <c r="P691" s="282"/>
      <c r="Q691" s="282"/>
      <c r="R691" s="282"/>
      <c r="S691" s="282"/>
      <c r="T691" s="282"/>
      <c r="U691" s="282"/>
      <c r="V691" s="282"/>
      <c r="W691" s="217"/>
      <c r="X691" s="217"/>
      <c r="Y691" s="217"/>
      <c r="Z691" s="279"/>
      <c r="AA691" s="279"/>
      <c r="AB691" s="217"/>
      <c r="AC691" s="218"/>
      <c r="AD691" s="217"/>
      <c r="AE691" s="217"/>
      <c r="AF691" s="217"/>
      <c r="AG691" s="217"/>
      <c r="AH691" s="217"/>
      <c r="AI691" s="217"/>
      <c r="AJ691" s="229"/>
      <c r="AK691" s="229"/>
      <c r="AL691" s="229"/>
      <c r="AM691" s="217"/>
      <c r="AN691" s="217"/>
      <c r="AO691" s="217"/>
      <c r="AP691" s="217"/>
      <c r="AQ691" s="225"/>
      <c r="AR691" s="232"/>
    </row>
    <row r="692" spans="1:44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</row>
    <row r="694" spans="1:44" x14ac:dyDescent="0.25">
      <c r="A694" t="s">
        <v>7</v>
      </c>
      <c r="B694" t="s">
        <v>8</v>
      </c>
      <c r="C694" t="s">
        <v>997</v>
      </c>
      <c r="D694" t="s">
        <v>998</v>
      </c>
      <c r="E694" t="s">
        <v>9</v>
      </c>
      <c r="F694" t="s">
        <v>10</v>
      </c>
      <c r="G694" t="s">
        <v>11</v>
      </c>
      <c r="H694" t="s">
        <v>12</v>
      </c>
      <c r="I694" t="s">
        <v>13</v>
      </c>
      <c r="J694" t="s">
        <v>999</v>
      </c>
      <c r="K694" t="s">
        <v>1000</v>
      </c>
      <c r="L694" t="s">
        <v>1001</v>
      </c>
      <c r="M694" t="s">
        <v>1002</v>
      </c>
      <c r="N694" t="s">
        <v>1003</v>
      </c>
      <c r="O694" t="s">
        <v>1004</v>
      </c>
      <c r="P694" t="s">
        <v>1005</v>
      </c>
      <c r="Q694" t="s">
        <v>1006</v>
      </c>
      <c r="R694" t="s">
        <v>1007</v>
      </c>
      <c r="S694" t="s">
        <v>1008</v>
      </c>
      <c r="T694" t="s">
        <v>1009</v>
      </c>
      <c r="U694" t="s">
        <v>1010</v>
      </c>
      <c r="V694" t="s">
        <v>1011</v>
      </c>
      <c r="W694" t="s">
        <v>1012</v>
      </c>
      <c r="X694" t="s">
        <v>1013</v>
      </c>
      <c r="Y694" t="s">
        <v>1014</v>
      </c>
      <c r="Z694" t="s">
        <v>1015</v>
      </c>
      <c r="AA694" t="s">
        <v>1016</v>
      </c>
      <c r="AB694" t="s">
        <v>1017</v>
      </c>
      <c r="AC694" t="s">
        <v>1018</v>
      </c>
      <c r="AD694" t="s">
        <v>1019</v>
      </c>
      <c r="AE694" t="s">
        <v>1020</v>
      </c>
      <c r="AF694" t="s">
        <v>1021</v>
      </c>
      <c r="AG694" t="s">
        <v>1022</v>
      </c>
      <c r="AH694" t="s">
        <v>1023</v>
      </c>
      <c r="AI694" t="s">
        <v>1024</v>
      </c>
      <c r="AJ694" t="s">
        <v>1025</v>
      </c>
      <c r="AK694" t="s">
        <v>1026</v>
      </c>
      <c r="AL694" t="s">
        <v>1027</v>
      </c>
      <c r="AM694" t="s">
        <v>4969</v>
      </c>
    </row>
    <row r="695" spans="1:44" x14ac:dyDescent="0.25">
      <c r="A695">
        <v>1</v>
      </c>
      <c r="B695" t="s">
        <v>4970</v>
      </c>
      <c r="C695" t="s">
        <v>725</v>
      </c>
      <c r="D695" t="s">
        <v>1637</v>
      </c>
      <c r="E695" t="s">
        <v>726</v>
      </c>
      <c r="F695" t="s">
        <v>727</v>
      </c>
      <c r="G695">
        <v>3</v>
      </c>
      <c r="H695" t="s">
        <v>728</v>
      </c>
      <c r="I695">
        <v>9480184763</v>
      </c>
      <c r="J695">
        <v>70</v>
      </c>
      <c r="K695" t="s">
        <v>4971</v>
      </c>
      <c r="L695">
        <v>47</v>
      </c>
      <c r="N695" t="s">
        <v>1264</v>
      </c>
      <c r="O695">
        <v>58</v>
      </c>
      <c r="P695" t="s">
        <v>4972</v>
      </c>
      <c r="Q695" t="s">
        <v>4973</v>
      </c>
      <c r="R695">
        <v>66</v>
      </c>
      <c r="AB695" t="s">
        <v>4974</v>
      </c>
      <c r="AC695">
        <v>35022</v>
      </c>
      <c r="AD695" t="s">
        <v>4975</v>
      </c>
      <c r="AE695" t="s">
        <v>4976</v>
      </c>
      <c r="AF695">
        <v>0</v>
      </c>
      <c r="AI695" t="s">
        <v>1042</v>
      </c>
    </row>
    <row r="696" spans="1:44" x14ac:dyDescent="0.25">
      <c r="A696">
        <v>2</v>
      </c>
      <c r="B696" t="s">
        <v>4977</v>
      </c>
      <c r="C696" t="s">
        <v>729</v>
      </c>
      <c r="D696" t="s">
        <v>1637</v>
      </c>
      <c r="E696" t="s">
        <v>730</v>
      </c>
      <c r="F696" t="s">
        <v>727</v>
      </c>
      <c r="G696">
        <v>3</v>
      </c>
      <c r="H696" t="s">
        <v>731</v>
      </c>
      <c r="I696">
        <v>9413942211</v>
      </c>
      <c r="J696">
        <v>59</v>
      </c>
      <c r="K696" t="s">
        <v>4978</v>
      </c>
      <c r="L696">
        <v>68</v>
      </c>
      <c r="N696" t="s">
        <v>4978</v>
      </c>
      <c r="O696">
        <v>59</v>
      </c>
      <c r="P696" t="s">
        <v>4979</v>
      </c>
      <c r="Q696" t="s">
        <v>4980</v>
      </c>
      <c r="R696">
        <v>60</v>
      </c>
      <c r="AB696" t="s">
        <v>4981</v>
      </c>
      <c r="AC696">
        <v>34676</v>
      </c>
      <c r="AD696" t="s">
        <v>729</v>
      </c>
      <c r="AE696" t="s">
        <v>4982</v>
      </c>
      <c r="AF696">
        <v>9413942211</v>
      </c>
      <c r="AI696" t="s">
        <v>4983</v>
      </c>
    </row>
    <row r="697" spans="1:44" x14ac:dyDescent="0.25">
      <c r="A697">
        <v>3</v>
      </c>
      <c r="B697" t="s">
        <v>4984</v>
      </c>
      <c r="C697" t="s">
        <v>732</v>
      </c>
      <c r="D697" t="s">
        <v>1637</v>
      </c>
      <c r="E697" t="s">
        <v>730</v>
      </c>
      <c r="F697" t="s">
        <v>727</v>
      </c>
      <c r="G697">
        <v>3</v>
      </c>
      <c r="H697" t="s">
        <v>733</v>
      </c>
      <c r="I697">
        <v>9439636201</v>
      </c>
      <c r="J697">
        <v>52</v>
      </c>
      <c r="K697" t="s">
        <v>4985</v>
      </c>
      <c r="L697">
        <v>47</v>
      </c>
      <c r="N697" t="s">
        <v>1060</v>
      </c>
      <c r="O697">
        <v>54</v>
      </c>
      <c r="P697" t="s">
        <v>4986</v>
      </c>
      <c r="Q697" t="s">
        <v>4987</v>
      </c>
      <c r="R697">
        <v>72</v>
      </c>
      <c r="AB697" t="s">
        <v>4988</v>
      </c>
      <c r="AC697">
        <v>34506</v>
      </c>
      <c r="AD697" t="s">
        <v>4989</v>
      </c>
      <c r="AE697" t="s">
        <v>4990</v>
      </c>
      <c r="AF697">
        <v>9437247661</v>
      </c>
      <c r="AI697" t="s">
        <v>1042</v>
      </c>
    </row>
    <row r="698" spans="1:44" x14ac:dyDescent="0.25">
      <c r="A698">
        <v>4</v>
      </c>
      <c r="B698" t="s">
        <v>4991</v>
      </c>
      <c r="C698" t="s">
        <v>734</v>
      </c>
      <c r="D698" t="s">
        <v>1637</v>
      </c>
      <c r="E698" t="s">
        <v>730</v>
      </c>
      <c r="F698" t="s">
        <v>727</v>
      </c>
      <c r="G698">
        <v>3</v>
      </c>
      <c r="H698" t="s">
        <v>735</v>
      </c>
      <c r="I698">
        <v>9738117022</v>
      </c>
      <c r="J698">
        <v>50.4</v>
      </c>
      <c r="K698" t="s">
        <v>4992</v>
      </c>
      <c r="L698">
        <v>50</v>
      </c>
      <c r="N698" t="s">
        <v>4993</v>
      </c>
      <c r="O698">
        <v>53</v>
      </c>
      <c r="P698" t="s">
        <v>4994</v>
      </c>
      <c r="Q698" t="s">
        <v>4995</v>
      </c>
      <c r="R698">
        <v>60.5</v>
      </c>
      <c r="AB698" t="s">
        <v>4996</v>
      </c>
      <c r="AC698">
        <v>35032</v>
      </c>
      <c r="AD698" t="s">
        <v>4997</v>
      </c>
      <c r="AE698" t="s">
        <v>4998</v>
      </c>
      <c r="AF698">
        <v>9611998099</v>
      </c>
      <c r="AI698" t="s">
        <v>4999</v>
      </c>
      <c r="AM698" t="s">
        <v>5000</v>
      </c>
    </row>
    <row r="699" spans="1:44" x14ac:dyDescent="0.25">
      <c r="A699">
        <v>5</v>
      </c>
      <c r="B699" t="s">
        <v>5001</v>
      </c>
      <c r="C699" t="s">
        <v>736</v>
      </c>
      <c r="D699" t="s">
        <v>1637</v>
      </c>
      <c r="E699" t="s">
        <v>737</v>
      </c>
      <c r="F699" t="s">
        <v>727</v>
      </c>
      <c r="G699">
        <v>3</v>
      </c>
      <c r="H699" t="s">
        <v>738</v>
      </c>
      <c r="I699">
        <v>8503089516</v>
      </c>
      <c r="J699">
        <v>68.400000000000006</v>
      </c>
      <c r="K699" t="s">
        <v>5002</v>
      </c>
      <c r="L699">
        <v>67</v>
      </c>
      <c r="N699" t="s">
        <v>5002</v>
      </c>
      <c r="O699">
        <v>62</v>
      </c>
      <c r="P699" t="s">
        <v>5003</v>
      </c>
      <c r="Q699" t="s">
        <v>5004</v>
      </c>
      <c r="R699">
        <v>62</v>
      </c>
      <c r="AB699" t="s">
        <v>5005</v>
      </c>
      <c r="AC699">
        <v>34977</v>
      </c>
      <c r="AD699" t="s">
        <v>5006</v>
      </c>
      <c r="AE699" t="s">
        <v>5007</v>
      </c>
      <c r="AF699">
        <v>0</v>
      </c>
      <c r="AI699" t="s">
        <v>1042</v>
      </c>
      <c r="AM699" t="s">
        <v>5000</v>
      </c>
    </row>
    <row r="700" spans="1:44" x14ac:dyDescent="0.25">
      <c r="A700">
        <v>6</v>
      </c>
      <c r="B700" t="s">
        <v>5008</v>
      </c>
      <c r="C700" t="s">
        <v>739</v>
      </c>
      <c r="D700" t="s">
        <v>1637</v>
      </c>
      <c r="E700" t="s">
        <v>730</v>
      </c>
      <c r="F700" t="s">
        <v>727</v>
      </c>
      <c r="G700">
        <v>3</v>
      </c>
      <c r="AM700" t="s">
        <v>5009</v>
      </c>
    </row>
    <row r="701" spans="1:44" x14ac:dyDescent="0.25">
      <c r="A701">
        <v>7</v>
      </c>
      <c r="B701" t="s">
        <v>5010</v>
      </c>
      <c r="C701" t="s">
        <v>740</v>
      </c>
      <c r="D701" t="s">
        <v>1662</v>
      </c>
      <c r="E701" t="s">
        <v>730</v>
      </c>
      <c r="F701" t="s">
        <v>727</v>
      </c>
      <c r="G701">
        <v>3</v>
      </c>
      <c r="H701" t="s">
        <v>741</v>
      </c>
      <c r="J701">
        <v>71.36</v>
      </c>
      <c r="K701" t="s">
        <v>5011</v>
      </c>
      <c r="L701">
        <v>43.5</v>
      </c>
      <c r="N701" t="s">
        <v>5012</v>
      </c>
      <c r="O701">
        <v>55.875</v>
      </c>
      <c r="P701" t="s">
        <v>5013</v>
      </c>
      <c r="Q701" t="s">
        <v>2752</v>
      </c>
      <c r="R701">
        <v>60.92</v>
      </c>
      <c r="AB701" t="s">
        <v>5014</v>
      </c>
      <c r="AC701">
        <v>34843</v>
      </c>
      <c r="AD701" t="s">
        <v>5015</v>
      </c>
      <c r="AE701" t="s">
        <v>5016</v>
      </c>
      <c r="AF701">
        <v>9900722581</v>
      </c>
      <c r="AI701" t="s">
        <v>1645</v>
      </c>
      <c r="AM701" t="s">
        <v>5000</v>
      </c>
    </row>
    <row r="702" spans="1:44" x14ac:dyDescent="0.25">
      <c r="A702">
        <v>8</v>
      </c>
      <c r="B702" t="s">
        <v>5017</v>
      </c>
      <c r="C702" t="s">
        <v>742</v>
      </c>
      <c r="D702" t="s">
        <v>1637</v>
      </c>
      <c r="E702" t="s">
        <v>743</v>
      </c>
      <c r="F702" t="s">
        <v>727</v>
      </c>
      <c r="G702">
        <v>3</v>
      </c>
      <c r="H702" t="s">
        <v>744</v>
      </c>
      <c r="I702">
        <v>9535121751</v>
      </c>
      <c r="J702">
        <v>76</v>
      </c>
      <c r="K702" t="s">
        <v>5018</v>
      </c>
      <c r="L702">
        <v>56</v>
      </c>
      <c r="N702" t="s">
        <v>5019</v>
      </c>
      <c r="O702">
        <v>63</v>
      </c>
      <c r="P702" t="s">
        <v>5020</v>
      </c>
      <c r="Q702" t="s">
        <v>1138</v>
      </c>
      <c r="R702">
        <v>74</v>
      </c>
      <c r="AB702" t="s">
        <v>5021</v>
      </c>
      <c r="AC702">
        <v>34378</v>
      </c>
      <c r="AD702" t="s">
        <v>5022</v>
      </c>
      <c r="AE702" t="s">
        <v>5023</v>
      </c>
      <c r="AF702">
        <v>8553417123</v>
      </c>
      <c r="AI702" t="s">
        <v>1042</v>
      </c>
      <c r="AM702" t="s">
        <v>5000</v>
      </c>
    </row>
    <row r="703" spans="1:44" x14ac:dyDescent="0.25">
      <c r="A703">
        <v>9</v>
      </c>
      <c r="B703" t="s">
        <v>5024</v>
      </c>
      <c r="C703" t="s">
        <v>745</v>
      </c>
      <c r="D703" t="s">
        <v>1637</v>
      </c>
      <c r="E703" t="s">
        <v>737</v>
      </c>
      <c r="F703" t="s">
        <v>727</v>
      </c>
      <c r="G703">
        <v>3</v>
      </c>
      <c r="H703" t="s">
        <v>746</v>
      </c>
      <c r="I703">
        <v>7022169336</v>
      </c>
      <c r="J703">
        <v>59</v>
      </c>
      <c r="K703" t="s">
        <v>5025</v>
      </c>
      <c r="L703">
        <v>54</v>
      </c>
      <c r="N703" t="s">
        <v>5026</v>
      </c>
      <c r="O703">
        <v>69</v>
      </c>
      <c r="P703" t="s">
        <v>5020</v>
      </c>
      <c r="Q703" t="s">
        <v>5025</v>
      </c>
      <c r="R703">
        <v>74</v>
      </c>
      <c r="AB703" t="s">
        <v>5027</v>
      </c>
      <c r="AC703">
        <v>34701</v>
      </c>
      <c r="AD703" t="s">
        <v>5028</v>
      </c>
      <c r="AE703" t="s">
        <v>5029</v>
      </c>
      <c r="AF703">
        <v>9884282241</v>
      </c>
      <c r="AI703" t="s">
        <v>1042</v>
      </c>
      <c r="AM703" t="s">
        <v>5000</v>
      </c>
    </row>
    <row r="704" spans="1:44" x14ac:dyDescent="0.25">
      <c r="A704">
        <v>10</v>
      </c>
      <c r="B704" t="s">
        <v>5030</v>
      </c>
      <c r="C704" t="s">
        <v>747</v>
      </c>
      <c r="D704" t="s">
        <v>1637</v>
      </c>
      <c r="E704" t="s">
        <v>748</v>
      </c>
      <c r="F704" t="s">
        <v>727</v>
      </c>
      <c r="G704">
        <v>3</v>
      </c>
      <c r="H704" t="s">
        <v>749</v>
      </c>
      <c r="I704">
        <v>7820848280</v>
      </c>
      <c r="J704">
        <v>67.33</v>
      </c>
      <c r="K704" t="s">
        <v>5031</v>
      </c>
      <c r="L704">
        <v>82</v>
      </c>
      <c r="N704" t="s">
        <v>5031</v>
      </c>
      <c r="O704">
        <v>75.11</v>
      </c>
      <c r="P704" t="s">
        <v>5032</v>
      </c>
      <c r="Q704" t="s">
        <v>5033</v>
      </c>
      <c r="R704">
        <v>82</v>
      </c>
      <c r="AB704" t="s">
        <v>5034</v>
      </c>
      <c r="AC704">
        <v>35073</v>
      </c>
      <c r="AD704" t="s">
        <v>5035</v>
      </c>
      <c r="AE704" t="s">
        <v>5036</v>
      </c>
      <c r="AF704">
        <v>94611110983</v>
      </c>
      <c r="AI704" t="s">
        <v>5037</v>
      </c>
      <c r="AM704" t="s">
        <v>5000</v>
      </c>
    </row>
    <row r="705" spans="1:39" x14ac:dyDescent="0.25">
      <c r="A705">
        <v>11</v>
      </c>
      <c r="B705" t="s">
        <v>5038</v>
      </c>
      <c r="C705" t="s">
        <v>750</v>
      </c>
      <c r="D705" t="s">
        <v>1637</v>
      </c>
      <c r="E705" t="s">
        <v>748</v>
      </c>
      <c r="F705" t="s">
        <v>118</v>
      </c>
      <c r="G705">
        <v>3</v>
      </c>
      <c r="H705" t="s">
        <v>751</v>
      </c>
      <c r="I705">
        <v>9742873200</v>
      </c>
      <c r="J705">
        <v>72</v>
      </c>
      <c r="K705" t="s">
        <v>5002</v>
      </c>
      <c r="L705">
        <v>66.2</v>
      </c>
      <c r="N705" t="s">
        <v>5002</v>
      </c>
      <c r="O705">
        <v>60</v>
      </c>
      <c r="P705" t="s">
        <v>5003</v>
      </c>
      <c r="Q705" t="s">
        <v>5039</v>
      </c>
      <c r="R705">
        <v>60</v>
      </c>
      <c r="AB705" t="s">
        <v>5040</v>
      </c>
      <c r="AC705">
        <v>34467</v>
      </c>
      <c r="AD705" t="s">
        <v>5041</v>
      </c>
      <c r="AE705" t="s">
        <v>5042</v>
      </c>
      <c r="AF705">
        <v>9620407040</v>
      </c>
      <c r="AI705" t="s">
        <v>1042</v>
      </c>
      <c r="AM705" t="s">
        <v>5000</v>
      </c>
    </row>
    <row r="706" spans="1:39" x14ac:dyDescent="0.25">
      <c r="A706">
        <v>12</v>
      </c>
      <c r="B706" t="s">
        <v>5043</v>
      </c>
      <c r="C706" t="s">
        <v>752</v>
      </c>
      <c r="D706" t="s">
        <v>1637</v>
      </c>
      <c r="E706" t="s">
        <v>730</v>
      </c>
      <c r="F706" t="s">
        <v>727</v>
      </c>
      <c r="G706">
        <v>3</v>
      </c>
      <c r="H706" t="s">
        <v>753</v>
      </c>
      <c r="I706">
        <v>9482609608</v>
      </c>
      <c r="J706">
        <v>69</v>
      </c>
      <c r="K706" t="s">
        <v>5044</v>
      </c>
      <c r="L706">
        <v>51</v>
      </c>
      <c r="N706" t="s">
        <v>4993</v>
      </c>
      <c r="O706">
        <v>64</v>
      </c>
      <c r="P706" t="s">
        <v>5032</v>
      </c>
      <c r="Q706" t="s">
        <v>5045</v>
      </c>
      <c r="R706">
        <v>57</v>
      </c>
      <c r="AB706" t="s">
        <v>5046</v>
      </c>
      <c r="AC706">
        <v>34491</v>
      </c>
      <c r="AD706" t="s">
        <v>5047</v>
      </c>
      <c r="AE706" t="s">
        <v>5048</v>
      </c>
      <c r="AF706">
        <v>9448506047</v>
      </c>
      <c r="AI706" t="s">
        <v>1645</v>
      </c>
      <c r="AM706" t="s">
        <v>5000</v>
      </c>
    </row>
    <row r="707" spans="1:39" x14ac:dyDescent="0.25">
      <c r="A707">
        <v>13</v>
      </c>
      <c r="B707" t="s">
        <v>5049</v>
      </c>
      <c r="C707" t="s">
        <v>754</v>
      </c>
      <c r="D707" t="s">
        <v>1637</v>
      </c>
      <c r="E707" t="s">
        <v>730</v>
      </c>
      <c r="F707" t="s">
        <v>727</v>
      </c>
      <c r="G707">
        <v>3</v>
      </c>
      <c r="H707" t="s">
        <v>755</v>
      </c>
      <c r="I707">
        <v>8050716972</v>
      </c>
      <c r="J707">
        <v>59.8</v>
      </c>
      <c r="K707" t="s">
        <v>5050</v>
      </c>
      <c r="L707">
        <v>59</v>
      </c>
      <c r="N707" t="s">
        <v>5051</v>
      </c>
      <c r="O707">
        <v>62</v>
      </c>
      <c r="P707" t="s">
        <v>5032</v>
      </c>
      <c r="Q707" t="s">
        <v>5052</v>
      </c>
      <c r="R707">
        <v>65</v>
      </c>
      <c r="AB707" t="s">
        <v>5053</v>
      </c>
      <c r="AC707">
        <v>33494</v>
      </c>
      <c r="AD707" t="s">
        <v>5054</v>
      </c>
      <c r="AE707" t="s">
        <v>5055</v>
      </c>
      <c r="AF707">
        <v>9986140117</v>
      </c>
      <c r="AI707" t="s">
        <v>5037</v>
      </c>
      <c r="AM707" t="s">
        <v>5000</v>
      </c>
    </row>
    <row r="708" spans="1:39" x14ac:dyDescent="0.25">
      <c r="A708">
        <v>14</v>
      </c>
      <c r="B708" t="s">
        <v>5056</v>
      </c>
      <c r="C708" t="s">
        <v>756</v>
      </c>
      <c r="D708" t="s">
        <v>1637</v>
      </c>
      <c r="E708" t="s">
        <v>730</v>
      </c>
      <c r="F708" t="s">
        <v>727</v>
      </c>
      <c r="G708">
        <v>3</v>
      </c>
      <c r="H708" t="s">
        <v>757</v>
      </c>
      <c r="I708">
        <v>9900156260</v>
      </c>
      <c r="J708">
        <v>58</v>
      </c>
      <c r="K708" t="s">
        <v>5057</v>
      </c>
      <c r="L708">
        <v>54</v>
      </c>
      <c r="N708" t="s">
        <v>5057</v>
      </c>
      <c r="O708">
        <v>60</v>
      </c>
      <c r="P708" t="s">
        <v>5003</v>
      </c>
      <c r="Q708" t="s">
        <v>5058</v>
      </c>
      <c r="R708">
        <v>64</v>
      </c>
      <c r="AB708" t="s">
        <v>5059</v>
      </c>
      <c r="AC708">
        <v>34773</v>
      </c>
      <c r="AD708" t="s">
        <v>5060</v>
      </c>
      <c r="AE708" t="s">
        <v>5061</v>
      </c>
      <c r="AF708">
        <v>9900156260</v>
      </c>
      <c r="AI708" t="s">
        <v>1042</v>
      </c>
      <c r="AM708" t="s">
        <v>5000</v>
      </c>
    </row>
    <row r="709" spans="1:39" x14ac:dyDescent="0.25">
      <c r="A709">
        <v>15</v>
      </c>
      <c r="B709" t="s">
        <v>5062</v>
      </c>
      <c r="C709" t="s">
        <v>758</v>
      </c>
      <c r="D709" t="s">
        <v>1637</v>
      </c>
      <c r="E709" t="s">
        <v>737</v>
      </c>
      <c r="F709" t="s">
        <v>727</v>
      </c>
      <c r="G709">
        <v>3</v>
      </c>
      <c r="H709" t="s">
        <v>759</v>
      </c>
      <c r="I709">
        <v>7760688841</v>
      </c>
      <c r="J709">
        <v>75.680000000000007</v>
      </c>
      <c r="K709" t="s">
        <v>5063</v>
      </c>
      <c r="L709">
        <v>43.16</v>
      </c>
      <c r="N709" t="s">
        <v>5063</v>
      </c>
      <c r="O709">
        <v>63.49</v>
      </c>
      <c r="P709" t="s">
        <v>5032</v>
      </c>
      <c r="Q709" t="s">
        <v>5064</v>
      </c>
      <c r="R709">
        <v>56</v>
      </c>
      <c r="AB709" t="s">
        <v>5065</v>
      </c>
      <c r="AC709">
        <v>34355</v>
      </c>
      <c r="AD709" t="s">
        <v>5066</v>
      </c>
      <c r="AE709" t="s">
        <v>5067</v>
      </c>
      <c r="AF709">
        <v>9967536359</v>
      </c>
      <c r="AI709" t="s">
        <v>1645</v>
      </c>
      <c r="AM709" t="s">
        <v>5000</v>
      </c>
    </row>
    <row r="710" spans="1:39" x14ac:dyDescent="0.25">
      <c r="A710">
        <v>16</v>
      </c>
      <c r="B710" t="s">
        <v>5068</v>
      </c>
      <c r="C710" t="s">
        <v>760</v>
      </c>
      <c r="D710" t="s">
        <v>1637</v>
      </c>
      <c r="E710" t="s">
        <v>737</v>
      </c>
      <c r="F710" t="s">
        <v>727</v>
      </c>
      <c r="G710">
        <v>3</v>
      </c>
      <c r="H710" t="s">
        <v>761</v>
      </c>
      <c r="I710">
        <v>8171090560</v>
      </c>
      <c r="J710">
        <v>58</v>
      </c>
      <c r="K710" t="s">
        <v>5002</v>
      </c>
      <c r="L710">
        <v>60</v>
      </c>
      <c r="N710" t="s">
        <v>5002</v>
      </c>
      <c r="O710">
        <v>60</v>
      </c>
      <c r="P710" t="s">
        <v>5003</v>
      </c>
      <c r="Q710" t="s">
        <v>5069</v>
      </c>
      <c r="R710">
        <v>53</v>
      </c>
      <c r="AB710" t="s">
        <v>5070</v>
      </c>
      <c r="AC710">
        <v>34459</v>
      </c>
      <c r="AD710" t="s">
        <v>5071</v>
      </c>
      <c r="AE710" t="s">
        <v>5072</v>
      </c>
      <c r="AF710" t="s">
        <v>5073</v>
      </c>
      <c r="AI710" t="s">
        <v>5074</v>
      </c>
      <c r="AM710" t="s">
        <v>5000</v>
      </c>
    </row>
    <row r="711" spans="1:39" x14ac:dyDescent="0.25">
      <c r="A711">
        <v>17</v>
      </c>
      <c r="B711" t="s">
        <v>5075</v>
      </c>
      <c r="C711" t="s">
        <v>762</v>
      </c>
      <c r="D711" t="s">
        <v>1662</v>
      </c>
      <c r="E711" t="s">
        <v>730</v>
      </c>
      <c r="F711" t="s">
        <v>727</v>
      </c>
      <c r="G711">
        <v>3</v>
      </c>
      <c r="H711" t="s">
        <v>763</v>
      </c>
      <c r="I711">
        <v>9980831926</v>
      </c>
      <c r="J711">
        <v>75</v>
      </c>
      <c r="K711">
        <v>75</v>
      </c>
      <c r="L711">
        <v>56</v>
      </c>
      <c r="N711">
        <v>56</v>
      </c>
      <c r="O711">
        <v>59</v>
      </c>
      <c r="P711" t="s">
        <v>5076</v>
      </c>
      <c r="Q711" t="s">
        <v>5077</v>
      </c>
      <c r="R711">
        <v>5.7</v>
      </c>
      <c r="AB711" t="s">
        <v>5078</v>
      </c>
      <c r="AC711">
        <v>35095</v>
      </c>
      <c r="AD711" t="s">
        <v>5079</v>
      </c>
      <c r="AE711" t="s">
        <v>5080</v>
      </c>
      <c r="AF711">
        <v>0</v>
      </c>
      <c r="AI711" t="s">
        <v>1042</v>
      </c>
      <c r="AM711" t="s">
        <v>5000</v>
      </c>
    </row>
    <row r="712" spans="1:39" x14ac:dyDescent="0.25">
      <c r="A712">
        <v>18</v>
      </c>
      <c r="B712" t="s">
        <v>5081</v>
      </c>
      <c r="C712" t="s">
        <v>764</v>
      </c>
      <c r="D712" t="s">
        <v>1637</v>
      </c>
      <c r="E712" t="s">
        <v>748</v>
      </c>
      <c r="F712" t="s">
        <v>118</v>
      </c>
      <c r="G712">
        <v>3</v>
      </c>
      <c r="H712" t="s">
        <v>765</v>
      </c>
      <c r="I712">
        <v>7022645169</v>
      </c>
      <c r="J712">
        <v>76</v>
      </c>
      <c r="K712" t="s">
        <v>5082</v>
      </c>
      <c r="L712">
        <v>50</v>
      </c>
      <c r="N712" t="s">
        <v>4185</v>
      </c>
      <c r="O712">
        <v>69</v>
      </c>
      <c r="P712" t="s">
        <v>5032</v>
      </c>
      <c r="Q712" t="s">
        <v>5083</v>
      </c>
      <c r="R712">
        <v>74</v>
      </c>
      <c r="AB712" t="s">
        <v>5084</v>
      </c>
      <c r="AC712">
        <v>34858</v>
      </c>
      <c r="AD712" t="s">
        <v>5085</v>
      </c>
      <c r="AE712" t="s">
        <v>5086</v>
      </c>
      <c r="AF712">
        <v>7204314196</v>
      </c>
      <c r="AI712" t="s">
        <v>2754</v>
      </c>
      <c r="AM712" t="s">
        <v>5000</v>
      </c>
    </row>
    <row r="713" spans="1:39" x14ac:dyDescent="0.25">
      <c r="A713">
        <v>19</v>
      </c>
      <c r="B713" t="s">
        <v>5087</v>
      </c>
      <c r="C713" t="s">
        <v>766</v>
      </c>
      <c r="D713" t="s">
        <v>1637</v>
      </c>
      <c r="E713" t="s">
        <v>737</v>
      </c>
      <c r="F713" t="s">
        <v>727</v>
      </c>
      <c r="G713">
        <v>3</v>
      </c>
      <c r="H713" t="s">
        <v>767</v>
      </c>
      <c r="I713">
        <v>9951745111</v>
      </c>
      <c r="J713">
        <v>90</v>
      </c>
      <c r="K713" t="s">
        <v>5088</v>
      </c>
      <c r="L713">
        <v>70</v>
      </c>
      <c r="N713" t="s">
        <v>5088</v>
      </c>
      <c r="O713">
        <v>74</v>
      </c>
      <c r="P713" t="s">
        <v>5032</v>
      </c>
      <c r="Q713" t="s">
        <v>5089</v>
      </c>
      <c r="R713">
        <v>64</v>
      </c>
      <c r="AB713" t="s">
        <v>5090</v>
      </c>
      <c r="AC713">
        <v>34692</v>
      </c>
      <c r="AD713" t="s">
        <v>5091</v>
      </c>
      <c r="AE713" t="s">
        <v>5092</v>
      </c>
      <c r="AF713">
        <v>9036222042</v>
      </c>
      <c r="AI713" t="s">
        <v>1042</v>
      </c>
      <c r="AM713" t="s">
        <v>5000</v>
      </c>
    </row>
    <row r="714" spans="1:39" x14ac:dyDescent="0.25">
      <c r="A714">
        <v>20</v>
      </c>
      <c r="B714" t="s">
        <v>5093</v>
      </c>
      <c r="C714" t="s">
        <v>768</v>
      </c>
      <c r="D714" t="s">
        <v>1637</v>
      </c>
      <c r="E714" t="s">
        <v>737</v>
      </c>
      <c r="F714" t="s">
        <v>727</v>
      </c>
      <c r="G714">
        <v>3</v>
      </c>
      <c r="H714" t="s">
        <v>769</v>
      </c>
      <c r="I714">
        <v>9060058010</v>
      </c>
      <c r="J714">
        <v>70</v>
      </c>
      <c r="K714" t="s">
        <v>4971</v>
      </c>
      <c r="L714">
        <v>65</v>
      </c>
      <c r="N714" t="s">
        <v>5094</v>
      </c>
      <c r="O714">
        <v>57</v>
      </c>
      <c r="P714" t="s">
        <v>5032</v>
      </c>
      <c r="Q714" t="s">
        <v>5095</v>
      </c>
      <c r="R714">
        <v>0</v>
      </c>
      <c r="AB714" t="s">
        <v>5096</v>
      </c>
      <c r="AC714">
        <v>34453</v>
      </c>
      <c r="AD714" t="s">
        <v>5097</v>
      </c>
      <c r="AE714" t="s">
        <v>5098</v>
      </c>
      <c r="AF714">
        <v>964891360</v>
      </c>
      <c r="AI714" t="s">
        <v>1645</v>
      </c>
      <c r="AM714" t="s">
        <v>5000</v>
      </c>
    </row>
    <row r="715" spans="1:39" x14ac:dyDescent="0.25">
      <c r="A715">
        <v>21</v>
      </c>
      <c r="B715" t="s">
        <v>5099</v>
      </c>
      <c r="C715" t="s">
        <v>770</v>
      </c>
      <c r="D715" t="s">
        <v>1637</v>
      </c>
      <c r="E715" t="s">
        <v>737</v>
      </c>
      <c r="F715" t="s">
        <v>118</v>
      </c>
      <c r="G715">
        <v>3</v>
      </c>
      <c r="H715" t="s">
        <v>771</v>
      </c>
      <c r="I715">
        <v>7567311333</v>
      </c>
      <c r="J715">
        <v>54.15</v>
      </c>
      <c r="K715" t="s">
        <v>3023</v>
      </c>
      <c r="L715">
        <v>60.8</v>
      </c>
      <c r="N715" t="s">
        <v>5100</v>
      </c>
      <c r="O715">
        <v>62.4</v>
      </c>
      <c r="P715" t="s">
        <v>5020</v>
      </c>
      <c r="Q715" t="s">
        <v>5101</v>
      </c>
      <c r="R715">
        <v>62.57</v>
      </c>
      <c r="AB715" t="s">
        <v>5102</v>
      </c>
      <c r="AC715">
        <v>34000</v>
      </c>
      <c r="AD715" t="s">
        <v>5103</v>
      </c>
      <c r="AE715" t="s">
        <v>5104</v>
      </c>
      <c r="AF715">
        <v>9898088765</v>
      </c>
      <c r="AI715" t="s">
        <v>1645</v>
      </c>
      <c r="AM715" t="s">
        <v>5000</v>
      </c>
    </row>
    <row r="716" spans="1:39" x14ac:dyDescent="0.25">
      <c r="A716">
        <v>22</v>
      </c>
      <c r="B716" t="s">
        <v>5105</v>
      </c>
      <c r="C716" t="s">
        <v>772</v>
      </c>
      <c r="D716" t="s">
        <v>1637</v>
      </c>
      <c r="E716" t="s">
        <v>737</v>
      </c>
      <c r="F716" t="s">
        <v>727</v>
      </c>
      <c r="G716">
        <v>3</v>
      </c>
      <c r="H716" t="s">
        <v>773</v>
      </c>
      <c r="I716">
        <v>8905765502</v>
      </c>
      <c r="J716">
        <v>45.54</v>
      </c>
      <c r="K716" t="s">
        <v>5106</v>
      </c>
      <c r="L716">
        <v>50.42</v>
      </c>
      <c r="N716" t="s">
        <v>5107</v>
      </c>
      <c r="O716">
        <v>61.7</v>
      </c>
      <c r="P716" t="s">
        <v>5108</v>
      </c>
      <c r="Q716" t="s">
        <v>5109</v>
      </c>
      <c r="R716">
        <v>52</v>
      </c>
      <c r="AB716" t="s">
        <v>5110</v>
      </c>
      <c r="AC716">
        <v>34136</v>
      </c>
      <c r="AD716" t="s">
        <v>5111</v>
      </c>
      <c r="AE716" t="s">
        <v>5112</v>
      </c>
      <c r="AF716">
        <v>9825083052</v>
      </c>
      <c r="AI716" t="s">
        <v>1645</v>
      </c>
      <c r="AM716" t="s">
        <v>5000</v>
      </c>
    </row>
    <row r="717" spans="1:39" x14ac:dyDescent="0.25">
      <c r="A717">
        <v>23</v>
      </c>
      <c r="B717" t="s">
        <v>5113</v>
      </c>
      <c r="C717" t="s">
        <v>774</v>
      </c>
      <c r="D717" t="s">
        <v>1637</v>
      </c>
      <c r="E717" t="s">
        <v>730</v>
      </c>
      <c r="F717" t="s">
        <v>727</v>
      </c>
      <c r="G717">
        <v>3</v>
      </c>
      <c r="H717" t="s">
        <v>775</v>
      </c>
      <c r="I717">
        <v>7338482002</v>
      </c>
      <c r="J717">
        <v>79.040000000000006</v>
      </c>
      <c r="K717" t="s">
        <v>5114</v>
      </c>
      <c r="L717">
        <v>48.5</v>
      </c>
      <c r="N717" t="s">
        <v>5114</v>
      </c>
      <c r="O717">
        <v>54.09</v>
      </c>
      <c r="P717" t="s">
        <v>5115</v>
      </c>
      <c r="Q717" t="s">
        <v>5116</v>
      </c>
      <c r="R717">
        <v>51.38</v>
      </c>
      <c r="AB717" t="s">
        <v>5117</v>
      </c>
      <c r="AC717">
        <v>34828</v>
      </c>
      <c r="AD717" t="s">
        <v>5118</v>
      </c>
      <c r="AE717" t="s">
        <v>5119</v>
      </c>
      <c r="AF717">
        <v>9738337879</v>
      </c>
      <c r="AI717" t="s">
        <v>1042</v>
      </c>
      <c r="AM717" t="s">
        <v>5000</v>
      </c>
    </row>
    <row r="718" spans="1:39" x14ac:dyDescent="0.25">
      <c r="A718">
        <v>24</v>
      </c>
      <c r="B718" t="s">
        <v>5120</v>
      </c>
      <c r="C718" t="s">
        <v>776</v>
      </c>
      <c r="D718" t="s">
        <v>1637</v>
      </c>
      <c r="E718" t="s">
        <v>748</v>
      </c>
      <c r="F718" t="s">
        <v>727</v>
      </c>
      <c r="G718">
        <v>3</v>
      </c>
      <c r="H718" t="s">
        <v>777</v>
      </c>
      <c r="I718">
        <v>9934794403</v>
      </c>
      <c r="J718">
        <v>60</v>
      </c>
      <c r="K718" t="s">
        <v>5121</v>
      </c>
      <c r="L718">
        <v>50</v>
      </c>
      <c r="N718" t="s">
        <v>5122</v>
      </c>
      <c r="O718">
        <v>54</v>
      </c>
      <c r="P718" t="s">
        <v>5003</v>
      </c>
      <c r="Q718" t="s">
        <v>5123</v>
      </c>
      <c r="R718">
        <v>53</v>
      </c>
      <c r="AB718" t="s">
        <v>5124</v>
      </c>
      <c r="AC718">
        <v>34512</v>
      </c>
      <c r="AD718" t="s">
        <v>5125</v>
      </c>
      <c r="AE718" t="s">
        <v>5126</v>
      </c>
      <c r="AF718">
        <v>9771602376</v>
      </c>
      <c r="AI718" t="s">
        <v>1042</v>
      </c>
      <c r="AM718" t="s">
        <v>5000</v>
      </c>
    </row>
    <row r="719" spans="1:39" x14ac:dyDescent="0.25">
      <c r="A719">
        <v>25</v>
      </c>
      <c r="B719" t="s">
        <v>5127</v>
      </c>
      <c r="C719" t="s">
        <v>778</v>
      </c>
      <c r="D719" t="s">
        <v>1637</v>
      </c>
      <c r="E719" t="s">
        <v>730</v>
      </c>
      <c r="F719" t="s">
        <v>727</v>
      </c>
      <c r="G719">
        <v>3</v>
      </c>
      <c r="H719" t="s">
        <v>779</v>
      </c>
      <c r="I719">
        <v>9587363487</v>
      </c>
      <c r="J719">
        <v>48</v>
      </c>
      <c r="K719" t="s">
        <v>5128</v>
      </c>
      <c r="L719">
        <v>48</v>
      </c>
      <c r="N719" t="s">
        <v>5088</v>
      </c>
      <c r="O719">
        <v>64</v>
      </c>
      <c r="P719" t="s">
        <v>5032</v>
      </c>
      <c r="Q719" t="s">
        <v>5129</v>
      </c>
      <c r="AB719" t="s">
        <v>5130</v>
      </c>
      <c r="AC719">
        <v>35112</v>
      </c>
      <c r="AD719" t="s">
        <v>919</v>
      </c>
      <c r="AE719" t="s">
        <v>5131</v>
      </c>
      <c r="AF719">
        <v>7337732465</v>
      </c>
      <c r="AI719" t="s">
        <v>1042</v>
      </c>
      <c r="AM719" t="s">
        <v>5000</v>
      </c>
    </row>
    <row r="720" spans="1:39" x14ac:dyDescent="0.25">
      <c r="A720">
        <v>26</v>
      </c>
      <c r="B720" t="s">
        <v>5132</v>
      </c>
      <c r="C720" t="s">
        <v>780</v>
      </c>
      <c r="D720" t="s">
        <v>1637</v>
      </c>
      <c r="E720" t="s">
        <v>748</v>
      </c>
      <c r="F720" t="s">
        <v>727</v>
      </c>
      <c r="G720">
        <v>3</v>
      </c>
      <c r="H720" t="s">
        <v>781</v>
      </c>
      <c r="I720">
        <v>9447824078</v>
      </c>
      <c r="J720">
        <v>78</v>
      </c>
      <c r="K720" t="s">
        <v>5133</v>
      </c>
      <c r="L720">
        <v>75</v>
      </c>
      <c r="N720" t="s">
        <v>5133</v>
      </c>
      <c r="O720">
        <v>61</v>
      </c>
      <c r="P720" t="s">
        <v>5134</v>
      </c>
      <c r="Q720" t="s">
        <v>5135</v>
      </c>
      <c r="R720">
        <v>77.5</v>
      </c>
      <c r="AB720" t="s">
        <v>5136</v>
      </c>
      <c r="AC720">
        <v>31778</v>
      </c>
      <c r="AD720" t="s">
        <v>5137</v>
      </c>
      <c r="AE720" t="s">
        <v>5138</v>
      </c>
      <c r="AF720">
        <v>9447824078</v>
      </c>
      <c r="AI720" t="s">
        <v>1042</v>
      </c>
      <c r="AM720" t="s">
        <v>5000</v>
      </c>
    </row>
    <row r="721" spans="1:39" x14ac:dyDescent="0.25">
      <c r="A721">
        <v>27</v>
      </c>
      <c r="B721" t="s">
        <v>5139</v>
      </c>
      <c r="C721" t="s">
        <v>782</v>
      </c>
      <c r="D721" t="s">
        <v>1637</v>
      </c>
      <c r="E721" t="s">
        <v>737</v>
      </c>
      <c r="F721" t="s">
        <v>727</v>
      </c>
      <c r="G721">
        <v>3</v>
      </c>
      <c r="H721" t="s">
        <v>783</v>
      </c>
      <c r="I721">
        <v>8888771091</v>
      </c>
      <c r="J721">
        <v>58</v>
      </c>
      <c r="K721" t="s">
        <v>5140</v>
      </c>
      <c r="L721">
        <v>45</v>
      </c>
      <c r="N721" t="s">
        <v>5141</v>
      </c>
      <c r="O721">
        <v>65</v>
      </c>
      <c r="P721" t="s">
        <v>5020</v>
      </c>
      <c r="Q721" t="s">
        <v>5141</v>
      </c>
      <c r="AB721" t="s">
        <v>5142</v>
      </c>
      <c r="AC721">
        <v>35096</v>
      </c>
      <c r="AD721" t="s">
        <v>5143</v>
      </c>
      <c r="AE721" t="s">
        <v>5144</v>
      </c>
      <c r="AF721">
        <v>0</v>
      </c>
      <c r="AI721" t="s">
        <v>1042</v>
      </c>
      <c r="AM721" t="s">
        <v>5000</v>
      </c>
    </row>
    <row r="722" spans="1:39" x14ac:dyDescent="0.25">
      <c r="A722">
        <v>28</v>
      </c>
      <c r="B722" t="s">
        <v>5010</v>
      </c>
      <c r="C722" t="s">
        <v>740</v>
      </c>
      <c r="D722" t="s">
        <v>1662</v>
      </c>
      <c r="E722" t="s">
        <v>730</v>
      </c>
      <c r="F722" t="s">
        <v>727</v>
      </c>
      <c r="G722">
        <v>3</v>
      </c>
      <c r="H722" t="s">
        <v>741</v>
      </c>
      <c r="I722">
        <v>9611114130</v>
      </c>
      <c r="J722">
        <v>71.36</v>
      </c>
      <c r="K722" t="s">
        <v>5011</v>
      </c>
      <c r="L722">
        <v>43.5</v>
      </c>
      <c r="N722" t="s">
        <v>4993</v>
      </c>
      <c r="O722">
        <v>55.87</v>
      </c>
      <c r="P722" t="s">
        <v>5145</v>
      </c>
      <c r="Q722" t="s">
        <v>2752</v>
      </c>
      <c r="R722">
        <v>60.923000000000002</v>
      </c>
      <c r="AB722" t="s">
        <v>5146</v>
      </c>
      <c r="AC722">
        <v>34843</v>
      </c>
      <c r="AD722" t="s">
        <v>5015</v>
      </c>
      <c r="AE722" t="s">
        <v>5147</v>
      </c>
      <c r="AF722">
        <v>9900722581</v>
      </c>
      <c r="AI722" t="s">
        <v>1645</v>
      </c>
      <c r="AM722" t="s">
        <v>5000</v>
      </c>
    </row>
    <row r="723" spans="1:39" x14ac:dyDescent="0.25">
      <c r="A723">
        <v>29</v>
      </c>
      <c r="B723" t="s">
        <v>5148</v>
      </c>
      <c r="C723" t="s">
        <v>784</v>
      </c>
      <c r="D723" t="s">
        <v>1637</v>
      </c>
      <c r="E723" t="s">
        <v>737</v>
      </c>
      <c r="F723" t="s">
        <v>118</v>
      </c>
      <c r="G723">
        <v>3</v>
      </c>
      <c r="H723" t="s">
        <v>785</v>
      </c>
      <c r="I723">
        <v>739568569</v>
      </c>
      <c r="J723">
        <v>61.4</v>
      </c>
      <c r="K723" t="s">
        <v>5149</v>
      </c>
      <c r="L723">
        <v>46.4</v>
      </c>
      <c r="N723" t="s">
        <v>5150</v>
      </c>
      <c r="O723">
        <v>64.400000000000006</v>
      </c>
      <c r="Q723" t="s">
        <v>5151</v>
      </c>
    </row>
    <row r="724" spans="1:39" x14ac:dyDescent="0.25">
      <c r="A724">
        <v>30</v>
      </c>
      <c r="B724" t="s">
        <v>5152</v>
      </c>
      <c r="C724" t="s">
        <v>786</v>
      </c>
      <c r="D724" t="s">
        <v>1637</v>
      </c>
      <c r="E724" t="s">
        <v>730</v>
      </c>
      <c r="F724" t="s">
        <v>727</v>
      </c>
      <c r="G724">
        <v>3</v>
      </c>
      <c r="H724" t="s">
        <v>787</v>
      </c>
      <c r="I724">
        <v>9439752268</v>
      </c>
      <c r="J724">
        <v>54</v>
      </c>
      <c r="K724" t="s">
        <v>5121</v>
      </c>
      <c r="L724">
        <v>58</v>
      </c>
      <c r="N724" t="s">
        <v>1060</v>
      </c>
      <c r="O724">
        <v>68</v>
      </c>
      <c r="P724" t="s">
        <v>5003</v>
      </c>
      <c r="Q724" t="s">
        <v>5153</v>
      </c>
      <c r="AB724" t="s">
        <v>5154</v>
      </c>
      <c r="AC724">
        <v>42769</v>
      </c>
      <c r="AD724" t="s">
        <v>5155</v>
      </c>
      <c r="AE724" t="s">
        <v>5156</v>
      </c>
      <c r="AF724">
        <v>8511409214</v>
      </c>
      <c r="AI724" t="s">
        <v>5157</v>
      </c>
      <c r="AM724" t="s">
        <v>5000</v>
      </c>
    </row>
    <row r="725" spans="1:39" x14ac:dyDescent="0.25">
      <c r="A725">
        <v>31</v>
      </c>
      <c r="B725" t="s">
        <v>5158</v>
      </c>
      <c r="C725" t="s">
        <v>788</v>
      </c>
      <c r="D725" t="s">
        <v>1637</v>
      </c>
      <c r="E725" t="s">
        <v>748</v>
      </c>
      <c r="F725" t="s">
        <v>118</v>
      </c>
      <c r="G725">
        <v>3</v>
      </c>
      <c r="H725" t="s">
        <v>789</v>
      </c>
      <c r="I725">
        <v>7022590574</v>
      </c>
      <c r="J725">
        <v>61.4</v>
      </c>
      <c r="K725" t="s">
        <v>5149</v>
      </c>
      <c r="L725">
        <v>46.4</v>
      </c>
      <c r="N725" t="s">
        <v>5150</v>
      </c>
      <c r="O725">
        <v>64.400000000000006</v>
      </c>
      <c r="P725" t="s">
        <v>5032</v>
      </c>
      <c r="Q725" t="s">
        <v>5151</v>
      </c>
      <c r="R725">
        <v>51.6</v>
      </c>
      <c r="AB725" t="s">
        <v>5154</v>
      </c>
      <c r="AC725">
        <v>42769</v>
      </c>
      <c r="AD725" t="s">
        <v>5155</v>
      </c>
      <c r="AE725" t="s">
        <v>5156</v>
      </c>
      <c r="AF725">
        <v>8511409214</v>
      </c>
      <c r="AI725" t="s">
        <v>5157</v>
      </c>
      <c r="AM725" t="s">
        <v>5000</v>
      </c>
    </row>
    <row r="726" spans="1:39" x14ac:dyDescent="0.25">
      <c r="A726">
        <v>32</v>
      </c>
      <c r="B726" t="s">
        <v>5159</v>
      </c>
      <c r="C726" t="s">
        <v>790</v>
      </c>
      <c r="D726" t="s">
        <v>1637</v>
      </c>
      <c r="E726" t="s">
        <v>748</v>
      </c>
      <c r="F726" t="s">
        <v>727</v>
      </c>
      <c r="G726">
        <v>3</v>
      </c>
      <c r="H726" t="s">
        <v>791</v>
      </c>
      <c r="I726">
        <v>8408051294</v>
      </c>
      <c r="J726">
        <v>54</v>
      </c>
      <c r="K726" t="s">
        <v>5121</v>
      </c>
      <c r="L726">
        <v>58</v>
      </c>
      <c r="N726" t="s">
        <v>5002</v>
      </c>
      <c r="O726">
        <v>68</v>
      </c>
      <c r="P726" t="s">
        <v>5003</v>
      </c>
      <c r="Q726" t="s">
        <v>5160</v>
      </c>
      <c r="R726">
        <v>54</v>
      </c>
      <c r="AB726" t="s">
        <v>5161</v>
      </c>
      <c r="AC726">
        <v>34317</v>
      </c>
      <c r="AD726" t="s">
        <v>5162</v>
      </c>
      <c r="AE726" t="s">
        <v>5163</v>
      </c>
      <c r="AF726">
        <v>7904359115</v>
      </c>
      <c r="AI726" t="s">
        <v>1042</v>
      </c>
      <c r="AM726" t="s">
        <v>5000</v>
      </c>
    </row>
    <row r="727" spans="1:39" x14ac:dyDescent="0.25">
      <c r="A727">
        <v>33</v>
      </c>
      <c r="B727" t="s">
        <v>5164</v>
      </c>
      <c r="C727" t="s">
        <v>792</v>
      </c>
      <c r="D727" t="s">
        <v>1637</v>
      </c>
      <c r="E727" t="s">
        <v>737</v>
      </c>
      <c r="F727" t="s">
        <v>727</v>
      </c>
      <c r="G727">
        <v>3</v>
      </c>
      <c r="H727" t="s">
        <v>793</v>
      </c>
      <c r="I727">
        <v>9847939635</v>
      </c>
      <c r="J727">
        <v>55</v>
      </c>
      <c r="K727" t="s">
        <v>4971</v>
      </c>
      <c r="L727">
        <v>72</v>
      </c>
      <c r="N727" t="s">
        <v>5165</v>
      </c>
      <c r="O727">
        <v>60</v>
      </c>
      <c r="P727" t="s">
        <v>5032</v>
      </c>
      <c r="Q727" t="s">
        <v>5052</v>
      </c>
      <c r="AB727" t="s">
        <v>5166</v>
      </c>
      <c r="AC727">
        <v>35038</v>
      </c>
      <c r="AD727" t="s">
        <v>5167</v>
      </c>
      <c r="AE727" t="s">
        <v>5168</v>
      </c>
      <c r="AF727">
        <v>0</v>
      </c>
      <c r="AI727" t="s">
        <v>1042</v>
      </c>
      <c r="AM727" t="s">
        <v>5000</v>
      </c>
    </row>
    <row r="728" spans="1:39" x14ac:dyDescent="0.25">
      <c r="A728">
        <v>34</v>
      </c>
      <c r="B728" t="s">
        <v>5169</v>
      </c>
      <c r="C728" t="s">
        <v>794</v>
      </c>
      <c r="D728" t="s">
        <v>1637</v>
      </c>
      <c r="E728" t="s">
        <v>748</v>
      </c>
      <c r="F728" t="s">
        <v>727</v>
      </c>
      <c r="G728">
        <v>3</v>
      </c>
      <c r="H728" t="s">
        <v>795</v>
      </c>
      <c r="I728">
        <v>7760271113</v>
      </c>
      <c r="J728">
        <v>66</v>
      </c>
      <c r="K728" t="s">
        <v>1060</v>
      </c>
      <c r="L728">
        <v>66</v>
      </c>
      <c r="N728" t="s">
        <v>1060</v>
      </c>
      <c r="O728">
        <v>66</v>
      </c>
      <c r="P728" t="s">
        <v>5032</v>
      </c>
      <c r="Q728" t="s">
        <v>5170</v>
      </c>
      <c r="AB728" t="s">
        <v>5171</v>
      </c>
      <c r="AC728">
        <v>34852</v>
      </c>
      <c r="AD728" t="s">
        <v>5172</v>
      </c>
      <c r="AE728" t="s">
        <v>5173</v>
      </c>
      <c r="AF728">
        <v>0</v>
      </c>
      <c r="AI728" t="s">
        <v>1042</v>
      </c>
      <c r="AM728" t="s">
        <v>5000</v>
      </c>
    </row>
    <row r="730" spans="1:39" x14ac:dyDescent="0.25">
      <c r="A730">
        <v>1</v>
      </c>
      <c r="B730" t="s">
        <v>5174</v>
      </c>
      <c r="C730" t="s">
        <v>796</v>
      </c>
      <c r="D730" t="s">
        <v>5175</v>
      </c>
      <c r="E730" t="s">
        <v>730</v>
      </c>
      <c r="F730" t="s">
        <v>2</v>
      </c>
      <c r="G730">
        <v>5</v>
      </c>
      <c r="H730" t="s">
        <v>797</v>
      </c>
      <c r="I730">
        <v>9895320823</v>
      </c>
      <c r="J730">
        <v>90</v>
      </c>
      <c r="K730" t="s">
        <v>1060</v>
      </c>
      <c r="L730">
        <v>64</v>
      </c>
      <c r="N730" t="s">
        <v>1060</v>
      </c>
      <c r="O730">
        <v>75</v>
      </c>
      <c r="P730" t="s">
        <v>5032</v>
      </c>
      <c r="Q730" t="s">
        <v>5176</v>
      </c>
      <c r="R730">
        <v>73</v>
      </c>
      <c r="S730">
        <v>72</v>
      </c>
      <c r="T730">
        <v>71</v>
      </c>
      <c r="AB730" t="s">
        <v>5177</v>
      </c>
      <c r="AC730">
        <v>34734</v>
      </c>
      <c r="AD730" t="s">
        <v>5178</v>
      </c>
      <c r="AE730" t="s">
        <v>5179</v>
      </c>
      <c r="AF730">
        <v>9895437318</v>
      </c>
      <c r="AI730" t="s">
        <v>1042</v>
      </c>
      <c r="AM730" t="s">
        <v>5000</v>
      </c>
    </row>
    <row r="731" spans="1:39" x14ac:dyDescent="0.25">
      <c r="A731">
        <v>2</v>
      </c>
      <c r="B731" t="s">
        <v>5180</v>
      </c>
      <c r="C731" t="s">
        <v>798</v>
      </c>
      <c r="D731" t="s">
        <v>5175</v>
      </c>
      <c r="E731" t="s">
        <v>730</v>
      </c>
      <c r="F731" t="s">
        <v>2</v>
      </c>
      <c r="G731">
        <v>5</v>
      </c>
      <c r="H731" t="s">
        <v>799</v>
      </c>
      <c r="I731">
        <v>8951372115</v>
      </c>
      <c r="J731">
        <v>76.64</v>
      </c>
      <c r="K731">
        <v>479</v>
      </c>
      <c r="L731">
        <v>46.68</v>
      </c>
      <c r="N731">
        <v>276</v>
      </c>
      <c r="O731">
        <v>70.760000000000005</v>
      </c>
      <c r="P731" t="s">
        <v>5003</v>
      </c>
      <c r="Q731" t="s">
        <v>5181</v>
      </c>
      <c r="R731">
        <v>68</v>
      </c>
      <c r="S731">
        <v>72</v>
      </c>
      <c r="T731">
        <v>71</v>
      </c>
      <c r="AB731" t="s">
        <v>799</v>
      </c>
      <c r="AC731">
        <v>34608</v>
      </c>
      <c r="AD731" t="s">
        <v>5182</v>
      </c>
      <c r="AE731" t="s">
        <v>5183</v>
      </c>
      <c r="AF731">
        <v>9686291111</v>
      </c>
      <c r="AI731" t="s">
        <v>5184</v>
      </c>
      <c r="AM731" t="s">
        <v>5000</v>
      </c>
    </row>
    <row r="732" spans="1:39" x14ac:dyDescent="0.25">
      <c r="A732">
        <v>3</v>
      </c>
      <c r="B732" t="s">
        <v>5185</v>
      </c>
      <c r="C732" t="s">
        <v>800</v>
      </c>
      <c r="D732" t="s">
        <v>5175</v>
      </c>
      <c r="E732" t="s">
        <v>730</v>
      </c>
      <c r="F732" t="s">
        <v>2</v>
      </c>
      <c r="G732">
        <v>5</v>
      </c>
      <c r="H732" t="s">
        <v>801</v>
      </c>
      <c r="I732">
        <v>8884399782</v>
      </c>
      <c r="J732">
        <v>68</v>
      </c>
      <c r="K732" t="s">
        <v>5057</v>
      </c>
      <c r="L732">
        <v>48</v>
      </c>
      <c r="N732" t="s">
        <v>5057</v>
      </c>
      <c r="O732">
        <v>75</v>
      </c>
      <c r="P732" t="s">
        <v>5186</v>
      </c>
      <c r="Q732" t="s">
        <v>5045</v>
      </c>
      <c r="R732">
        <v>72</v>
      </c>
      <c r="S732">
        <v>70</v>
      </c>
      <c r="T732">
        <v>75</v>
      </c>
      <c r="AB732" t="s">
        <v>5187</v>
      </c>
      <c r="AC732">
        <v>34027</v>
      </c>
      <c r="AD732" t="s">
        <v>5188</v>
      </c>
      <c r="AE732" t="s">
        <v>5189</v>
      </c>
      <c r="AF732">
        <v>9945811222</v>
      </c>
      <c r="AI732" t="s">
        <v>1645</v>
      </c>
      <c r="AM732" t="s">
        <v>5000</v>
      </c>
    </row>
    <row r="733" spans="1:39" x14ac:dyDescent="0.25">
      <c r="A733">
        <v>4</v>
      </c>
      <c r="B733" t="s">
        <v>5190</v>
      </c>
      <c r="C733" t="s">
        <v>802</v>
      </c>
      <c r="D733" t="s">
        <v>5191</v>
      </c>
      <c r="E733" t="s">
        <v>730</v>
      </c>
      <c r="F733" t="s">
        <v>2</v>
      </c>
      <c r="G733">
        <v>5</v>
      </c>
      <c r="H733" t="s">
        <v>803</v>
      </c>
      <c r="I733">
        <v>9620566339</v>
      </c>
      <c r="J733">
        <v>35</v>
      </c>
      <c r="K733" t="s">
        <v>1060</v>
      </c>
      <c r="L733">
        <v>45</v>
      </c>
      <c r="N733" t="s">
        <v>5192</v>
      </c>
      <c r="O733">
        <v>61.2</v>
      </c>
      <c r="P733" t="s">
        <v>5193</v>
      </c>
      <c r="Q733" t="s">
        <v>5194</v>
      </c>
      <c r="R733">
        <v>58.7</v>
      </c>
      <c r="S733">
        <v>52.7</v>
      </c>
      <c r="T733">
        <v>64.459999999999994</v>
      </c>
      <c r="AB733" t="s">
        <v>5195</v>
      </c>
      <c r="AC733">
        <v>32464</v>
      </c>
      <c r="AD733" t="s">
        <v>5196</v>
      </c>
      <c r="AE733" t="s">
        <v>5197</v>
      </c>
      <c r="AF733">
        <v>9886139300</v>
      </c>
      <c r="AI733" t="s">
        <v>1645</v>
      </c>
      <c r="AM733" t="s">
        <v>5000</v>
      </c>
    </row>
    <row r="734" spans="1:39" x14ac:dyDescent="0.25">
      <c r="A734">
        <v>5</v>
      </c>
      <c r="B734" t="s">
        <v>5198</v>
      </c>
      <c r="C734" t="s">
        <v>804</v>
      </c>
      <c r="D734" t="s">
        <v>5191</v>
      </c>
      <c r="E734" t="s">
        <v>730</v>
      </c>
      <c r="F734" t="s">
        <v>2</v>
      </c>
      <c r="G734">
        <v>5</v>
      </c>
      <c r="H734" t="s">
        <v>805</v>
      </c>
      <c r="I734">
        <v>7411522340</v>
      </c>
      <c r="J734">
        <v>70.569999999999993</v>
      </c>
      <c r="K734" t="s">
        <v>5199</v>
      </c>
      <c r="L734">
        <v>58.5</v>
      </c>
      <c r="N734" t="s">
        <v>5200</v>
      </c>
      <c r="O734">
        <v>63</v>
      </c>
      <c r="P734" t="s">
        <v>5201</v>
      </c>
      <c r="Q734" t="s">
        <v>4973</v>
      </c>
      <c r="R734">
        <v>65.08</v>
      </c>
      <c r="S734">
        <v>73.849999999999994</v>
      </c>
      <c r="T734">
        <v>70.150000000000006</v>
      </c>
      <c r="AB734" t="s">
        <v>5202</v>
      </c>
      <c r="AC734">
        <v>33633</v>
      </c>
      <c r="AD734" t="s">
        <v>5203</v>
      </c>
      <c r="AE734" t="s">
        <v>5204</v>
      </c>
      <c r="AF734">
        <v>9474557102</v>
      </c>
      <c r="AI734" t="s">
        <v>1042</v>
      </c>
      <c r="AM734" t="s">
        <v>5000</v>
      </c>
    </row>
    <row r="735" spans="1:39" x14ac:dyDescent="0.25">
      <c r="A735">
        <v>6</v>
      </c>
      <c r="B735" t="s">
        <v>5205</v>
      </c>
      <c r="C735" t="s">
        <v>806</v>
      </c>
      <c r="D735" t="s">
        <v>5175</v>
      </c>
      <c r="E735" t="s">
        <v>730</v>
      </c>
      <c r="F735" t="s">
        <v>2</v>
      </c>
      <c r="G735">
        <v>5</v>
      </c>
      <c r="H735" t="s">
        <v>807</v>
      </c>
      <c r="I735">
        <v>9799932229</v>
      </c>
      <c r="J735">
        <v>72.2</v>
      </c>
      <c r="K735" t="s">
        <v>5002</v>
      </c>
      <c r="L735">
        <v>84.6</v>
      </c>
      <c r="N735" t="s">
        <v>5002</v>
      </c>
      <c r="O735">
        <v>63.83</v>
      </c>
      <c r="P735" t="s">
        <v>5003</v>
      </c>
      <c r="Q735" t="s">
        <v>5206</v>
      </c>
      <c r="R735">
        <v>0</v>
      </c>
      <c r="S735">
        <v>0</v>
      </c>
      <c r="T735">
        <v>76</v>
      </c>
      <c r="AB735" t="s">
        <v>5207</v>
      </c>
      <c r="AC735">
        <v>34739</v>
      </c>
      <c r="AD735" t="s">
        <v>5208</v>
      </c>
      <c r="AE735" t="s">
        <v>5209</v>
      </c>
      <c r="AF735">
        <v>9799932229</v>
      </c>
      <c r="AI735" t="s">
        <v>4999</v>
      </c>
      <c r="AM735" t="s">
        <v>5009</v>
      </c>
    </row>
    <row r="736" spans="1:39" x14ac:dyDescent="0.25">
      <c r="A736">
        <v>7</v>
      </c>
      <c r="B736" t="s">
        <v>5210</v>
      </c>
      <c r="C736" t="s">
        <v>808</v>
      </c>
      <c r="D736" t="s">
        <v>5175</v>
      </c>
      <c r="E736" t="s">
        <v>730</v>
      </c>
      <c r="F736" t="s">
        <v>2</v>
      </c>
      <c r="G736">
        <v>5</v>
      </c>
      <c r="H736" t="s">
        <v>809</v>
      </c>
      <c r="I736">
        <v>7849082700</v>
      </c>
      <c r="J736">
        <v>81.599999999999994</v>
      </c>
      <c r="K736">
        <v>507</v>
      </c>
      <c r="L736">
        <v>70.099999999999994</v>
      </c>
      <c r="N736">
        <v>417</v>
      </c>
      <c r="O736">
        <v>77</v>
      </c>
      <c r="P736" t="s">
        <v>5003</v>
      </c>
      <c r="Q736" t="s">
        <v>5211</v>
      </c>
      <c r="R736">
        <v>0</v>
      </c>
      <c r="S736">
        <v>0</v>
      </c>
      <c r="T736">
        <v>69</v>
      </c>
      <c r="AB736" t="s">
        <v>5212</v>
      </c>
      <c r="AC736">
        <v>35000</v>
      </c>
      <c r="AD736" t="s">
        <v>5213</v>
      </c>
      <c r="AE736" t="s">
        <v>5214</v>
      </c>
      <c r="AF736">
        <v>9901900062</v>
      </c>
      <c r="AI736" t="s">
        <v>1645</v>
      </c>
      <c r="AM736" t="s">
        <v>5009</v>
      </c>
    </row>
    <row r="737" spans="1:39" x14ac:dyDescent="0.25">
      <c r="A737">
        <v>8</v>
      </c>
      <c r="B737" t="s">
        <v>5215</v>
      </c>
      <c r="C737" t="s">
        <v>810</v>
      </c>
      <c r="D737" t="s">
        <v>5175</v>
      </c>
      <c r="E737" t="s">
        <v>730</v>
      </c>
      <c r="F737" t="s">
        <v>2</v>
      </c>
      <c r="G737">
        <v>5</v>
      </c>
      <c r="H737" t="s">
        <v>811</v>
      </c>
      <c r="I737">
        <v>9739326611</v>
      </c>
      <c r="J737">
        <v>85.12</v>
      </c>
      <c r="K737" t="s">
        <v>5088</v>
      </c>
      <c r="L737">
        <v>65</v>
      </c>
      <c r="N737" t="s">
        <v>5216</v>
      </c>
      <c r="O737">
        <v>69</v>
      </c>
      <c r="P737" t="s">
        <v>5003</v>
      </c>
      <c r="Q737" t="s">
        <v>5217</v>
      </c>
      <c r="R737">
        <v>0</v>
      </c>
      <c r="S737">
        <v>0</v>
      </c>
      <c r="T737">
        <v>73</v>
      </c>
      <c r="AB737" t="s">
        <v>5218</v>
      </c>
      <c r="AC737">
        <v>34787</v>
      </c>
      <c r="AD737" t="s">
        <v>5219</v>
      </c>
      <c r="AE737" t="s">
        <v>5220</v>
      </c>
      <c r="AF737">
        <v>9739326611</v>
      </c>
      <c r="AI737" t="s">
        <v>1645</v>
      </c>
      <c r="AM737" t="s">
        <v>5009</v>
      </c>
    </row>
    <row r="738" spans="1:39" x14ac:dyDescent="0.25">
      <c r="A738">
        <v>9</v>
      </c>
      <c r="B738" t="s">
        <v>5221</v>
      </c>
      <c r="C738" t="s">
        <v>812</v>
      </c>
      <c r="D738" t="s">
        <v>5191</v>
      </c>
      <c r="E738" t="s">
        <v>730</v>
      </c>
      <c r="F738" t="s">
        <v>2</v>
      </c>
      <c r="G738">
        <v>5</v>
      </c>
      <c r="H738" t="s">
        <v>813</v>
      </c>
      <c r="I738">
        <v>7022659959</v>
      </c>
      <c r="J738">
        <v>74</v>
      </c>
      <c r="K738" t="s">
        <v>1060</v>
      </c>
      <c r="L738">
        <v>66</v>
      </c>
      <c r="N738" t="s">
        <v>1060</v>
      </c>
      <c r="O738">
        <v>78</v>
      </c>
      <c r="P738" t="s">
        <v>5032</v>
      </c>
      <c r="Q738" t="s">
        <v>5222</v>
      </c>
      <c r="R738">
        <v>73</v>
      </c>
      <c r="S738">
        <v>78</v>
      </c>
      <c r="T738">
        <v>68</v>
      </c>
      <c r="AB738" t="s">
        <v>5223</v>
      </c>
      <c r="AC738">
        <v>34296</v>
      </c>
      <c r="AD738" t="s">
        <v>5224</v>
      </c>
      <c r="AE738" t="s">
        <v>5225</v>
      </c>
      <c r="AF738">
        <v>8088507714</v>
      </c>
      <c r="AI738" t="s">
        <v>1042</v>
      </c>
      <c r="AM738" t="s">
        <v>5000</v>
      </c>
    </row>
    <row r="739" spans="1:39" x14ac:dyDescent="0.25">
      <c r="A739">
        <v>10</v>
      </c>
      <c r="B739" t="s">
        <v>5226</v>
      </c>
      <c r="C739" t="s">
        <v>814</v>
      </c>
      <c r="D739" t="s">
        <v>5175</v>
      </c>
      <c r="E739" t="s">
        <v>730</v>
      </c>
      <c r="F739" t="s">
        <v>2</v>
      </c>
      <c r="G739">
        <v>5</v>
      </c>
      <c r="H739" t="s">
        <v>815</v>
      </c>
      <c r="I739">
        <v>7795921459</v>
      </c>
      <c r="J739">
        <v>74</v>
      </c>
      <c r="K739" t="s">
        <v>5227</v>
      </c>
      <c r="L739">
        <v>65</v>
      </c>
      <c r="N739" t="s">
        <v>5228</v>
      </c>
      <c r="O739">
        <v>76</v>
      </c>
      <c r="P739" t="s">
        <v>5032</v>
      </c>
      <c r="Q739" t="s">
        <v>4973</v>
      </c>
      <c r="R739">
        <v>76</v>
      </c>
      <c r="S739">
        <v>79</v>
      </c>
      <c r="T739">
        <v>78</v>
      </c>
      <c r="AB739" t="s">
        <v>5229</v>
      </c>
      <c r="AC739">
        <v>34044</v>
      </c>
      <c r="AD739" t="s">
        <v>5230</v>
      </c>
      <c r="AE739" t="s">
        <v>5231</v>
      </c>
      <c r="AF739">
        <v>7022659959</v>
      </c>
      <c r="AI739" t="s">
        <v>1042</v>
      </c>
      <c r="AM739" t="s">
        <v>5000</v>
      </c>
    </row>
    <row r="740" spans="1:39" x14ac:dyDescent="0.25">
      <c r="A740">
        <v>11</v>
      </c>
      <c r="B740" t="s">
        <v>5232</v>
      </c>
      <c r="C740" t="s">
        <v>816</v>
      </c>
      <c r="D740" t="s">
        <v>5191</v>
      </c>
      <c r="E740" t="s">
        <v>730</v>
      </c>
      <c r="F740" t="s">
        <v>2</v>
      </c>
      <c r="G740">
        <v>5</v>
      </c>
      <c r="H740" t="s">
        <v>817</v>
      </c>
      <c r="I740">
        <v>9902409264</v>
      </c>
      <c r="J740">
        <v>49</v>
      </c>
      <c r="K740" t="s">
        <v>5233</v>
      </c>
      <c r="L740">
        <v>54</v>
      </c>
      <c r="N740" t="s">
        <v>1060</v>
      </c>
      <c r="O740">
        <v>66.89</v>
      </c>
      <c r="P740" t="s">
        <v>5032</v>
      </c>
      <c r="Q740" t="s">
        <v>5039</v>
      </c>
      <c r="R740">
        <v>59</v>
      </c>
      <c r="S740">
        <v>60</v>
      </c>
      <c r="T740">
        <v>66</v>
      </c>
      <c r="AB740" t="s">
        <v>5234</v>
      </c>
      <c r="AC740">
        <v>34502</v>
      </c>
      <c r="AD740" t="s">
        <v>5235</v>
      </c>
      <c r="AE740" t="s">
        <v>5236</v>
      </c>
      <c r="AF740">
        <v>9809800439</v>
      </c>
      <c r="AI740" t="s">
        <v>1042</v>
      </c>
      <c r="AM740" t="s">
        <v>5000</v>
      </c>
    </row>
    <row r="741" spans="1:39" x14ac:dyDescent="0.25">
      <c r="A741">
        <v>12</v>
      </c>
      <c r="B741" t="s">
        <v>5237</v>
      </c>
      <c r="C741" t="s">
        <v>818</v>
      </c>
      <c r="D741" t="s">
        <v>5191</v>
      </c>
      <c r="E741" t="s">
        <v>730</v>
      </c>
      <c r="F741" t="s">
        <v>2</v>
      </c>
      <c r="G741">
        <v>5</v>
      </c>
      <c r="H741" t="s">
        <v>819</v>
      </c>
      <c r="I741">
        <v>8088507714</v>
      </c>
      <c r="J741">
        <v>60.2</v>
      </c>
      <c r="K741" t="s">
        <v>5002</v>
      </c>
      <c r="L741">
        <v>61</v>
      </c>
      <c r="N741" t="s">
        <v>5002</v>
      </c>
      <c r="O741">
        <v>60.91</v>
      </c>
      <c r="P741" t="s">
        <v>5238</v>
      </c>
      <c r="Q741" t="s">
        <v>5239</v>
      </c>
      <c r="R741">
        <v>65</v>
      </c>
      <c r="S741">
        <v>66</v>
      </c>
      <c r="T741">
        <v>69</v>
      </c>
      <c r="AB741" t="s">
        <v>5240</v>
      </c>
      <c r="AC741">
        <v>34342</v>
      </c>
      <c r="AD741" t="s">
        <v>5241</v>
      </c>
      <c r="AE741" t="s">
        <v>5242</v>
      </c>
      <c r="AF741">
        <v>9928345544</v>
      </c>
      <c r="AI741" t="s">
        <v>5157</v>
      </c>
      <c r="AM741" t="s">
        <v>5000</v>
      </c>
    </row>
    <row r="742" spans="1:39" x14ac:dyDescent="0.25">
      <c r="A742">
        <v>13</v>
      </c>
      <c r="B742" t="s">
        <v>5243</v>
      </c>
      <c r="C742" t="s">
        <v>820</v>
      </c>
      <c r="D742" t="s">
        <v>5191</v>
      </c>
      <c r="E742" t="s">
        <v>730</v>
      </c>
      <c r="F742" t="s">
        <v>2</v>
      </c>
      <c r="G742">
        <v>5</v>
      </c>
      <c r="H742" t="s">
        <v>821</v>
      </c>
      <c r="I742">
        <v>9928345544</v>
      </c>
      <c r="J742">
        <v>58</v>
      </c>
      <c r="K742" t="s">
        <v>1060</v>
      </c>
      <c r="L742">
        <v>59</v>
      </c>
      <c r="N742" t="s">
        <v>1060</v>
      </c>
      <c r="O742">
        <v>61</v>
      </c>
      <c r="P742" t="s">
        <v>5032</v>
      </c>
      <c r="Q742" t="s">
        <v>5244</v>
      </c>
      <c r="R742">
        <v>54</v>
      </c>
      <c r="S742">
        <v>55</v>
      </c>
      <c r="T742">
        <v>61</v>
      </c>
      <c r="AB742" t="s">
        <v>5245</v>
      </c>
      <c r="AC742">
        <v>34527</v>
      </c>
      <c r="AD742" t="s">
        <v>5246</v>
      </c>
      <c r="AE742" t="s">
        <v>5247</v>
      </c>
      <c r="AF742">
        <v>8088507714</v>
      </c>
      <c r="AI742" t="s">
        <v>4999</v>
      </c>
      <c r="AM742" t="s">
        <v>5000</v>
      </c>
    </row>
    <row r="743" spans="1:39" x14ac:dyDescent="0.25">
      <c r="A743">
        <v>14</v>
      </c>
      <c r="B743" t="s">
        <v>5248</v>
      </c>
      <c r="C743" t="s">
        <v>822</v>
      </c>
      <c r="D743" t="s">
        <v>5175</v>
      </c>
      <c r="E743" t="s">
        <v>730</v>
      </c>
      <c r="F743" t="s">
        <v>2</v>
      </c>
      <c r="G743">
        <v>5</v>
      </c>
      <c r="H743" t="s">
        <v>823</v>
      </c>
      <c r="I743">
        <v>9413705870</v>
      </c>
      <c r="J743">
        <v>60</v>
      </c>
      <c r="K743" t="s">
        <v>1060</v>
      </c>
      <c r="L743">
        <v>54</v>
      </c>
      <c r="N743" t="s">
        <v>1060</v>
      </c>
      <c r="O743">
        <v>75</v>
      </c>
      <c r="P743" t="s">
        <v>5032</v>
      </c>
      <c r="Q743" t="s">
        <v>5249</v>
      </c>
      <c r="R743">
        <v>0</v>
      </c>
      <c r="S743">
        <v>0</v>
      </c>
      <c r="T743">
        <v>70</v>
      </c>
      <c r="AB743" t="s">
        <v>5250</v>
      </c>
      <c r="AC743">
        <v>34922</v>
      </c>
      <c r="AD743" t="s">
        <v>5251</v>
      </c>
      <c r="AE743" t="s">
        <v>5252</v>
      </c>
      <c r="AF743">
        <v>9549239876</v>
      </c>
      <c r="AI743" t="s">
        <v>1042</v>
      </c>
      <c r="AM743" t="s">
        <v>5009</v>
      </c>
    </row>
    <row r="744" spans="1:39" x14ac:dyDescent="0.25">
      <c r="A744">
        <v>15</v>
      </c>
      <c r="B744" t="s">
        <v>5253</v>
      </c>
      <c r="C744" t="s">
        <v>824</v>
      </c>
      <c r="D744" t="s">
        <v>5191</v>
      </c>
      <c r="E744" t="s">
        <v>730</v>
      </c>
      <c r="F744" t="s">
        <v>2</v>
      </c>
      <c r="G744">
        <v>5</v>
      </c>
      <c r="H744" t="s">
        <v>825</v>
      </c>
      <c r="I744">
        <v>7899980047</v>
      </c>
      <c r="J744">
        <v>71</v>
      </c>
      <c r="K744">
        <v>71</v>
      </c>
      <c r="L744">
        <v>60</v>
      </c>
      <c r="N744">
        <v>60</v>
      </c>
      <c r="O744">
        <v>89.75</v>
      </c>
      <c r="P744" t="s">
        <v>5020</v>
      </c>
      <c r="Q744" t="s">
        <v>5254</v>
      </c>
      <c r="R744">
        <v>89.65</v>
      </c>
      <c r="S744">
        <v>89.23</v>
      </c>
      <c r="T744">
        <v>88.67</v>
      </c>
      <c r="AB744" t="s">
        <v>5255</v>
      </c>
      <c r="AC744">
        <v>33201</v>
      </c>
      <c r="AD744" t="s">
        <v>5256</v>
      </c>
      <c r="AE744" t="s">
        <v>5257</v>
      </c>
      <c r="AF744">
        <v>7899980046</v>
      </c>
      <c r="AI744" t="s">
        <v>5258</v>
      </c>
      <c r="AM744" t="s">
        <v>5000</v>
      </c>
    </row>
    <row r="745" spans="1:39" x14ac:dyDescent="0.25">
      <c r="A745">
        <v>16</v>
      </c>
      <c r="B745" t="s">
        <v>5259</v>
      </c>
      <c r="C745" t="s">
        <v>826</v>
      </c>
      <c r="D745" t="s">
        <v>5191</v>
      </c>
      <c r="E745" t="s">
        <v>730</v>
      </c>
      <c r="F745" t="s">
        <v>2</v>
      </c>
      <c r="G745">
        <v>5</v>
      </c>
      <c r="H745" t="s">
        <v>827</v>
      </c>
      <c r="I745">
        <v>9980005880</v>
      </c>
      <c r="J745">
        <v>420</v>
      </c>
      <c r="K745">
        <v>67</v>
      </c>
      <c r="L745">
        <v>335</v>
      </c>
      <c r="N745">
        <v>48</v>
      </c>
      <c r="O745">
        <v>51</v>
      </c>
      <c r="P745" t="s">
        <v>5003</v>
      </c>
      <c r="Q745" t="s">
        <v>5260</v>
      </c>
      <c r="R745">
        <v>59</v>
      </c>
      <c r="S745">
        <v>58</v>
      </c>
      <c r="T745">
        <v>68</v>
      </c>
      <c r="AB745" t="s">
        <v>5261</v>
      </c>
      <c r="AC745">
        <v>42791</v>
      </c>
      <c r="AD745" t="s">
        <v>5262</v>
      </c>
      <c r="AE745" t="s">
        <v>5263</v>
      </c>
      <c r="AF745">
        <v>9980005880</v>
      </c>
      <c r="AI745" t="s">
        <v>5037</v>
      </c>
      <c r="AM745" t="s">
        <v>5000</v>
      </c>
    </row>
    <row r="746" spans="1:39" x14ac:dyDescent="0.25">
      <c r="A746">
        <v>17</v>
      </c>
      <c r="B746" t="s">
        <v>5264</v>
      </c>
      <c r="C746" t="s">
        <v>828</v>
      </c>
      <c r="D746" t="s">
        <v>5175</v>
      </c>
      <c r="E746" t="s">
        <v>730</v>
      </c>
      <c r="F746" t="s">
        <v>2</v>
      </c>
      <c r="G746">
        <v>5</v>
      </c>
      <c r="H746" t="s">
        <v>829</v>
      </c>
      <c r="I746">
        <v>924310168</v>
      </c>
      <c r="J746">
        <v>78</v>
      </c>
      <c r="K746" t="s">
        <v>5265</v>
      </c>
      <c r="L746">
        <v>47</v>
      </c>
      <c r="N746" t="s">
        <v>5266</v>
      </c>
      <c r="O746">
        <v>70</v>
      </c>
      <c r="P746" t="s">
        <v>5032</v>
      </c>
      <c r="Q746" t="s">
        <v>5267</v>
      </c>
      <c r="R746">
        <v>64</v>
      </c>
      <c r="S746">
        <v>64</v>
      </c>
      <c r="T746">
        <v>71</v>
      </c>
      <c r="AB746" t="s">
        <v>5268</v>
      </c>
      <c r="AC746">
        <v>34230</v>
      </c>
      <c r="AD746" t="s">
        <v>5269</v>
      </c>
      <c r="AE746" t="s">
        <v>5270</v>
      </c>
      <c r="AF746">
        <v>9243101679</v>
      </c>
      <c r="AI746" t="s">
        <v>1042</v>
      </c>
      <c r="AM746" t="s">
        <v>5000</v>
      </c>
    </row>
    <row r="747" spans="1:39" x14ac:dyDescent="0.25">
      <c r="A747">
        <v>18</v>
      </c>
      <c r="B747" t="s">
        <v>5271</v>
      </c>
      <c r="C747" t="s">
        <v>830</v>
      </c>
      <c r="D747" t="s">
        <v>5191</v>
      </c>
      <c r="E747" t="s">
        <v>730</v>
      </c>
      <c r="F747" t="s">
        <v>2</v>
      </c>
      <c r="G747">
        <v>5</v>
      </c>
      <c r="H747" t="s">
        <v>831</v>
      </c>
      <c r="I747">
        <v>7899980046</v>
      </c>
      <c r="J747">
        <v>70</v>
      </c>
      <c r="K747" t="s">
        <v>2244</v>
      </c>
      <c r="L747">
        <v>53</v>
      </c>
      <c r="N747" t="s">
        <v>2089</v>
      </c>
      <c r="O747">
        <v>75</v>
      </c>
      <c r="P747" t="s">
        <v>5020</v>
      </c>
      <c r="Q747" t="s">
        <v>5272</v>
      </c>
      <c r="R747">
        <v>77.8</v>
      </c>
      <c r="S747">
        <v>82.5</v>
      </c>
      <c r="T747">
        <v>80.2</v>
      </c>
      <c r="AB747" t="s">
        <v>5273</v>
      </c>
      <c r="AC747">
        <v>32399</v>
      </c>
      <c r="AD747" t="s">
        <v>5274</v>
      </c>
      <c r="AE747" t="s">
        <v>5275</v>
      </c>
      <c r="AF747">
        <v>7899980047</v>
      </c>
      <c r="AI747" t="s">
        <v>1209</v>
      </c>
      <c r="AM747" t="s">
        <v>5000</v>
      </c>
    </row>
    <row r="748" spans="1:39" x14ac:dyDescent="0.25">
      <c r="A748">
        <v>19</v>
      </c>
      <c r="B748" t="s">
        <v>5276</v>
      </c>
      <c r="C748" t="s">
        <v>832</v>
      </c>
      <c r="D748" t="s">
        <v>5191</v>
      </c>
      <c r="E748" t="s">
        <v>730</v>
      </c>
      <c r="F748" t="s">
        <v>2</v>
      </c>
      <c r="G748">
        <v>5</v>
      </c>
      <c r="H748" t="s">
        <v>833</v>
      </c>
      <c r="I748">
        <v>8904448880</v>
      </c>
      <c r="J748">
        <v>51</v>
      </c>
      <c r="K748" t="s">
        <v>1264</v>
      </c>
      <c r="L748">
        <v>46</v>
      </c>
      <c r="N748" t="s">
        <v>1264</v>
      </c>
      <c r="O748">
        <v>70</v>
      </c>
      <c r="P748" t="s">
        <v>5032</v>
      </c>
      <c r="Q748" t="s">
        <v>4995</v>
      </c>
      <c r="R748">
        <v>71</v>
      </c>
      <c r="S748">
        <v>72</v>
      </c>
      <c r="T748">
        <v>65</v>
      </c>
      <c r="AB748" t="s">
        <v>5277</v>
      </c>
      <c r="AC748">
        <v>42886</v>
      </c>
      <c r="AD748" t="s">
        <v>5278</v>
      </c>
      <c r="AE748" t="s">
        <v>5279</v>
      </c>
      <c r="AF748">
        <v>9480077733</v>
      </c>
      <c r="AI748" t="s">
        <v>1042</v>
      </c>
      <c r="AM748" t="s">
        <v>5000</v>
      </c>
    </row>
    <row r="749" spans="1:39" x14ac:dyDescent="0.25">
      <c r="A749">
        <v>20</v>
      </c>
      <c r="B749" t="s">
        <v>5280</v>
      </c>
      <c r="C749" t="s">
        <v>834</v>
      </c>
      <c r="D749" t="s">
        <v>5191</v>
      </c>
      <c r="E749" t="s">
        <v>730</v>
      </c>
      <c r="F749" t="s">
        <v>2</v>
      </c>
      <c r="G749">
        <v>5</v>
      </c>
      <c r="H749" t="s">
        <v>835</v>
      </c>
      <c r="I749">
        <v>8971828388</v>
      </c>
      <c r="J749">
        <v>82.56</v>
      </c>
      <c r="K749" t="s">
        <v>5216</v>
      </c>
      <c r="L749">
        <v>49</v>
      </c>
      <c r="N749" t="s">
        <v>5114</v>
      </c>
      <c r="O749">
        <v>68</v>
      </c>
      <c r="P749" t="s">
        <v>5032</v>
      </c>
      <c r="Q749" t="s">
        <v>5052</v>
      </c>
      <c r="R749">
        <v>0</v>
      </c>
      <c r="S749">
        <v>0</v>
      </c>
      <c r="T749">
        <v>62</v>
      </c>
      <c r="AB749" t="s">
        <v>5281</v>
      </c>
      <c r="AC749">
        <v>34589</v>
      </c>
      <c r="AD749" t="s">
        <v>5282</v>
      </c>
      <c r="AE749" t="s">
        <v>5283</v>
      </c>
      <c r="AF749">
        <v>0</v>
      </c>
      <c r="AI749" t="s">
        <v>1042</v>
      </c>
      <c r="AM749" t="s">
        <v>5009</v>
      </c>
    </row>
    <row r="750" spans="1:39" x14ac:dyDescent="0.25">
      <c r="A750">
        <v>21</v>
      </c>
      <c r="B750" t="s">
        <v>5215</v>
      </c>
      <c r="C750" t="s">
        <v>810</v>
      </c>
      <c r="D750" t="s">
        <v>5175</v>
      </c>
      <c r="E750" t="s">
        <v>730</v>
      </c>
      <c r="F750" t="s">
        <v>2</v>
      </c>
      <c r="G750">
        <v>5</v>
      </c>
      <c r="H750" t="s">
        <v>811</v>
      </c>
      <c r="I750">
        <v>9739326611</v>
      </c>
      <c r="J750">
        <v>85.12</v>
      </c>
      <c r="K750" t="s">
        <v>5088</v>
      </c>
      <c r="L750">
        <v>65</v>
      </c>
      <c r="N750" t="s">
        <v>5216</v>
      </c>
      <c r="O750">
        <v>69</v>
      </c>
      <c r="P750" t="s">
        <v>5003</v>
      </c>
      <c r="Q750" t="s">
        <v>5217</v>
      </c>
      <c r="R750">
        <v>0</v>
      </c>
      <c r="S750">
        <v>0</v>
      </c>
      <c r="T750">
        <v>73</v>
      </c>
      <c r="AB750" t="s">
        <v>5218</v>
      </c>
      <c r="AC750">
        <v>34787</v>
      </c>
      <c r="AD750" t="s">
        <v>5219</v>
      </c>
      <c r="AE750" t="s">
        <v>5220</v>
      </c>
      <c r="AF750">
        <v>9739326611</v>
      </c>
      <c r="AI750" t="s">
        <v>1645</v>
      </c>
      <c r="AM750" t="s">
        <v>5009</v>
      </c>
    </row>
    <row r="751" spans="1:39" x14ac:dyDescent="0.25">
      <c r="A751">
        <v>22</v>
      </c>
      <c r="B751" t="s">
        <v>5284</v>
      </c>
      <c r="C751" t="s">
        <v>836</v>
      </c>
      <c r="D751" t="s">
        <v>5191</v>
      </c>
      <c r="E751" t="s">
        <v>730</v>
      </c>
      <c r="F751" t="s">
        <v>2</v>
      </c>
      <c r="G751">
        <v>5</v>
      </c>
      <c r="H751" t="s">
        <v>837</v>
      </c>
      <c r="I751">
        <v>8129345655</v>
      </c>
      <c r="J751">
        <v>86</v>
      </c>
      <c r="K751" t="s">
        <v>1060</v>
      </c>
      <c r="L751">
        <v>78</v>
      </c>
      <c r="N751" t="s">
        <v>5285</v>
      </c>
      <c r="O751">
        <v>78</v>
      </c>
      <c r="P751" t="s">
        <v>5032</v>
      </c>
      <c r="Q751" t="s">
        <v>5064</v>
      </c>
      <c r="R751">
        <v>0</v>
      </c>
      <c r="S751">
        <v>0</v>
      </c>
      <c r="T751">
        <v>63.54</v>
      </c>
      <c r="AB751" t="s">
        <v>5286</v>
      </c>
      <c r="AC751">
        <v>34938</v>
      </c>
      <c r="AD751" t="s">
        <v>5287</v>
      </c>
      <c r="AE751" t="s">
        <v>5288</v>
      </c>
      <c r="AF751">
        <v>9526660526</v>
      </c>
      <c r="AI751" t="s">
        <v>1042</v>
      </c>
      <c r="AM751" t="s">
        <v>5009</v>
      </c>
    </row>
    <row r="752" spans="1:39" x14ac:dyDescent="0.25">
      <c r="A752">
        <v>23</v>
      </c>
      <c r="B752" t="s">
        <v>5289</v>
      </c>
      <c r="C752" t="s">
        <v>838</v>
      </c>
      <c r="D752" t="s">
        <v>5175</v>
      </c>
      <c r="E752" t="s">
        <v>730</v>
      </c>
      <c r="F752" t="s">
        <v>2</v>
      </c>
      <c r="G752">
        <v>5</v>
      </c>
      <c r="H752" t="s">
        <v>839</v>
      </c>
      <c r="I752">
        <v>8197668228</v>
      </c>
      <c r="J752">
        <v>53.56</v>
      </c>
      <c r="K752" t="s">
        <v>5290</v>
      </c>
      <c r="L752">
        <v>55.66</v>
      </c>
      <c r="N752" t="s">
        <v>5291</v>
      </c>
      <c r="O752">
        <v>73.11</v>
      </c>
      <c r="P752">
        <v>0</v>
      </c>
      <c r="Q752" t="s">
        <v>5292</v>
      </c>
      <c r="R752">
        <v>0</v>
      </c>
      <c r="S752">
        <v>0</v>
      </c>
      <c r="T752">
        <v>69.53</v>
      </c>
      <c r="AB752" t="s">
        <v>5293</v>
      </c>
      <c r="AC752">
        <v>35204</v>
      </c>
      <c r="AD752" t="s">
        <v>5294</v>
      </c>
      <c r="AE752" t="s">
        <v>5295</v>
      </c>
      <c r="AF752">
        <v>0</v>
      </c>
      <c r="AI752" t="s">
        <v>1042</v>
      </c>
      <c r="AM752" t="s">
        <v>5009</v>
      </c>
    </row>
    <row r="753" spans="1:39" x14ac:dyDescent="0.25">
      <c r="A753">
        <v>24</v>
      </c>
      <c r="B753" t="s">
        <v>5296</v>
      </c>
      <c r="C753" t="s">
        <v>840</v>
      </c>
      <c r="D753" t="s">
        <v>5175</v>
      </c>
      <c r="E753" t="s">
        <v>730</v>
      </c>
      <c r="F753" t="s">
        <v>2</v>
      </c>
      <c r="G753">
        <v>5</v>
      </c>
      <c r="H753" t="s">
        <v>841</v>
      </c>
      <c r="I753">
        <v>8904149700</v>
      </c>
      <c r="J753">
        <v>59.52</v>
      </c>
      <c r="K753" t="s">
        <v>5297</v>
      </c>
      <c r="L753">
        <v>50.83</v>
      </c>
      <c r="N753" t="s">
        <v>5297</v>
      </c>
      <c r="O753">
        <v>63</v>
      </c>
      <c r="P753" t="s">
        <v>5298</v>
      </c>
      <c r="Q753" t="s">
        <v>5299</v>
      </c>
      <c r="R753">
        <v>63</v>
      </c>
      <c r="S753">
        <v>57</v>
      </c>
      <c r="T753">
        <v>72</v>
      </c>
      <c r="AB753" t="s">
        <v>5300</v>
      </c>
      <c r="AC753">
        <v>33907</v>
      </c>
      <c r="AD753" t="s">
        <v>5301</v>
      </c>
      <c r="AE753" t="s">
        <v>5302</v>
      </c>
      <c r="AF753">
        <v>7892102552</v>
      </c>
      <c r="AI753" t="s">
        <v>1645</v>
      </c>
      <c r="AM753" t="s">
        <v>5000</v>
      </c>
    </row>
    <row r="754" spans="1:39" x14ac:dyDescent="0.25">
      <c r="A754">
        <v>25</v>
      </c>
      <c r="B754" t="s">
        <v>5303</v>
      </c>
      <c r="C754" t="s">
        <v>842</v>
      </c>
      <c r="D754" t="s">
        <v>5191</v>
      </c>
      <c r="E754" t="s">
        <v>730</v>
      </c>
      <c r="F754" t="s">
        <v>2</v>
      </c>
      <c r="G754">
        <v>5</v>
      </c>
      <c r="H754" t="s">
        <v>843</v>
      </c>
      <c r="I754">
        <v>8892712280</v>
      </c>
      <c r="J754">
        <v>72.48</v>
      </c>
      <c r="K754" t="s">
        <v>5044</v>
      </c>
      <c r="L754">
        <v>50</v>
      </c>
      <c r="N754" t="s">
        <v>4993</v>
      </c>
      <c r="O754">
        <v>55</v>
      </c>
      <c r="P754" t="s">
        <v>5032</v>
      </c>
      <c r="Q754" t="s">
        <v>5304</v>
      </c>
      <c r="R754">
        <v>64</v>
      </c>
      <c r="S754">
        <v>59</v>
      </c>
      <c r="T754">
        <v>67</v>
      </c>
      <c r="AB754" t="s">
        <v>5305</v>
      </c>
      <c r="AC754">
        <v>33952</v>
      </c>
      <c r="AD754" t="s">
        <v>5306</v>
      </c>
      <c r="AE754" t="s">
        <v>5307</v>
      </c>
      <c r="AF754">
        <v>7795163796</v>
      </c>
      <c r="AI754" t="s">
        <v>1042</v>
      </c>
      <c r="AM754" t="s">
        <v>5000</v>
      </c>
    </row>
    <row r="755" spans="1:39" x14ac:dyDescent="0.25">
      <c r="A755">
        <v>26</v>
      </c>
      <c r="B755" t="s">
        <v>5308</v>
      </c>
      <c r="C755" t="s">
        <v>844</v>
      </c>
      <c r="D755" t="s">
        <v>5191</v>
      </c>
      <c r="E755" t="s">
        <v>730</v>
      </c>
      <c r="F755" t="s">
        <v>2</v>
      </c>
      <c r="G755">
        <v>5</v>
      </c>
      <c r="H755" t="s">
        <v>845</v>
      </c>
      <c r="I755">
        <v>9591008087</v>
      </c>
      <c r="J755">
        <v>69</v>
      </c>
      <c r="K755" t="s">
        <v>1033</v>
      </c>
      <c r="L755">
        <v>42</v>
      </c>
      <c r="N755" t="s">
        <v>1033</v>
      </c>
      <c r="O755">
        <v>55</v>
      </c>
      <c r="P755" t="s">
        <v>5309</v>
      </c>
      <c r="Q755" t="s">
        <v>4973</v>
      </c>
      <c r="R755">
        <v>59</v>
      </c>
      <c r="S755">
        <v>58</v>
      </c>
      <c r="T755">
        <v>60</v>
      </c>
      <c r="AB755" t="s">
        <v>5310</v>
      </c>
      <c r="AC755">
        <v>34109</v>
      </c>
      <c r="AD755" t="s">
        <v>5311</v>
      </c>
      <c r="AE755" t="s">
        <v>5312</v>
      </c>
      <c r="AF755">
        <v>9945854329</v>
      </c>
      <c r="AI755" t="s">
        <v>1042</v>
      </c>
      <c r="AM755" t="s">
        <v>5000</v>
      </c>
    </row>
    <row r="756" spans="1:39" x14ac:dyDescent="0.25">
      <c r="A756">
        <v>27</v>
      </c>
      <c r="B756" t="s">
        <v>5313</v>
      </c>
      <c r="C756" t="s">
        <v>846</v>
      </c>
      <c r="D756" t="s">
        <v>5175</v>
      </c>
      <c r="E756" t="s">
        <v>730</v>
      </c>
      <c r="F756" t="s">
        <v>2</v>
      </c>
      <c r="G756">
        <v>5</v>
      </c>
      <c r="H756" t="s">
        <v>847</v>
      </c>
      <c r="I756">
        <v>9341256360</v>
      </c>
      <c r="J756">
        <v>86.88</v>
      </c>
      <c r="K756" t="s">
        <v>5314</v>
      </c>
      <c r="L756">
        <v>83.5</v>
      </c>
      <c r="N756" t="s">
        <v>4993</v>
      </c>
      <c r="O756">
        <v>83.33</v>
      </c>
      <c r="Q756" t="s">
        <v>4973</v>
      </c>
      <c r="R756">
        <v>0</v>
      </c>
      <c r="S756">
        <v>0</v>
      </c>
      <c r="T756">
        <v>79.84</v>
      </c>
      <c r="AB756" t="s">
        <v>5315</v>
      </c>
      <c r="AC756">
        <v>34412</v>
      </c>
      <c r="AD756" t="s">
        <v>5316</v>
      </c>
      <c r="AE756" t="s">
        <v>5317</v>
      </c>
      <c r="AF756">
        <v>0</v>
      </c>
      <c r="AI756" t="s">
        <v>1042</v>
      </c>
      <c r="AM756" t="s">
        <v>5009</v>
      </c>
    </row>
    <row r="757" spans="1:39" x14ac:dyDescent="0.25">
      <c r="A757">
        <v>28</v>
      </c>
      <c r="B757" t="s">
        <v>5318</v>
      </c>
      <c r="C757" t="s">
        <v>848</v>
      </c>
      <c r="D757" t="s">
        <v>5191</v>
      </c>
      <c r="E757" t="s">
        <v>730</v>
      </c>
      <c r="F757" t="s">
        <v>2</v>
      </c>
      <c r="G757">
        <v>5</v>
      </c>
      <c r="H757" t="s">
        <v>849</v>
      </c>
      <c r="I757">
        <v>8549871761</v>
      </c>
      <c r="J757">
        <v>72.930000000000007</v>
      </c>
      <c r="K757" t="s">
        <v>4971</v>
      </c>
      <c r="L757">
        <v>50.06</v>
      </c>
      <c r="N757" t="s">
        <v>4993</v>
      </c>
      <c r="O757">
        <v>62.63</v>
      </c>
      <c r="Q757" t="s">
        <v>5319</v>
      </c>
      <c r="R757">
        <v>0</v>
      </c>
      <c r="S757">
        <v>0</v>
      </c>
      <c r="T757">
        <v>72.06</v>
      </c>
      <c r="AB757" t="s">
        <v>5320</v>
      </c>
      <c r="AC757">
        <v>34065</v>
      </c>
      <c r="AD757" t="s">
        <v>5321</v>
      </c>
      <c r="AF757">
        <v>9148856681</v>
      </c>
      <c r="AI757" t="s">
        <v>1645</v>
      </c>
      <c r="AM757" t="s">
        <v>5009</v>
      </c>
    </row>
    <row r="758" spans="1:39" x14ac:dyDescent="0.25">
      <c r="A758">
        <v>29</v>
      </c>
      <c r="B758" t="s">
        <v>5303</v>
      </c>
      <c r="C758" t="s">
        <v>842</v>
      </c>
      <c r="D758" t="s">
        <v>5191</v>
      </c>
      <c r="E758" t="s">
        <v>730</v>
      </c>
      <c r="F758" t="s">
        <v>2</v>
      </c>
      <c r="G758">
        <v>5</v>
      </c>
      <c r="H758" t="s">
        <v>843</v>
      </c>
      <c r="I758">
        <v>8892712280</v>
      </c>
      <c r="J758">
        <v>72.48</v>
      </c>
      <c r="K758" t="s">
        <v>5044</v>
      </c>
      <c r="L758">
        <v>50</v>
      </c>
      <c r="N758" t="s">
        <v>4993</v>
      </c>
      <c r="O758">
        <v>55</v>
      </c>
      <c r="P758" t="s">
        <v>5032</v>
      </c>
      <c r="Q758" t="s">
        <v>5304</v>
      </c>
      <c r="R758">
        <v>59</v>
      </c>
      <c r="S758">
        <v>67</v>
      </c>
      <c r="T758">
        <v>0</v>
      </c>
      <c r="AB758" t="s">
        <v>5305</v>
      </c>
      <c r="AC758">
        <v>33952</v>
      </c>
      <c r="AD758" t="s">
        <v>5306</v>
      </c>
      <c r="AE758" t="s">
        <v>5307</v>
      </c>
      <c r="AF758">
        <v>7795163796</v>
      </c>
      <c r="AI758" t="s">
        <v>1042</v>
      </c>
      <c r="AM758" t="s">
        <v>5000</v>
      </c>
    </row>
    <row r="759" spans="1:39" x14ac:dyDescent="0.25">
      <c r="A759">
        <v>30</v>
      </c>
      <c r="B759" t="s">
        <v>5322</v>
      </c>
      <c r="C759" t="s">
        <v>850</v>
      </c>
      <c r="D759" t="s">
        <v>5191</v>
      </c>
      <c r="E759" t="s">
        <v>730</v>
      </c>
      <c r="F759" t="s">
        <v>2</v>
      </c>
      <c r="G759">
        <v>5</v>
      </c>
      <c r="H759" t="s">
        <v>851</v>
      </c>
      <c r="I759">
        <v>7204345534</v>
      </c>
      <c r="J759">
        <v>67.52</v>
      </c>
      <c r="K759" t="s">
        <v>5114</v>
      </c>
      <c r="L759">
        <v>38.33</v>
      </c>
      <c r="N759" t="s">
        <v>5323</v>
      </c>
      <c r="O759">
        <v>56.6</v>
      </c>
      <c r="P759" t="s">
        <v>5020</v>
      </c>
      <c r="Q759" t="s">
        <v>5324</v>
      </c>
      <c r="R759">
        <v>69.8</v>
      </c>
      <c r="S759">
        <v>65.08</v>
      </c>
      <c r="T759">
        <v>71.59</v>
      </c>
      <c r="AB759" t="s">
        <v>5325</v>
      </c>
      <c r="AC759">
        <v>34374</v>
      </c>
      <c r="AD759" t="s">
        <v>5326</v>
      </c>
      <c r="AE759" t="s">
        <v>5327</v>
      </c>
      <c r="AF759">
        <v>9449520471</v>
      </c>
      <c r="AI759" t="s">
        <v>1042</v>
      </c>
      <c r="AM759" t="s">
        <v>5000</v>
      </c>
    </row>
    <row r="760" spans="1:39" x14ac:dyDescent="0.25">
      <c r="A760">
        <v>31</v>
      </c>
      <c r="B760" t="s">
        <v>5328</v>
      </c>
      <c r="C760" t="s">
        <v>852</v>
      </c>
      <c r="D760" t="s">
        <v>5191</v>
      </c>
      <c r="E760" t="s">
        <v>730</v>
      </c>
      <c r="F760" t="s">
        <v>2</v>
      </c>
      <c r="G760">
        <v>5</v>
      </c>
      <c r="H760" t="s">
        <v>853</v>
      </c>
      <c r="I760">
        <v>9030309849</v>
      </c>
      <c r="J760">
        <v>83.14</v>
      </c>
      <c r="K760" t="s">
        <v>5329</v>
      </c>
      <c r="L760">
        <v>79.2</v>
      </c>
      <c r="N760" t="s">
        <v>5330</v>
      </c>
      <c r="O760">
        <v>82.27</v>
      </c>
      <c r="P760" t="s">
        <v>142</v>
      </c>
      <c r="Q760" t="s">
        <v>5331</v>
      </c>
      <c r="R760">
        <v>0</v>
      </c>
      <c r="S760">
        <v>0</v>
      </c>
      <c r="T760">
        <v>67.84</v>
      </c>
      <c r="AB760" t="s">
        <v>5332</v>
      </c>
      <c r="AC760">
        <v>35240</v>
      </c>
      <c r="AD760" t="s">
        <v>5333</v>
      </c>
      <c r="AE760" t="s">
        <v>5334</v>
      </c>
      <c r="AF760">
        <v>8919052417</v>
      </c>
      <c r="AI760" t="s">
        <v>1645</v>
      </c>
      <c r="AM760" t="s">
        <v>5009</v>
      </c>
    </row>
    <row r="761" spans="1:39" x14ac:dyDescent="0.25">
      <c r="A761">
        <v>32</v>
      </c>
      <c r="B761" t="s">
        <v>5335</v>
      </c>
      <c r="C761" t="s">
        <v>854</v>
      </c>
      <c r="D761" t="s">
        <v>5191</v>
      </c>
      <c r="E761" t="s">
        <v>730</v>
      </c>
      <c r="F761" t="s">
        <v>2</v>
      </c>
      <c r="G761">
        <v>5</v>
      </c>
      <c r="H761" t="s">
        <v>855</v>
      </c>
      <c r="I761">
        <v>9010186368</v>
      </c>
      <c r="J761">
        <v>86.83</v>
      </c>
      <c r="K761" t="s">
        <v>5329</v>
      </c>
      <c r="L761">
        <v>93.9</v>
      </c>
      <c r="N761" t="s">
        <v>5330</v>
      </c>
      <c r="O761">
        <v>75.22</v>
      </c>
      <c r="P761" t="s">
        <v>142</v>
      </c>
      <c r="Q761" t="s">
        <v>5331</v>
      </c>
      <c r="R761">
        <v>0</v>
      </c>
      <c r="S761">
        <v>0</v>
      </c>
      <c r="T761">
        <v>68.61</v>
      </c>
      <c r="AB761" t="s">
        <v>5336</v>
      </c>
      <c r="AC761">
        <v>35256</v>
      </c>
      <c r="AD761" t="s">
        <v>5337</v>
      </c>
      <c r="AE761" t="s">
        <v>5338</v>
      </c>
      <c r="AF761">
        <v>8341800699</v>
      </c>
      <c r="AI761" t="s">
        <v>1645</v>
      </c>
      <c r="AM761" t="s">
        <v>5009</v>
      </c>
    </row>
    <row r="762" spans="1:39" x14ac:dyDescent="0.25">
      <c r="A762">
        <v>33</v>
      </c>
      <c r="B762" t="s">
        <v>5339</v>
      </c>
      <c r="C762" t="s">
        <v>856</v>
      </c>
      <c r="D762" t="s">
        <v>5175</v>
      </c>
      <c r="E762" t="s">
        <v>730</v>
      </c>
      <c r="F762" t="s">
        <v>2</v>
      </c>
      <c r="G762">
        <v>5</v>
      </c>
      <c r="H762" t="s">
        <v>857</v>
      </c>
      <c r="I762">
        <v>8884333828</v>
      </c>
      <c r="J762">
        <v>60</v>
      </c>
      <c r="K762" t="s">
        <v>5340</v>
      </c>
      <c r="L762">
        <v>50</v>
      </c>
      <c r="N762" t="s">
        <v>5341</v>
      </c>
      <c r="O762">
        <v>70</v>
      </c>
      <c r="P762" t="s">
        <v>5032</v>
      </c>
      <c r="Q762" t="s">
        <v>4995</v>
      </c>
      <c r="R762">
        <v>70</v>
      </c>
      <c r="S762">
        <v>70</v>
      </c>
      <c r="T762">
        <v>74</v>
      </c>
      <c r="AB762" t="s">
        <v>5342</v>
      </c>
      <c r="AC762">
        <v>42981</v>
      </c>
      <c r="AD762" t="s">
        <v>5343</v>
      </c>
      <c r="AE762" t="s">
        <v>5344</v>
      </c>
      <c r="AF762">
        <v>8904448880</v>
      </c>
      <c r="AI762" t="s">
        <v>1042</v>
      </c>
      <c r="AM762" t="s">
        <v>5000</v>
      </c>
    </row>
    <row r="763" spans="1:39" x14ac:dyDescent="0.25">
      <c r="A763">
        <v>34</v>
      </c>
      <c r="B763" t="s">
        <v>5345</v>
      </c>
      <c r="C763" t="s">
        <v>858</v>
      </c>
      <c r="D763" t="s">
        <v>5191</v>
      </c>
      <c r="E763" t="s">
        <v>730</v>
      </c>
      <c r="F763" t="s">
        <v>2</v>
      </c>
      <c r="G763">
        <v>5</v>
      </c>
      <c r="H763" t="s">
        <v>859</v>
      </c>
      <c r="I763">
        <v>9445156153</v>
      </c>
      <c r="J763">
        <v>43</v>
      </c>
      <c r="K763">
        <v>50</v>
      </c>
      <c r="L763">
        <v>53</v>
      </c>
      <c r="N763">
        <v>56</v>
      </c>
      <c r="O763">
        <v>60</v>
      </c>
      <c r="P763" t="s">
        <v>4979</v>
      </c>
      <c r="Q763" t="s">
        <v>5346</v>
      </c>
      <c r="R763">
        <v>61.45</v>
      </c>
      <c r="S763">
        <v>56.25</v>
      </c>
      <c r="T763">
        <v>60.54</v>
      </c>
      <c r="AB763" t="s">
        <v>5347</v>
      </c>
      <c r="AC763">
        <v>34197</v>
      </c>
      <c r="AD763" t="s">
        <v>5348</v>
      </c>
      <c r="AE763" t="s">
        <v>5349</v>
      </c>
      <c r="AF763">
        <v>7402634282</v>
      </c>
      <c r="AI763" t="s">
        <v>5350</v>
      </c>
      <c r="AM763" t="s">
        <v>5000</v>
      </c>
    </row>
    <row r="764" spans="1:39" x14ac:dyDescent="0.25">
      <c r="A764">
        <v>35</v>
      </c>
      <c r="B764" t="s">
        <v>5351</v>
      </c>
      <c r="C764" t="s">
        <v>860</v>
      </c>
      <c r="D764" t="s">
        <v>5175</v>
      </c>
      <c r="E764" t="s">
        <v>730</v>
      </c>
      <c r="F764" t="s">
        <v>2</v>
      </c>
      <c r="G764">
        <v>5</v>
      </c>
      <c r="H764" t="s">
        <v>861</v>
      </c>
      <c r="I764">
        <v>8762695818</v>
      </c>
      <c r="J764">
        <v>49.12</v>
      </c>
      <c r="K764" t="s">
        <v>4971</v>
      </c>
      <c r="L764">
        <v>40.83</v>
      </c>
      <c r="N764" t="s">
        <v>5352</v>
      </c>
      <c r="O764">
        <v>68.94</v>
      </c>
      <c r="P764" t="s">
        <v>4994</v>
      </c>
      <c r="Q764" t="s">
        <v>5353</v>
      </c>
      <c r="R764">
        <v>0</v>
      </c>
      <c r="S764">
        <v>0</v>
      </c>
      <c r="T764">
        <v>75.53</v>
      </c>
      <c r="AB764" t="s">
        <v>5354</v>
      </c>
      <c r="AC764">
        <v>34598</v>
      </c>
      <c r="AD764" t="s">
        <v>5355</v>
      </c>
      <c r="AE764" t="s">
        <v>5356</v>
      </c>
      <c r="AF764">
        <v>8892722497</v>
      </c>
      <c r="AI764" t="s">
        <v>1042</v>
      </c>
      <c r="AM764" t="s">
        <v>5009</v>
      </c>
    </row>
    <row r="765" spans="1:39" x14ac:dyDescent="0.25">
      <c r="A765">
        <v>36</v>
      </c>
      <c r="B765" t="s">
        <v>5357</v>
      </c>
      <c r="C765" t="s">
        <v>862</v>
      </c>
      <c r="D765" t="s">
        <v>5175</v>
      </c>
      <c r="E765" t="s">
        <v>730</v>
      </c>
      <c r="F765" t="s">
        <v>2</v>
      </c>
      <c r="G765">
        <v>5</v>
      </c>
      <c r="H765" t="s">
        <v>863</v>
      </c>
      <c r="I765">
        <v>8892303723</v>
      </c>
      <c r="J765">
        <v>55.5</v>
      </c>
      <c r="K765" t="s">
        <v>5358</v>
      </c>
      <c r="L765">
        <v>49.9</v>
      </c>
      <c r="N765" t="s">
        <v>5358</v>
      </c>
      <c r="O765">
        <v>57</v>
      </c>
      <c r="P765" t="s">
        <v>5359</v>
      </c>
      <c r="Q765" t="s">
        <v>5052</v>
      </c>
      <c r="R765">
        <v>52.5</v>
      </c>
      <c r="S765">
        <v>58</v>
      </c>
      <c r="T765">
        <v>66.400000000000006</v>
      </c>
      <c r="AB765" t="s">
        <v>5360</v>
      </c>
      <c r="AC765">
        <v>34664</v>
      </c>
      <c r="AD765" t="s">
        <v>5361</v>
      </c>
      <c r="AE765" t="s">
        <v>5362</v>
      </c>
      <c r="AF765">
        <v>9663329292</v>
      </c>
      <c r="AI765" t="s">
        <v>1042</v>
      </c>
      <c r="AM765" t="s">
        <v>5000</v>
      </c>
    </row>
    <row r="767" spans="1:39" x14ac:dyDescent="0.25">
      <c r="A767">
        <v>1</v>
      </c>
      <c r="B767" t="s">
        <v>5363</v>
      </c>
      <c r="C767" t="s">
        <v>864</v>
      </c>
      <c r="D767" t="s">
        <v>5191</v>
      </c>
      <c r="E767" t="s">
        <v>748</v>
      </c>
      <c r="F767" t="s">
        <v>118</v>
      </c>
      <c r="G767">
        <v>5</v>
      </c>
      <c r="H767" t="s">
        <v>865</v>
      </c>
      <c r="I767">
        <v>9620178171</v>
      </c>
      <c r="J767">
        <v>71</v>
      </c>
      <c r="K767" t="s">
        <v>5364</v>
      </c>
      <c r="L767">
        <v>49</v>
      </c>
      <c r="N767" t="s">
        <v>5364</v>
      </c>
      <c r="O767">
        <v>69</v>
      </c>
      <c r="P767" t="s">
        <v>5032</v>
      </c>
      <c r="Q767" t="s">
        <v>5365</v>
      </c>
      <c r="R767">
        <v>0</v>
      </c>
      <c r="S767">
        <v>0</v>
      </c>
      <c r="T767">
        <v>69</v>
      </c>
      <c r="AB767" t="s">
        <v>5366</v>
      </c>
      <c r="AC767">
        <v>34874</v>
      </c>
      <c r="AD767" t="s">
        <v>5367</v>
      </c>
      <c r="AE767" t="s">
        <v>5368</v>
      </c>
      <c r="AF767">
        <v>7795411111</v>
      </c>
      <c r="AI767" t="s">
        <v>4999</v>
      </c>
    </row>
    <row r="768" spans="1:39" x14ac:dyDescent="0.25">
      <c r="A768">
        <v>2</v>
      </c>
      <c r="B768" t="s">
        <v>5369</v>
      </c>
      <c r="C768" t="s">
        <v>866</v>
      </c>
      <c r="D768" t="s">
        <v>5191</v>
      </c>
      <c r="E768" t="s">
        <v>748</v>
      </c>
      <c r="F768" t="s">
        <v>118</v>
      </c>
      <c r="G768">
        <v>5</v>
      </c>
      <c r="H768" t="s">
        <v>867</v>
      </c>
      <c r="I768">
        <v>7829159267</v>
      </c>
      <c r="J768">
        <v>88.98</v>
      </c>
      <c r="K768" t="s">
        <v>1098</v>
      </c>
      <c r="L768">
        <v>75.599999999999994</v>
      </c>
      <c r="N768" t="s">
        <v>1211</v>
      </c>
      <c r="O768">
        <v>67.8</v>
      </c>
      <c r="P768" t="s">
        <v>142</v>
      </c>
      <c r="Q768" t="s">
        <v>5370</v>
      </c>
      <c r="R768">
        <v>0</v>
      </c>
      <c r="S768">
        <v>0</v>
      </c>
      <c r="T768">
        <v>83.6</v>
      </c>
      <c r="AB768" t="s">
        <v>5371</v>
      </c>
      <c r="AC768">
        <v>35073</v>
      </c>
      <c r="AD768" t="s">
        <v>5372</v>
      </c>
      <c r="AE768" t="s">
        <v>5373</v>
      </c>
      <c r="AF768">
        <v>8867740584</v>
      </c>
      <c r="AI768" t="s">
        <v>1042</v>
      </c>
    </row>
    <row r="769" spans="1:39" x14ac:dyDescent="0.25">
      <c r="A769">
        <v>3</v>
      </c>
      <c r="B769" t="s">
        <v>5374</v>
      </c>
      <c r="C769" t="s">
        <v>868</v>
      </c>
      <c r="D769" t="s">
        <v>5175</v>
      </c>
      <c r="E769" t="s">
        <v>748</v>
      </c>
      <c r="F769" t="s">
        <v>118</v>
      </c>
      <c r="G769">
        <v>5</v>
      </c>
      <c r="H769" t="s">
        <v>869</v>
      </c>
      <c r="I769">
        <v>7829159224</v>
      </c>
      <c r="J769">
        <v>74</v>
      </c>
      <c r="K769" t="s">
        <v>1060</v>
      </c>
      <c r="L769">
        <v>84</v>
      </c>
      <c r="N769" t="s">
        <v>1060</v>
      </c>
      <c r="O769">
        <v>67.22</v>
      </c>
      <c r="P769" t="s">
        <v>5032</v>
      </c>
      <c r="Q769" t="s">
        <v>5375</v>
      </c>
      <c r="R769">
        <v>0</v>
      </c>
      <c r="S769">
        <v>0</v>
      </c>
      <c r="T769">
        <v>84.1</v>
      </c>
      <c r="AB769" t="s">
        <v>5376</v>
      </c>
      <c r="AC769">
        <v>42826</v>
      </c>
      <c r="AD769" t="s">
        <v>5377</v>
      </c>
      <c r="AE769" t="s">
        <v>5378</v>
      </c>
      <c r="AF769">
        <v>8867740584</v>
      </c>
      <c r="AI769" t="s">
        <v>1042</v>
      </c>
      <c r="AM769" t="s">
        <v>5009</v>
      </c>
    </row>
    <row r="770" spans="1:39" x14ac:dyDescent="0.25">
      <c r="A770">
        <v>4</v>
      </c>
      <c r="B770" t="s">
        <v>5379</v>
      </c>
      <c r="C770" t="s">
        <v>870</v>
      </c>
      <c r="D770" t="s">
        <v>5175</v>
      </c>
      <c r="E770" t="s">
        <v>748</v>
      </c>
      <c r="F770" t="s">
        <v>118</v>
      </c>
      <c r="G770">
        <v>5</v>
      </c>
      <c r="H770" t="s">
        <v>871</v>
      </c>
      <c r="I770">
        <v>9844671666</v>
      </c>
      <c r="J770">
        <v>80.959999999999994</v>
      </c>
      <c r="K770" t="s">
        <v>5114</v>
      </c>
      <c r="L770">
        <v>55.33</v>
      </c>
      <c r="N770" t="s">
        <v>5114</v>
      </c>
      <c r="O770">
        <v>70.510000000000005</v>
      </c>
      <c r="P770" t="s">
        <v>5032</v>
      </c>
      <c r="Q770" t="s">
        <v>5380</v>
      </c>
      <c r="R770">
        <v>0</v>
      </c>
      <c r="S770">
        <v>0</v>
      </c>
      <c r="T770">
        <v>66</v>
      </c>
      <c r="AB770" t="s">
        <v>5381</v>
      </c>
      <c r="AC770">
        <v>35031</v>
      </c>
      <c r="AD770" t="s">
        <v>5382</v>
      </c>
      <c r="AE770" t="s">
        <v>5383</v>
      </c>
      <c r="AF770">
        <v>9844671666</v>
      </c>
      <c r="AI770" t="s">
        <v>1042</v>
      </c>
      <c r="AM770" t="s">
        <v>5009</v>
      </c>
    </row>
    <row r="771" spans="1:39" x14ac:dyDescent="0.25">
      <c r="A771">
        <v>5</v>
      </c>
      <c r="B771" t="s">
        <v>5384</v>
      </c>
      <c r="C771" t="s">
        <v>872</v>
      </c>
      <c r="D771" t="s">
        <v>5175</v>
      </c>
      <c r="E771" t="s">
        <v>748</v>
      </c>
      <c r="F771" t="s">
        <v>118</v>
      </c>
      <c r="G771">
        <v>5</v>
      </c>
      <c r="H771" t="s">
        <v>873</v>
      </c>
      <c r="I771">
        <v>9632225707</v>
      </c>
      <c r="J771">
        <v>85</v>
      </c>
      <c r="K771" t="s">
        <v>5128</v>
      </c>
      <c r="L771">
        <v>54</v>
      </c>
      <c r="N771" t="s">
        <v>5128</v>
      </c>
      <c r="O771">
        <v>72</v>
      </c>
      <c r="P771" t="s">
        <v>5020</v>
      </c>
      <c r="Q771" t="s">
        <v>5385</v>
      </c>
      <c r="R771">
        <v>0</v>
      </c>
      <c r="S771">
        <v>0</v>
      </c>
      <c r="T771">
        <v>72</v>
      </c>
      <c r="AB771" t="s">
        <v>5386</v>
      </c>
      <c r="AC771">
        <v>34767</v>
      </c>
      <c r="AD771" t="s">
        <v>5387</v>
      </c>
      <c r="AE771" t="s">
        <v>5388</v>
      </c>
      <c r="AF771">
        <v>0</v>
      </c>
      <c r="AI771" t="s">
        <v>1645</v>
      </c>
      <c r="AM771" t="s">
        <v>5009</v>
      </c>
    </row>
    <row r="772" spans="1:39" x14ac:dyDescent="0.25">
      <c r="A772">
        <v>6</v>
      </c>
      <c r="B772" t="s">
        <v>5389</v>
      </c>
      <c r="C772" t="s">
        <v>874</v>
      </c>
      <c r="D772" t="s">
        <v>5175</v>
      </c>
      <c r="E772" t="s">
        <v>748</v>
      </c>
      <c r="F772" t="s">
        <v>118</v>
      </c>
      <c r="G772">
        <v>5</v>
      </c>
      <c r="H772" t="s">
        <v>875</v>
      </c>
      <c r="I772">
        <v>8197266316</v>
      </c>
      <c r="J772">
        <v>89</v>
      </c>
      <c r="K772" t="s">
        <v>5390</v>
      </c>
      <c r="L772">
        <v>54</v>
      </c>
      <c r="N772" t="s">
        <v>5391</v>
      </c>
      <c r="O772">
        <v>76</v>
      </c>
      <c r="P772" t="s">
        <v>5020</v>
      </c>
      <c r="Q772" t="s">
        <v>5392</v>
      </c>
      <c r="R772">
        <v>0</v>
      </c>
      <c r="S772">
        <v>0</v>
      </c>
      <c r="T772">
        <v>78</v>
      </c>
      <c r="AB772" t="s">
        <v>5393</v>
      </c>
      <c r="AC772">
        <v>34845</v>
      </c>
      <c r="AD772" t="s">
        <v>5394</v>
      </c>
      <c r="AE772" t="s">
        <v>5395</v>
      </c>
      <c r="AF772">
        <v>0</v>
      </c>
      <c r="AI772" t="s">
        <v>4999</v>
      </c>
      <c r="AM772" t="s">
        <v>5000</v>
      </c>
    </row>
    <row r="773" spans="1:39" x14ac:dyDescent="0.25">
      <c r="A773">
        <v>7</v>
      </c>
      <c r="B773" t="s">
        <v>5396</v>
      </c>
      <c r="C773" t="s">
        <v>876</v>
      </c>
      <c r="D773" t="s">
        <v>5191</v>
      </c>
      <c r="E773" t="s">
        <v>748</v>
      </c>
      <c r="F773" t="s">
        <v>118</v>
      </c>
      <c r="G773">
        <v>5</v>
      </c>
      <c r="H773" t="s">
        <v>877</v>
      </c>
      <c r="I773">
        <v>9663235383</v>
      </c>
      <c r="J773">
        <v>63.68</v>
      </c>
      <c r="K773" t="s">
        <v>5397</v>
      </c>
      <c r="N773" t="s">
        <v>1033</v>
      </c>
      <c r="O773">
        <v>74.650000000000006</v>
      </c>
      <c r="P773" t="s">
        <v>1033</v>
      </c>
      <c r="Q773" t="s">
        <v>4973</v>
      </c>
      <c r="R773">
        <v>0</v>
      </c>
      <c r="S773">
        <v>0</v>
      </c>
      <c r="T773">
        <v>75</v>
      </c>
      <c r="AB773" t="s">
        <v>5398</v>
      </c>
      <c r="AC773">
        <v>33453</v>
      </c>
      <c r="AD773" t="s">
        <v>5399</v>
      </c>
      <c r="AE773" t="s">
        <v>5400</v>
      </c>
      <c r="AF773">
        <v>9663235383</v>
      </c>
      <c r="AI773" t="s">
        <v>1042</v>
      </c>
      <c r="AM773" t="s">
        <v>5009</v>
      </c>
    </row>
    <row r="774" spans="1:39" x14ac:dyDescent="0.25">
      <c r="A774">
        <v>8</v>
      </c>
      <c r="B774" t="s">
        <v>5401</v>
      </c>
      <c r="C774" t="s">
        <v>878</v>
      </c>
      <c r="D774" t="s">
        <v>5175</v>
      </c>
      <c r="E774" t="s">
        <v>748</v>
      </c>
      <c r="F774" t="s">
        <v>118</v>
      </c>
      <c r="G774">
        <v>5</v>
      </c>
      <c r="H774" t="s">
        <v>879</v>
      </c>
      <c r="I774">
        <v>9620494892</v>
      </c>
      <c r="J774">
        <v>89.4</v>
      </c>
      <c r="K774" t="s">
        <v>5114</v>
      </c>
      <c r="L774">
        <v>75</v>
      </c>
      <c r="N774" t="s">
        <v>5114</v>
      </c>
      <c r="O774">
        <v>71.5</v>
      </c>
      <c r="P774" t="s">
        <v>5003</v>
      </c>
      <c r="Q774" t="s">
        <v>5402</v>
      </c>
      <c r="R774">
        <v>0</v>
      </c>
      <c r="S774">
        <v>0</v>
      </c>
      <c r="T774">
        <v>75</v>
      </c>
      <c r="AB774" t="s">
        <v>5403</v>
      </c>
      <c r="AC774">
        <v>34914</v>
      </c>
      <c r="AD774" t="s">
        <v>5404</v>
      </c>
      <c r="AE774" t="s">
        <v>5405</v>
      </c>
      <c r="AF774">
        <v>0</v>
      </c>
      <c r="AI774" t="s">
        <v>1042</v>
      </c>
      <c r="AM774" t="s">
        <v>5009</v>
      </c>
    </row>
    <row r="775" spans="1:39" x14ac:dyDescent="0.25">
      <c r="A775">
        <v>9</v>
      </c>
      <c r="B775" t="s">
        <v>5406</v>
      </c>
      <c r="C775" t="s">
        <v>880</v>
      </c>
      <c r="D775" t="s">
        <v>5191</v>
      </c>
      <c r="E775" t="s">
        <v>748</v>
      </c>
      <c r="F775" t="s">
        <v>118</v>
      </c>
      <c r="G775">
        <v>5</v>
      </c>
      <c r="H775" t="s">
        <v>881</v>
      </c>
      <c r="I775">
        <v>9972906424</v>
      </c>
      <c r="J775">
        <v>63</v>
      </c>
      <c r="K775" t="s">
        <v>5407</v>
      </c>
      <c r="L775">
        <v>66</v>
      </c>
      <c r="N775" t="s">
        <v>5408</v>
      </c>
      <c r="O775">
        <v>64</v>
      </c>
      <c r="P775" t="s">
        <v>5032</v>
      </c>
      <c r="Q775" t="s">
        <v>5409</v>
      </c>
      <c r="R775">
        <v>66</v>
      </c>
      <c r="S775">
        <v>68</v>
      </c>
      <c r="T775">
        <v>74</v>
      </c>
      <c r="AB775" t="s">
        <v>5410</v>
      </c>
      <c r="AC775">
        <v>34709</v>
      </c>
      <c r="AD775" t="s">
        <v>5411</v>
      </c>
      <c r="AE775" t="s">
        <v>5412</v>
      </c>
      <c r="AF775">
        <v>9845816081</v>
      </c>
      <c r="AI775" t="s">
        <v>1041</v>
      </c>
      <c r="AM775" t="s">
        <v>5000</v>
      </c>
    </row>
    <row r="776" spans="1:39" x14ac:dyDescent="0.25">
      <c r="A776">
        <v>10</v>
      </c>
      <c r="B776" t="s">
        <v>5413</v>
      </c>
      <c r="C776" t="s">
        <v>882</v>
      </c>
      <c r="D776" t="s">
        <v>5191</v>
      </c>
      <c r="E776" t="s">
        <v>748</v>
      </c>
      <c r="F776" t="s">
        <v>118</v>
      </c>
      <c r="G776">
        <v>5</v>
      </c>
      <c r="H776" t="s">
        <v>883</v>
      </c>
      <c r="I776">
        <v>9597771814</v>
      </c>
      <c r="J776">
        <v>87.2</v>
      </c>
      <c r="K776" t="s">
        <v>1030</v>
      </c>
      <c r="L776">
        <v>79.25</v>
      </c>
      <c r="N776" t="s">
        <v>1030</v>
      </c>
      <c r="O776">
        <v>78.3</v>
      </c>
      <c r="P776" t="s">
        <v>5414</v>
      </c>
      <c r="Q776" t="s">
        <v>5415</v>
      </c>
      <c r="R776">
        <v>84</v>
      </c>
      <c r="S776">
        <v>83</v>
      </c>
      <c r="T776">
        <v>82</v>
      </c>
      <c r="AB776" t="s">
        <v>5416</v>
      </c>
      <c r="AC776">
        <v>34602</v>
      </c>
      <c r="AD776" t="s">
        <v>5417</v>
      </c>
      <c r="AE776" t="s">
        <v>5418</v>
      </c>
      <c r="AF776">
        <v>8056294838</v>
      </c>
      <c r="AI776" t="s">
        <v>1645</v>
      </c>
      <c r="AM776" t="s">
        <v>5000</v>
      </c>
    </row>
    <row r="777" spans="1:39" x14ac:dyDescent="0.25">
      <c r="A777">
        <v>11</v>
      </c>
      <c r="B777" t="s">
        <v>5419</v>
      </c>
      <c r="C777" t="s">
        <v>884</v>
      </c>
      <c r="D777" t="s">
        <v>5191</v>
      </c>
      <c r="E777" t="s">
        <v>748</v>
      </c>
      <c r="F777" t="s">
        <v>118</v>
      </c>
      <c r="G777">
        <v>5</v>
      </c>
      <c r="H777" t="s">
        <v>885</v>
      </c>
      <c r="I777">
        <v>9008727878</v>
      </c>
      <c r="J777">
        <v>79</v>
      </c>
      <c r="K777" t="s">
        <v>5420</v>
      </c>
      <c r="L777">
        <v>74</v>
      </c>
      <c r="N777" t="s">
        <v>5420</v>
      </c>
      <c r="O777">
        <v>60</v>
      </c>
      <c r="P777" t="s">
        <v>5032</v>
      </c>
      <c r="Q777" t="s">
        <v>4973</v>
      </c>
      <c r="R777">
        <v>66</v>
      </c>
      <c r="S777">
        <v>59</v>
      </c>
      <c r="T777">
        <v>70</v>
      </c>
      <c r="AB777" t="s">
        <v>5421</v>
      </c>
      <c r="AC777">
        <v>34462</v>
      </c>
      <c r="AD777" t="s">
        <v>5422</v>
      </c>
      <c r="AE777" t="s">
        <v>5423</v>
      </c>
      <c r="AF777">
        <v>8197139613</v>
      </c>
      <c r="AI777" t="s">
        <v>1042</v>
      </c>
      <c r="AM777" t="s">
        <v>5000</v>
      </c>
    </row>
    <row r="778" spans="1:39" x14ac:dyDescent="0.25">
      <c r="A778">
        <v>12</v>
      </c>
      <c r="B778" t="s">
        <v>5424</v>
      </c>
      <c r="C778" t="s">
        <v>886</v>
      </c>
      <c r="D778" t="s">
        <v>5191</v>
      </c>
      <c r="E778" t="s">
        <v>748</v>
      </c>
      <c r="F778" t="s">
        <v>118</v>
      </c>
      <c r="G778">
        <v>5</v>
      </c>
      <c r="H778" t="s">
        <v>887</v>
      </c>
      <c r="I778">
        <v>8943813412</v>
      </c>
      <c r="J778">
        <v>82</v>
      </c>
      <c r="K778" t="s">
        <v>5002</v>
      </c>
      <c r="L778">
        <v>62</v>
      </c>
      <c r="N778" t="s">
        <v>5002</v>
      </c>
      <c r="O778">
        <v>56</v>
      </c>
      <c r="P778" t="s">
        <v>5032</v>
      </c>
      <c r="Q778" t="s">
        <v>5425</v>
      </c>
      <c r="R778">
        <v>69</v>
      </c>
      <c r="S778">
        <v>63</v>
      </c>
      <c r="T778">
        <v>70</v>
      </c>
      <c r="AB778" t="s">
        <v>5426</v>
      </c>
      <c r="AC778">
        <v>34516</v>
      </c>
      <c r="AD778" t="s">
        <v>5427</v>
      </c>
      <c r="AE778" t="s">
        <v>5428</v>
      </c>
      <c r="AF778">
        <v>9980005880</v>
      </c>
      <c r="AI778" t="s">
        <v>1042</v>
      </c>
      <c r="AM778" t="s">
        <v>5000</v>
      </c>
    </row>
    <row r="779" spans="1:39" x14ac:dyDescent="0.25">
      <c r="A779">
        <v>13</v>
      </c>
      <c r="B779" t="s">
        <v>5429</v>
      </c>
      <c r="C779" t="s">
        <v>888</v>
      </c>
      <c r="D779" t="s">
        <v>5191</v>
      </c>
      <c r="E779" t="s">
        <v>748</v>
      </c>
      <c r="F779" t="s">
        <v>118</v>
      </c>
      <c r="G779">
        <v>5</v>
      </c>
      <c r="H779" t="s">
        <v>889</v>
      </c>
      <c r="I779">
        <v>9742583630</v>
      </c>
      <c r="J779">
        <v>68</v>
      </c>
      <c r="K779" t="s">
        <v>5114</v>
      </c>
      <c r="L779">
        <v>50</v>
      </c>
      <c r="N779" t="s">
        <v>5114</v>
      </c>
      <c r="O779">
        <v>61</v>
      </c>
      <c r="P779" t="s">
        <v>5003</v>
      </c>
      <c r="Q779" t="s">
        <v>5052</v>
      </c>
      <c r="R779">
        <v>72</v>
      </c>
      <c r="S779">
        <v>62</v>
      </c>
      <c r="T779">
        <v>78</v>
      </c>
      <c r="AB779" t="s">
        <v>5430</v>
      </c>
      <c r="AC779">
        <v>34252</v>
      </c>
      <c r="AD779" t="s">
        <v>5431</v>
      </c>
      <c r="AE779" t="s">
        <v>5432</v>
      </c>
      <c r="AF779">
        <v>9742583630</v>
      </c>
      <c r="AI779" t="s">
        <v>1042</v>
      </c>
      <c r="AM779" t="s">
        <v>5000</v>
      </c>
    </row>
    <row r="780" spans="1:39" x14ac:dyDescent="0.25">
      <c r="A780">
        <v>14</v>
      </c>
      <c r="B780" t="s">
        <v>5433</v>
      </c>
      <c r="C780" t="s">
        <v>890</v>
      </c>
      <c r="D780" t="s">
        <v>5175</v>
      </c>
      <c r="E780" t="s">
        <v>748</v>
      </c>
      <c r="F780" t="s">
        <v>118</v>
      </c>
      <c r="G780">
        <v>5</v>
      </c>
      <c r="H780" t="s">
        <v>891</v>
      </c>
      <c r="I780">
        <v>8951021395</v>
      </c>
      <c r="J780">
        <v>40</v>
      </c>
      <c r="K780">
        <v>250</v>
      </c>
      <c r="L780">
        <v>46</v>
      </c>
      <c r="N780">
        <v>280</v>
      </c>
      <c r="O780">
        <v>74</v>
      </c>
      <c r="P780" t="s">
        <v>5032</v>
      </c>
      <c r="Q780" t="s">
        <v>5434</v>
      </c>
      <c r="R780">
        <v>69.84</v>
      </c>
      <c r="S780">
        <v>74.319999999999993</v>
      </c>
      <c r="T780">
        <v>84.69</v>
      </c>
      <c r="AB780" t="s">
        <v>5435</v>
      </c>
      <c r="AC780">
        <v>34779</v>
      </c>
      <c r="AD780" t="s">
        <v>5436</v>
      </c>
      <c r="AE780" t="s">
        <v>5437</v>
      </c>
      <c r="AF780">
        <v>7411232706</v>
      </c>
      <c r="AI780" t="s">
        <v>1042</v>
      </c>
      <c r="AM780" t="s">
        <v>5000</v>
      </c>
    </row>
    <row r="781" spans="1:39" x14ac:dyDescent="0.25">
      <c r="A781">
        <v>15</v>
      </c>
      <c r="B781" t="s">
        <v>5438</v>
      </c>
      <c r="C781" t="s">
        <v>892</v>
      </c>
      <c r="D781" t="s">
        <v>5175</v>
      </c>
      <c r="E781" t="s">
        <v>748</v>
      </c>
      <c r="F781" t="s">
        <v>118</v>
      </c>
      <c r="G781">
        <v>5</v>
      </c>
      <c r="H781" t="s">
        <v>893</v>
      </c>
      <c r="I781">
        <v>9036511136</v>
      </c>
      <c r="J781">
        <v>63.04</v>
      </c>
      <c r="K781">
        <v>63.04</v>
      </c>
      <c r="L781">
        <v>52</v>
      </c>
      <c r="N781">
        <v>52</v>
      </c>
      <c r="O781">
        <v>72.52</v>
      </c>
      <c r="P781" t="s">
        <v>5003</v>
      </c>
      <c r="Q781" t="s">
        <v>5052</v>
      </c>
      <c r="R781">
        <v>72.099999999999994</v>
      </c>
      <c r="S781">
        <v>79</v>
      </c>
      <c r="T781">
        <v>86.05</v>
      </c>
      <c r="AB781" t="s">
        <v>5439</v>
      </c>
      <c r="AC781">
        <v>34623</v>
      </c>
      <c r="AD781" t="s">
        <v>5440</v>
      </c>
      <c r="AE781" t="s">
        <v>5441</v>
      </c>
      <c r="AF781">
        <v>9916521333</v>
      </c>
      <c r="AI781" t="s">
        <v>1041</v>
      </c>
      <c r="AM781" t="s">
        <v>5000</v>
      </c>
    </row>
    <row r="782" spans="1:39" x14ac:dyDescent="0.25">
      <c r="A782">
        <v>16</v>
      </c>
      <c r="B782" t="s">
        <v>5442</v>
      </c>
      <c r="C782" t="s">
        <v>894</v>
      </c>
      <c r="D782" t="s">
        <v>5191</v>
      </c>
      <c r="E782" t="s">
        <v>748</v>
      </c>
      <c r="F782" t="s">
        <v>118</v>
      </c>
      <c r="G782">
        <v>5</v>
      </c>
      <c r="H782" t="s">
        <v>895</v>
      </c>
      <c r="I782">
        <v>8550963294</v>
      </c>
      <c r="J782">
        <v>56.66</v>
      </c>
      <c r="K782" t="s">
        <v>5443</v>
      </c>
      <c r="L782">
        <v>41.83</v>
      </c>
      <c r="N782" t="s">
        <v>5443</v>
      </c>
      <c r="O782">
        <v>65.8</v>
      </c>
      <c r="P782" t="s">
        <v>142</v>
      </c>
      <c r="Q782" t="s">
        <v>5444</v>
      </c>
      <c r="R782">
        <v>60</v>
      </c>
      <c r="S782">
        <v>56</v>
      </c>
      <c r="T782">
        <v>72.61</v>
      </c>
      <c r="AB782" t="s">
        <v>5445</v>
      </c>
      <c r="AC782">
        <v>33165</v>
      </c>
      <c r="AD782" t="s">
        <v>5446</v>
      </c>
      <c r="AE782" t="s">
        <v>5447</v>
      </c>
      <c r="AF782">
        <v>9108528329</v>
      </c>
      <c r="AI782" t="s">
        <v>1645</v>
      </c>
      <c r="AM782" t="s">
        <v>5000</v>
      </c>
    </row>
    <row r="783" spans="1:39" x14ac:dyDescent="0.25">
      <c r="A783">
        <v>17</v>
      </c>
      <c r="B783" t="s">
        <v>5448</v>
      </c>
      <c r="C783" t="s">
        <v>896</v>
      </c>
      <c r="D783" t="s">
        <v>5175</v>
      </c>
      <c r="E783" t="s">
        <v>748</v>
      </c>
      <c r="F783" t="s">
        <v>118</v>
      </c>
      <c r="G783">
        <v>5</v>
      </c>
      <c r="H783" t="s">
        <v>897</v>
      </c>
      <c r="I783">
        <v>9611617969</v>
      </c>
      <c r="J783">
        <v>69</v>
      </c>
      <c r="K783" t="s">
        <v>5057</v>
      </c>
      <c r="L783">
        <v>45</v>
      </c>
      <c r="N783" t="s">
        <v>5057</v>
      </c>
      <c r="O783">
        <v>75.62</v>
      </c>
      <c r="P783" t="s">
        <v>5449</v>
      </c>
      <c r="Q783" t="s">
        <v>5450</v>
      </c>
      <c r="R783">
        <v>0</v>
      </c>
      <c r="S783">
        <v>0</v>
      </c>
      <c r="T783">
        <v>78</v>
      </c>
      <c r="AB783" t="s">
        <v>5451</v>
      </c>
      <c r="AC783">
        <v>34924</v>
      </c>
      <c r="AD783" t="s">
        <v>5452</v>
      </c>
      <c r="AE783" t="s">
        <v>5453</v>
      </c>
      <c r="AF783">
        <v>9886224683</v>
      </c>
      <c r="AI783" t="s">
        <v>1042</v>
      </c>
      <c r="AM783" t="s">
        <v>5009</v>
      </c>
    </row>
    <row r="784" spans="1:39" x14ac:dyDescent="0.25">
      <c r="A784">
        <v>18</v>
      </c>
      <c r="B784" t="s">
        <v>5454</v>
      </c>
      <c r="C784" t="s">
        <v>898</v>
      </c>
      <c r="D784" t="s">
        <v>5175</v>
      </c>
      <c r="E784" t="s">
        <v>748</v>
      </c>
      <c r="F784" t="s">
        <v>118</v>
      </c>
      <c r="G784">
        <v>5</v>
      </c>
      <c r="H784" t="s">
        <v>899</v>
      </c>
      <c r="I784">
        <v>9035066654</v>
      </c>
      <c r="J784">
        <v>78</v>
      </c>
      <c r="K784" t="s">
        <v>5057</v>
      </c>
      <c r="L784">
        <v>45</v>
      </c>
      <c r="N784" t="s">
        <v>5057</v>
      </c>
      <c r="O784">
        <v>79.56</v>
      </c>
      <c r="P784" t="s">
        <v>5449</v>
      </c>
      <c r="Q784" t="s">
        <v>5455</v>
      </c>
      <c r="R784">
        <v>0</v>
      </c>
      <c r="S784">
        <v>0</v>
      </c>
      <c r="T784">
        <v>80</v>
      </c>
      <c r="AB784" t="s">
        <v>5456</v>
      </c>
      <c r="AC784">
        <v>35053</v>
      </c>
      <c r="AD784" t="s">
        <v>5457</v>
      </c>
      <c r="AE784" t="s">
        <v>5458</v>
      </c>
      <c r="AF784">
        <v>9611617969</v>
      </c>
      <c r="AI784" t="s">
        <v>1042</v>
      </c>
      <c r="AM784" t="s">
        <v>5009</v>
      </c>
    </row>
    <row r="785" spans="1:39" x14ac:dyDescent="0.25">
      <c r="A785">
        <v>19</v>
      </c>
      <c r="B785" t="s">
        <v>5459</v>
      </c>
      <c r="C785" t="s">
        <v>900</v>
      </c>
      <c r="D785" t="s">
        <v>5191</v>
      </c>
      <c r="E785" t="s">
        <v>748</v>
      </c>
      <c r="F785" t="s">
        <v>118</v>
      </c>
      <c r="G785">
        <v>5</v>
      </c>
      <c r="H785" t="s">
        <v>901</v>
      </c>
      <c r="I785">
        <v>9686747083</v>
      </c>
      <c r="J785">
        <v>76.7</v>
      </c>
      <c r="K785" t="s">
        <v>5460</v>
      </c>
      <c r="L785">
        <v>54.6</v>
      </c>
      <c r="N785" t="s">
        <v>5461</v>
      </c>
      <c r="O785">
        <v>71.099999999999994</v>
      </c>
      <c r="P785" t="s">
        <v>5003</v>
      </c>
      <c r="Q785" t="s">
        <v>5052</v>
      </c>
      <c r="R785">
        <v>76</v>
      </c>
      <c r="S785">
        <v>74</v>
      </c>
      <c r="T785">
        <v>78</v>
      </c>
      <c r="AB785" t="s">
        <v>5462</v>
      </c>
      <c r="AC785">
        <v>34593</v>
      </c>
      <c r="AD785" t="s">
        <v>5463</v>
      </c>
      <c r="AE785" t="s">
        <v>5464</v>
      </c>
      <c r="AF785">
        <v>9686747082</v>
      </c>
      <c r="AI785" t="s">
        <v>1042</v>
      </c>
      <c r="AM785" t="s">
        <v>5000</v>
      </c>
    </row>
    <row r="786" spans="1:39" x14ac:dyDescent="0.25">
      <c r="A786">
        <v>20</v>
      </c>
      <c r="B786" t="s">
        <v>5465</v>
      </c>
      <c r="C786" t="s">
        <v>902</v>
      </c>
      <c r="D786" t="s">
        <v>5191</v>
      </c>
      <c r="E786" t="s">
        <v>748</v>
      </c>
      <c r="F786" t="s">
        <v>118</v>
      </c>
      <c r="G786">
        <v>5</v>
      </c>
      <c r="H786" t="s">
        <v>903</v>
      </c>
      <c r="I786">
        <v>7204849551</v>
      </c>
      <c r="J786">
        <v>58</v>
      </c>
      <c r="K786" t="s">
        <v>5466</v>
      </c>
      <c r="L786">
        <v>55</v>
      </c>
      <c r="N786" t="s">
        <v>5467</v>
      </c>
      <c r="O786">
        <v>60</v>
      </c>
      <c r="P786" t="s">
        <v>1033</v>
      </c>
      <c r="Q786" t="s">
        <v>5468</v>
      </c>
      <c r="R786">
        <v>63</v>
      </c>
      <c r="S786">
        <v>59</v>
      </c>
      <c r="T786">
        <v>67</v>
      </c>
      <c r="AB786" t="s">
        <v>5469</v>
      </c>
      <c r="AC786">
        <v>34165</v>
      </c>
      <c r="AD786" t="s">
        <v>5470</v>
      </c>
      <c r="AE786" t="s">
        <v>5471</v>
      </c>
      <c r="AF786">
        <v>9148860252</v>
      </c>
      <c r="AI786" t="s">
        <v>2754</v>
      </c>
      <c r="AM786" t="s">
        <v>5000</v>
      </c>
    </row>
    <row r="787" spans="1:39" x14ac:dyDescent="0.25">
      <c r="A787">
        <v>21</v>
      </c>
      <c r="B787" t="s">
        <v>5472</v>
      </c>
      <c r="C787" t="s">
        <v>904</v>
      </c>
      <c r="D787" t="s">
        <v>5191</v>
      </c>
      <c r="E787" t="s">
        <v>748</v>
      </c>
      <c r="F787" t="s">
        <v>118</v>
      </c>
      <c r="G787">
        <v>5</v>
      </c>
      <c r="H787" t="s">
        <v>905</v>
      </c>
      <c r="I787">
        <v>8884582037</v>
      </c>
      <c r="J787">
        <v>70</v>
      </c>
      <c r="K787" t="s">
        <v>5473</v>
      </c>
      <c r="L787">
        <v>83</v>
      </c>
      <c r="N787" t="s">
        <v>5474</v>
      </c>
      <c r="O787">
        <v>69</v>
      </c>
      <c r="P787" t="s">
        <v>5020</v>
      </c>
      <c r="Q787" t="s">
        <v>5475</v>
      </c>
      <c r="R787">
        <v>64</v>
      </c>
      <c r="S787">
        <v>68</v>
      </c>
      <c r="T787">
        <v>71</v>
      </c>
      <c r="AB787" t="s">
        <v>5476</v>
      </c>
      <c r="AC787">
        <v>34451</v>
      </c>
      <c r="AD787" t="s">
        <v>5477</v>
      </c>
      <c r="AE787" t="s">
        <v>5478</v>
      </c>
      <c r="AF787">
        <v>8884582037</v>
      </c>
      <c r="AI787" t="s">
        <v>1042</v>
      </c>
      <c r="AM787" t="s">
        <v>5000</v>
      </c>
    </row>
    <row r="788" spans="1:39" x14ac:dyDescent="0.25">
      <c r="A788">
        <v>22</v>
      </c>
      <c r="B788" t="s">
        <v>5479</v>
      </c>
      <c r="C788" t="s">
        <v>906</v>
      </c>
      <c r="D788" t="s">
        <v>5191</v>
      </c>
      <c r="E788" t="s">
        <v>748</v>
      </c>
      <c r="F788" t="s">
        <v>118</v>
      </c>
      <c r="G788">
        <v>5</v>
      </c>
      <c r="H788" t="s">
        <v>907</v>
      </c>
      <c r="I788">
        <v>9535381579</v>
      </c>
      <c r="J788">
        <v>71</v>
      </c>
      <c r="K788" t="s">
        <v>5480</v>
      </c>
      <c r="L788">
        <v>60</v>
      </c>
      <c r="N788" t="s">
        <v>5480</v>
      </c>
      <c r="O788">
        <v>73</v>
      </c>
      <c r="P788" t="s">
        <v>5032</v>
      </c>
      <c r="Q788" t="s">
        <v>5481</v>
      </c>
      <c r="R788">
        <v>0</v>
      </c>
      <c r="S788">
        <v>0</v>
      </c>
      <c r="T788">
        <v>79</v>
      </c>
      <c r="AB788" t="s">
        <v>5482</v>
      </c>
      <c r="AC788">
        <v>34600</v>
      </c>
      <c r="AD788" t="s">
        <v>5483</v>
      </c>
      <c r="AE788" t="s">
        <v>5484</v>
      </c>
      <c r="AF788">
        <v>971502422930</v>
      </c>
      <c r="AI788" t="s">
        <v>1042</v>
      </c>
      <c r="AM788" t="s">
        <v>5009</v>
      </c>
    </row>
    <row r="789" spans="1:39" x14ac:dyDescent="0.25">
      <c r="A789">
        <v>23</v>
      </c>
      <c r="B789" t="s">
        <v>5485</v>
      </c>
      <c r="C789" t="s">
        <v>908</v>
      </c>
      <c r="D789" t="s">
        <v>5191</v>
      </c>
      <c r="E789" t="s">
        <v>748</v>
      </c>
      <c r="F789" t="s">
        <v>118</v>
      </c>
      <c r="G789">
        <v>5</v>
      </c>
      <c r="H789" t="s">
        <v>909</v>
      </c>
      <c r="I789">
        <v>9663390719</v>
      </c>
      <c r="J789">
        <v>84.96</v>
      </c>
      <c r="K789" t="s">
        <v>5353</v>
      </c>
      <c r="L789">
        <v>50</v>
      </c>
      <c r="N789" t="s">
        <v>5353</v>
      </c>
      <c r="O789">
        <v>70</v>
      </c>
      <c r="Q789" t="s">
        <v>5353</v>
      </c>
      <c r="R789">
        <v>59</v>
      </c>
      <c r="S789">
        <v>68</v>
      </c>
      <c r="T789">
        <v>80</v>
      </c>
      <c r="AB789" t="s">
        <v>5486</v>
      </c>
      <c r="AC789">
        <v>34383</v>
      </c>
      <c r="AD789" t="s">
        <v>5487</v>
      </c>
      <c r="AE789" t="s">
        <v>5488</v>
      </c>
      <c r="AF789">
        <v>9900060898</v>
      </c>
      <c r="AI789" t="s">
        <v>1042</v>
      </c>
      <c r="AM789" t="s">
        <v>5000</v>
      </c>
    </row>
    <row r="790" spans="1:39" x14ac:dyDescent="0.25">
      <c r="A790">
        <v>24</v>
      </c>
      <c r="B790" t="s">
        <v>5389</v>
      </c>
      <c r="C790" t="s">
        <v>910</v>
      </c>
      <c r="D790" t="s">
        <v>5175</v>
      </c>
      <c r="E790" t="s">
        <v>748</v>
      </c>
      <c r="F790" t="s">
        <v>118</v>
      </c>
      <c r="G790">
        <v>5</v>
      </c>
      <c r="H790" t="s">
        <v>875</v>
      </c>
      <c r="I790">
        <v>8197266316</v>
      </c>
      <c r="J790">
        <v>89</v>
      </c>
      <c r="K790" t="s">
        <v>5128</v>
      </c>
      <c r="L790">
        <v>54</v>
      </c>
      <c r="N790" t="s">
        <v>5128</v>
      </c>
      <c r="O790">
        <v>76</v>
      </c>
      <c r="P790" t="s">
        <v>5003</v>
      </c>
      <c r="Q790" t="s">
        <v>5489</v>
      </c>
      <c r="R790">
        <v>0</v>
      </c>
      <c r="S790">
        <v>0</v>
      </c>
      <c r="T790">
        <v>78</v>
      </c>
      <c r="AB790" t="s">
        <v>5490</v>
      </c>
      <c r="AC790">
        <v>34845</v>
      </c>
      <c r="AD790" t="s">
        <v>5491</v>
      </c>
      <c r="AE790" t="s">
        <v>5492</v>
      </c>
      <c r="AF790">
        <v>9844620969</v>
      </c>
      <c r="AI790" t="s">
        <v>5184</v>
      </c>
      <c r="AM790" t="s">
        <v>5009</v>
      </c>
    </row>
    <row r="791" spans="1:39" x14ac:dyDescent="0.25">
      <c r="A791">
        <v>25</v>
      </c>
      <c r="B791" t="s">
        <v>5493</v>
      </c>
      <c r="C791" t="s">
        <v>911</v>
      </c>
      <c r="D791" t="s">
        <v>5175</v>
      </c>
      <c r="E791" t="s">
        <v>748</v>
      </c>
      <c r="F791" t="s">
        <v>118</v>
      </c>
      <c r="G791">
        <v>5</v>
      </c>
      <c r="H791" t="s">
        <v>912</v>
      </c>
      <c r="I791">
        <v>9739221502</v>
      </c>
      <c r="J791">
        <v>75</v>
      </c>
      <c r="L791">
        <v>59</v>
      </c>
      <c r="O791">
        <v>80</v>
      </c>
      <c r="P791" t="s">
        <v>5309</v>
      </c>
      <c r="Q791" t="s">
        <v>5494</v>
      </c>
      <c r="R791">
        <v>58</v>
      </c>
      <c r="S791">
        <v>58</v>
      </c>
      <c r="T791">
        <v>73</v>
      </c>
      <c r="AB791" t="s">
        <v>5495</v>
      </c>
      <c r="AC791">
        <v>34287</v>
      </c>
      <c r="AD791" t="s">
        <v>5496</v>
      </c>
      <c r="AE791" t="s">
        <v>5497</v>
      </c>
      <c r="AF791">
        <v>9916286091</v>
      </c>
      <c r="AI791" t="s">
        <v>1042</v>
      </c>
      <c r="AM791" t="s">
        <v>5000</v>
      </c>
    </row>
    <row r="792" spans="1:39" x14ac:dyDescent="0.25">
      <c r="A792">
        <v>26</v>
      </c>
      <c r="C792" t="s">
        <v>913</v>
      </c>
      <c r="D792" t="s">
        <v>5191</v>
      </c>
      <c r="E792" t="s">
        <v>748</v>
      </c>
      <c r="F792" t="s">
        <v>118</v>
      </c>
      <c r="G792">
        <v>5</v>
      </c>
      <c r="H792" t="s">
        <v>5498</v>
      </c>
      <c r="I792">
        <v>9742198397</v>
      </c>
      <c r="AM792" t="s">
        <v>5000</v>
      </c>
    </row>
    <row r="793" spans="1:39" x14ac:dyDescent="0.25">
      <c r="A793">
        <v>27</v>
      </c>
      <c r="C793" t="s">
        <v>914</v>
      </c>
      <c r="D793" t="s">
        <v>5191</v>
      </c>
      <c r="E793" t="s">
        <v>748</v>
      </c>
      <c r="F793" t="s">
        <v>118</v>
      </c>
      <c r="G793">
        <v>5</v>
      </c>
      <c r="H793" t="s">
        <v>915</v>
      </c>
      <c r="I793">
        <v>8147900196</v>
      </c>
      <c r="AM793" t="s">
        <v>5000</v>
      </c>
    </row>
    <row r="794" spans="1:39" x14ac:dyDescent="0.25">
      <c r="A794">
        <v>28</v>
      </c>
      <c r="C794" t="s">
        <v>916</v>
      </c>
      <c r="D794" t="s">
        <v>5191</v>
      </c>
      <c r="E794" t="s">
        <v>748</v>
      </c>
      <c r="F794" t="s">
        <v>118</v>
      </c>
      <c r="G794">
        <v>5</v>
      </c>
      <c r="H794" t="s">
        <v>5499</v>
      </c>
      <c r="I794">
        <v>8197922939</v>
      </c>
      <c r="AM794" t="s">
        <v>5000</v>
      </c>
    </row>
    <row r="795" spans="1:39" x14ac:dyDescent="0.25">
      <c r="A795">
        <v>29</v>
      </c>
      <c r="C795" t="s">
        <v>917</v>
      </c>
      <c r="D795" t="s">
        <v>5191</v>
      </c>
      <c r="E795" t="s">
        <v>748</v>
      </c>
      <c r="F795" t="s">
        <v>118</v>
      </c>
      <c r="G795">
        <v>5</v>
      </c>
      <c r="H795" t="s">
        <v>918</v>
      </c>
      <c r="I795">
        <v>8892040380</v>
      </c>
      <c r="AM795" t="s">
        <v>5000</v>
      </c>
    </row>
    <row r="797" spans="1:39" x14ac:dyDescent="0.25">
      <c r="A797">
        <v>1</v>
      </c>
      <c r="B797" t="s">
        <v>5500</v>
      </c>
      <c r="C797" t="s">
        <v>919</v>
      </c>
      <c r="D797" t="s">
        <v>5191</v>
      </c>
      <c r="E797" t="s">
        <v>920</v>
      </c>
      <c r="F797" t="s">
        <v>2</v>
      </c>
      <c r="G797">
        <v>5</v>
      </c>
      <c r="H797" t="s">
        <v>921</v>
      </c>
      <c r="I797">
        <v>9620428603</v>
      </c>
      <c r="J797">
        <v>55</v>
      </c>
      <c r="K797" t="s">
        <v>5233</v>
      </c>
      <c r="L797">
        <v>66</v>
      </c>
      <c r="N797" t="s">
        <v>1060</v>
      </c>
      <c r="O797">
        <v>71</v>
      </c>
      <c r="P797" t="s">
        <v>5501</v>
      </c>
      <c r="Q797" t="s">
        <v>5502</v>
      </c>
      <c r="R797">
        <v>0</v>
      </c>
      <c r="S797">
        <v>0</v>
      </c>
      <c r="T797">
        <v>0</v>
      </c>
      <c r="U797">
        <v>0</v>
      </c>
      <c r="AB797" t="s">
        <v>5503</v>
      </c>
      <c r="AC797">
        <v>35423</v>
      </c>
      <c r="AD797" t="s">
        <v>5504</v>
      </c>
      <c r="AE797" t="s">
        <v>5505</v>
      </c>
      <c r="AF797">
        <v>9964957734</v>
      </c>
      <c r="AI797" t="s">
        <v>1042</v>
      </c>
      <c r="AM797" t="s">
        <v>5009</v>
      </c>
    </row>
    <row r="798" spans="1:39" x14ac:dyDescent="0.25">
      <c r="A798">
        <v>2</v>
      </c>
      <c r="B798" t="s">
        <v>5506</v>
      </c>
      <c r="C798" t="s">
        <v>922</v>
      </c>
      <c r="D798" t="s">
        <v>5191</v>
      </c>
      <c r="E798" t="s">
        <v>920</v>
      </c>
      <c r="F798" t="s">
        <v>2</v>
      </c>
      <c r="G798">
        <v>5</v>
      </c>
      <c r="H798" t="s">
        <v>923</v>
      </c>
      <c r="I798">
        <v>9461211545</v>
      </c>
      <c r="J798">
        <v>54.45</v>
      </c>
      <c r="K798" t="s">
        <v>1060</v>
      </c>
      <c r="L798">
        <v>67</v>
      </c>
      <c r="N798" t="s">
        <v>1060</v>
      </c>
      <c r="O798">
        <v>70</v>
      </c>
      <c r="P798" t="s">
        <v>142</v>
      </c>
      <c r="Q798" t="s">
        <v>5507</v>
      </c>
      <c r="R798">
        <v>0</v>
      </c>
      <c r="S798">
        <v>0</v>
      </c>
      <c r="T798">
        <v>64</v>
      </c>
      <c r="U798">
        <v>0</v>
      </c>
      <c r="AB798" t="s">
        <v>5508</v>
      </c>
      <c r="AC798">
        <v>34004</v>
      </c>
      <c r="AD798" t="s">
        <v>5509</v>
      </c>
      <c r="AE798" t="s">
        <v>5510</v>
      </c>
      <c r="AF798">
        <v>9414910898</v>
      </c>
      <c r="AI798" t="s">
        <v>1645</v>
      </c>
      <c r="AM798" t="s">
        <v>5009</v>
      </c>
    </row>
    <row r="799" spans="1:39" x14ac:dyDescent="0.25">
      <c r="A799">
        <v>3</v>
      </c>
      <c r="B799" t="s">
        <v>5511</v>
      </c>
      <c r="C799" t="s">
        <v>924</v>
      </c>
      <c r="D799" t="s">
        <v>5191</v>
      </c>
      <c r="E799" t="s">
        <v>920</v>
      </c>
      <c r="F799" t="s">
        <v>2</v>
      </c>
      <c r="G799">
        <v>5</v>
      </c>
      <c r="H799" t="s">
        <v>925</v>
      </c>
      <c r="I799">
        <v>8197698552</v>
      </c>
      <c r="J799">
        <v>80</v>
      </c>
      <c r="K799" t="s">
        <v>1060</v>
      </c>
      <c r="L799">
        <v>60</v>
      </c>
      <c r="N799" t="s">
        <v>1060</v>
      </c>
      <c r="O799">
        <v>7.33</v>
      </c>
      <c r="P799" t="s">
        <v>5032</v>
      </c>
      <c r="Q799" t="s">
        <v>5512</v>
      </c>
      <c r="R799">
        <v>0</v>
      </c>
      <c r="S799">
        <v>0</v>
      </c>
      <c r="T799">
        <v>0</v>
      </c>
      <c r="U799">
        <v>0</v>
      </c>
      <c r="AB799" t="s">
        <v>5513</v>
      </c>
      <c r="AC799">
        <v>34474</v>
      </c>
      <c r="AD799" t="s">
        <v>5514</v>
      </c>
      <c r="AE799" t="s">
        <v>5515</v>
      </c>
      <c r="AF799">
        <v>8123125674</v>
      </c>
      <c r="AI799" t="s">
        <v>1042</v>
      </c>
      <c r="AM799" t="s">
        <v>5009</v>
      </c>
    </row>
    <row r="800" spans="1:39" x14ac:dyDescent="0.25">
      <c r="A800">
        <v>4</v>
      </c>
      <c r="B800" t="s">
        <v>5516</v>
      </c>
      <c r="C800" t="s">
        <v>926</v>
      </c>
      <c r="D800" t="s">
        <v>5175</v>
      </c>
      <c r="E800" t="s">
        <v>920</v>
      </c>
      <c r="F800" t="s">
        <v>2</v>
      </c>
      <c r="G800">
        <v>5</v>
      </c>
      <c r="H800" t="s">
        <v>927</v>
      </c>
      <c r="I800">
        <v>9535678079</v>
      </c>
      <c r="J800">
        <v>89.96</v>
      </c>
      <c r="K800" t="s">
        <v>5114</v>
      </c>
      <c r="L800">
        <v>70.099999999999994</v>
      </c>
      <c r="N800" t="s">
        <v>5114</v>
      </c>
      <c r="O800">
        <v>65</v>
      </c>
      <c r="P800" t="s">
        <v>5032</v>
      </c>
      <c r="Q800" t="s">
        <v>4973</v>
      </c>
      <c r="R800">
        <v>0</v>
      </c>
      <c r="S800">
        <v>0</v>
      </c>
      <c r="T800">
        <v>70</v>
      </c>
      <c r="U800">
        <v>0</v>
      </c>
      <c r="AB800" t="s">
        <v>5517</v>
      </c>
      <c r="AC800">
        <v>34782</v>
      </c>
      <c r="AD800" t="s">
        <v>5518</v>
      </c>
      <c r="AE800" t="s">
        <v>5519</v>
      </c>
      <c r="AF800">
        <v>9980803857</v>
      </c>
      <c r="AI800" t="s">
        <v>1042</v>
      </c>
      <c r="AM800" t="s">
        <v>5009</v>
      </c>
    </row>
    <row r="801" spans="1:39" x14ac:dyDescent="0.25">
      <c r="A801">
        <v>5</v>
      </c>
      <c r="B801" t="s">
        <v>5520</v>
      </c>
      <c r="C801" t="s">
        <v>928</v>
      </c>
      <c r="D801" t="s">
        <v>5191</v>
      </c>
      <c r="E801" t="s">
        <v>920</v>
      </c>
      <c r="F801" t="s">
        <v>2</v>
      </c>
      <c r="G801">
        <v>5</v>
      </c>
      <c r="H801" t="s">
        <v>929</v>
      </c>
      <c r="I801">
        <v>8762987599</v>
      </c>
      <c r="J801">
        <v>71</v>
      </c>
      <c r="K801" t="s">
        <v>2905</v>
      </c>
      <c r="L801">
        <v>60</v>
      </c>
      <c r="N801" t="s">
        <v>2905</v>
      </c>
      <c r="O801">
        <v>69.3</v>
      </c>
      <c r="P801" t="s">
        <v>5032</v>
      </c>
      <c r="Q801" t="s">
        <v>5064</v>
      </c>
      <c r="R801">
        <v>0</v>
      </c>
      <c r="S801">
        <v>0</v>
      </c>
      <c r="T801">
        <v>62</v>
      </c>
      <c r="U801">
        <v>0</v>
      </c>
      <c r="AB801" t="s">
        <v>5521</v>
      </c>
      <c r="AC801">
        <v>34780</v>
      </c>
      <c r="AD801" t="s">
        <v>5522</v>
      </c>
      <c r="AE801" t="s">
        <v>5523</v>
      </c>
      <c r="AF801">
        <v>8762987599</v>
      </c>
      <c r="AI801" t="s">
        <v>2754</v>
      </c>
      <c r="AM801" t="s">
        <v>5009</v>
      </c>
    </row>
    <row r="802" spans="1:39" x14ac:dyDescent="0.25">
      <c r="A802">
        <v>6</v>
      </c>
      <c r="B802" t="s">
        <v>5524</v>
      </c>
      <c r="C802" t="s">
        <v>930</v>
      </c>
      <c r="D802" t="s">
        <v>5191</v>
      </c>
      <c r="E802" t="s">
        <v>920</v>
      </c>
      <c r="F802" t="s">
        <v>2</v>
      </c>
      <c r="G802">
        <v>5</v>
      </c>
      <c r="H802" t="s">
        <v>931</v>
      </c>
      <c r="I802">
        <v>7795662297</v>
      </c>
      <c r="J802">
        <v>76.64</v>
      </c>
      <c r="K802" t="s">
        <v>5057</v>
      </c>
      <c r="L802">
        <v>45.5</v>
      </c>
      <c r="N802" t="s">
        <v>5044</v>
      </c>
      <c r="O802">
        <v>61</v>
      </c>
      <c r="P802" t="s">
        <v>5525</v>
      </c>
      <c r="Q802" t="s">
        <v>5526</v>
      </c>
      <c r="R802">
        <v>0</v>
      </c>
      <c r="S802">
        <v>0</v>
      </c>
      <c r="T802">
        <v>64</v>
      </c>
      <c r="U802">
        <v>0</v>
      </c>
      <c r="AB802" t="s">
        <v>5527</v>
      </c>
      <c r="AC802">
        <v>34415</v>
      </c>
      <c r="AD802" t="s">
        <v>5528</v>
      </c>
      <c r="AE802" t="s">
        <v>5529</v>
      </c>
      <c r="AF802">
        <v>0</v>
      </c>
      <c r="AI802" t="s">
        <v>1042</v>
      </c>
      <c r="AM802" t="s">
        <v>5009</v>
      </c>
    </row>
    <row r="803" spans="1:39" x14ac:dyDescent="0.25">
      <c r="A803">
        <v>7</v>
      </c>
      <c r="B803" t="s">
        <v>5530</v>
      </c>
      <c r="C803" t="s">
        <v>932</v>
      </c>
      <c r="D803" t="s">
        <v>5175</v>
      </c>
      <c r="E803" t="s">
        <v>920</v>
      </c>
      <c r="F803" t="s">
        <v>2</v>
      </c>
      <c r="G803">
        <v>5</v>
      </c>
      <c r="H803" t="s">
        <v>933</v>
      </c>
      <c r="I803">
        <v>9591968930</v>
      </c>
      <c r="J803">
        <v>5.6</v>
      </c>
      <c r="K803" t="s">
        <v>1060</v>
      </c>
      <c r="L803">
        <v>63</v>
      </c>
      <c r="N803" t="s">
        <v>1060</v>
      </c>
      <c r="O803">
        <v>61</v>
      </c>
      <c r="P803" t="s">
        <v>5032</v>
      </c>
      <c r="Q803" t="s">
        <v>5052</v>
      </c>
      <c r="R803">
        <v>0</v>
      </c>
      <c r="S803">
        <v>0</v>
      </c>
      <c r="T803">
        <v>63.6</v>
      </c>
      <c r="U803">
        <v>0</v>
      </c>
      <c r="AB803" t="s">
        <v>5531</v>
      </c>
      <c r="AC803">
        <v>35034</v>
      </c>
      <c r="AD803" t="s">
        <v>5532</v>
      </c>
      <c r="AE803" t="s">
        <v>5533</v>
      </c>
      <c r="AF803">
        <v>9535291421</v>
      </c>
      <c r="AI803" t="s">
        <v>1042</v>
      </c>
      <c r="AM803" t="s">
        <v>5009</v>
      </c>
    </row>
    <row r="804" spans="1:39" x14ac:dyDescent="0.25">
      <c r="A804">
        <v>8</v>
      </c>
      <c r="C804" t="s">
        <v>934</v>
      </c>
      <c r="D804" t="s">
        <v>5191</v>
      </c>
      <c r="E804" t="s">
        <v>920</v>
      </c>
      <c r="F804" t="s">
        <v>2</v>
      </c>
      <c r="G804">
        <v>5</v>
      </c>
      <c r="H804" t="s">
        <v>935</v>
      </c>
      <c r="I804">
        <v>7204840176</v>
      </c>
      <c r="AM804" t="s">
        <v>5501</v>
      </c>
    </row>
    <row r="805" spans="1:39" x14ac:dyDescent="0.25">
      <c r="A805">
        <v>9</v>
      </c>
      <c r="C805" t="s">
        <v>936</v>
      </c>
      <c r="D805" t="s">
        <v>5191</v>
      </c>
      <c r="E805" t="s">
        <v>920</v>
      </c>
      <c r="F805" t="s">
        <v>2</v>
      </c>
      <c r="G805">
        <v>5</v>
      </c>
      <c r="H805" t="s">
        <v>937</v>
      </c>
      <c r="I805">
        <v>9620445310</v>
      </c>
      <c r="AM805" t="s">
        <v>5009</v>
      </c>
    </row>
    <row r="806" spans="1:39" x14ac:dyDescent="0.25">
      <c r="A806">
        <v>10</v>
      </c>
      <c r="C806" t="s">
        <v>938</v>
      </c>
      <c r="D806" t="s">
        <v>5175</v>
      </c>
      <c r="E806" t="s">
        <v>920</v>
      </c>
      <c r="F806" t="s">
        <v>2</v>
      </c>
      <c r="G806">
        <v>5</v>
      </c>
      <c r="H806" t="s">
        <v>939</v>
      </c>
      <c r="I806">
        <v>8904788892</v>
      </c>
      <c r="AM806" t="s">
        <v>5009</v>
      </c>
    </row>
    <row r="807" spans="1:39" x14ac:dyDescent="0.25">
      <c r="A807">
        <v>11</v>
      </c>
      <c r="B807" t="s">
        <v>5534</v>
      </c>
      <c r="C807" t="s">
        <v>940</v>
      </c>
      <c r="D807" t="s">
        <v>5191</v>
      </c>
      <c r="E807" t="s">
        <v>920</v>
      </c>
      <c r="F807" t="s">
        <v>2</v>
      </c>
      <c r="G807">
        <v>5</v>
      </c>
      <c r="H807" t="s">
        <v>941</v>
      </c>
      <c r="I807">
        <v>9008785116</v>
      </c>
      <c r="J807">
        <v>54</v>
      </c>
      <c r="K807" t="s">
        <v>5535</v>
      </c>
      <c r="L807">
        <v>52.5</v>
      </c>
      <c r="N807" t="s">
        <v>5535</v>
      </c>
      <c r="O807">
        <v>70</v>
      </c>
      <c r="P807" t="s">
        <v>5032</v>
      </c>
      <c r="Q807" t="s">
        <v>5535</v>
      </c>
      <c r="R807">
        <v>0</v>
      </c>
      <c r="S807">
        <v>0</v>
      </c>
      <c r="T807">
        <v>70.400000000000006</v>
      </c>
      <c r="U807">
        <v>0</v>
      </c>
      <c r="AB807" t="s">
        <v>5536</v>
      </c>
      <c r="AC807">
        <v>34799</v>
      </c>
      <c r="AD807" t="s">
        <v>5537</v>
      </c>
      <c r="AE807" t="s">
        <v>5538</v>
      </c>
      <c r="AM807" t="s">
        <v>5009</v>
      </c>
    </row>
    <row r="808" spans="1:39" x14ac:dyDescent="0.25">
      <c r="A808">
        <v>12</v>
      </c>
      <c r="C808" t="s">
        <v>942</v>
      </c>
      <c r="D808" t="s">
        <v>5191</v>
      </c>
      <c r="E808" t="s">
        <v>920</v>
      </c>
      <c r="F808" t="s">
        <v>2</v>
      </c>
      <c r="G808">
        <v>5</v>
      </c>
      <c r="I808">
        <v>8971779065</v>
      </c>
      <c r="AM808" t="s">
        <v>5009</v>
      </c>
    </row>
    <row r="810" spans="1:39" x14ac:dyDescent="0.25">
      <c r="A810">
        <v>1</v>
      </c>
      <c r="B810" t="s">
        <v>5539</v>
      </c>
      <c r="C810" t="s">
        <v>943</v>
      </c>
      <c r="D810" t="s">
        <v>5175</v>
      </c>
      <c r="E810" t="s">
        <v>944</v>
      </c>
      <c r="F810" t="s">
        <v>2</v>
      </c>
      <c r="G810">
        <v>5</v>
      </c>
      <c r="H810" t="s">
        <v>945</v>
      </c>
      <c r="I810">
        <v>8978807798</v>
      </c>
      <c r="J810">
        <v>88</v>
      </c>
      <c r="K810">
        <v>88</v>
      </c>
      <c r="L810">
        <v>88</v>
      </c>
      <c r="O810">
        <v>88</v>
      </c>
      <c r="Q810" t="s">
        <v>5540</v>
      </c>
      <c r="R810">
        <v>0</v>
      </c>
      <c r="S810">
        <v>0</v>
      </c>
      <c r="T810">
        <v>73</v>
      </c>
      <c r="U810">
        <v>0</v>
      </c>
      <c r="AB810" t="s">
        <v>5541</v>
      </c>
      <c r="AC810">
        <v>35289</v>
      </c>
      <c r="AD810" t="s">
        <v>5542</v>
      </c>
      <c r="AE810" t="s">
        <v>5543</v>
      </c>
      <c r="AF810">
        <v>7730030050</v>
      </c>
      <c r="AI810" t="s">
        <v>1042</v>
      </c>
      <c r="AM810" t="s">
        <v>5009</v>
      </c>
    </row>
    <row r="811" spans="1:39" x14ac:dyDescent="0.25">
      <c r="A811">
        <v>2</v>
      </c>
      <c r="B811" t="s">
        <v>5544</v>
      </c>
      <c r="C811" t="s">
        <v>946</v>
      </c>
      <c r="D811" t="s">
        <v>5175</v>
      </c>
      <c r="E811" t="s">
        <v>944</v>
      </c>
      <c r="F811" t="s">
        <v>2</v>
      </c>
      <c r="G811">
        <v>5</v>
      </c>
      <c r="H811" t="s">
        <v>947</v>
      </c>
      <c r="I811">
        <v>9902081615</v>
      </c>
      <c r="J811">
        <v>68</v>
      </c>
      <c r="K811">
        <v>68</v>
      </c>
      <c r="L811">
        <v>55</v>
      </c>
      <c r="O811">
        <v>69</v>
      </c>
      <c r="P811" t="s">
        <v>5032</v>
      </c>
      <c r="Q811" t="s">
        <v>5545</v>
      </c>
      <c r="R811">
        <v>0</v>
      </c>
      <c r="S811">
        <v>0</v>
      </c>
      <c r="T811">
        <v>54</v>
      </c>
      <c r="U811">
        <v>0</v>
      </c>
      <c r="AB811" t="s">
        <v>5546</v>
      </c>
      <c r="AC811">
        <v>35710</v>
      </c>
      <c r="AD811" t="s">
        <v>5547</v>
      </c>
      <c r="AE811" t="s">
        <v>5548</v>
      </c>
      <c r="AF811">
        <v>0</v>
      </c>
      <c r="AI811" t="s">
        <v>1041</v>
      </c>
      <c r="AM811" t="s">
        <v>5009</v>
      </c>
    </row>
    <row r="812" spans="1:39" x14ac:dyDescent="0.25">
      <c r="A812">
        <v>3</v>
      </c>
      <c r="B812" t="s">
        <v>5549</v>
      </c>
      <c r="C812" t="s">
        <v>948</v>
      </c>
      <c r="D812" t="s">
        <v>5175</v>
      </c>
      <c r="E812" t="s">
        <v>944</v>
      </c>
      <c r="F812" t="s">
        <v>2</v>
      </c>
      <c r="G812">
        <v>5</v>
      </c>
      <c r="H812" t="s">
        <v>949</v>
      </c>
      <c r="I812">
        <v>8971700334</v>
      </c>
      <c r="J812">
        <v>71.36</v>
      </c>
      <c r="K812" t="s">
        <v>5088</v>
      </c>
      <c r="L812">
        <v>275</v>
      </c>
      <c r="O812">
        <v>65.5</v>
      </c>
      <c r="P812" t="s">
        <v>5032</v>
      </c>
      <c r="Q812" t="s">
        <v>4973</v>
      </c>
      <c r="R812">
        <v>0</v>
      </c>
      <c r="S812">
        <v>0</v>
      </c>
      <c r="T812">
        <v>0</v>
      </c>
      <c r="U812">
        <v>0</v>
      </c>
      <c r="AB812" t="s">
        <v>5550</v>
      </c>
      <c r="AC812">
        <v>34565</v>
      </c>
      <c r="AD812" t="s">
        <v>5551</v>
      </c>
      <c r="AE812" t="s">
        <v>5552</v>
      </c>
      <c r="AF812">
        <v>9611642674</v>
      </c>
      <c r="AI812" t="s">
        <v>1042</v>
      </c>
      <c r="AM812" t="s">
        <v>5000</v>
      </c>
    </row>
    <row r="813" spans="1:39" x14ac:dyDescent="0.25">
      <c r="A813">
        <v>4</v>
      </c>
      <c r="B813" t="s">
        <v>5553</v>
      </c>
      <c r="C813" t="s">
        <v>950</v>
      </c>
      <c r="D813" t="s">
        <v>5191</v>
      </c>
      <c r="E813" t="s">
        <v>944</v>
      </c>
      <c r="F813" t="s">
        <v>2</v>
      </c>
      <c r="G813">
        <v>5</v>
      </c>
      <c r="H813" t="s">
        <v>951</v>
      </c>
      <c r="I813">
        <v>9562045267</v>
      </c>
      <c r="J813">
        <v>80</v>
      </c>
      <c r="K813" t="s">
        <v>5554</v>
      </c>
      <c r="L813">
        <v>66</v>
      </c>
      <c r="O813">
        <v>62.5</v>
      </c>
      <c r="P813" t="s">
        <v>5020</v>
      </c>
      <c r="Q813" t="s">
        <v>5555</v>
      </c>
      <c r="R813">
        <v>0</v>
      </c>
      <c r="S813">
        <v>0</v>
      </c>
      <c r="T813">
        <v>66</v>
      </c>
      <c r="U813">
        <v>0</v>
      </c>
      <c r="AB813" t="s">
        <v>5556</v>
      </c>
      <c r="AC813">
        <v>42822</v>
      </c>
      <c r="AD813" t="s">
        <v>5557</v>
      </c>
      <c r="AE813" t="s">
        <v>5558</v>
      </c>
      <c r="AF813">
        <v>9562045267</v>
      </c>
      <c r="AI813" t="s">
        <v>1042</v>
      </c>
      <c r="AM813" t="s">
        <v>5009</v>
      </c>
    </row>
    <row r="814" spans="1:39" x14ac:dyDescent="0.25">
      <c r="A814">
        <v>5</v>
      </c>
      <c r="B814" t="s">
        <v>5559</v>
      </c>
      <c r="C814" t="s">
        <v>952</v>
      </c>
      <c r="D814" t="s">
        <v>5191</v>
      </c>
      <c r="E814" t="s">
        <v>944</v>
      </c>
      <c r="F814" t="s">
        <v>2</v>
      </c>
      <c r="G814">
        <v>5</v>
      </c>
      <c r="H814" t="s">
        <v>953</v>
      </c>
      <c r="I814">
        <v>7204219425</v>
      </c>
      <c r="J814">
        <v>77.62</v>
      </c>
      <c r="K814" t="s">
        <v>5560</v>
      </c>
      <c r="L814">
        <v>47.53</v>
      </c>
      <c r="O814">
        <v>78.2</v>
      </c>
      <c r="P814" t="s">
        <v>5561</v>
      </c>
      <c r="Q814" t="s">
        <v>5562</v>
      </c>
      <c r="R814">
        <v>0</v>
      </c>
      <c r="S814">
        <v>0</v>
      </c>
      <c r="T814">
        <v>64.150000000000006</v>
      </c>
      <c r="U814">
        <v>0</v>
      </c>
      <c r="AB814" t="s">
        <v>5563</v>
      </c>
      <c r="AC814">
        <v>35137</v>
      </c>
      <c r="AD814" t="s">
        <v>5564</v>
      </c>
      <c r="AE814" t="s">
        <v>5565</v>
      </c>
      <c r="AF814">
        <v>7567558686</v>
      </c>
      <c r="AI814" t="s">
        <v>1645</v>
      </c>
      <c r="AM814" t="s">
        <v>5009</v>
      </c>
    </row>
    <row r="815" spans="1:39" x14ac:dyDescent="0.25">
      <c r="A815">
        <v>6</v>
      </c>
      <c r="B815" t="s">
        <v>5566</v>
      </c>
      <c r="C815" t="s">
        <v>954</v>
      </c>
      <c r="D815" t="s">
        <v>5175</v>
      </c>
      <c r="E815" t="s">
        <v>944</v>
      </c>
      <c r="F815" t="s">
        <v>2</v>
      </c>
      <c r="G815">
        <v>5</v>
      </c>
      <c r="H815" t="s">
        <v>955</v>
      </c>
      <c r="I815">
        <v>9620608830</v>
      </c>
      <c r="J815">
        <v>67</v>
      </c>
      <c r="K815" t="s">
        <v>1060</v>
      </c>
      <c r="L815">
        <v>54</v>
      </c>
      <c r="O815">
        <v>66</v>
      </c>
      <c r="P815" t="s">
        <v>1081</v>
      </c>
      <c r="Q815" t="s">
        <v>5567</v>
      </c>
      <c r="R815">
        <v>0</v>
      </c>
      <c r="S815">
        <v>0</v>
      </c>
      <c r="T815">
        <v>64.760000000000005</v>
      </c>
      <c r="U815">
        <v>0</v>
      </c>
      <c r="AB815" t="s">
        <v>5568</v>
      </c>
      <c r="AC815">
        <v>34920</v>
      </c>
      <c r="AD815" t="s">
        <v>5569</v>
      </c>
      <c r="AE815" t="s">
        <v>5570</v>
      </c>
      <c r="AF815">
        <v>9620608830</v>
      </c>
      <c r="AI815" t="s">
        <v>1042</v>
      </c>
      <c r="AM815" t="s">
        <v>5009</v>
      </c>
    </row>
    <row r="816" spans="1:39" x14ac:dyDescent="0.25">
      <c r="A816">
        <v>7</v>
      </c>
      <c r="B816" t="s">
        <v>5571</v>
      </c>
      <c r="C816" t="s">
        <v>956</v>
      </c>
      <c r="D816" t="s">
        <v>5175</v>
      </c>
      <c r="E816" t="s">
        <v>944</v>
      </c>
      <c r="F816" t="s">
        <v>2</v>
      </c>
      <c r="G816">
        <v>5</v>
      </c>
      <c r="H816" t="s">
        <v>957</v>
      </c>
      <c r="I816">
        <v>9945952696</v>
      </c>
      <c r="J816">
        <v>67.52</v>
      </c>
      <c r="K816" t="s">
        <v>5057</v>
      </c>
      <c r="L816">
        <v>51.17</v>
      </c>
      <c r="O816">
        <v>68.66</v>
      </c>
      <c r="P816" t="s">
        <v>5572</v>
      </c>
      <c r="Q816" t="s">
        <v>5573</v>
      </c>
      <c r="R816">
        <v>0</v>
      </c>
      <c r="S816">
        <v>0</v>
      </c>
      <c r="T816">
        <v>70.150000000000006</v>
      </c>
      <c r="U816">
        <v>0</v>
      </c>
      <c r="AB816" t="s">
        <v>5574</v>
      </c>
      <c r="AC816">
        <v>34802</v>
      </c>
      <c r="AD816" t="s">
        <v>5575</v>
      </c>
      <c r="AE816" t="s">
        <v>1340</v>
      </c>
      <c r="AF816">
        <v>9900957307</v>
      </c>
      <c r="AI816" t="s">
        <v>1042</v>
      </c>
      <c r="AM816" t="s">
        <v>5009</v>
      </c>
    </row>
    <row r="817" spans="1:39" x14ac:dyDescent="0.25">
      <c r="A817">
        <v>8</v>
      </c>
      <c r="B817" t="s">
        <v>5576</v>
      </c>
      <c r="C817" t="s">
        <v>958</v>
      </c>
      <c r="D817" t="s">
        <v>5175</v>
      </c>
      <c r="E817" t="s">
        <v>944</v>
      </c>
      <c r="F817" t="s">
        <v>2</v>
      </c>
      <c r="G817">
        <v>5</v>
      </c>
      <c r="H817" t="s">
        <v>959</v>
      </c>
      <c r="I817">
        <v>9734360022</v>
      </c>
      <c r="J817">
        <v>57.44</v>
      </c>
      <c r="K817" t="s">
        <v>5577</v>
      </c>
      <c r="L817">
        <v>49.16</v>
      </c>
      <c r="O817">
        <v>63.05</v>
      </c>
      <c r="P817" t="s">
        <v>5572</v>
      </c>
      <c r="Q817" t="s">
        <v>5475</v>
      </c>
      <c r="R817">
        <v>0</v>
      </c>
      <c r="S817">
        <v>0</v>
      </c>
      <c r="T817">
        <v>74</v>
      </c>
      <c r="U817">
        <v>0</v>
      </c>
      <c r="AB817" t="s">
        <v>5578</v>
      </c>
      <c r="AC817">
        <v>34741</v>
      </c>
      <c r="AD817" t="s">
        <v>5579</v>
      </c>
      <c r="AE817" t="s">
        <v>5580</v>
      </c>
      <c r="AF817">
        <v>9844335631</v>
      </c>
      <c r="AI817" t="s">
        <v>5037</v>
      </c>
      <c r="AM817" t="s">
        <v>5009</v>
      </c>
    </row>
    <row r="818" spans="1:39" x14ac:dyDescent="0.25">
      <c r="A818">
        <v>9</v>
      </c>
      <c r="B818" t="s">
        <v>5581</v>
      </c>
      <c r="C818" t="s">
        <v>960</v>
      </c>
      <c r="D818" t="s">
        <v>5191</v>
      </c>
      <c r="E818" t="s">
        <v>944</v>
      </c>
      <c r="F818" t="s">
        <v>2</v>
      </c>
      <c r="G818">
        <v>5</v>
      </c>
      <c r="H818" t="s">
        <v>961</v>
      </c>
      <c r="I818">
        <v>9738780780</v>
      </c>
      <c r="J818">
        <v>66.7</v>
      </c>
      <c r="K818" t="s">
        <v>5057</v>
      </c>
      <c r="L818">
        <v>41.7</v>
      </c>
      <c r="O818">
        <v>62.3</v>
      </c>
      <c r="P818" t="s">
        <v>5572</v>
      </c>
      <c r="Q818" t="s">
        <v>5573</v>
      </c>
      <c r="R818">
        <v>0</v>
      </c>
      <c r="S818">
        <v>0</v>
      </c>
      <c r="T818">
        <v>65.3</v>
      </c>
      <c r="U818">
        <v>0</v>
      </c>
      <c r="AB818" t="s">
        <v>5582</v>
      </c>
      <c r="AC818">
        <v>34853</v>
      </c>
      <c r="AD818" t="s">
        <v>5583</v>
      </c>
      <c r="AE818" t="s">
        <v>5584</v>
      </c>
      <c r="AF818">
        <v>9481245657</v>
      </c>
      <c r="AI818" t="s">
        <v>1042</v>
      </c>
      <c r="AM818" t="s">
        <v>5009</v>
      </c>
    </row>
    <row r="819" spans="1:39" x14ac:dyDescent="0.25">
      <c r="A819">
        <v>10</v>
      </c>
      <c r="B819" t="s">
        <v>5585</v>
      </c>
      <c r="C819" t="s">
        <v>962</v>
      </c>
      <c r="D819" t="s">
        <v>5191</v>
      </c>
      <c r="E819" t="s">
        <v>944</v>
      </c>
      <c r="F819" t="s">
        <v>2</v>
      </c>
      <c r="G819">
        <v>5</v>
      </c>
      <c r="H819" t="s">
        <v>963</v>
      </c>
      <c r="I819">
        <v>9611611934</v>
      </c>
      <c r="J819">
        <v>75.040000000000006</v>
      </c>
      <c r="K819" t="s">
        <v>5114</v>
      </c>
      <c r="L819">
        <v>58</v>
      </c>
      <c r="O819">
        <v>54</v>
      </c>
      <c r="P819" t="s">
        <v>5032</v>
      </c>
      <c r="Q819" t="s">
        <v>4973</v>
      </c>
      <c r="R819">
        <v>0</v>
      </c>
      <c r="S819">
        <v>0</v>
      </c>
      <c r="T819">
        <v>64</v>
      </c>
      <c r="U819">
        <v>0</v>
      </c>
      <c r="AB819" t="s">
        <v>5586</v>
      </c>
      <c r="AC819">
        <v>34804</v>
      </c>
      <c r="AD819" t="s">
        <v>5587</v>
      </c>
      <c r="AE819" t="s">
        <v>5588</v>
      </c>
      <c r="AF819">
        <v>0</v>
      </c>
      <c r="AI819" t="s">
        <v>1042</v>
      </c>
      <c r="AM819" t="s">
        <v>5009</v>
      </c>
    </row>
    <row r="820" spans="1:39" x14ac:dyDescent="0.25">
      <c r="A820">
        <v>11</v>
      </c>
      <c r="C820" t="s">
        <v>964</v>
      </c>
      <c r="D820" t="s">
        <v>5175</v>
      </c>
      <c r="E820" t="s">
        <v>944</v>
      </c>
      <c r="F820" t="s">
        <v>2</v>
      </c>
      <c r="G820">
        <v>5</v>
      </c>
      <c r="H820" t="s">
        <v>965</v>
      </c>
      <c r="I820">
        <v>9885615915</v>
      </c>
      <c r="AM820" t="s">
        <v>5009</v>
      </c>
    </row>
    <row r="821" spans="1:39" x14ac:dyDescent="0.25">
      <c r="A821">
        <v>12</v>
      </c>
      <c r="C821" t="s">
        <v>966</v>
      </c>
      <c r="D821" t="s">
        <v>5191</v>
      </c>
      <c r="E821" t="s">
        <v>944</v>
      </c>
      <c r="F821" t="s">
        <v>2</v>
      </c>
      <c r="G821">
        <v>5</v>
      </c>
      <c r="AM821" t="s">
        <v>5009</v>
      </c>
    </row>
    <row r="823" spans="1:39" x14ac:dyDescent="0.25">
      <c r="A823">
        <v>1</v>
      </c>
      <c r="B823" t="s">
        <v>5589</v>
      </c>
      <c r="C823" t="s">
        <v>967</v>
      </c>
      <c r="D823" t="s">
        <v>5590</v>
      </c>
      <c r="E823" t="s">
        <v>968</v>
      </c>
      <c r="F823" t="s">
        <v>969</v>
      </c>
      <c r="G823">
        <v>3</v>
      </c>
      <c r="H823" t="s">
        <v>970</v>
      </c>
      <c r="I823">
        <v>9742739188</v>
      </c>
    </row>
    <row r="824" spans="1:39" x14ac:dyDescent="0.25">
      <c r="A824">
        <v>2</v>
      </c>
      <c r="B824" t="s">
        <v>5591</v>
      </c>
      <c r="C824" t="s">
        <v>971</v>
      </c>
      <c r="D824" t="s">
        <v>5590</v>
      </c>
      <c r="E824" t="s">
        <v>968</v>
      </c>
      <c r="F824" t="s">
        <v>969</v>
      </c>
      <c r="G824">
        <v>3</v>
      </c>
      <c r="H824" t="s">
        <v>972</v>
      </c>
      <c r="I824">
        <v>8105814098</v>
      </c>
    </row>
    <row r="825" spans="1:39" x14ac:dyDescent="0.25">
      <c r="A825">
        <v>3</v>
      </c>
      <c r="B825" t="s">
        <v>5592</v>
      </c>
      <c r="C825" t="s">
        <v>973</v>
      </c>
      <c r="D825" t="s">
        <v>5590</v>
      </c>
      <c r="E825" t="s">
        <v>968</v>
      </c>
      <c r="F825" t="s">
        <v>969</v>
      </c>
      <c r="G825">
        <v>3</v>
      </c>
      <c r="H825" t="s">
        <v>974</v>
      </c>
      <c r="I825">
        <v>9036664536</v>
      </c>
    </row>
    <row r="826" spans="1:39" x14ac:dyDescent="0.25">
      <c r="A826">
        <v>4</v>
      </c>
      <c r="B826" t="s">
        <v>5593</v>
      </c>
      <c r="C826" t="s">
        <v>975</v>
      </c>
      <c r="D826" t="s">
        <v>5590</v>
      </c>
      <c r="E826" t="s">
        <v>968</v>
      </c>
      <c r="F826" t="s">
        <v>969</v>
      </c>
      <c r="G826">
        <v>3</v>
      </c>
      <c r="H826" t="s">
        <v>976</v>
      </c>
      <c r="I826">
        <v>8553031291</v>
      </c>
    </row>
    <row r="827" spans="1:39" x14ac:dyDescent="0.25">
      <c r="A827">
        <v>5</v>
      </c>
      <c r="B827" t="s">
        <v>5594</v>
      </c>
      <c r="C827" t="s">
        <v>977</v>
      </c>
      <c r="D827" t="s">
        <v>5590</v>
      </c>
      <c r="E827" t="s">
        <v>968</v>
      </c>
      <c r="F827" t="s">
        <v>969</v>
      </c>
      <c r="G827">
        <v>3</v>
      </c>
      <c r="H827" t="s">
        <v>978</v>
      </c>
      <c r="I827">
        <v>9497256215</v>
      </c>
    </row>
    <row r="828" spans="1:39" x14ac:dyDescent="0.25">
      <c r="A828">
        <v>6</v>
      </c>
      <c r="B828" t="s">
        <v>5595</v>
      </c>
      <c r="C828" t="s">
        <v>979</v>
      </c>
      <c r="D828" t="s">
        <v>5590</v>
      </c>
      <c r="E828" t="s">
        <v>968</v>
      </c>
      <c r="F828" t="s">
        <v>969</v>
      </c>
      <c r="G828">
        <v>3</v>
      </c>
      <c r="H828" t="s">
        <v>980</v>
      </c>
      <c r="I828">
        <v>7259334599</v>
      </c>
    </row>
    <row r="829" spans="1:39" x14ac:dyDescent="0.25">
      <c r="A829">
        <v>7</v>
      </c>
      <c r="C829" t="s">
        <v>981</v>
      </c>
      <c r="D829" t="s">
        <v>5590</v>
      </c>
      <c r="E829" t="s">
        <v>968</v>
      </c>
      <c r="F829" t="s">
        <v>969</v>
      </c>
      <c r="G829">
        <v>3</v>
      </c>
      <c r="H829" t="s">
        <v>982</v>
      </c>
      <c r="I829">
        <v>9508278183</v>
      </c>
    </row>
    <row r="830" spans="1:39" x14ac:dyDescent="0.25">
      <c r="A830">
        <v>8</v>
      </c>
      <c r="B830" t="s">
        <v>5596</v>
      </c>
      <c r="C830" t="s">
        <v>983</v>
      </c>
      <c r="D830" t="s">
        <v>5590</v>
      </c>
      <c r="E830" t="s">
        <v>968</v>
      </c>
      <c r="F830" t="s">
        <v>969</v>
      </c>
      <c r="G830">
        <v>3</v>
      </c>
      <c r="H830" t="s">
        <v>984</v>
      </c>
      <c r="I830">
        <v>8123842487</v>
      </c>
    </row>
    <row r="831" spans="1:39" x14ac:dyDescent="0.25">
      <c r="A831">
        <v>9</v>
      </c>
      <c r="B831" t="s">
        <v>5597</v>
      </c>
      <c r="C831" t="s">
        <v>985</v>
      </c>
      <c r="D831" t="s">
        <v>5590</v>
      </c>
      <c r="E831" t="s">
        <v>968</v>
      </c>
      <c r="F831" t="s">
        <v>969</v>
      </c>
      <c r="G831">
        <v>3</v>
      </c>
      <c r="H831" t="s">
        <v>986</v>
      </c>
      <c r="I831">
        <v>8147233295</v>
      </c>
    </row>
    <row r="832" spans="1:39" x14ac:dyDescent="0.25">
      <c r="A832">
        <v>10</v>
      </c>
      <c r="B832" t="s">
        <v>5598</v>
      </c>
      <c r="C832" t="s">
        <v>987</v>
      </c>
      <c r="D832" t="s">
        <v>5599</v>
      </c>
      <c r="E832" t="s">
        <v>968</v>
      </c>
      <c r="F832" t="s">
        <v>969</v>
      </c>
      <c r="G832">
        <v>3</v>
      </c>
      <c r="H832" t="s">
        <v>988</v>
      </c>
      <c r="I832">
        <v>8197339192</v>
      </c>
    </row>
    <row r="833" spans="1:9" x14ac:dyDescent="0.25">
      <c r="A833">
        <v>11</v>
      </c>
      <c r="B833" t="s">
        <v>5600</v>
      </c>
      <c r="C833" t="s">
        <v>989</v>
      </c>
      <c r="D833" t="s">
        <v>5590</v>
      </c>
      <c r="E833" t="s">
        <v>968</v>
      </c>
      <c r="F833" t="s">
        <v>969</v>
      </c>
      <c r="G833">
        <v>3</v>
      </c>
      <c r="H833" t="s">
        <v>990</v>
      </c>
      <c r="I833">
        <v>8553380333</v>
      </c>
    </row>
    <row r="834" spans="1:9" x14ac:dyDescent="0.25">
      <c r="A834">
        <v>12</v>
      </c>
      <c r="B834" t="s">
        <v>5601</v>
      </c>
      <c r="C834" t="s">
        <v>991</v>
      </c>
      <c r="D834" t="s">
        <v>5599</v>
      </c>
      <c r="E834" t="s">
        <v>968</v>
      </c>
      <c r="F834" t="s">
        <v>969</v>
      </c>
      <c r="G834">
        <v>3</v>
      </c>
      <c r="H834" t="s">
        <v>992</v>
      </c>
      <c r="I834">
        <v>9738314480</v>
      </c>
    </row>
    <row r="835" spans="1:9" x14ac:dyDescent="0.25">
      <c r="A835">
        <v>13</v>
      </c>
      <c r="B835" t="s">
        <v>5602</v>
      </c>
      <c r="C835" t="s">
        <v>993</v>
      </c>
      <c r="D835" t="s">
        <v>5590</v>
      </c>
      <c r="E835" t="s">
        <v>968</v>
      </c>
      <c r="F835" t="s">
        <v>969</v>
      </c>
      <c r="G835">
        <v>3</v>
      </c>
      <c r="H835" t="s">
        <v>994</v>
      </c>
      <c r="I835">
        <v>9036857824</v>
      </c>
    </row>
    <row r="836" spans="1:9" x14ac:dyDescent="0.25">
      <c r="A836">
        <v>14</v>
      </c>
      <c r="B836" t="s">
        <v>5603</v>
      </c>
      <c r="C836" t="s">
        <v>995</v>
      </c>
      <c r="D836" t="s">
        <v>5590</v>
      </c>
      <c r="E836" t="s">
        <v>968</v>
      </c>
      <c r="F836" t="s">
        <v>969</v>
      </c>
      <c r="G836">
        <v>3</v>
      </c>
      <c r="H836" t="s">
        <v>996</v>
      </c>
      <c r="I836">
        <v>9731282001</v>
      </c>
    </row>
    <row r="838" spans="1:9" x14ac:dyDescent="0.25">
      <c r="A838">
        <v>1</v>
      </c>
      <c r="B838" t="s">
        <v>5604</v>
      </c>
      <c r="C838" t="s">
        <v>5605</v>
      </c>
      <c r="E838" t="s">
        <v>5606</v>
      </c>
      <c r="F838">
        <v>2017</v>
      </c>
      <c r="G838">
        <v>3</v>
      </c>
    </row>
    <row r="839" spans="1:9" x14ac:dyDescent="0.25">
      <c r="A839">
        <v>2</v>
      </c>
      <c r="B839" t="s">
        <v>5607</v>
      </c>
      <c r="C839" t="s">
        <v>5608</v>
      </c>
      <c r="E839" t="s">
        <v>5606</v>
      </c>
      <c r="F839">
        <v>2017</v>
      </c>
      <c r="G839">
        <v>3</v>
      </c>
    </row>
    <row r="840" spans="1:9" x14ac:dyDescent="0.25">
      <c r="A840">
        <v>3</v>
      </c>
      <c r="B840" t="s">
        <v>5609</v>
      </c>
      <c r="C840" t="s">
        <v>5610</v>
      </c>
      <c r="E840" t="s">
        <v>5606</v>
      </c>
      <c r="F840">
        <v>2017</v>
      </c>
      <c r="G840">
        <v>3</v>
      </c>
    </row>
    <row r="841" spans="1:9" x14ac:dyDescent="0.25">
      <c r="A841">
        <v>4</v>
      </c>
      <c r="B841" t="s">
        <v>5611</v>
      </c>
      <c r="C841" t="s">
        <v>5612</v>
      </c>
      <c r="E841" t="s">
        <v>5606</v>
      </c>
      <c r="F841">
        <v>2017</v>
      </c>
      <c r="G841">
        <v>3</v>
      </c>
    </row>
    <row r="842" spans="1:9" x14ac:dyDescent="0.25">
      <c r="A842">
        <v>5</v>
      </c>
      <c r="B842" t="s">
        <v>5613</v>
      </c>
      <c r="C842" t="s">
        <v>5614</v>
      </c>
      <c r="E842" t="s">
        <v>5606</v>
      </c>
      <c r="F842">
        <v>2017</v>
      </c>
      <c r="G842">
        <v>3</v>
      </c>
    </row>
    <row r="843" spans="1:9" x14ac:dyDescent="0.25">
      <c r="A843">
        <v>6</v>
      </c>
      <c r="B843" t="s">
        <v>5615</v>
      </c>
      <c r="C843" t="s">
        <v>5616</v>
      </c>
      <c r="E843" t="s">
        <v>5606</v>
      </c>
      <c r="F843">
        <v>2017</v>
      </c>
      <c r="G843">
        <v>3</v>
      </c>
    </row>
    <row r="844" spans="1:9" x14ac:dyDescent="0.25">
      <c r="A844">
        <v>7</v>
      </c>
      <c r="B844" t="s">
        <v>5617</v>
      </c>
      <c r="C844" t="s">
        <v>5618</v>
      </c>
      <c r="E844" t="s">
        <v>5606</v>
      </c>
      <c r="F844">
        <v>2017</v>
      </c>
      <c r="G844">
        <v>3</v>
      </c>
    </row>
    <row r="845" spans="1:9" x14ac:dyDescent="0.25">
      <c r="A845">
        <v>8</v>
      </c>
      <c r="B845" t="s">
        <v>5619</v>
      </c>
      <c r="C845" t="s">
        <v>5620</v>
      </c>
      <c r="E845" t="s">
        <v>5606</v>
      </c>
      <c r="F845">
        <v>2017</v>
      </c>
      <c r="G845">
        <v>3</v>
      </c>
    </row>
    <row r="846" spans="1:9" x14ac:dyDescent="0.25">
      <c r="A846">
        <v>9</v>
      </c>
      <c r="B846" t="s">
        <v>5621</v>
      </c>
      <c r="C846" t="s">
        <v>5622</v>
      </c>
      <c r="E846" t="s">
        <v>5606</v>
      </c>
      <c r="F846">
        <v>2017</v>
      </c>
      <c r="G846">
        <v>3</v>
      </c>
    </row>
    <row r="847" spans="1:9" x14ac:dyDescent="0.25">
      <c r="A847">
        <v>10</v>
      </c>
      <c r="B847" t="s">
        <v>5623</v>
      </c>
      <c r="C847" t="s">
        <v>5624</v>
      </c>
      <c r="E847" t="s">
        <v>5606</v>
      </c>
      <c r="F847">
        <v>2017</v>
      </c>
      <c r="G847">
        <v>3</v>
      </c>
    </row>
    <row r="848" spans="1:9" x14ac:dyDescent="0.25">
      <c r="A848">
        <v>11</v>
      </c>
      <c r="B848" t="s">
        <v>5625</v>
      </c>
      <c r="C848" t="s">
        <v>5626</v>
      </c>
      <c r="E848" t="s">
        <v>5627</v>
      </c>
      <c r="F848">
        <v>2017</v>
      </c>
      <c r="G848">
        <v>3</v>
      </c>
    </row>
    <row r="849" spans="1:7" x14ac:dyDescent="0.25">
      <c r="A849">
        <v>12</v>
      </c>
      <c r="B849" t="s">
        <v>5628</v>
      </c>
      <c r="C849" t="s">
        <v>5629</v>
      </c>
      <c r="E849" t="s">
        <v>5627</v>
      </c>
      <c r="F849">
        <v>2017</v>
      </c>
      <c r="G849">
        <v>3</v>
      </c>
    </row>
    <row r="850" spans="1:7" x14ac:dyDescent="0.25">
      <c r="A850">
        <v>13</v>
      </c>
      <c r="B850" t="s">
        <v>5630</v>
      </c>
      <c r="C850" t="s">
        <v>5631</v>
      </c>
      <c r="E850" t="s">
        <v>5627</v>
      </c>
      <c r="F850">
        <v>2017</v>
      </c>
      <c r="G850">
        <v>3</v>
      </c>
    </row>
    <row r="851" spans="1:7" x14ac:dyDescent="0.25">
      <c r="A851">
        <v>14</v>
      </c>
      <c r="B851" t="s">
        <v>5632</v>
      </c>
      <c r="C851" t="s">
        <v>5633</v>
      </c>
      <c r="E851" t="s">
        <v>5627</v>
      </c>
      <c r="F851">
        <v>2017</v>
      </c>
      <c r="G851">
        <v>3</v>
      </c>
    </row>
    <row r="852" spans="1:7" x14ac:dyDescent="0.25">
      <c r="A852">
        <v>15</v>
      </c>
      <c r="B852" t="s">
        <v>5634</v>
      </c>
      <c r="C852" t="s">
        <v>5635</v>
      </c>
      <c r="E852" t="s">
        <v>5627</v>
      </c>
      <c r="F852">
        <v>2017</v>
      </c>
      <c r="G852">
        <v>3</v>
      </c>
    </row>
    <row r="853" spans="1:7" x14ac:dyDescent="0.25">
      <c r="A853">
        <v>16</v>
      </c>
      <c r="B853" t="s">
        <v>5636</v>
      </c>
      <c r="C853" t="s">
        <v>5637</v>
      </c>
      <c r="E853" t="s">
        <v>5627</v>
      </c>
      <c r="F853">
        <v>2017</v>
      </c>
      <c r="G853">
        <v>3</v>
      </c>
    </row>
    <row r="854" spans="1:7" x14ac:dyDescent="0.25">
      <c r="A854">
        <v>17</v>
      </c>
      <c r="B854" t="s">
        <v>5638</v>
      </c>
      <c r="C854" t="s">
        <v>3</v>
      </c>
      <c r="E854" t="s">
        <v>5627</v>
      </c>
      <c r="F854">
        <v>2017</v>
      </c>
      <c r="G854">
        <v>3</v>
      </c>
    </row>
    <row r="855" spans="1:7" x14ac:dyDescent="0.25">
      <c r="A855">
        <v>18</v>
      </c>
      <c r="B855" t="s">
        <v>5639</v>
      </c>
      <c r="C855" t="s">
        <v>5640</v>
      </c>
      <c r="E855" t="s">
        <v>5627</v>
      </c>
      <c r="F855">
        <v>2017</v>
      </c>
      <c r="G855">
        <v>3</v>
      </c>
    </row>
    <row r="856" spans="1:7" x14ac:dyDescent="0.25">
      <c r="A856">
        <v>19</v>
      </c>
      <c r="B856" t="s">
        <v>5641</v>
      </c>
      <c r="C856" t="s">
        <v>5642</v>
      </c>
      <c r="E856" t="s">
        <v>5627</v>
      </c>
      <c r="F856">
        <v>2017</v>
      </c>
      <c r="G856">
        <v>3</v>
      </c>
    </row>
    <row r="857" spans="1:7" x14ac:dyDescent="0.25">
      <c r="A857">
        <v>20</v>
      </c>
      <c r="B857" t="s">
        <v>5643</v>
      </c>
      <c r="C857" t="s">
        <v>5644</v>
      </c>
      <c r="E857" t="s">
        <v>5645</v>
      </c>
      <c r="F857">
        <v>2017</v>
      </c>
      <c r="G857">
        <v>3</v>
      </c>
    </row>
    <row r="858" spans="1:7" x14ac:dyDescent="0.25">
      <c r="A858">
        <v>21</v>
      </c>
      <c r="B858" t="s">
        <v>5646</v>
      </c>
      <c r="C858" t="s">
        <v>5647</v>
      </c>
      <c r="E858" t="s">
        <v>5645</v>
      </c>
      <c r="F858">
        <v>2017</v>
      </c>
      <c r="G858">
        <v>3</v>
      </c>
    </row>
    <row r="859" spans="1:7" x14ac:dyDescent="0.25">
      <c r="A859">
        <v>22</v>
      </c>
      <c r="B859" t="s">
        <v>5648</v>
      </c>
      <c r="C859" t="s">
        <v>5649</v>
      </c>
      <c r="E859" t="s">
        <v>5645</v>
      </c>
      <c r="F859">
        <v>2017</v>
      </c>
      <c r="G859">
        <v>3</v>
      </c>
    </row>
    <row r="860" spans="1:7" x14ac:dyDescent="0.25">
      <c r="A860">
        <v>23</v>
      </c>
      <c r="B860" t="s">
        <v>5650</v>
      </c>
      <c r="C860" t="s">
        <v>5651</v>
      </c>
      <c r="E860" t="s">
        <v>5645</v>
      </c>
      <c r="F860">
        <v>2017</v>
      </c>
      <c r="G860">
        <v>3</v>
      </c>
    </row>
    <row r="861" spans="1:7" x14ac:dyDescent="0.25">
      <c r="A861">
        <v>24</v>
      </c>
      <c r="B861" t="s">
        <v>5652</v>
      </c>
      <c r="C861" t="s">
        <v>5653</v>
      </c>
      <c r="E861" t="s">
        <v>5645</v>
      </c>
      <c r="F861">
        <v>2017</v>
      </c>
      <c r="G861">
        <v>3</v>
      </c>
    </row>
    <row r="862" spans="1:7" x14ac:dyDescent="0.25">
      <c r="A862">
        <v>25</v>
      </c>
      <c r="B862" t="s">
        <v>5654</v>
      </c>
      <c r="C862" t="s">
        <v>5655</v>
      </c>
      <c r="E862" t="s">
        <v>5645</v>
      </c>
      <c r="F862">
        <v>2017</v>
      </c>
      <c r="G862">
        <v>3</v>
      </c>
    </row>
    <row r="863" spans="1:7" x14ac:dyDescent="0.25">
      <c r="A863">
        <v>26</v>
      </c>
      <c r="B863" t="s">
        <v>5656</v>
      </c>
      <c r="C863" t="s">
        <v>5657</v>
      </c>
      <c r="E863" t="s">
        <v>5645</v>
      </c>
      <c r="F863">
        <v>2017</v>
      </c>
      <c r="G863">
        <v>3</v>
      </c>
    </row>
    <row r="864" spans="1:7" x14ac:dyDescent="0.25">
      <c r="A864">
        <v>27</v>
      </c>
      <c r="B864" t="s">
        <v>5658</v>
      </c>
      <c r="C864" t="s">
        <v>5659</v>
      </c>
      <c r="E864" t="s">
        <v>5645</v>
      </c>
      <c r="F864">
        <v>2017</v>
      </c>
      <c r="G864">
        <v>3</v>
      </c>
    </row>
    <row r="865" spans="1:7" x14ac:dyDescent="0.25">
      <c r="A865">
        <v>28</v>
      </c>
      <c r="B865" t="s">
        <v>5660</v>
      </c>
      <c r="C865" t="s">
        <v>5661</v>
      </c>
      <c r="E865" t="s">
        <v>5645</v>
      </c>
      <c r="F865">
        <v>2017</v>
      </c>
      <c r="G865">
        <v>3</v>
      </c>
    </row>
    <row r="866" spans="1:7" x14ac:dyDescent="0.25">
      <c r="A866">
        <v>29</v>
      </c>
      <c r="B866" t="s">
        <v>5662</v>
      </c>
      <c r="C866" t="s">
        <v>5663</v>
      </c>
      <c r="E866" t="s">
        <v>5645</v>
      </c>
      <c r="F866">
        <v>2017</v>
      </c>
      <c r="G866">
        <v>3</v>
      </c>
    </row>
    <row r="867" spans="1:7" x14ac:dyDescent="0.25">
      <c r="A867">
        <v>30</v>
      </c>
      <c r="B867" t="s">
        <v>5664</v>
      </c>
      <c r="C867" t="s">
        <v>5665</v>
      </c>
      <c r="E867" t="s">
        <v>5645</v>
      </c>
      <c r="F867">
        <v>2017</v>
      </c>
      <c r="G867">
        <v>3</v>
      </c>
    </row>
    <row r="868" spans="1:7" x14ac:dyDescent="0.25">
      <c r="A868">
        <v>31</v>
      </c>
      <c r="B868" t="s">
        <v>5666</v>
      </c>
      <c r="C868" t="s">
        <v>5667</v>
      </c>
      <c r="E868" t="s">
        <v>5645</v>
      </c>
      <c r="F868">
        <v>2017</v>
      </c>
      <c r="G868">
        <v>3</v>
      </c>
    </row>
    <row r="869" spans="1:7" x14ac:dyDescent="0.25">
      <c r="A869">
        <v>32</v>
      </c>
      <c r="B869" t="s">
        <v>5668</v>
      </c>
      <c r="C869" t="s">
        <v>5669</v>
      </c>
      <c r="E869" t="s">
        <v>5645</v>
      </c>
      <c r="F869">
        <v>2017</v>
      </c>
      <c r="G869">
        <v>3</v>
      </c>
    </row>
    <row r="870" spans="1:7" x14ac:dyDescent="0.25">
      <c r="A870">
        <v>33</v>
      </c>
      <c r="B870" t="s">
        <v>5670</v>
      </c>
      <c r="C870" t="s">
        <v>5671</v>
      </c>
      <c r="E870" t="s">
        <v>5606</v>
      </c>
      <c r="F870">
        <v>2017</v>
      </c>
      <c r="G870">
        <v>3</v>
      </c>
    </row>
    <row r="871" spans="1:7" x14ac:dyDescent="0.25">
      <c r="A871">
        <v>34</v>
      </c>
      <c r="B871" t="s">
        <v>5672</v>
      </c>
      <c r="C871" t="s">
        <v>5673</v>
      </c>
      <c r="E871" t="s">
        <v>5606</v>
      </c>
      <c r="F871">
        <v>2017</v>
      </c>
      <c r="G871">
        <v>3</v>
      </c>
    </row>
    <row r="872" spans="1:7" x14ac:dyDescent="0.25">
      <c r="A872">
        <v>35</v>
      </c>
      <c r="B872" t="s">
        <v>5674</v>
      </c>
      <c r="C872" t="s">
        <v>5675</v>
      </c>
      <c r="E872" t="s">
        <v>5606</v>
      </c>
      <c r="F872">
        <v>2017</v>
      </c>
      <c r="G872">
        <v>3</v>
      </c>
    </row>
    <row r="873" spans="1:7" x14ac:dyDescent="0.25">
      <c r="A873">
        <v>36</v>
      </c>
      <c r="B873" t="s">
        <v>5676</v>
      </c>
      <c r="C873" t="s">
        <v>5677</v>
      </c>
      <c r="E873" t="s">
        <v>5606</v>
      </c>
      <c r="F873">
        <v>2017</v>
      </c>
      <c r="G873">
        <v>3</v>
      </c>
    </row>
    <row r="874" spans="1:7" x14ac:dyDescent="0.25">
      <c r="A874">
        <v>37</v>
      </c>
      <c r="B874" t="s">
        <v>5678</v>
      </c>
      <c r="C874" t="s">
        <v>5679</v>
      </c>
      <c r="E874" t="s">
        <v>5606</v>
      </c>
      <c r="F874">
        <v>2017</v>
      </c>
      <c r="G874">
        <v>3</v>
      </c>
    </row>
    <row r="875" spans="1:7" x14ac:dyDescent="0.25">
      <c r="A875">
        <v>38</v>
      </c>
      <c r="B875" t="s">
        <v>5680</v>
      </c>
      <c r="C875" t="s">
        <v>5681</v>
      </c>
      <c r="E875" t="s">
        <v>5606</v>
      </c>
      <c r="F875">
        <v>2017</v>
      </c>
      <c r="G875">
        <v>3</v>
      </c>
    </row>
    <row r="876" spans="1:7" x14ac:dyDescent="0.25">
      <c r="A876">
        <v>39</v>
      </c>
      <c r="B876" t="s">
        <v>5682</v>
      </c>
      <c r="C876" t="s">
        <v>5683</v>
      </c>
      <c r="E876" t="s">
        <v>5645</v>
      </c>
      <c r="F876">
        <v>2017</v>
      </c>
      <c r="G876">
        <v>3</v>
      </c>
    </row>
    <row r="877" spans="1:7" x14ac:dyDescent="0.25">
      <c r="A877">
        <v>40</v>
      </c>
      <c r="B877" t="s">
        <v>5684</v>
      </c>
      <c r="C877" t="s">
        <v>5685</v>
      </c>
      <c r="E877" t="s">
        <v>5645</v>
      </c>
      <c r="F877">
        <v>2017</v>
      </c>
      <c r="G877">
        <v>3</v>
      </c>
    </row>
    <row r="878" spans="1:7" x14ac:dyDescent="0.25">
      <c r="A878">
        <v>41</v>
      </c>
      <c r="B878" t="s">
        <v>5686</v>
      </c>
      <c r="C878" t="s">
        <v>5687</v>
      </c>
      <c r="E878" t="s">
        <v>5645</v>
      </c>
      <c r="F878">
        <v>2017</v>
      </c>
      <c r="G878">
        <v>3</v>
      </c>
    </row>
    <row r="879" spans="1:7" x14ac:dyDescent="0.25">
      <c r="A879">
        <v>42</v>
      </c>
      <c r="B879" t="s">
        <v>5688</v>
      </c>
      <c r="C879" t="s">
        <v>5689</v>
      </c>
      <c r="E879" t="s">
        <v>5645</v>
      </c>
      <c r="F879">
        <v>2017</v>
      </c>
      <c r="G879">
        <v>3</v>
      </c>
    </row>
    <row r="880" spans="1:7" x14ac:dyDescent="0.25">
      <c r="A880">
        <v>43</v>
      </c>
      <c r="B880" t="s">
        <v>5690</v>
      </c>
      <c r="C880" t="s">
        <v>5691</v>
      </c>
      <c r="E880" t="s">
        <v>5645</v>
      </c>
      <c r="F880">
        <v>2017</v>
      </c>
      <c r="G880">
        <v>3</v>
      </c>
    </row>
    <row r="881" spans="1:28" x14ac:dyDescent="0.25">
      <c r="A881">
        <v>44</v>
      </c>
      <c r="B881" t="s">
        <v>5692</v>
      </c>
      <c r="C881" t="s">
        <v>5693</v>
      </c>
      <c r="E881" t="s">
        <v>5645</v>
      </c>
      <c r="F881">
        <v>2017</v>
      </c>
      <c r="G881">
        <v>3</v>
      </c>
    </row>
    <row r="882" spans="1:28" x14ac:dyDescent="0.25">
      <c r="A882">
        <v>45</v>
      </c>
      <c r="B882" t="s">
        <v>5694</v>
      </c>
      <c r="C882" t="s">
        <v>5695</v>
      </c>
      <c r="E882" t="s">
        <v>5645</v>
      </c>
      <c r="F882">
        <v>2017</v>
      </c>
      <c r="G882">
        <v>3</v>
      </c>
    </row>
    <row r="883" spans="1:28" x14ac:dyDescent="0.25">
      <c r="A883">
        <v>46</v>
      </c>
      <c r="B883" t="s">
        <v>5696</v>
      </c>
      <c r="C883" t="s">
        <v>5697</v>
      </c>
      <c r="E883" t="s">
        <v>5645</v>
      </c>
      <c r="F883">
        <v>2017</v>
      </c>
      <c r="G883">
        <v>3</v>
      </c>
    </row>
    <row r="884" spans="1:28" x14ac:dyDescent="0.25">
      <c r="A884">
        <v>47</v>
      </c>
      <c r="B884" t="s">
        <v>5698</v>
      </c>
      <c r="C884" t="s">
        <v>5699</v>
      </c>
      <c r="E884" t="s">
        <v>5645</v>
      </c>
      <c r="F884">
        <v>2017</v>
      </c>
      <c r="G884">
        <v>3</v>
      </c>
    </row>
    <row r="885" spans="1:28" x14ac:dyDescent="0.25">
      <c r="A885">
        <v>48</v>
      </c>
      <c r="B885" t="s">
        <v>5700</v>
      </c>
      <c r="C885" t="s">
        <v>5701</v>
      </c>
      <c r="E885" t="s">
        <v>5645</v>
      </c>
      <c r="F885">
        <v>2017</v>
      </c>
      <c r="G885">
        <v>3</v>
      </c>
    </row>
    <row r="886" spans="1:28" x14ac:dyDescent="0.25">
      <c r="A886">
        <v>49</v>
      </c>
      <c r="B886" t="s">
        <v>5702</v>
      </c>
      <c r="C886" t="s">
        <v>5703</v>
      </c>
      <c r="E886" t="s">
        <v>5645</v>
      </c>
      <c r="F886">
        <v>2017</v>
      </c>
      <c r="G886">
        <v>3</v>
      </c>
    </row>
    <row r="887" spans="1:28" x14ac:dyDescent="0.25">
      <c r="A887">
        <v>50</v>
      </c>
      <c r="B887" t="s">
        <v>5704</v>
      </c>
      <c r="C887" t="s">
        <v>5705</v>
      </c>
      <c r="E887" t="s">
        <v>5645</v>
      </c>
      <c r="F887">
        <v>2017</v>
      </c>
      <c r="G887">
        <v>3</v>
      </c>
    </row>
    <row r="888" spans="1:28" x14ac:dyDescent="0.25">
      <c r="A888">
        <v>51</v>
      </c>
      <c r="B888" t="s">
        <v>5706</v>
      </c>
      <c r="C888" t="s">
        <v>5707</v>
      </c>
      <c r="E888" t="s">
        <v>5627</v>
      </c>
      <c r="F888">
        <v>2017</v>
      </c>
      <c r="G888">
        <v>3</v>
      </c>
    </row>
    <row r="889" spans="1:28" x14ac:dyDescent="0.25">
      <c r="A889">
        <v>52</v>
      </c>
      <c r="B889" t="s">
        <v>5708</v>
      </c>
      <c r="C889" t="s">
        <v>5709</v>
      </c>
      <c r="E889" t="s">
        <v>5627</v>
      </c>
      <c r="F889">
        <v>2017</v>
      </c>
      <c r="G889">
        <v>3</v>
      </c>
    </row>
    <row r="890" spans="1:28" x14ac:dyDescent="0.25">
      <c r="A890">
        <v>53</v>
      </c>
      <c r="B890" t="s">
        <v>5710</v>
      </c>
      <c r="C890" t="s">
        <v>5711</v>
      </c>
      <c r="E890" t="s">
        <v>5627</v>
      </c>
      <c r="F890">
        <v>2017</v>
      </c>
      <c r="G890">
        <v>3</v>
      </c>
    </row>
    <row r="891" spans="1:28" x14ac:dyDescent="0.25">
      <c r="A891">
        <v>54</v>
      </c>
      <c r="B891" t="s">
        <v>5712</v>
      </c>
      <c r="C891" t="s">
        <v>5713</v>
      </c>
      <c r="E891" t="s">
        <v>5606</v>
      </c>
      <c r="F891">
        <v>2017</v>
      </c>
      <c r="G891">
        <v>3</v>
      </c>
    </row>
    <row r="892" spans="1:28" x14ac:dyDescent="0.25">
      <c r="A892">
        <v>55</v>
      </c>
      <c r="B892" t="s">
        <v>5714</v>
      </c>
      <c r="C892" t="s">
        <v>5715</v>
      </c>
      <c r="E892" t="s">
        <v>5606</v>
      </c>
      <c r="F892">
        <v>2017</v>
      </c>
      <c r="G892">
        <v>3</v>
      </c>
    </row>
    <row r="894" spans="1:28" x14ac:dyDescent="0.25">
      <c r="A894">
        <v>1</v>
      </c>
      <c r="C894" t="s">
        <v>5716</v>
      </c>
      <c r="E894" t="s">
        <v>5717</v>
      </c>
      <c r="F894">
        <v>2017</v>
      </c>
      <c r="G894">
        <v>3</v>
      </c>
      <c r="H894" t="s">
        <v>5718</v>
      </c>
      <c r="I894">
        <v>9880104367</v>
      </c>
      <c r="AB894" t="s">
        <v>5719</v>
      </c>
    </row>
    <row r="895" spans="1:28" x14ac:dyDescent="0.25">
      <c r="A895">
        <v>2</v>
      </c>
      <c r="C895" t="s">
        <v>5720</v>
      </c>
      <c r="E895" t="s">
        <v>5717</v>
      </c>
      <c r="F895">
        <v>2017</v>
      </c>
      <c r="G895">
        <v>3</v>
      </c>
      <c r="H895" t="s">
        <v>5721</v>
      </c>
      <c r="I895">
        <v>9036682222</v>
      </c>
      <c r="AB895" t="s">
        <v>5722</v>
      </c>
    </row>
    <row r="896" spans="1:28" x14ac:dyDescent="0.25">
      <c r="A896">
        <v>3</v>
      </c>
      <c r="C896" t="s">
        <v>5723</v>
      </c>
      <c r="E896" t="s">
        <v>5717</v>
      </c>
      <c r="F896">
        <v>2017</v>
      </c>
      <c r="G896">
        <v>3</v>
      </c>
      <c r="H896" t="s">
        <v>5724</v>
      </c>
      <c r="AB896" t="s">
        <v>5725</v>
      </c>
    </row>
    <row r="897" spans="1:28" x14ac:dyDescent="0.25">
      <c r="A897">
        <v>4</v>
      </c>
      <c r="C897" t="s">
        <v>5726</v>
      </c>
      <c r="E897" t="s">
        <v>5717</v>
      </c>
      <c r="F897">
        <v>2017</v>
      </c>
      <c r="G897">
        <v>3</v>
      </c>
      <c r="H897" t="s">
        <v>5727</v>
      </c>
      <c r="I897">
        <v>9945979039</v>
      </c>
      <c r="AB897" t="s">
        <v>5728</v>
      </c>
    </row>
    <row r="898" spans="1:28" x14ac:dyDescent="0.25">
      <c r="A898">
        <v>5</v>
      </c>
      <c r="C898" t="s">
        <v>5729</v>
      </c>
      <c r="E898" t="s">
        <v>5717</v>
      </c>
      <c r="F898">
        <v>2017</v>
      </c>
      <c r="G898">
        <v>3</v>
      </c>
      <c r="H898" t="s">
        <v>5730</v>
      </c>
      <c r="I898">
        <v>8940827000</v>
      </c>
      <c r="AB898" t="s">
        <v>5731</v>
      </c>
    </row>
    <row r="899" spans="1:28" x14ac:dyDescent="0.25">
      <c r="A899">
        <v>6</v>
      </c>
      <c r="C899" t="s">
        <v>5732</v>
      </c>
      <c r="E899" t="s">
        <v>5717</v>
      </c>
      <c r="F899">
        <v>2017</v>
      </c>
      <c r="G899">
        <v>3</v>
      </c>
      <c r="H899" t="s">
        <v>5733</v>
      </c>
      <c r="I899">
        <v>9989945656</v>
      </c>
      <c r="AB899" t="s">
        <v>5734</v>
      </c>
    </row>
    <row r="900" spans="1:28" x14ac:dyDescent="0.25">
      <c r="A900">
        <v>7</v>
      </c>
      <c r="C900" t="s">
        <v>5735</v>
      </c>
      <c r="E900" t="s">
        <v>5717</v>
      </c>
      <c r="F900">
        <v>2017</v>
      </c>
      <c r="G900">
        <v>3</v>
      </c>
      <c r="H900" t="s">
        <v>5736</v>
      </c>
      <c r="I900">
        <v>9562929006</v>
      </c>
      <c r="AB900" t="s">
        <v>5737</v>
      </c>
    </row>
    <row r="901" spans="1:28" x14ac:dyDescent="0.25">
      <c r="A901">
        <v>8</v>
      </c>
      <c r="C901" t="s">
        <v>5738</v>
      </c>
      <c r="E901" t="s">
        <v>5717</v>
      </c>
      <c r="F901">
        <v>2017</v>
      </c>
      <c r="G901">
        <v>3</v>
      </c>
      <c r="H901" t="s">
        <v>5739</v>
      </c>
      <c r="I901">
        <v>9173722173</v>
      </c>
      <c r="AB901" t="s">
        <v>5740</v>
      </c>
    </row>
    <row r="902" spans="1:28" x14ac:dyDescent="0.25">
      <c r="A902">
        <v>9</v>
      </c>
      <c r="C902" t="s">
        <v>5741</v>
      </c>
      <c r="E902" t="s">
        <v>5717</v>
      </c>
      <c r="F902">
        <v>2017</v>
      </c>
      <c r="G902">
        <v>3</v>
      </c>
    </row>
    <row r="903" spans="1:28" x14ac:dyDescent="0.25">
      <c r="A903">
        <v>10</v>
      </c>
      <c r="C903" t="s">
        <v>5742</v>
      </c>
      <c r="E903" t="s">
        <v>5717</v>
      </c>
      <c r="F903">
        <v>2017</v>
      </c>
      <c r="G903">
        <v>3</v>
      </c>
      <c r="I903">
        <v>9731288618</v>
      </c>
    </row>
    <row r="904" spans="1:28" x14ac:dyDescent="0.25">
      <c r="A904">
        <v>11</v>
      </c>
      <c r="C904" t="s">
        <v>981</v>
      </c>
      <c r="E904" t="s">
        <v>5717</v>
      </c>
      <c r="F904">
        <v>2017</v>
      </c>
      <c r="G904">
        <v>3</v>
      </c>
      <c r="H904" t="s">
        <v>5743</v>
      </c>
      <c r="I904">
        <v>9508278183</v>
      </c>
      <c r="AB904" t="s">
        <v>5744</v>
      </c>
    </row>
    <row r="905" spans="1:28" x14ac:dyDescent="0.25">
      <c r="A905">
        <v>12</v>
      </c>
      <c r="C905" t="s">
        <v>5745</v>
      </c>
      <c r="E905" t="s">
        <v>5717</v>
      </c>
      <c r="F905">
        <v>2017</v>
      </c>
      <c r="G905">
        <v>3</v>
      </c>
      <c r="H905" t="s">
        <v>5746</v>
      </c>
      <c r="I905">
        <v>7676664247</v>
      </c>
      <c r="AB905" t="s">
        <v>5747</v>
      </c>
    </row>
    <row r="906" spans="1:28" x14ac:dyDescent="0.25">
      <c r="A906">
        <v>13</v>
      </c>
      <c r="C906" t="s">
        <v>5748</v>
      </c>
      <c r="E906" t="s">
        <v>5717</v>
      </c>
      <c r="F906">
        <v>2017</v>
      </c>
      <c r="G906">
        <v>3</v>
      </c>
      <c r="H906" t="s">
        <v>5749</v>
      </c>
      <c r="I906">
        <v>9902766366</v>
      </c>
      <c r="AB906" t="s">
        <v>5750</v>
      </c>
    </row>
  </sheetData>
  <hyperlinks>
    <hyperlink ref="H93" r:id="rId1" display="mailto:siddhant_basu@yahoo.com"/>
    <hyperlink ref="H84" r:id="rId2" display="mailto:litzshroff16@gmail.com"/>
    <hyperlink ref="H72" r:id="rId3" display="mailto:anagha2924@gmail.com"/>
    <hyperlink ref="H61" r:id="rId4" display="mailto:kubergupta98@gmail.com"/>
    <hyperlink ref="H59" r:id="rId5" display="mailto:rahul88677@gmail.com"/>
    <hyperlink ref="H9" r:id="rId6" display="mailto:rahulraj.subramani@gmail.com"/>
    <hyperlink ref="H33" r:id="rId7" display="mailto:rajath.t.s.52@gmail.com"/>
    <hyperlink ref="H78" r:id="rId8" display="mailto:rakshith.sr6@gmail.com"/>
    <hyperlink ref="H12" r:id="rId9" display="mailto:tejeswarprashanth02@gmail.com"/>
    <hyperlink ref="H87" r:id="rId10" display="mailto:vinayareddy0143@gmail.com"/>
    <hyperlink ref="H13" r:id="rId11" display="mailto:rajach2797@gmail.com"/>
    <hyperlink ref="H74" r:id="rId12" display="mailto:jackie.scop@gmail.com"/>
    <hyperlink ref="H73" r:id="rId13" display="mailto:kavya.g.shree@gmail.com"/>
    <hyperlink ref="H7" r:id="rId14" display="mailto:aishwarya007shanmugam@gmail.com"/>
    <hyperlink ref="H57" r:id="rId15" display="mailto:banerjee.megha123@gmail.com"/>
    <hyperlink ref="H14" r:id="rId16" display="mailto:adnandhinojwala@gmail.com"/>
    <hyperlink ref="H82" r:id="rId17" display="mailto:burhanloli@gmail.com"/>
    <hyperlink ref="H96" r:id="rId18" display="mailto:selvi5293@gmail.com"/>
    <hyperlink ref="H38" r:id="rId19" display="mailto:yjkheraluwala@gmail.com"/>
    <hyperlink ref="H53" r:id="rId20" display="mailto:akshayrdd3@gmail.com"/>
    <hyperlink ref="H98" r:id="rId21" display="mailto:siddartravichandran06@gmail.com"/>
    <hyperlink ref="H90" r:id="rId22" display="mailto:deepthigirish6@gmail.com"/>
    <hyperlink ref="H20" r:id="rId23" display="mailto:pradeeptony46@gmail.com"/>
    <hyperlink ref="H17" r:id="rId24" display="mailto:niteshj102@gmail.com"/>
    <hyperlink ref="H95" r:id="rId25" display="mailto:madhu.dhanush@gmail.com"/>
    <hyperlink ref="H77" r:id="rId26" display="mailto:pavanm3997@gmail.com"/>
    <hyperlink ref="H30" r:id="rId27" display="mailto:raj.vishi581@gmail.com"/>
    <hyperlink ref="H18" r:id="rId28" display="mailto:manojcchoudhary@gmail.com"/>
    <hyperlink ref="H86" r:id="rId29" display="mailto:kpriya0411@gmail.com"/>
    <hyperlink ref="H56" r:id="rId30" display="mailto:arunkp311@gmail.com"/>
    <hyperlink ref="H81" r:id="rId31" display="mailto:akshayjain86703@gmail.com"/>
    <hyperlink ref="H54" r:id="rId32" display="mailto:ksharath700@gmail.com"/>
    <hyperlink ref="H70" r:id="rId33" display="mailto:vivekbaid08@gmail.com"/>
    <hyperlink ref="H52" r:id="rId34" display="mailto:nikhilbmwak47@gmail.com"/>
    <hyperlink ref="H85" r:id="rId35" display="mailto:veena.hemanth.rao@gmail.com"/>
    <hyperlink ref="H71" r:id="rId36" display="mailto:akshatapanditjkd@gmail.com"/>
    <hyperlink ref="H75" r:id="rId37" display="mailto:madankumarreddy10@gmail.com"/>
    <hyperlink ref="H34" r:id="rId38" display="mailto:vinaykashyap140@gmail.com"/>
    <hyperlink ref="H11" r:id="rId39" display="mailto:srividya.bhalle@gmail.com"/>
    <hyperlink ref="H49" r:id="rId40" display="mailto:santriptibhujel@gmail.com"/>
    <hyperlink ref="H2" r:id="rId41" display="mailto:meetpsoni@gmail.com"/>
    <hyperlink ref="H108" r:id="rId42" display="mailto:sanyamlunawat08@gmail.com"/>
    <hyperlink ref="H97" r:id="rId43" display="mailto:sriharipr96@gmail.com"/>
    <hyperlink ref="H60" r:id="rId44" display="mailto:haripriyas666@gmail.com"/>
    <hyperlink ref="H83" r:id="rId45" display="mailto:darshud72@gmail.com"/>
    <hyperlink ref="H91" r:id="rId46" display="mailto:navya.sudhindra@gmail.com"/>
    <hyperlink ref="H46" r:id="rId47" display="mailto:mnaina979@gmail.com"/>
    <hyperlink ref="H62" r:id="rId48" display="mailto:jsanjay151@gmail.com"/>
    <hyperlink ref="H16" r:id="rId49" display="mailto:bharathab76@gmail.com"/>
    <hyperlink ref="H76" r:id="rId50" display="mailto:monica.sukumar96@gmail.com"/>
    <hyperlink ref="H69" r:id="rId51" display="mailto:shakshirunwal3@gmail.com"/>
    <hyperlink ref="H4" r:id="rId52" display="mailto:rrj775@gmail.com"/>
    <hyperlink ref="H92" r:id="rId53" display="mailto:rakesh.uma89@gmail.com"/>
    <hyperlink ref="H80" r:id="rId54" display="mailto:ujwal.n1997@gmail.com"/>
    <hyperlink ref="H21" r:id="rId55" display="mailto:singhrakshak83@gmail.com"/>
    <hyperlink ref="H79" r:id="rId56" display="mailto:sandeshsoans0116@gmail.com"/>
    <hyperlink ref="H40" r:id="rId57" display="mailto:kumarprateesh1265@gmail.com"/>
    <hyperlink ref="H24" r:id="rId58" display="mailto:chethanta@gmail.com"/>
    <hyperlink ref="H94" r:id="rId59" display="mailto:saumengaurav15@gmail.com"/>
    <hyperlink ref="H37" r:id="rId60" display="mailto:h.elaana678@gmail.com"/>
    <hyperlink ref="H68" r:id="rId61" display="mailto:mohammedkashi17@gmail.com"/>
    <hyperlink ref="H10" r:id="rId62" display="mailto:shreehari975@gmail.com"/>
    <hyperlink ref="H5" r:id="rId63" display="mailto:saneyar.dibs@outlook.com"/>
    <hyperlink ref="H22" r:id="rId64" display="mailto:mahin9760@gmail.com"/>
    <hyperlink ref="H19" r:id="rId65" display="mailto:246pavan@gmail.com"/>
    <hyperlink ref="H58" r:id="rId66" display="mailto:prakashmalviya032@gmail.com"/>
    <hyperlink ref="H6" r:id="rId67" display="mailto:satyatorres73balotelli@gmail.com"/>
    <hyperlink ref="H105" r:id="rId68" display="mailto:priyanka.ddoc.jain@gmail.com"/>
    <hyperlink ref="H103" r:id="rId69" display="mailto:aarasd@gmail.com"/>
    <hyperlink ref="H89" r:id="rId70" display="mailto:ayush20srinivas@gmail.com"/>
    <hyperlink ref="H29" r:id="rId71" display="mailto:kapil99nikamal@gmail.com"/>
    <hyperlink ref="H31" r:id="rId72" display="mailto:pleam.siras.t@hotmail.com"/>
    <hyperlink ref="H64" r:id="rId73" display="mailto:ahmadrezahoseyni3@gmail.com"/>
    <hyperlink ref="H65" r:id="rId74" display="mailto:ahmad786ataei@gmail.com"/>
    <hyperlink ref="H42" r:id="rId75" display="mailto:karimullahzaland2@gmail.com"/>
    <hyperlink ref="H43" r:id="rId76" display="mailto:lutfullah.haqnesare@gmail.com"/>
    <hyperlink ref="H44" r:id="rId77" display="mailto:matiullahbaha98@gmail.com"/>
    <hyperlink ref="H45" r:id="rId78" display="mailto:mojtaba.akrami1373@gmail.com"/>
    <hyperlink ref="H48" r:id="rId79" display="mailto:samiullahhashmzai@yahoo.com"/>
    <hyperlink ref="H50" r:id="rId80" display="mailto:shahabuddinmangal2@gmail.com"/>
    <hyperlink ref="H51" r:id="rId81" display="mailto:zaidrahman.safi@gmail.com"/>
    <hyperlink ref="H67" r:id="rId82" display="mailto:ibrahim.tamkin@gmail.com"/>
    <hyperlink ref="H101" r:id="rId83" display="mailto:aasifaasi777@gmail.com"/>
    <hyperlink ref="H88" r:id="rId84" display="mailto:akshayba18@gmail.com"/>
    <hyperlink ref="H35" r:id="rId85" display="mailto:akshays1105@gmail.com"/>
    <hyperlink ref="H107" r:id="rId86" display="mailto:nitesh920498@gmail.com"/>
    <hyperlink ref="H63" r:id="rId87" display="mailto:sudhakar_shama10@yahoo.in"/>
    <hyperlink ref="H32" r:id="rId88" display="mailto:rahulshekar.28@gmail.com"/>
    <hyperlink ref="H23" r:id="rId89" display="mailto:varunhm.vv1@gmail.com"/>
    <hyperlink ref="H66" r:id="rId90" display="mailto:eenkat17@gmail.com"/>
    <hyperlink ref="H3" r:id="rId91" display="mailto:sbindumadavan@gmail.com"/>
    <hyperlink ref="H39" r:id="rId92" display="mailto:abhi.mani007@gmail.com"/>
    <hyperlink ref="H55" r:id="rId93" display="mailto:jraiv02@gmail.com"/>
    <hyperlink ref="H41" r:id="rId94" display="mailto:chandsuresh169@gmail.com"/>
    <hyperlink ref="H8" r:id="rId95" display="mailto:udhayraghu666@gmail.com"/>
    <hyperlink ref="H15" r:id="rId96" display="mailto:aishr15@gmail.com"/>
    <hyperlink ref="H25" r:id="rId97" display="mailto:SOUNDARYARAJ456@GMAIL.COM"/>
    <hyperlink ref="H28" r:id="rId98" display="mailto:JOHNSON_M333@YAHOO.COM"/>
    <hyperlink ref="H27" r:id="rId99" display="mailto:SAMPRASH777@GMAIL.COM"/>
    <hyperlink ref="H26" r:id="rId100" display="mailto:vijethphoenix@gmail.com"/>
    <hyperlink ref="H102" r:id="rId101" display="mailto:bmw.power368@gmail.com"/>
    <hyperlink ref="H36" r:id="rId102" display="mailto:bharath.mady@gmail.com"/>
    <hyperlink ref="H111" r:id="rId103" display="mailto:abhilashep1234@gmail.com"/>
    <hyperlink ref="H113" r:id="rId104" display="mailto:vipuldani96@yahoo.in"/>
    <hyperlink ref="H114" r:id="rId105" display="mailto:vrushank18@gmail.com"/>
    <hyperlink ref="H115" r:id="rId106" display="mailto:sami.mukadan11@gmail.com"/>
    <hyperlink ref="H110" r:id="rId107" display="mailto:karanrulz169@gmail.com"/>
    <hyperlink ref="H116" r:id="rId108" display="mailto:srinivsachandrasekhar67@gmail.com"/>
    <hyperlink ref="H117" r:id="rId109" display="mailto:tharun.orblove@gmail.com"/>
    <hyperlink ref="H47" r:id="rId110" display="mailto:uzokenmark@gmail.com"/>
    <hyperlink ref="H424" r:id="rId111"/>
    <hyperlink ref="H425" r:id="rId112"/>
    <hyperlink ref="H426" r:id="rId113"/>
    <hyperlink ref="H427" r:id="rId114"/>
    <hyperlink ref="H428" r:id="rId115"/>
    <hyperlink ref="H429" r:id="rId116"/>
    <hyperlink ref="H430" r:id="rId117"/>
    <hyperlink ref="H431" r:id="rId118"/>
    <hyperlink ref="H432" r:id="rId119"/>
    <hyperlink ref="H434" r:id="rId120"/>
    <hyperlink ref="H433" r:id="rId121"/>
    <hyperlink ref="H436" r:id="rId122"/>
    <hyperlink ref="H437" r:id="rId123"/>
    <hyperlink ref="H440" r:id="rId124"/>
    <hyperlink ref="H438" r:id="rId125"/>
    <hyperlink ref="H441" r:id="rId126"/>
    <hyperlink ref="H443" r:id="rId127"/>
    <hyperlink ref="H444" r:id="rId128"/>
    <hyperlink ref="H446" r:id="rId129"/>
    <hyperlink ref="G491" r:id="rId130"/>
    <hyperlink ref="G591" r:id="rId131"/>
    <hyperlink ref="G500" r:id="rId132"/>
    <hyperlink ref="G567" r:id="rId133"/>
    <hyperlink ref="G570" r:id="rId134"/>
    <hyperlink ref="G526" r:id="rId135"/>
    <hyperlink ref="G595" r:id="rId136"/>
    <hyperlink ref="G586" r:id="rId137"/>
    <hyperlink ref="G456" r:id="rId138"/>
    <hyperlink ref="G605" r:id="rId139"/>
    <hyperlink ref="G514" r:id="rId140"/>
    <hyperlink ref="G544" r:id="rId141"/>
    <hyperlink ref="G530" r:id="rId142"/>
    <hyperlink ref="G521" r:id="rId143"/>
    <hyperlink ref="G502" r:id="rId144"/>
    <hyperlink ref="G546" r:id="rId145"/>
    <hyperlink ref="G608" r:id="rId146"/>
    <hyperlink ref="G476" r:id="rId147"/>
    <hyperlink ref="G607" r:id="rId148"/>
    <hyperlink ref="G621" r:id="rId149"/>
    <hyperlink ref="G474" r:id="rId150"/>
    <hyperlink ref="G463" r:id="rId151"/>
    <hyperlink ref="G484" r:id="rId152"/>
    <hyperlink ref="G614" r:id="rId153"/>
    <hyperlink ref="G575" r:id="rId154"/>
    <hyperlink ref="G593" r:id="rId155"/>
    <hyperlink ref="G532" r:id="rId156"/>
    <hyperlink ref="G603" r:id="rId157"/>
    <hyperlink ref="G573" r:id="rId158"/>
    <hyperlink ref="G504" r:id="rId159"/>
    <hyperlink ref="G549" r:id="rId160"/>
    <hyperlink ref="G599" r:id="rId161"/>
    <hyperlink ref="G583" r:id="rId162"/>
    <hyperlink ref="G559" r:id="rId163"/>
    <hyperlink ref="G553" r:id="rId164"/>
    <hyperlink ref="G551" r:id="rId165"/>
    <hyperlink ref="G472" r:id="rId166"/>
    <hyperlink ref="G568" r:id="rId167"/>
    <hyperlink ref="G610" r:id="rId168"/>
    <hyperlink ref="G469" r:id="rId169"/>
    <hyperlink ref="G498" r:id="rId170"/>
    <hyperlink ref="G609" r:id="rId171"/>
    <hyperlink ref="G611" r:id="rId172"/>
    <hyperlink ref="G569" r:id="rId173"/>
    <hyperlink ref="G453" r:id="rId174"/>
    <hyperlink ref="G452" r:id="rId175"/>
    <hyperlink ref="G533" r:id="rId176"/>
    <hyperlink ref="G505" r:id="rId177"/>
    <hyperlink ref="G455" r:id="rId178"/>
    <hyperlink ref="G571" r:id="rId179"/>
    <hyperlink ref="G480" r:id="rId180"/>
    <hyperlink ref="G525" r:id="rId181"/>
    <hyperlink ref="G467" r:id="rId182"/>
    <hyperlink ref="G581" r:id="rId183"/>
    <hyperlink ref="G475" r:id="rId184"/>
    <hyperlink ref="G538" r:id="rId185"/>
    <hyperlink ref="G503" r:id="rId186"/>
    <hyperlink ref="G515" r:id="rId187"/>
    <hyperlink ref="G470" r:id="rId188"/>
    <hyperlink ref="G454" r:id="rId189"/>
    <hyperlink ref="G465" r:id="rId190"/>
    <hyperlink ref="G600" r:id="rId191"/>
    <hyperlink ref="G596" r:id="rId192"/>
    <hyperlink ref="G592" r:id="rId193"/>
    <hyperlink ref="G499" r:id="rId194"/>
    <hyperlink ref="G481" r:id="rId195"/>
    <hyperlink ref="G524" r:id="rId196" display="CHANDRIKA2000R@GMAIL.COM"/>
    <hyperlink ref="G509" r:id="rId197"/>
    <hyperlink ref="G597" r:id="rId198"/>
    <hyperlink ref="G490" r:id="rId199"/>
    <hyperlink ref="G529" r:id="rId200"/>
    <hyperlink ref="G507" r:id="rId201"/>
    <hyperlink ref="G486" r:id="rId202"/>
    <hyperlink ref="G517" r:id="rId203"/>
    <hyperlink ref="G669" r:id="rId204" display="Rakshithvaidyam@gmail.com"/>
    <hyperlink ref="G589" r:id="rId205"/>
    <hyperlink ref="G604" r:id="rId206"/>
    <hyperlink ref="G451" r:id="rId207"/>
    <hyperlink ref="G493" r:id="rId208"/>
    <hyperlink ref="G580" r:id="rId209"/>
    <hyperlink ref="G471" r:id="rId210"/>
    <hyperlink ref="G492" r:id="rId211"/>
    <hyperlink ref="G552" r:id="rId212"/>
    <hyperlink ref="G561" r:id="rId213"/>
    <hyperlink ref="G506" r:id="rId214"/>
    <hyperlink ref="G519" r:id="rId215"/>
    <hyperlink ref="G618" r:id="rId216"/>
    <hyperlink ref="G511" r:id="rId217"/>
    <hyperlink ref="G585" r:id="rId218"/>
    <hyperlink ref="G485" r:id="rId219"/>
    <hyperlink ref="G563" r:id="rId220"/>
    <hyperlink ref="G550" r:id="rId221"/>
    <hyperlink ref="G582" r:id="rId222"/>
    <hyperlink ref="G565" r:id="rId223"/>
    <hyperlink ref="G668" r:id="rId224"/>
    <hyperlink ref="G648" r:id="rId225"/>
    <hyperlink ref="G673" r:id="rId226"/>
    <hyperlink ref="G632" r:id="rId227"/>
    <hyperlink ref="G636" r:id="rId228"/>
    <hyperlink ref="G652" r:id="rId229"/>
    <hyperlink ref="G651" r:id="rId230"/>
    <hyperlink ref="G633" r:id="rId231"/>
    <hyperlink ref="G676" r:id="rId232"/>
    <hyperlink ref="G647" r:id="rId233"/>
    <hyperlink ref="G675" r:id="rId234"/>
    <hyperlink ref="G640" r:id="rId235"/>
    <hyperlink ref="G680" r:id="rId236"/>
    <hyperlink ref="G623" r:id="rId237"/>
    <hyperlink ref="G637" r:id="rId238"/>
    <hyperlink ref="AH591" r:id="rId239"/>
    <hyperlink ref="AH514" r:id="rId240"/>
    <hyperlink ref="AH544" r:id="rId241"/>
    <hyperlink ref="AH530" r:id="rId242"/>
    <hyperlink ref="AH608" r:id="rId243"/>
    <hyperlink ref="AH476" r:id="rId244"/>
    <hyperlink ref="AH621" r:id="rId245"/>
    <hyperlink ref="AH463" r:id="rId246"/>
    <hyperlink ref="AH484" r:id="rId247"/>
    <hyperlink ref="AH614" r:id="rId248"/>
    <hyperlink ref="AH593" r:id="rId249"/>
    <hyperlink ref="AH532" r:id="rId250"/>
    <hyperlink ref="AH549" r:id="rId251"/>
    <hyperlink ref="AH583" r:id="rId252"/>
    <hyperlink ref="AH551" r:id="rId253"/>
    <hyperlink ref="AH472" r:id="rId254"/>
    <hyperlink ref="AH610" r:id="rId255"/>
    <hyperlink ref="AH498" r:id="rId256"/>
    <hyperlink ref="AH609" r:id="rId257"/>
    <hyperlink ref="AH611" r:id="rId258"/>
    <hyperlink ref="AH569" r:id="rId259"/>
    <hyperlink ref="AH453" r:id="rId260"/>
    <hyperlink ref="AH505" r:id="rId261"/>
    <hyperlink ref="AH455" r:id="rId262"/>
    <hyperlink ref="AH525" r:id="rId263"/>
    <hyperlink ref="AH467" r:id="rId264"/>
    <hyperlink ref="AH470" r:id="rId265"/>
    <hyperlink ref="AH454" r:id="rId266"/>
    <hyperlink ref="AH600" r:id="rId267"/>
    <hyperlink ref="AH596" r:id="rId268"/>
    <hyperlink ref="AH592" r:id="rId269"/>
    <hyperlink ref="AH481" r:id="rId270"/>
    <hyperlink ref="AH490" r:id="rId271"/>
    <hyperlink ref="AH529" r:id="rId272"/>
    <hyperlink ref="AH507" r:id="rId273"/>
    <hyperlink ref="AH486" r:id="rId274"/>
    <hyperlink ref="AH517" r:id="rId275"/>
    <hyperlink ref="AH669" r:id="rId276" display="ravismaidyam@gmail.com"/>
    <hyperlink ref="AH589" r:id="rId277"/>
    <hyperlink ref="AH604" r:id="rId278"/>
    <hyperlink ref="AH451" r:id="rId279"/>
    <hyperlink ref="AH492" r:id="rId280"/>
    <hyperlink ref="AH506" r:id="rId281"/>
    <hyperlink ref="AH618" r:id="rId282"/>
    <hyperlink ref="AH511" r:id="rId283"/>
    <hyperlink ref="AH585" r:id="rId284"/>
    <hyperlink ref="AH582" r:id="rId285"/>
    <hyperlink ref="AH632" r:id="rId286"/>
    <hyperlink ref="AH636" r:id="rId287"/>
    <hyperlink ref="AH651" r:id="rId288"/>
    <hyperlink ref="AH676" r:id="rId289"/>
    <hyperlink ref="AH647" r:id="rId290"/>
    <hyperlink ref="AH675" r:id="rId291"/>
    <hyperlink ref="AH640" r:id="rId292"/>
    <hyperlink ref="AH623" r:id="rId293"/>
    <hyperlink ref="AH637" r:id="rId294"/>
    <hyperlink ref="G681" r:id="rId295"/>
    <hyperlink ref="G683" r:id="rId296"/>
    <hyperlink ref="G684" r:id="rId297"/>
    <hyperlink ref="G685" r:id="rId298"/>
    <hyperlink ref="G682" r:id="rId299"/>
  </hyperlinks>
  <pageMargins left="0.7" right="0.7" top="0.75" bottom="0.75" header="0.3" footer="0.3"/>
  <pageSetup paperSize="9" orientation="portrait" r:id="rId300"/>
  <legacyDrawing r:id="rId3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2018-05-07T06:38:01Z</dcterms:created>
  <dcterms:modified xsi:type="dcterms:W3CDTF">2018-07-06T08:30:14Z</dcterms:modified>
</cp:coreProperties>
</file>