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_global" sheetId="1" r:id="rId1"/>
    <sheet name="ClientGlobal" sheetId="7" r:id="rId2"/>
    <sheet name="s_buyTimes" sheetId="4" r:id="rId3"/>
    <sheet name="s_vip" sheetId="5" r:id="rId4"/>
    <sheet name="s_icon" sheetId="8" r:id="rId5"/>
    <sheet name="s_pay" sheetId="9" r:id="rId6"/>
    <sheet name="s_notify_message" sheetId="1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44525" concurrentCalc="0"/>
</workbook>
</file>

<file path=xl/comments1.xml><?xml version="1.0" encoding="utf-8"?>
<comments xmlns="http://schemas.openxmlformats.org/spreadsheetml/2006/main">
  <authors>
    <author>chi</author>
    <author>joker</author>
  </authors>
  <commentList>
    <comment ref="F157" authorId="0">
      <text>
        <r>
          <rPr>
            <b/>
            <sz val="9"/>
            <rFont val="宋体"/>
            <charset val="134"/>
          </rPr>
          <t>chi:</t>
        </r>
        <r>
          <rPr>
            <sz val="9"/>
            <rFont val="宋体"/>
            <charset val="134"/>
          </rPr>
          <t xml:space="preserve">
类型1-角色      1_角色id_服饰id
类型2-道具      2_道具id_数量
类型3-金币      3_数量
类型4-钻石      4_数量
类型5-体力      5_数量
类型6-团队经验  6_数量
类型7-角色经验  7_数量
类型8-装备      8_装备id_阶级_等级   </t>
        </r>
      </text>
    </comment>
    <comment ref="F204" authorId="1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排名类必须是倒序</t>
        </r>
      </text>
    </comment>
  </commentList>
</comments>
</file>

<file path=xl/comments2.xml><?xml version="1.0" encoding="utf-8"?>
<comments xmlns="http://schemas.openxmlformats.org/spreadsheetml/2006/main">
  <authors>
    <author>chi</author>
  </authors>
  <commentList>
    <comment ref="O4" authorId="0">
      <text>
        <r>
          <rPr>
            <b/>
            <sz val="9"/>
            <rFont val="宋体"/>
            <charset val="134"/>
          </rPr>
          <t>chi:</t>
        </r>
        <r>
          <rPr>
            <sz val="9"/>
            <rFont val="宋体"/>
            <charset val="134"/>
          </rPr>
          <t xml:space="preserve">
金币:3_数量
钻石:4_数量</t>
        </r>
      </text>
    </comment>
    <comment ref="P4" authorId="0">
      <text>
        <r>
          <rPr>
            <b/>
            <sz val="9"/>
            <rFont val="宋体"/>
            <charset val="134"/>
          </rPr>
          <t>chi:</t>
        </r>
        <r>
          <rPr>
            <sz val="9"/>
            <rFont val="宋体"/>
            <charset val="134"/>
          </rPr>
          <t xml:space="preserve">
金币:3_数量
钻石:4_数量</t>
        </r>
      </text>
    </comment>
    <comment ref="Q4" authorId="0">
      <text>
        <r>
          <rPr>
            <b/>
            <sz val="9"/>
            <rFont val="宋体"/>
            <charset val="134"/>
          </rPr>
          <t>chi:</t>
        </r>
        <r>
          <rPr>
            <sz val="9"/>
            <rFont val="宋体"/>
            <charset val="134"/>
          </rPr>
          <t xml:space="preserve">
金币:3_数量
钻石:4_数量</t>
        </r>
      </text>
    </comment>
    <comment ref="R4" authorId="0">
      <text>
        <r>
          <rPr>
            <b/>
            <sz val="9"/>
            <rFont val="宋体"/>
            <charset val="134"/>
          </rPr>
          <t>chi:</t>
        </r>
        <r>
          <rPr>
            <sz val="9"/>
            <rFont val="宋体"/>
            <charset val="134"/>
          </rPr>
          <t xml:space="preserve">
金币:3_数量
钻石:4_数量</t>
        </r>
      </text>
    </comment>
    <comment ref="S4" authorId="0">
      <text>
        <r>
          <rPr>
            <b/>
            <sz val="9"/>
            <rFont val="宋体"/>
            <charset val="134"/>
          </rPr>
          <t>chi:</t>
        </r>
        <r>
          <rPr>
            <sz val="9"/>
            <rFont val="宋体"/>
            <charset val="134"/>
          </rPr>
          <t xml:space="preserve">
金币:3_数量
钻石:4_数量</t>
        </r>
      </text>
    </comment>
    <comment ref="T4" authorId="0">
      <text>
        <r>
          <rPr>
            <b/>
            <sz val="9"/>
            <rFont val="宋体"/>
            <charset val="134"/>
          </rPr>
          <t>chi:</t>
        </r>
        <r>
          <rPr>
            <sz val="9"/>
            <rFont val="宋体"/>
            <charset val="134"/>
          </rPr>
          <t xml:space="preserve">
金币:3_数量
钻石:4_数量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W4" authorId="0">
      <text>
        <r>
          <rPr>
            <sz val="9"/>
            <rFont val="宋体"/>
            <charset val="134"/>
          </rPr>
          <t>作者:
类型_ID_数量。
多组数据 | 连接
2-道具：2_道具ID_数量
3-金币：3_0_数量
4-钻石：4_0_数量
5-体力：5_0_数量
6-团队经验：6_0_数量</t>
        </r>
      </text>
    </comment>
  </commentList>
</comments>
</file>

<file path=xl/comments4.xml><?xml version="1.0" encoding="utf-8"?>
<comments xmlns="http://schemas.openxmlformats.org/spreadsheetml/2006/main">
  <authors>
    <author>joker</author>
    <author>chi</author>
  </authors>
  <commentList>
    <comment ref="A4" authorId="0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单独每个条目都享受首冲翻倍机制</t>
        </r>
      </text>
    </comment>
    <comment ref="B4" authorId="1">
      <text>
        <r>
          <rPr>
            <b/>
            <sz val="9"/>
            <rFont val="宋体"/>
            <charset val="134"/>
          </rPr>
          <t>chi:</t>
        </r>
        <r>
          <rPr>
            <sz val="9"/>
            <rFont val="宋体"/>
            <charset val="134"/>
          </rPr>
          <t xml:space="preserve">
1-终身卡
2-月卡
3-普通重置
4-当月限购
5-终身限购
6-当周限购</t>
        </r>
      </text>
    </comment>
    <comment ref="G6" authorId="1">
      <text>
        <r>
          <rPr>
            <b/>
            <sz val="9"/>
            <rFont val="宋体"/>
            <charset val="134"/>
          </rPr>
          <t>chi:</t>
        </r>
        <r>
          <rPr>
            <sz val="9"/>
            <rFont val="宋体"/>
            <charset val="134"/>
          </rPr>
          <t xml:space="preserve">
月卡配成1，方便前端显示</t>
        </r>
      </text>
    </comment>
  </commentList>
</comments>
</file>

<file path=xl/comments5.xml><?xml version="1.0" encoding="utf-8"?>
<comments xmlns="http://schemas.openxmlformats.org/spreadsheetml/2006/main">
  <authors>
    <author>joker</author>
  </authors>
  <commentList>
    <comment ref="B4" authorId="0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1 角色
2 装备
3 章节
4 学员考核
5 能力评估
6 P2P段位
7 作战演习
8 模拟训练
9 角色等级
10 角色升心
11 亲密度
12 装备强化</t>
        </r>
      </text>
    </comment>
  </commentList>
</comments>
</file>

<file path=xl/sharedStrings.xml><?xml version="1.0" encoding="utf-8"?>
<sst xmlns="http://schemas.openxmlformats.org/spreadsheetml/2006/main" count="674">
  <si>
    <t>string</t>
  </si>
  <si>
    <t>int</t>
  </si>
  <si>
    <t>name</t>
  </si>
  <si>
    <t>data_type</t>
  </si>
  <si>
    <t>value</t>
  </si>
  <si>
    <t>system_type</t>
  </si>
  <si>
    <t>send</t>
  </si>
  <si>
    <t>_des</t>
  </si>
  <si>
    <t>内容名称</t>
  </si>
  <si>
    <t>数据类型</t>
  </si>
  <si>
    <t>数值内容</t>
  </si>
  <si>
    <t>系统类型</t>
  </si>
  <si>
    <t>发送前端</t>
  </si>
  <si>
    <t>内容说明</t>
  </si>
  <si>
    <t>常数的名字</t>
  </si>
  <si>
    <t>常数的数据类型</t>
  </si>
  <si>
    <t>具体的值</t>
  </si>
  <si>
    <t>1-常数，2-商店，3-战斗</t>
  </si>
  <si>
    <t>0-不发送，1-发送</t>
  </si>
  <si>
    <t>文字说明</t>
  </si>
  <si>
    <t>open_elite</t>
  </si>
  <si>
    <t>精英副本系统开启需要的团队等级</t>
  </si>
  <si>
    <t>shop_normal_open_level</t>
  </si>
  <si>
    <t>普通商店-开启所需团队等级</t>
  </si>
  <si>
    <t>shop_limit_open_level</t>
  </si>
  <si>
    <t>限时商店-开启所需团队等级</t>
  </si>
  <si>
    <t>shop_gift_open_level</t>
  </si>
  <si>
    <t>礼物商店-开启所需团队等级</t>
  </si>
  <si>
    <t>mission_reset</t>
  </si>
  <si>
    <t>关卡次数重置时间：24小时制的时间</t>
  </si>
  <si>
    <t>system_reset</t>
  </si>
  <si>
    <t>4:00</t>
  </si>
  <si>
    <t>全系统重置时间：凌晨4点</t>
  </si>
  <si>
    <t>role_num_limit</t>
  </si>
  <si>
    <t>拥有的最大角色上限</t>
  </si>
  <si>
    <t>physical_recovery</t>
  </si>
  <si>
    <t>单次时间恢复体力值</t>
  </si>
  <si>
    <t>physical_recovery_interval</t>
  </si>
  <si>
    <t>体力恢复时间间隔（秒）</t>
  </si>
  <si>
    <t>physical_limit</t>
  </si>
  <si>
    <t>体力最大上限，拥有的体力不会超过这个值</t>
  </si>
  <si>
    <t>physical_buy</t>
  </si>
  <si>
    <t>单次钻石购买获得体力值</t>
  </si>
  <si>
    <t>beginning_level</t>
  </si>
  <si>
    <t>初始玩家团队等级</t>
  </si>
  <si>
    <t>beginning_team_exp</t>
  </si>
  <si>
    <t>初始玩家团队经验</t>
  </si>
  <si>
    <t>beginning_physical</t>
  </si>
  <si>
    <t>初始玩家体力</t>
  </si>
  <si>
    <t>beginning_gold</t>
  </si>
  <si>
    <t>初始玩家金币</t>
  </si>
  <si>
    <t>beginning_diamond</t>
  </si>
  <si>
    <t>初始玩家钻石</t>
  </si>
  <si>
    <t>beginning_coin_arena</t>
  </si>
  <si>
    <t>初始-竞技币</t>
  </si>
  <si>
    <t>beginning_coin_boss</t>
  </si>
  <si>
    <t>初始-BOSS币</t>
  </si>
  <si>
    <t>beginning_coin_tower</t>
  </si>
  <si>
    <t>初始-爬塔币</t>
  </si>
  <si>
    <t>beginning_coin_simulation</t>
  </si>
  <si>
    <t>初始-模拟币</t>
  </si>
  <si>
    <t>beginning_vip_exp</t>
  </si>
  <si>
    <t>初始玩家VIP经验</t>
  </si>
  <si>
    <t>beginning_vip_level</t>
  </si>
  <si>
    <t>beginning_vipcard_level</t>
  </si>
  <si>
    <t>初始玩家月卡等级</t>
  </si>
  <si>
    <t>beginning_vipcard_time</t>
  </si>
  <si>
    <t>初始玩家月卡时间（S）</t>
  </si>
  <si>
    <t>beginning_item</t>
  </si>
  <si>
    <t>31004001_3</t>
  </si>
  <si>
    <r>
      <rPr>
        <sz val="14"/>
        <color theme="1"/>
        <rFont val="微软雅黑"/>
        <charset val="134"/>
      </rPr>
      <t>初始玩家道具（背包）。道具ID_数量。多个东西使用“|”</t>
    </r>
    <r>
      <rPr>
        <sz val="14"/>
        <rFont val="微软雅黑"/>
        <charset val="134"/>
      </rPr>
      <t>连接。路边的练习册_3（新手引导用）</t>
    </r>
  </si>
  <si>
    <t>beginning_card</t>
  </si>
  <si>
    <t>11100000_1</t>
  </si>
  <si>
    <t>玩家初始角色。角色ID_等级。多个东西使用“|”连接</t>
  </si>
  <si>
    <t>beginning_equip</t>
  </si>
  <si>
    <t>玩家初始装备（背包）。装备ID_阶级。多个东西使用“|”连接</t>
  </si>
  <si>
    <t>beginning_mission</t>
  </si>
  <si>
    <t>初始普通副本的关卡ID</t>
  </si>
  <si>
    <t>beginning_mission_elite</t>
  </si>
  <si>
    <r>
      <rPr>
        <sz val="14"/>
        <color theme="1"/>
        <rFont val="微软雅黑"/>
        <charset val="134"/>
      </rPr>
      <t>初始精英副本的关卡ID。</t>
    </r>
    <r>
      <rPr>
        <sz val="14"/>
        <color rgb="FF00B0F0"/>
        <rFont val="微软雅黑"/>
        <charset val="134"/>
      </rPr>
      <t>2016-4-22添加</t>
    </r>
  </si>
  <si>
    <t>beginning_tower</t>
  </si>
  <si>
    <r>
      <rPr>
        <sz val="14"/>
        <color theme="1"/>
        <rFont val="微软雅黑"/>
        <charset val="134"/>
      </rPr>
      <t>初始千层塔的关卡ID。</t>
    </r>
    <r>
      <rPr>
        <sz val="14"/>
        <color rgb="FF00B0F0"/>
        <rFont val="微软雅黑"/>
        <charset val="134"/>
      </rPr>
      <t>2016-7-27添加</t>
    </r>
  </si>
  <si>
    <t>beginning_simulation_train</t>
  </si>
  <si>
    <r>
      <rPr>
        <sz val="14"/>
        <color theme="1"/>
        <rFont val="微软雅黑"/>
        <charset val="134"/>
      </rPr>
      <t>初始模拟训练的关卡id。</t>
    </r>
    <r>
      <rPr>
        <sz val="14"/>
        <color rgb="FF00B0F0"/>
        <rFont val="微软雅黑"/>
        <charset val="134"/>
      </rPr>
      <t>2016-8-9添加</t>
    </r>
  </si>
  <si>
    <t>interactive_event_trigger_cd</t>
  </si>
  <si>
    <t>特殊事件触发间隔时间（秒）</t>
  </si>
  <si>
    <t>interactive_event_max</t>
  </si>
  <si>
    <t>特殊事件最大共存数</t>
  </si>
  <si>
    <t>interactive_daily_add</t>
  </si>
  <si>
    <r>
      <rPr>
        <sz val="14"/>
        <color theme="1"/>
        <rFont val="微软雅黑"/>
        <charset val="134"/>
      </rPr>
      <t>每日交互（点头）单次增加</t>
    </r>
    <r>
      <rPr>
        <sz val="14"/>
        <color rgb="FFFF0000"/>
        <rFont val="微软雅黑"/>
        <charset val="134"/>
      </rPr>
      <t>情绪值</t>
    </r>
  </si>
  <si>
    <t>interactive_daily_add_limit</t>
  </si>
  <si>
    <r>
      <rPr>
        <sz val="14"/>
        <color theme="1"/>
        <rFont val="微软雅黑"/>
        <charset val="134"/>
      </rPr>
      <t>每日交互（点头）增加</t>
    </r>
    <r>
      <rPr>
        <sz val="14"/>
        <color rgb="FFFF0000"/>
        <rFont val="微软雅黑"/>
        <charset val="134"/>
      </rPr>
      <t>情绪值次数</t>
    </r>
    <r>
      <rPr>
        <sz val="14"/>
        <color theme="1"/>
        <rFont val="微软雅黑"/>
        <charset val="134"/>
      </rPr>
      <t>上限</t>
    </r>
  </si>
  <si>
    <t>interactive_daily_cut</t>
  </si>
  <si>
    <r>
      <rPr>
        <sz val="14"/>
        <color theme="1"/>
        <rFont val="微软雅黑"/>
        <charset val="134"/>
      </rPr>
      <t>每日交互（摸胸）单次减少</t>
    </r>
    <r>
      <rPr>
        <sz val="14"/>
        <color rgb="FFFF0000"/>
        <rFont val="微软雅黑"/>
        <charset val="134"/>
      </rPr>
      <t>情绪值</t>
    </r>
  </si>
  <si>
    <t>interactive_daily_cut_limit</t>
  </si>
  <si>
    <r>
      <rPr>
        <sz val="14"/>
        <color theme="1"/>
        <rFont val="微软雅黑"/>
        <charset val="134"/>
      </rPr>
      <t>每日交互（摸胸）减少</t>
    </r>
    <r>
      <rPr>
        <sz val="14"/>
        <color rgb="FFFF0000"/>
        <rFont val="微软雅黑"/>
        <charset val="134"/>
      </rPr>
      <t>情绪值次数</t>
    </r>
    <r>
      <rPr>
        <sz val="14"/>
        <color theme="1"/>
        <rFont val="微软雅黑"/>
        <charset val="134"/>
      </rPr>
      <t>上限</t>
    </r>
  </si>
  <si>
    <t>interactive_head_add_emotion</t>
  </si>
  <si>
    <r>
      <rPr>
        <sz val="14"/>
        <color rgb="FF00B0F0"/>
        <rFont val="微软雅黑"/>
        <charset val="134"/>
      </rPr>
      <t>摸头</t>
    </r>
    <r>
      <rPr>
        <sz val="14"/>
        <color theme="1"/>
        <rFont val="微软雅黑"/>
        <charset val="134"/>
      </rPr>
      <t>单次增加</t>
    </r>
    <r>
      <rPr>
        <sz val="14"/>
        <color rgb="FFFF0000"/>
        <rFont val="微软雅黑"/>
        <charset val="134"/>
      </rPr>
      <t>情绪值</t>
    </r>
  </si>
  <si>
    <t>interactive_daily_add_exp</t>
  </si>
  <si>
    <r>
      <rPr>
        <sz val="14"/>
        <color rgb="FF00B0F0"/>
        <rFont val="微软雅黑"/>
        <charset val="134"/>
      </rPr>
      <t>摸头</t>
    </r>
    <r>
      <rPr>
        <sz val="14"/>
        <color theme="1"/>
        <rFont val="微软雅黑"/>
        <charset val="134"/>
      </rPr>
      <t>单次增加</t>
    </r>
    <r>
      <rPr>
        <sz val="14"/>
        <color rgb="FFFF0000"/>
        <rFont val="微软雅黑"/>
        <charset val="134"/>
      </rPr>
      <t>亲密度经验值</t>
    </r>
  </si>
  <si>
    <t>interactive_special_emotion_cd</t>
  </si>
  <si>
    <t>特殊情CD。单位秒</t>
  </si>
  <si>
    <t>interactive_special_emotion_odds</t>
  </si>
  <si>
    <t>特殊情绪触发几率。10000=100%</t>
  </si>
  <si>
    <t>interactive_special_emotion_range</t>
  </si>
  <si>
    <t>1_100|2_100</t>
  </si>
  <si>
    <r>
      <rPr>
        <sz val="14"/>
        <color theme="1"/>
        <rFont val="微软雅黑"/>
        <charset val="134"/>
      </rPr>
      <t>特殊情绪随机范围.1-低落。2-开心。</t>
    </r>
    <r>
      <rPr>
        <sz val="14"/>
        <color rgb="FFFF0000"/>
        <rFont val="微软雅黑"/>
        <charset val="134"/>
      </rPr>
      <t>改情绪区间等级的时候级的改这个哟~2016-1-11</t>
    </r>
  </si>
  <si>
    <t>interactive_special_emotion_time</t>
  </si>
  <si>
    <t>特殊情绪持续时间。单位秒</t>
  </si>
  <si>
    <t>interactive__emotion_max</t>
  </si>
  <si>
    <r>
      <rPr>
        <sz val="14"/>
        <color theme="1"/>
        <rFont val="微软雅黑"/>
        <charset val="134"/>
      </rPr>
      <t>最大</t>
    </r>
    <r>
      <rPr>
        <sz val="14"/>
        <color rgb="FFFF0000"/>
        <rFont val="微软雅黑"/>
        <charset val="134"/>
      </rPr>
      <t>情绪值</t>
    </r>
  </si>
  <si>
    <t>interactive__emotion_min</t>
  </si>
  <si>
    <r>
      <rPr>
        <sz val="14"/>
        <color theme="1"/>
        <rFont val="微软雅黑"/>
        <charset val="134"/>
      </rPr>
      <t>最小</t>
    </r>
    <r>
      <rPr>
        <sz val="14"/>
        <color rgb="FFFF0000"/>
        <rFont val="微软雅黑"/>
        <charset val="134"/>
      </rPr>
      <t>情绪值</t>
    </r>
  </si>
  <si>
    <t>interactive_daily_time_cut</t>
  </si>
  <si>
    <t>float</t>
  </si>
  <si>
    <t>情绪自然减少值（比例）。流逝前情绪值*这个数=自然流失后的情绪值。向上取整</t>
  </si>
  <si>
    <t>fighting_help_place_unlock</t>
  </si>
  <si>
    <t>10|20|30</t>
  </si>
  <si>
    <t>助战位置亲密度等级解锁</t>
  </si>
  <si>
    <t>interactive_level_max</t>
  </si>
  <si>
    <t>最大亲密度等级</t>
  </si>
  <si>
    <t>sign_loop_day</t>
  </si>
  <si>
    <t>每月（轮）签到天数，28天</t>
  </si>
  <si>
    <t>mail_delete_time_unread</t>
  </si>
  <si>
    <t>邮件删除时间(秒)-未读</t>
  </si>
  <si>
    <t>mail_delete_time_read</t>
  </si>
  <si>
    <t>邮件删除时间(秒)-已读</t>
  </si>
  <si>
    <t>mail_delete_time_take</t>
  </si>
  <si>
    <t>邮件删除时间(秒)-附件拿光光，或者压根儿没附件</t>
  </si>
  <si>
    <t>mailbox_prompt_mail_max</t>
  </si>
  <si>
    <t>邮箱最大提示邮件数量</t>
  </si>
  <si>
    <t>mailbox_mail_total_max</t>
  </si>
  <si>
    <t>邮箱最大邮件保存数量。超过这个数量再收到邮件就按照接收时间删对应数量的旧邮件。</t>
  </si>
  <si>
    <t>equip_intensify_level_limit</t>
  </si>
  <si>
    <r>
      <rPr>
        <sz val="14"/>
        <color theme="1"/>
        <rFont val="微软雅黑"/>
        <charset val="134"/>
      </rPr>
      <t>强化等级系数。代表了当前强化等级上限是</t>
    </r>
    <r>
      <rPr>
        <sz val="14"/>
        <color rgb="FFFF0000"/>
        <rFont val="微软雅黑"/>
        <charset val="134"/>
      </rPr>
      <t>当前角色等级</t>
    </r>
    <r>
      <rPr>
        <sz val="14"/>
        <color theme="1"/>
        <rFont val="微软雅黑"/>
        <charset val="134"/>
      </rPr>
      <t>的多少倍</t>
    </r>
  </si>
  <si>
    <t>max_team_level</t>
  </si>
  <si>
    <t>当前版本玩家最大团队等级。达到后无法获得团队经验</t>
  </si>
  <si>
    <t>reflash_normal</t>
  </si>
  <si>
    <t>普通关卡最大付费重制次数</t>
  </si>
  <si>
    <t>reflash_elite</t>
  </si>
  <si>
    <t>精英关卡最大付费重制次数</t>
  </si>
  <si>
    <t>basic_ssuccess_odds</t>
  </si>
  <si>
    <t>用于计算成功率的分母.用于支持10000=100%</t>
  </si>
  <si>
    <t>sweep_item</t>
  </si>
  <si>
    <t>扫荡卷的ID_数量</t>
  </si>
  <si>
    <t>train_num_beginning</t>
  </si>
  <si>
    <t>初始训练位置数</t>
  </si>
  <si>
    <t>train_num_max</t>
  </si>
  <si>
    <t>最大训练位置数</t>
  </si>
  <si>
    <t>interactive_num_beginning</t>
  </si>
  <si>
    <t>亲密度初始交互（摸头）次数</t>
  </si>
  <si>
    <t>interactive_cd</t>
  </si>
  <si>
    <t>亲密度交互恢复1次所需的时间（秒）</t>
  </si>
  <si>
    <t>train_time_cost</t>
  </si>
  <si>
    <t>600_10|3600_30|7200_48|14400_72|28800_96</t>
  </si>
  <si>
    <t>秒_钻石。用于计算秒CD的元宝消耗</t>
  </si>
  <si>
    <t>passive_public_cd</t>
  </si>
  <si>
    <t>角色被动技能的公共触发CD，单位为毫秒</t>
  </si>
  <si>
    <t>interactive_process_limit</t>
  </si>
  <si>
    <r>
      <rPr>
        <sz val="14"/>
        <color rgb="FF00B0F0"/>
        <rFont val="微软雅黑"/>
        <charset val="134"/>
      </rPr>
      <t>摸头</t>
    </r>
    <r>
      <rPr>
        <sz val="14"/>
        <color theme="1"/>
        <rFont val="微软雅黑"/>
        <charset val="134"/>
      </rPr>
      <t>过程时间（毫秒）</t>
    </r>
  </si>
  <si>
    <t>role_change_cd</t>
  </si>
  <si>
    <t>切换角色CD。单位毫秒</t>
  </si>
  <si>
    <t>fighting_help_same_ratio</t>
  </si>
  <si>
    <t>相同角色助战属性转换率</t>
  </si>
  <si>
    <t>fighting_help_different_ratio</t>
  </si>
  <si>
    <t>不相同角色助战属性转换率</t>
  </si>
  <si>
    <t>rest_time_cycle</t>
  </si>
  <si>
    <t>休息恢复间隔（毫秒）</t>
  </si>
  <si>
    <t>power_coefficient_attack</t>
  </si>
  <si>
    <t>攻击-战斗力换算系数</t>
  </si>
  <si>
    <t>power_coefficient_defense</t>
  </si>
  <si>
    <t>防御-战斗力换算系数</t>
  </si>
  <si>
    <t>power_coefficient_hp</t>
  </si>
  <si>
    <t>生命-战斗力换算系数</t>
  </si>
  <si>
    <t>support_count_beginning</t>
  </si>
  <si>
    <t>初始支援位置</t>
  </si>
  <si>
    <t>sign_remedy_data</t>
  </si>
  <si>
    <t>补签系数。补签费用=补签次数*补签系数。单位为钻石</t>
  </si>
  <si>
    <t>exp_item_id</t>
  </si>
  <si>
    <t>31004001|31004002|31004003|31004004|31004005</t>
  </si>
  <si>
    <t>五档经验道具ID;id1|id2|id3|id4|id5,从item表搜索id。经验值从use_type_data字段获取</t>
  </si>
  <si>
    <t>daily_award</t>
  </si>
  <si>
    <t>每日活跃度奖励，奖励分三挡，内容为钻石。"|"分隔</t>
  </si>
  <si>
    <t>skill_icon_disappear_time</t>
  </si>
  <si>
    <t>释放技能时，手指离开屏幕后图标消失时间。单位毫秒</t>
  </si>
  <si>
    <t>city_role_time</t>
  </si>
  <si>
    <t>00:00:00-02:00:00|02:00:00-09:00:00|09:00:00-10:00:00|10:00:00-12:00:00|12:00:00-13:00:00|13:00:00-18:00:00|18:00:00-19:00:00|19:00:00-24:00:00</t>
  </si>
  <si>
    <t>主城角色行为时间段：单个时间段为 00:00:00-02:00:00。区间为左闭右开，多组时间段使用“|”连接。2015年12月29日添加</t>
  </si>
  <si>
    <t>item_type_oder</t>
  </si>
  <si>
    <t>101|102|103|104|105|106|107|2|3|1|4|5|99|97|96</t>
  </si>
  <si>
    <t>公共背包内道具类型排序。内填子类型ID。多组数据|分隔。位置靠前的排在前面</t>
  </si>
  <si>
    <t>luckycat_gold_basic_formula_data1</t>
  </si>
  <si>
    <t>招财猫-基本金币公式.lv为当前玩家的团队等级。公式为：等级*data1+data2</t>
  </si>
  <si>
    <t>luckycat_gold_basic_formula_data2</t>
  </si>
  <si>
    <t>luckycat_gold_multiple</t>
  </si>
  <si>
    <t>2_1300|3_500|4_200</t>
  </si>
  <si>
    <t>招财猫-金币倍数区间。倍率_权重。多组数据 | 分隔</t>
  </si>
  <si>
    <t>shop_buy_limit</t>
  </si>
  <si>
    <t>单次购买物品的数量上限</t>
  </si>
  <si>
    <t>shop_buy_price_limit</t>
  </si>
  <si>
    <t xml:space="preserve"> </t>
  </si>
  <si>
    <t>fight_attack</t>
  </si>
  <si>
    <t>战力计算-攻击系数</t>
  </si>
  <si>
    <t>fight_defense</t>
  </si>
  <si>
    <t>战力计算-防御系数</t>
  </si>
  <si>
    <t>fight_hp</t>
  </si>
  <si>
    <t>战力计算-生命系数</t>
  </si>
  <si>
    <t>fight_mp</t>
  </si>
  <si>
    <t>战力计算-能量系数</t>
  </si>
  <si>
    <t>fight_hp_recovery</t>
  </si>
  <si>
    <t>战力计算-生命恢复系数</t>
  </si>
  <si>
    <t>fight_mp_recovery</t>
  </si>
  <si>
    <t>战力计算-能量恢复系数</t>
  </si>
  <si>
    <t>fight_damage</t>
  </si>
  <si>
    <t>战力计算-附加伤害系数</t>
  </si>
  <si>
    <t>fight_critical</t>
  </si>
  <si>
    <t>战力计算-暴击系数</t>
  </si>
  <si>
    <t>fight_anti_critical</t>
  </si>
  <si>
    <t>战力计算-抗暴系数</t>
  </si>
  <si>
    <t>fight_critical_damage_rate</t>
  </si>
  <si>
    <t>战力计算-暴击伤害系数</t>
  </si>
  <si>
    <t>fight_anti_critical_damage_rate</t>
  </si>
  <si>
    <t>战力计算-爆伤抵抗系数</t>
  </si>
  <si>
    <t>fight_hurt_add_rate</t>
  </si>
  <si>
    <t>战力计算-伤害增加系数</t>
  </si>
  <si>
    <t>fight_anti_hurt_add_rate</t>
  </si>
  <si>
    <t>战力计算-伤害抵抗系数</t>
  </si>
  <si>
    <t>shop_normal_refash_time</t>
  </si>
  <si>
    <t>09:00:00|09:02:00|09:04:00|09:06:00|09:08:00|09:10:00|09:12:00|09:14:00|09:16:00|09:18:00|09:20:00|09:22:00|09:24:00|09:26:00|09:28:00|09:30:00</t>
  </si>
  <si>
    <t>普通商店-刷新货物时间点（1天中）。开始时间_持续描述。多组数据 | 连接</t>
  </si>
  <si>
    <t>shop_normal_goods_num</t>
  </si>
  <si>
    <t>普通商店-货物数量</t>
  </si>
  <si>
    <t>shop_limit_open_time</t>
  </si>
  <si>
    <t>09:00:00_60|09:02:00_60|09:04:00_60|09:06:00_60|09:08:00_60|09:10:00_60|09:12:00_60|09:14:00_60|09:16:00_60|09:18:00_60|09:20:00_60|09:22:00_60|09:24:00_60|09:26:00_60|09:28:00_60|09:30:00_60</t>
  </si>
  <si>
    <t>限时商店-商店开放时间。开始时:分:秒_持续描述。多组数据|分隔</t>
  </si>
  <si>
    <t>shop_limit_goods_num</t>
  </si>
  <si>
    <t>限时商店-货物数量</t>
  </si>
  <si>
    <t>shop_gift_activity_goods_num</t>
  </si>
  <si>
    <t>礼物商店-活动商品数量</t>
  </si>
  <si>
    <t>bag_num_max</t>
  </si>
  <si>
    <t>背包最大数量</t>
  </si>
  <si>
    <t>bag_equip_num_max</t>
  </si>
  <si>
    <t>装备背包最大数量</t>
  </si>
  <si>
    <t>draw_one_free_cd</t>
  </si>
  <si>
    <t>单抽抽卡-免费CD。单位秒</t>
  </si>
  <si>
    <t>draw_one_cost</t>
  </si>
  <si>
    <t>单抽抽卡-钻石花费</t>
  </si>
  <si>
    <t>draw_one_gift_count</t>
  </si>
  <si>
    <t>单抽抽卡-累计次数送角色</t>
  </si>
  <si>
    <t>draw_ten_cost</t>
  </si>
  <si>
    <t>十连抽抽卡-钻石花费</t>
  </si>
  <si>
    <t>final_critical_max</t>
  </si>
  <si>
    <t>最大最终暴击（几率）</t>
  </si>
  <si>
    <t>final_critical_min</t>
  </si>
  <si>
    <t>最小最终暴击（几率）</t>
  </si>
  <si>
    <t>final_critical_damage_max</t>
  </si>
  <si>
    <t>最大最终暴击伤害（倍率）</t>
  </si>
  <si>
    <t>final_critical_damage_min</t>
  </si>
  <si>
    <t>最小最终暴击伤害（倍率）</t>
  </si>
  <si>
    <t>final_hurt_max</t>
  </si>
  <si>
    <t>最大最终伤害</t>
  </si>
  <si>
    <t>final_hurt_min</t>
  </si>
  <si>
    <t>最小最终伤害</t>
  </si>
  <si>
    <t>battle_rest_hp_recover_limit</t>
  </si>
  <si>
    <t>休息HP恢复上限，10000=100%</t>
  </si>
  <si>
    <t>battle_rest_mp_recover_limit</t>
  </si>
  <si>
    <t>休息MP恢复上限，10000=100%</t>
  </si>
  <si>
    <t>gold_drop_monster</t>
  </si>
  <si>
    <r>
      <rPr>
        <sz val="14"/>
        <color theme="1"/>
        <rFont val="微软雅黑"/>
        <charset val="134"/>
      </rPr>
      <t>怪物掉落金币获取比例。10000=100%，可以超过100%。</t>
    </r>
    <r>
      <rPr>
        <sz val="14"/>
        <color rgb="FF00B0F0"/>
        <rFont val="微软雅黑"/>
        <charset val="134"/>
      </rPr>
      <t>2015年12月1日添加</t>
    </r>
  </si>
  <si>
    <t>gold_drop_mission</t>
  </si>
  <si>
    <r>
      <rPr>
        <sz val="14"/>
        <color theme="1"/>
        <rFont val="微软雅黑"/>
        <charset val="134"/>
      </rPr>
      <t>关卡结算金币获取比例。10000=100%，可以超过100%。</t>
    </r>
    <r>
      <rPr>
        <sz val="14"/>
        <color rgb="FF00B0F0"/>
        <rFont val="微软雅黑"/>
        <charset val="134"/>
      </rPr>
      <t>2015年12月1日添加</t>
    </r>
  </si>
  <si>
    <t>gameplay_item_sorption</t>
  </si>
  <si>
    <t>角色对战斗中道具的基础吸附距离</t>
  </si>
  <si>
    <t>gameplay_gold_live_time</t>
  </si>
  <si>
    <t>战斗中金币的存在时间。单位为毫秒。</t>
  </si>
  <si>
    <t>gameplay_gold_nopickup_time</t>
  </si>
  <si>
    <t>战斗中金币的不可拾取时间。单位为毫秒。</t>
  </si>
  <si>
    <t>job_restraint_pve</t>
  </si>
  <si>
    <t>是否开启克制功能-PVE：0-关闭；1-开启</t>
  </si>
  <si>
    <t>job_restraint_evp</t>
  </si>
  <si>
    <t>是否开启克制功能-EVP：0-关闭；1-开启</t>
  </si>
  <si>
    <t>job_restraint_pvp</t>
  </si>
  <si>
    <t>是否开启克制功能-PVP：0-关闭；1-开启</t>
  </si>
  <si>
    <t>battle_move_speed</t>
  </si>
  <si>
    <t>战斗-角色移动速度（米/s）</t>
  </si>
  <si>
    <t>battle_search</t>
  </si>
  <si>
    <t>战斗-角色索敌范围（米）</t>
  </si>
  <si>
    <t>battle_hurt_cd</t>
  </si>
  <si>
    <t>战斗-角色受伤间隔（毫秒）</t>
  </si>
  <si>
    <t>battle_dying_hp_ratio</t>
  </si>
  <si>
    <t>战斗-角色濒死血量（百分比）</t>
  </si>
  <si>
    <t>battle_roll_speed</t>
  </si>
  <si>
    <t>战斗-角色翻滚速度（米/s）</t>
  </si>
  <si>
    <t>battle_roll_time</t>
  </si>
  <si>
    <t>战斗-角色翻滚时间（米）</t>
  </si>
  <si>
    <t>battle_roll_godmode_time</t>
  </si>
  <si>
    <t>战斗-角色翻滚无敌时间。毫秒</t>
  </si>
  <si>
    <t>battle_change_cd</t>
  </si>
  <si>
    <t>战斗-角色换人冷却时间。毫秒</t>
  </si>
  <si>
    <t>main_city_map</t>
  </si>
  <si>
    <t>zhucheng_04</t>
  </si>
  <si>
    <t>主城的场景地图配置</t>
  </si>
  <si>
    <t>role_star_max</t>
  </si>
  <si>
    <t>角色最大星级。每个角色一样。</t>
  </si>
  <si>
    <t>train_cdr_item</t>
  </si>
  <si>
    <t>31006001|31006002|31006003|31006004</t>
  </si>
  <si>
    <t>训练减少CD道具</t>
  </si>
  <si>
    <t>name_rename_cost</t>
  </si>
  <si>
    <t>角色重命名花费（钻石）</t>
  </si>
  <si>
    <t>friends_number_limit</t>
  </si>
  <si>
    <t>好友-最大好友数</t>
  </si>
  <si>
    <t>friends_blacklist_number_limit</t>
  </si>
  <si>
    <t>好友-最大黑名单数</t>
  </si>
  <si>
    <t>friends_give_physical</t>
  </si>
  <si>
    <t>好友-赠送体力值；15个好友即可赠送满</t>
  </si>
  <si>
    <t>friends_refresh_number</t>
  </si>
  <si>
    <t>好友-单次刷新好友个数</t>
  </si>
  <si>
    <t>friends_refresh_cd</t>
  </si>
  <si>
    <t>好友-刷新时间间隔。单位毫秒</t>
  </si>
  <si>
    <t>friends_apply_limit</t>
  </si>
  <si>
    <t>好友-申请列表上限</t>
  </si>
  <si>
    <t>friends_gift_limit</t>
  </si>
  <si>
    <t>好友-礼品（好友赠送的体力）列表上限</t>
  </si>
  <si>
    <t>arena_batale_time</t>
  </si>
  <si>
    <t>学员考核-单局限制时间，单位毫秒</t>
  </si>
  <si>
    <t>arena_challenge_cd_win</t>
  </si>
  <si>
    <t>学员考核-挑战CD-打赢了</t>
  </si>
  <si>
    <t>arena_challenge_cd_lose</t>
  </si>
  <si>
    <t>学员考核-挑战CD-打输了</t>
  </si>
  <si>
    <t>arena_refresh_cd</t>
  </si>
  <si>
    <t>学员考核-玩家刷新保护时间</t>
  </si>
  <si>
    <t>arena_notes_limit</t>
  </si>
  <si>
    <t>学员考核-挑战记录保存上限</t>
  </si>
  <si>
    <t>arena_reward_time</t>
  </si>
  <si>
    <t>21:00</t>
  </si>
  <si>
    <t>学员考核-奖励发放时间</t>
  </si>
  <si>
    <t>arena_chance_basis</t>
  </si>
  <si>
    <t>学员考核-基本挑战次数，每日重置</t>
  </si>
  <si>
    <t>arena_reward_worship</t>
  </si>
  <si>
    <t>3_500</t>
  </si>
  <si>
    <t>学员考核-膜拜奖励.统一奖励接口，详见备注</t>
  </si>
  <si>
    <t>arena_challenge_ten</t>
  </si>
  <si>
    <t>学员考核-直接挑战前十排名数。高于等于这个值的排名，可以直接挑战学员考核前10的玩家</t>
  </si>
  <si>
    <t>arena_challenge_onebyone</t>
  </si>
  <si>
    <t>学员考核-逐个挑战排名数。高于等于这个值的排名，读取可挑战的玩家排名数时，无需按照百分比计算，只需读取一个整数的排名区间</t>
  </si>
  <si>
    <t>arena_ranklist_limit</t>
  </si>
  <si>
    <t>学员考核-排行榜上限人数。50人。学员考核专用的排行榜最大显示的玩家信息数量。</t>
  </si>
  <si>
    <t>arena_rush_reward</t>
  </si>
  <si>
    <t>学员考核-冲刺奖励排名数。高于等于这个数的排名，冲刺奖励从学员考核配置表读取固定钻石奖励。低于这个排名，则需要根据初始排名进行计算。</t>
  </si>
  <si>
    <t>arena_rush_ranklist</t>
  </si>
  <si>
    <t>学员考核-冲刺奖励钻石总数.公式为【arena_rush_ranklist/（X-arena_rush_reward）】*历史排名提升值。arena_rush_ranklist为本常数。arena_rush_reward为学员考核冲刺排名数</t>
  </si>
  <si>
    <t>draw_item_ten</t>
  </si>
  <si>
    <t>抽奖-十连抽卷ID</t>
  </si>
  <si>
    <t>draw_item_one</t>
  </si>
  <si>
    <t>抽奖-单抽卷ID</t>
  </si>
  <si>
    <t>beginning_task</t>
  </si>
  <si>
    <t>初始任务id</t>
  </si>
  <si>
    <t>beginning_achievement</t>
  </si>
  <si>
    <t>20101|20201|20301|20401|20501|20601|20701|20801|20901|21001|21101|21201|21301|21401|21501|21601|21701|21801|21901|22001|22101</t>
  </si>
  <si>
    <t>初始成就id，多个成就|分隔</t>
  </si>
  <si>
    <t>resource_rush_cost</t>
  </si>
  <si>
    <t>资源副本扫荡钻石消耗</t>
  </si>
  <si>
    <t>draw_role_limit_rebate</t>
  </si>
  <si>
    <t>角色碎片满后，不会再抽取到这个角色，会返还这个数量的钻石</t>
  </si>
  <si>
    <t>batch_use_type</t>
  </si>
  <si>
    <t>101|103|104|105|106|107</t>
  </si>
  <si>
    <t>可批量使用的道具sub_type。多种道具|分隔</t>
  </si>
  <si>
    <t>batch_use_num</t>
  </si>
  <si>
    <t>超过多少数量就批量使用</t>
  </si>
  <si>
    <t>tower_rush_cost</t>
  </si>
  <si>
    <t>1_100_1|101_200_0.75|201_300_0.5|301_99999_0.2</t>
  </si>
  <si>
    <t>通天塔扫荡时间兑换钻石分段公式。时间长度(分)_每分钻石消耗。价格不一样的时间段，用|分隔</t>
  </si>
  <si>
    <t>beginning_headimage</t>
  </si>
  <si>
    <r>
      <rPr>
        <sz val="14"/>
        <color theme="1"/>
        <rFont val="微软雅黑"/>
        <charset val="134"/>
      </rPr>
      <t>玩家初始头像id。</t>
    </r>
    <r>
      <rPr>
        <sz val="14"/>
        <color rgb="FF00B0F0"/>
        <rFont val="微软雅黑"/>
        <charset val="134"/>
      </rPr>
      <t>2016-8-3添加</t>
    </r>
  </si>
  <si>
    <t>beginning_boss_id</t>
  </si>
  <si>
    <t>初始世界BOSS的id</t>
  </si>
  <si>
    <t>boss_barrage_cd</t>
  </si>
  <si>
    <t>世界BOSS-弹幕保护时间。单位毫秒</t>
  </si>
  <si>
    <t>boss_barrage_hp</t>
  </si>
  <si>
    <t>世界BOSS-弹幕。单次攻击掉血比例触发弹幕。百分比。10000=100%。多组数据|分隔</t>
  </si>
  <si>
    <t>boss_time</t>
  </si>
  <si>
    <t>11:00_12:00|20:00_21:00</t>
  </si>
  <si>
    <t>世界BOSS-挑战时间段。开始小时：结束分钟_小时：分钟。多组数据|分隔</t>
  </si>
  <si>
    <t>boss_cdr_cost</t>
  </si>
  <si>
    <t>世界BOSS-挑战CD秒杀消耗钻石数量</t>
  </si>
  <si>
    <t>show_gold</t>
  </si>
  <si>
    <t>name_gold|desc_gold|3|item_10</t>
  </si>
  <si>
    <t>金币数据。名字KEY|描述KEY|品质|图标资源</t>
  </si>
  <si>
    <t>show_diamond</t>
  </si>
  <si>
    <t>name_diamond|desc_diamond|4|item_11</t>
  </si>
  <si>
    <t>钻石数据。名字KEY|描述KEY|品质|图标资源</t>
  </si>
  <si>
    <t>show_power</t>
  </si>
  <si>
    <t>name_power|desc_power|3|item_12</t>
  </si>
  <si>
    <t>体力数据。名字KEY|描述KEY|品质|图标资源</t>
  </si>
  <si>
    <t>show_exp</t>
  </si>
  <si>
    <t>name_exp|desc_exp|2|item_13</t>
  </si>
  <si>
    <t>团队经验数据。名字KEY|描述KEY|品质|图标资源</t>
  </si>
  <si>
    <t>show_teamexp</t>
  </si>
  <si>
    <t>name_teamexp|desc_teamexp|2|item_14</t>
  </si>
  <si>
    <t>角色经验数据。名字KEY|描述KEY|品质|图标资源</t>
  </si>
  <si>
    <t>show_coin_arena</t>
  </si>
  <si>
    <t>name_coin_arena|desc_coin_arena|4|item_jingji</t>
  </si>
  <si>
    <t>角色竞技币。名字KEY|描述KEY|品质|图标资源</t>
  </si>
  <si>
    <t>show_coin_boss</t>
  </si>
  <si>
    <t>name_coin_boss|desc_coin_boss|4|item_boss</t>
  </si>
  <si>
    <t>角色BOSS币。名字KEY|描述KEY|品质|图标资源</t>
  </si>
  <si>
    <t>show_coin_tower</t>
  </si>
  <si>
    <t>name_coin_tower|desc_coin_tower|4|item_shilian</t>
  </si>
  <si>
    <t>角色爬塔币。名字KEY|描述KEY|品质|图标资源</t>
  </si>
  <si>
    <t>show_coin_simulation</t>
  </si>
  <si>
    <t>name_coin_simulation|desc_coin_simulation|4|item_moni</t>
  </si>
  <si>
    <t>角色远征币。名字KEY|描述KEY|品质|图标资源</t>
  </si>
  <si>
    <t>show_coin_fiesta</t>
  </si>
  <si>
    <t>name_coin_fiesta|desc_coin_fiesta|4|item_jidianbi</t>
  </si>
  <si>
    <t>角色荣誉币。名字KEY|描述KEY|品质|图标资源</t>
  </si>
  <si>
    <t>show_coin_achievement</t>
  </si>
  <si>
    <t>name_coin_achievement|desc_coin_achievement|4|icon_jiangbei2</t>
  </si>
  <si>
    <t>成就点数。名字KEY|描述KEY|品质|图标资源</t>
  </si>
  <si>
    <t>show_coin_daily</t>
  </si>
  <si>
    <t>name_coin_daily|desc_coin_daily|4|icon_muma</t>
  </si>
  <si>
    <t>活跃点数。名字KEY|描述KEY|品质|图标资源</t>
  </si>
  <si>
    <t>shop_refresh_item</t>
  </si>
  <si>
    <t>商店用统一刷新道具</t>
  </si>
  <si>
    <t>simulate_train_get_box_times</t>
  </si>
  <si>
    <t>模拟训练奖励宝箱次数限制。</t>
  </si>
  <si>
    <t>endless_physical_cost</t>
  </si>
  <si>
    <t>模拟训练进入时扣除的体力。</t>
  </si>
  <si>
    <t>endless_item_count_limit</t>
  </si>
  <si>
    <t>模拟训练道具数量上限</t>
  </si>
  <si>
    <t>equip_sell_rate</t>
  </si>
  <si>
    <t xml:space="preserve"> 装备强化费用返还比率</t>
  </si>
  <si>
    <t>equip_sell_warning</t>
  </si>
  <si>
    <t>出售装备的提示品质。待遇填写的品质，弹框让玩家确认出售。1-白，2-绿，3-蓝，4-紫</t>
  </si>
  <si>
    <t>pvp2_energy_cost</t>
  </si>
  <si>
    <r>
      <rPr>
        <sz val="12"/>
        <color theme="1"/>
        <rFont val="微软雅黑"/>
        <charset val="134"/>
      </rPr>
      <t>PVP2.0，单次使用功能，消耗的能量值</t>
    </r>
    <r>
      <rPr>
        <sz val="12"/>
        <color rgb="FFFF0000"/>
        <rFont val="微软雅黑"/>
        <charset val="134"/>
      </rPr>
      <t>.改这个值需要跟后端说明。2016年11月11日</t>
    </r>
  </si>
  <si>
    <t>pvp2_monster_attack_buff</t>
  </si>
  <si>
    <t>PVP2.0，怪物攻击上升的BUFFid</t>
  </si>
  <si>
    <t>pvp2_monster_hp_buff</t>
  </si>
  <si>
    <t>PVP2.0，怪物生命上升的BUFFid</t>
  </si>
  <si>
    <t>fight_pvp_num</t>
  </si>
  <si>
    <t>PVP2.0，常态挑战次数</t>
  </si>
  <si>
    <t>employe_event_max_times</t>
  </si>
  <si>
    <t>角色特殊事件最大触发次数</t>
  </si>
  <si>
    <t>employe_event_number_limit</t>
  </si>
  <si>
    <t>角色特殊事件最大同时触发人数</t>
  </si>
  <si>
    <t>lottery_show_equip_color</t>
  </si>
  <si>
    <t>抽奖装备品质大于该品质则展示</t>
  </si>
  <si>
    <t>world_notify_max_size</t>
  </si>
  <si>
    <t>走马灯最大显示</t>
  </si>
  <si>
    <t>notify_arena_rank</t>
  </si>
  <si>
    <t>10|9|8|7|6|5|4|3|2|1</t>
  </si>
  <si>
    <t>走马灯公告_学员考核名次(多个用"|"隔开,下同)</t>
  </si>
  <si>
    <t>notify_tower_floor</t>
  </si>
  <si>
    <t>10|20|30|40|50|60|70|80|90|100</t>
  </si>
  <si>
    <t>走马灯公告_能力评估层数</t>
  </si>
  <si>
    <t>notify_simulatetrain_rank</t>
  </si>
  <si>
    <t>走马灯公告_模拟训练排行</t>
  </si>
  <si>
    <t>notify_employe_level</t>
  </si>
  <si>
    <t>20|30|50|60|70|80</t>
  </si>
  <si>
    <t>走马灯公告_角色等级</t>
  </si>
  <si>
    <t>notify_employe_intimacy_lv</t>
  </si>
  <si>
    <t>20|40|60|70|80|90|100</t>
  </si>
  <si>
    <t>走马灯公告_角色亲密度等级</t>
  </si>
  <si>
    <t>notify_equip_level</t>
  </si>
  <si>
    <t>走马灯公告_装备等级</t>
  </si>
  <si>
    <t>1-对话关卡</t>
  </si>
  <si>
    <t>角色L2D资源的Y轴偏移量</t>
  </si>
  <si>
    <t>time</t>
  </si>
  <si>
    <t>buy_luckycat</t>
  </si>
  <si>
    <t>physical</t>
  </si>
  <si>
    <t>normal_level</t>
  </si>
  <si>
    <t>elite_level</t>
  </si>
  <si>
    <t>reflash_shop_normal</t>
  </si>
  <si>
    <t>reflash_shop_limit</t>
  </si>
  <si>
    <t>support_count_open</t>
  </si>
  <si>
    <t>train_num_buy</t>
  </si>
  <si>
    <t>equip_inherit_cost</t>
  </si>
  <si>
    <t>arena_buy_cost</t>
  </si>
  <si>
    <t>pvp_buy_cost</t>
  </si>
  <si>
    <t>tower_buy_cost</t>
  </si>
  <si>
    <t>simulation_train_cost</t>
  </si>
  <si>
    <t>shop</t>
  </si>
  <si>
    <t>shop_arena</t>
  </si>
  <si>
    <t>shop_pvp</t>
  </si>
  <si>
    <t>shop_boss</t>
  </si>
  <si>
    <t>shop_tower</t>
  </si>
  <si>
    <t>shop_train</t>
  </si>
  <si>
    <t>endless_revive_cost</t>
  </si>
  <si>
    <t>次数</t>
  </si>
  <si>
    <t>招财猫花费</t>
  </si>
  <si>
    <t>购买体力</t>
  </si>
  <si>
    <t>普通本次数</t>
  </si>
  <si>
    <t>精英本次数</t>
  </si>
  <si>
    <t>刷新普通商店</t>
  </si>
  <si>
    <t>刷新限时商店</t>
  </si>
  <si>
    <t>支援位置解锁</t>
  </si>
  <si>
    <t>训练位置扩充</t>
  </si>
  <si>
    <t>继承的钻石消耗</t>
  </si>
  <si>
    <t>竞技场购买挑战次数</t>
  </si>
  <si>
    <t>PVP2.0购买次数</t>
  </si>
  <si>
    <t>能力评估重置花费</t>
  </si>
  <si>
    <t>作战演习重置花费</t>
  </si>
  <si>
    <t>普通商店刷新消耗</t>
  </si>
  <si>
    <t>竞技场刷新消耗</t>
  </si>
  <si>
    <t>PVP2.0刷新消耗</t>
  </si>
  <si>
    <t>BOSS商店刷新消耗</t>
  </si>
  <si>
    <t>爬塔商店刷新次数</t>
  </si>
  <si>
    <t>模拟训练商店刷新次数</t>
  </si>
  <si>
    <t>无尽模式复活花费</t>
  </si>
  <si>
    <t>当前购买的次数</t>
  </si>
  <si>
    <r>
      <rPr>
        <sz val="12"/>
        <color indexed="8"/>
        <rFont val="微软雅黑"/>
        <charset val="134"/>
      </rPr>
      <t>第X次使用招财猫所需</t>
    </r>
    <r>
      <rPr>
        <sz val="12"/>
        <color rgb="FFFF0000"/>
        <rFont val="微软雅黑"/>
        <charset val="134"/>
      </rPr>
      <t>钻石</t>
    </r>
  </si>
  <si>
    <t>购买体力所需钻石</t>
  </si>
  <si>
    <t>购买普通副本次数所需钻石</t>
  </si>
  <si>
    <t>购买精英副本次数所需钻石</t>
  </si>
  <si>
    <r>
      <rPr>
        <sz val="12"/>
        <color indexed="8"/>
        <rFont val="微软雅黑"/>
        <charset val="134"/>
      </rPr>
      <t>第X次刷新普通商店所需</t>
    </r>
    <r>
      <rPr>
        <sz val="12"/>
        <color rgb="FFFF0000"/>
        <rFont val="微软雅黑"/>
        <charset val="134"/>
      </rPr>
      <t>金币</t>
    </r>
  </si>
  <si>
    <r>
      <rPr>
        <sz val="12"/>
        <color indexed="8"/>
        <rFont val="微软雅黑"/>
        <charset val="134"/>
      </rPr>
      <t>第X次刷新限时商店所需</t>
    </r>
    <r>
      <rPr>
        <sz val="12"/>
        <color rgb="FFFF0000"/>
        <rFont val="微软雅黑"/>
        <charset val="134"/>
      </rPr>
      <t>钻石</t>
    </r>
  </si>
  <si>
    <t>新支援位置解锁总亲密度等级。填几个就开几个</t>
  </si>
  <si>
    <t>扩充训练花费钻石</t>
  </si>
  <si>
    <t>根据继承者的阶级数判断钻石消耗</t>
  </si>
  <si>
    <t>根据次数价格不同</t>
  </si>
  <si>
    <t>等X次重置千层塔时的钻石花费</t>
  </si>
  <si>
    <t>等X次重置模拟训练时的钻石花费</t>
  </si>
  <si>
    <t>货币类型_数量。</t>
  </si>
  <si>
    <t>无尽模式复活花费钻石</t>
  </si>
  <si>
    <t>4_10</t>
  </si>
  <si>
    <t>4_15</t>
  </si>
  <si>
    <t>4_20</t>
  </si>
  <si>
    <t>4_25</t>
  </si>
  <si>
    <t>4_30</t>
  </si>
  <si>
    <t>4_35</t>
  </si>
  <si>
    <t>4_40</t>
  </si>
  <si>
    <t>4_45</t>
  </si>
  <si>
    <t>4_50</t>
  </si>
  <si>
    <t>4_55</t>
  </si>
  <si>
    <t>4_60</t>
  </si>
  <si>
    <t>4_65</t>
  </si>
  <si>
    <t>4_70</t>
  </si>
  <si>
    <t>4_75</t>
  </si>
  <si>
    <t>4_80</t>
  </si>
  <si>
    <t>4_85</t>
  </si>
  <si>
    <t>4_90</t>
  </si>
  <si>
    <t>4_95</t>
  </si>
  <si>
    <t>4_100</t>
  </si>
  <si>
    <t>4_105</t>
  </si>
  <si>
    <t>vip_level</t>
  </si>
  <si>
    <t>recharge</t>
  </si>
  <si>
    <t>unlock_luckycat</t>
  </si>
  <si>
    <t>luckycat_odds</t>
  </si>
  <si>
    <t>unlock_friends_physical</t>
  </si>
  <si>
    <t>unlock_arena_battle_jump</t>
  </si>
  <si>
    <t>unlock_arena_buy_num</t>
  </si>
  <si>
    <t>unlock_pvp_buy_num</t>
  </si>
  <si>
    <t>unlock_resource_jump</t>
  </si>
  <si>
    <t>unlock_physical</t>
  </si>
  <si>
    <t>unlock_tower</t>
  </si>
  <si>
    <t>unlock_simulation_train</t>
  </si>
  <si>
    <t>unlock_tower_rush</t>
  </si>
  <si>
    <t>unlock_normal_level</t>
  </si>
  <si>
    <t>unlock_elite_level</t>
  </si>
  <si>
    <t>endless_revive</t>
  </si>
  <si>
    <t>award_vip</t>
  </si>
  <si>
    <t>VIP等级</t>
  </si>
  <si>
    <t>累计VIP经验</t>
  </si>
  <si>
    <t>招财猫次数</t>
  </si>
  <si>
    <t>招财猫几率</t>
  </si>
  <si>
    <t>好友领取体力</t>
  </si>
  <si>
    <t>竞技场-跳过战斗功能</t>
  </si>
  <si>
    <t>竞技场-购买挑战次数</t>
  </si>
  <si>
    <t>PVP2.0-购买挑战次数</t>
  </si>
  <si>
    <t>资源副本-免费扫荡</t>
  </si>
  <si>
    <t>购买体力次数</t>
  </si>
  <si>
    <t>重置千层塔次数</t>
  </si>
  <si>
    <t>重置模拟训练次数</t>
  </si>
  <si>
    <t>解锁千层塔扫荡</t>
  </si>
  <si>
    <t>无尽模式复活次数</t>
  </si>
  <si>
    <t>普通商店刷新次数</t>
  </si>
  <si>
    <t>竞技场刷新次数</t>
  </si>
  <si>
    <t>荣誉战场刷新次数</t>
  </si>
  <si>
    <t>世界BOSS商店刷新次数</t>
  </si>
  <si>
    <t>等级奖励</t>
  </si>
  <si>
    <t>VIP的等级</t>
  </si>
  <si>
    <t>招财猫使用次数。0为不可使用。</t>
  </si>
  <si>
    <t>记得除10000.招财猫暴击的几率。</t>
  </si>
  <si>
    <t>每日领取体力上限</t>
  </si>
  <si>
    <t>0-未开启，1-开启</t>
  </si>
  <si>
    <t>0-未开启，非零正整数-具体次数</t>
  </si>
  <si>
    <t>钻石购买体力</t>
  </si>
  <si>
    <t>通天塔重置次数</t>
  </si>
  <si>
    <t>模拟训练重置次数</t>
  </si>
  <si>
    <t>解锁通天塔扫荡功能</t>
  </si>
  <si>
    <t>钻石购买普通副本次数</t>
  </si>
  <si>
    <t>钻石购买精英副本次数</t>
  </si>
  <si>
    <t>按照VIP等级一次性领取</t>
  </si>
  <si>
    <t>2_31002006_5</t>
  </si>
  <si>
    <t>紫色娜塔莉碎片*5</t>
  </si>
  <si>
    <t>2_31002006_5|2_31001011_5|2_31001021_5|2_31005001_30</t>
  </si>
  <si>
    <t>紫色娜塔莉碎片*5+碧之玉*5+绿色莉莉丝花*5+扫荡卷*30</t>
  </si>
  <si>
    <t>2_31002006_10|2_31001011_10|2_31001021_10|2_31005001_30</t>
  </si>
  <si>
    <t>紫色娜塔莉碎片*10+碧之玉*10+绿色莉莉丝花*10+扫荡卷*30</t>
  </si>
  <si>
    <t>2_31002006_10|2_31001012_10|2_31001022_10|2_31001032_10</t>
  </si>
  <si>
    <t>紫色娜塔莉碎片*10+青之玉*10+蓝色莉莉丝花*10+彤之发晶*10</t>
  </si>
  <si>
    <t>2_31002006_15|2_31001012_20|2_31001022_20|2_31005001_30</t>
  </si>
  <si>
    <t>紫色娜塔莉碎片*15+青之玉*20+蓝色莉莉丝花*20+扫荡卷*30</t>
  </si>
  <si>
    <t>2_31002006_15|2_31001012_30|2_31001022_30|2_31001032_30</t>
  </si>
  <si>
    <t>紫色娜塔莉碎片*15+青之玉*30+蓝色莉莉丝花*30+彤之发晶*30</t>
  </si>
  <si>
    <t>2_31002006_20|2_31001012_40|2_31001022_40|2_31005001_30</t>
  </si>
  <si>
    <t>紫色娜塔莉碎片*20+青之玉*40+蓝色莉莉丝花*40+扫荡卷*30</t>
  </si>
  <si>
    <t>2_31002006_20|2_31001012_50|2_31001022_50|2_31001032_50</t>
  </si>
  <si>
    <t>紫色娜塔莉碎片*20+青之玉*50+蓝色莉莉丝花*50+彤之发晶*50</t>
  </si>
  <si>
    <t>2_31002006_25|2_31001013_5|2_31001023_5|2_31005001_30</t>
  </si>
  <si>
    <t>紫色娜塔莉碎片*25+绀之玉*5+紫色莉莉丝花*5+扫荡卷*30</t>
  </si>
  <si>
    <t>2_31002006_25|2_31001013_10|2_31001023_10|2_31001033_10</t>
  </si>
  <si>
    <t>紫色娜塔莉碎片*25+绀之玉*10+紫色莉莉丝花*10+橙之发晶*10</t>
  </si>
  <si>
    <t>2_31002006_30|2_31001013_20|2_31001023_20|2_31005001_30</t>
  </si>
  <si>
    <t>紫色娜塔莉碎片*30+绀之玉*20+紫色莉莉丝花*20+扫荡卷*30</t>
  </si>
  <si>
    <t>2_31002006_30|2_31001013_40|2_31001023_40|2_31001033_40</t>
  </si>
  <si>
    <t>紫色娜塔莉碎片*30+绀之玉*40+紫色莉莉丝花*40+橙之发晶*40</t>
  </si>
  <si>
    <t>2_31002006_30|2_31001013_60|2_31001023_60|2_31005001_30</t>
  </si>
  <si>
    <t>紫色娜塔莉碎片*30+绀之玉*60+紫色莉莉丝花*60+扫荡卷*30</t>
  </si>
  <si>
    <t>2_31002006_35|2_31001013_80|2_31001023_80|2_31001033_80</t>
  </si>
  <si>
    <t>紫色娜塔莉碎片*35+绀之玉*80+紫色莉莉丝花*80+橙之发晶*80</t>
  </si>
  <si>
    <t>2_31002006_35|2_31001013_100|2_31001023_100|2_31005001_30</t>
  </si>
  <si>
    <t>紫色娜塔莉碎片*35+绀之玉*100+紫色莉莉丝花*100+扫荡卷*30</t>
  </si>
  <si>
    <t>id</t>
  </si>
  <si>
    <t>resource</t>
  </si>
  <si>
    <t>resource2</t>
  </si>
  <si>
    <t>头像id</t>
  </si>
  <si>
    <t>头像资源1</t>
  </si>
  <si>
    <t>头像资源2</t>
  </si>
  <si>
    <t>头像资源名</t>
  </si>
  <si>
    <t>icon_touxiang4</t>
  </si>
  <si>
    <t>icon_touxiang2_2</t>
  </si>
  <si>
    <t>icon_touxiang5</t>
  </si>
  <si>
    <t>icon_touxiang2_1</t>
  </si>
  <si>
    <t>icon_touxiang6</t>
  </si>
  <si>
    <t>icon_touxiang2_6</t>
  </si>
  <si>
    <t>icon_touxiang7</t>
  </si>
  <si>
    <t>icon_touxiang2_4</t>
  </si>
  <si>
    <t>icon_touxiang8</t>
  </si>
  <si>
    <t>icon_touxiang2_5</t>
  </si>
  <si>
    <t>icon_touxiang9</t>
  </si>
  <si>
    <t>icon_touxiang2_3</t>
  </si>
  <si>
    <t>type</t>
  </si>
  <si>
    <t>rmb</t>
  </si>
  <si>
    <t>vip_exp</t>
  </si>
  <si>
    <t>amount</t>
  </si>
  <si>
    <t>double</t>
  </si>
  <si>
    <t>buy_times</t>
  </si>
  <si>
    <t>icon</t>
  </si>
  <si>
    <t>text</t>
  </si>
  <si>
    <t>类型</t>
  </si>
  <si>
    <t>充值金额</t>
  </si>
  <si>
    <t>获得VIP经验</t>
  </si>
  <si>
    <t>获得元宝数</t>
  </si>
  <si>
    <t>首冲是否翻倍</t>
  </si>
  <si>
    <t>限购次数</t>
  </si>
  <si>
    <t>图标</t>
  </si>
  <si>
    <t>文本描述</t>
  </si>
  <si>
    <t>详见备注</t>
  </si>
  <si>
    <t>人民币金额</t>
  </si>
  <si>
    <t>充值获得元宝。卡类为每天领取值</t>
  </si>
  <si>
    <t>0-不翻倍，1-翻倍</t>
  </si>
  <si>
    <t>不需要配置则为0</t>
  </si>
  <si>
    <t>图标文件名字</t>
  </si>
  <si>
    <t>多语言key值</t>
  </si>
  <si>
    <t>icon_zhongshenka</t>
  </si>
  <si>
    <t>icon_yueka</t>
  </si>
  <si>
    <t>icon_zuanshi2_1</t>
  </si>
  <si>
    <t>icon_zuanshi2_2</t>
  </si>
  <si>
    <t>icon_zuanshi2_3</t>
  </si>
  <si>
    <t>ID</t>
  </si>
  <si>
    <t>多语言文本</t>
  </si>
  <si>
    <t>走马灯ID</t>
  </si>
  <si>
    <t>多语言文本KEY值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</si>
</sst>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b/>
      <sz val="12"/>
      <color theme="1"/>
      <name val="微软雅黑"/>
      <charset val="134"/>
    </font>
    <font>
      <sz val="10"/>
      <color indexed="8"/>
      <name val="微软雅黑"/>
      <charset val="134"/>
    </font>
    <font>
      <sz val="12"/>
      <color theme="1"/>
      <name val="微软雅黑"/>
      <charset val="134"/>
    </font>
    <font>
      <sz val="14"/>
      <color theme="1"/>
      <name val="微软雅黑"/>
      <charset val="134"/>
    </font>
    <font>
      <sz val="14"/>
      <name val="微软雅黑"/>
      <charset val="134"/>
    </font>
    <font>
      <sz val="12"/>
      <name val="微软雅黑"/>
      <charset val="134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rgb="FFFF0000"/>
      <name val="微软雅黑"/>
      <charset val="134"/>
    </font>
    <font>
      <sz val="14"/>
      <color rgb="FF00B0F0"/>
      <name val="微软雅黑"/>
      <charset val="134"/>
    </font>
    <font>
      <sz val="14"/>
      <color rgb="FFFF0000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1" tint="0.1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24" fillId="17" borderId="9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1" xfId="49" applyNumberFormat="1" applyFont="1" applyFill="1" applyBorder="1" applyAlignment="1">
      <alignment horizontal="center" vertical="center"/>
    </xf>
    <xf numFmtId="0" fontId="2" fillId="2" borderId="1" xfId="49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49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4" fillId="0" borderId="1" xfId="49" applyNumberFormat="1" applyFont="1" applyFill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0" fillId="0" borderId="0" xfId="0" applyFont="1">
      <alignment vertical="center"/>
    </xf>
    <xf numFmtId="0" fontId="2" fillId="0" borderId="1" xfId="49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2" fillId="3" borderId="1" xfId="49" applyNumberFormat="1" applyFont="1" applyFill="1" applyBorder="1" applyAlignment="1">
      <alignment horizontal="center" vertical="center"/>
    </xf>
    <xf numFmtId="20" fontId="1" fillId="0" borderId="1" xfId="49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" fillId="0" borderId="0" xfId="49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0" xfId="49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left" vertical="center"/>
    </xf>
    <xf numFmtId="0" fontId="1" fillId="4" borderId="0" xfId="49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1" fillId="5" borderId="0" xfId="49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22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mruColors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10.xml"/><Relationship Id="rId16" Type="http://schemas.openxmlformats.org/officeDocument/2006/relationships/externalLink" Target="externalLinks/externalLink9.xml"/><Relationship Id="rId15" Type="http://schemas.openxmlformats.org/officeDocument/2006/relationships/externalLink" Target="externalLinks/externalLink8.xml"/><Relationship Id="rId14" Type="http://schemas.openxmlformats.org/officeDocument/2006/relationships/externalLink" Target="externalLinks/externalLink7.xml"/><Relationship Id="rId13" Type="http://schemas.openxmlformats.org/officeDocument/2006/relationships/externalLink" Target="externalLinks/externalLink6.xml"/><Relationship Id="rId12" Type="http://schemas.openxmlformats.org/officeDocument/2006/relationships/externalLink" Target="externalLinks/externalLink5.xml"/><Relationship Id="rId11" Type="http://schemas.openxmlformats.org/officeDocument/2006/relationships/externalLink" Target="externalLinks/externalLink4.xml"/><Relationship Id="rId10" Type="http://schemas.openxmlformats.org/officeDocument/2006/relationships/externalLink" Target="externalLinks/externalLink3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298;BiuBiu&#23569;&#22899;&#23398;&#38498;&#12299;&#26032;&#29256;&#21103;&#2641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21830;&#21697;&#23450;&#2021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1103;&#26412;&#31456;&#33410;&#37197;&#3262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6947;&#20855;&#37197;&#3262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23646;&#24615;&#35268;&#2101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20146;&#23494;&#24230;&#35268;&#2101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35282;&#33394;&#25104;&#38271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37329;&#24065;&#35268;&#21010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E:\JokerCardGame\Design\NEW\19.&#26032;&#29256;&#25968;&#20540;&#21450;&#37197;&#32622;&#25991;&#20214;\&#37197;&#32622;&#25991;&#20214;\&#23398;&#38498;&#32771;&#26680;&#37197;&#32622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38075;&#30707;&#35268;&#2101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ission"/>
    </sheetNames>
    <sheetDataSet>
      <sheetData sheetId="0">
        <row r="5">
          <cell r="A5">
            <v>40101010</v>
          </cell>
        </row>
        <row r="175">
          <cell r="A175">
            <v>40201010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商品定价规划"/>
      <sheetName val="价值换算"/>
      <sheetName val="定价"/>
    </sheetNames>
    <sheetDataSet>
      <sheetData sheetId="0"/>
      <sheetData sheetId="1">
        <row r="18">
          <cell r="B18">
            <v>1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_chapter"/>
      <sheetName val="s_resfb"/>
      <sheetName val="s_resfb_item"/>
      <sheetName val="s_towerfb"/>
      <sheetName val="s_combatexerise"/>
    </sheetNames>
    <sheetDataSet>
      <sheetData sheetId="0"/>
      <sheetData sheetId="1"/>
      <sheetData sheetId="2"/>
      <sheetData sheetId="3">
        <row r="5">
          <cell r="A5">
            <v>40400010</v>
          </cell>
        </row>
      </sheetData>
      <sheetData sheetId="4">
        <row r="5">
          <cell r="A5">
            <v>40500010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_item"/>
    </sheetNames>
    <sheetDataSet>
      <sheetData sheetId="0">
        <row r="55">
          <cell r="B55">
            <v>31005001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属性占比"/>
      <sheetName val="职业设计"/>
      <sheetName val="职业平衡验算"/>
      <sheetName val="角色技能"/>
    </sheetNames>
    <sheetDataSet>
      <sheetData sheetId="0"/>
      <sheetData sheetId="1"/>
      <sheetData sheetId="2">
        <row r="29">
          <cell r="H29">
            <v>4</v>
          </cell>
          <cell r="I29">
            <v>4</v>
          </cell>
          <cell r="J29">
            <v>0.1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亲密度规划"/>
      <sheetName val="角色亲密度"/>
      <sheetName val="材料副本掉落配置"/>
      <sheetName val="帮助"/>
    </sheetNames>
    <sheetDataSet>
      <sheetData sheetId="0">
        <row r="1">
          <cell r="L1">
            <v>5</v>
          </cell>
        </row>
        <row r="5">
          <cell r="S5">
            <v>10</v>
          </cell>
        </row>
        <row r="9">
          <cell r="S9">
            <v>12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基础设定"/>
      <sheetName val="产耗总表"/>
      <sheetName val="体力规划"/>
      <sheetName val="升级时间"/>
      <sheetName val="升级时间规划"/>
      <sheetName val="章节进度规划"/>
      <sheetName val="系统开启汇总"/>
      <sheetName val="日常任务配置"/>
      <sheetName val="帮助"/>
    </sheetNames>
    <sheetDataSet>
      <sheetData sheetId="0"/>
      <sheetData sheetId="1"/>
      <sheetData sheetId="2">
        <row r="2">
          <cell r="N2">
            <v>1</v>
          </cell>
        </row>
        <row r="2">
          <cell r="Q2">
            <v>30</v>
          </cell>
        </row>
        <row r="3">
          <cell r="N3">
            <v>2</v>
          </cell>
        </row>
        <row r="3">
          <cell r="Q3">
            <v>30</v>
          </cell>
        </row>
        <row r="4">
          <cell r="N4">
            <v>3</v>
          </cell>
        </row>
        <row r="4">
          <cell r="Q4">
            <v>30</v>
          </cell>
        </row>
        <row r="5">
          <cell r="N5">
            <v>3</v>
          </cell>
        </row>
        <row r="5">
          <cell r="Q5">
            <v>30</v>
          </cell>
        </row>
        <row r="6">
          <cell r="N6">
            <v>4</v>
          </cell>
        </row>
        <row r="6">
          <cell r="Q6">
            <v>30</v>
          </cell>
        </row>
        <row r="7">
          <cell r="N7">
            <v>4</v>
          </cell>
        </row>
        <row r="7">
          <cell r="Q7">
            <v>30</v>
          </cell>
        </row>
        <row r="8">
          <cell r="N8">
            <v>5</v>
          </cell>
        </row>
        <row r="8">
          <cell r="Q8">
            <v>30</v>
          </cell>
        </row>
        <row r="9">
          <cell r="N9">
            <v>5</v>
          </cell>
        </row>
        <row r="9">
          <cell r="Q9">
            <v>30</v>
          </cell>
        </row>
        <row r="10">
          <cell r="N10">
            <v>6</v>
          </cell>
        </row>
        <row r="10">
          <cell r="Q10">
            <v>30</v>
          </cell>
        </row>
        <row r="11">
          <cell r="N11">
            <v>6</v>
          </cell>
        </row>
        <row r="11">
          <cell r="Q11">
            <v>30</v>
          </cell>
        </row>
        <row r="12">
          <cell r="N12">
            <v>7</v>
          </cell>
        </row>
        <row r="12">
          <cell r="Q12">
            <v>30</v>
          </cell>
        </row>
        <row r="13">
          <cell r="N13">
            <v>7</v>
          </cell>
        </row>
        <row r="13">
          <cell r="Q13">
            <v>30</v>
          </cell>
        </row>
        <row r="14">
          <cell r="N14">
            <v>8</v>
          </cell>
        </row>
        <row r="14">
          <cell r="Q14">
            <v>30</v>
          </cell>
        </row>
        <row r="15">
          <cell r="N15">
            <v>8</v>
          </cell>
        </row>
        <row r="15">
          <cell r="Q15">
            <v>30</v>
          </cell>
        </row>
        <row r="16">
          <cell r="N16">
            <v>9</v>
          </cell>
        </row>
        <row r="16">
          <cell r="Q16">
            <v>30</v>
          </cell>
        </row>
        <row r="17">
          <cell r="N17">
            <v>9</v>
          </cell>
        </row>
        <row r="17">
          <cell r="Q17">
            <v>30</v>
          </cell>
        </row>
      </sheetData>
      <sheetData sheetId="3"/>
      <sheetData sheetId="4">
        <row r="5">
          <cell r="AV5">
            <v>5</v>
          </cell>
        </row>
      </sheetData>
      <sheetData sheetId="5"/>
      <sheetData sheetId="6">
        <row r="6">
          <cell r="C6">
            <v>12</v>
          </cell>
        </row>
      </sheetData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金币规划"/>
      <sheetName val="金币投放"/>
      <sheetName val="金币消耗"/>
      <sheetName val="金币副本掉落配置"/>
      <sheetName val="帮助"/>
    </sheetNames>
    <sheetDataSet>
      <sheetData sheetId="0"/>
      <sheetData sheetId="1">
        <row r="5">
          <cell r="AR5">
            <v>10</v>
          </cell>
        </row>
        <row r="6">
          <cell r="AR6">
            <v>20</v>
          </cell>
        </row>
        <row r="7">
          <cell r="AR7">
            <v>30</v>
          </cell>
        </row>
        <row r="8">
          <cell r="AR8">
            <v>40</v>
          </cell>
        </row>
        <row r="9">
          <cell r="AR9">
            <v>50</v>
          </cell>
        </row>
        <row r="10">
          <cell r="AR10">
            <v>60</v>
          </cell>
        </row>
        <row r="11">
          <cell r="AR11">
            <v>70</v>
          </cell>
        </row>
        <row r="12">
          <cell r="AR12">
            <v>80</v>
          </cell>
        </row>
        <row r="13">
          <cell r="AR13">
            <v>90</v>
          </cell>
        </row>
        <row r="14">
          <cell r="AR14">
            <v>100</v>
          </cell>
        </row>
        <row r="15">
          <cell r="AR15">
            <v>110</v>
          </cell>
        </row>
        <row r="16">
          <cell r="AR16">
            <v>120</v>
          </cell>
        </row>
        <row r="17">
          <cell r="AR17">
            <v>130</v>
          </cell>
        </row>
        <row r="18">
          <cell r="AR18">
            <v>140</v>
          </cell>
        </row>
        <row r="19">
          <cell r="AR19">
            <v>150</v>
          </cell>
        </row>
        <row r="20">
          <cell r="AR20">
            <v>160</v>
          </cell>
        </row>
      </sheetData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_arena"/>
    </sheetNames>
    <sheetDataSet>
      <sheetData sheetId="0">
        <row r="22">
          <cell r="B22">
            <v>501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钻石规划"/>
      <sheetName val="关卡钻石与团队等级"/>
      <sheetName val="章节宝箱奖励"/>
      <sheetName val="日常宝箱配置"/>
      <sheetName val="帮助"/>
      <sheetName val="成就链接"/>
      <sheetName val="七日礼链接"/>
      <sheetName val="体力规划链接"/>
    </sheetNames>
    <sheetDataSet>
      <sheetData sheetId="0">
        <row r="33">
          <cell r="DQ33">
            <v>1050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09"/>
  <sheetViews>
    <sheetView tabSelected="1" workbookViewId="0">
      <pane xSplit="1" ySplit="4" topLeftCell="B146" activePane="bottomRight" state="frozen"/>
      <selection/>
      <selection pane="topRight"/>
      <selection pane="bottomLeft"/>
      <selection pane="bottomRight" activeCell="C162" sqref="C162"/>
    </sheetView>
  </sheetViews>
  <sheetFormatPr defaultColWidth="9" defaultRowHeight="17.25" outlineLevelCol="5"/>
  <cols>
    <col min="1" max="1" width="35.625" style="17" customWidth="1"/>
    <col min="2" max="2" width="10.625" style="17" customWidth="1"/>
    <col min="3" max="3" width="62.625" style="17" customWidth="1"/>
    <col min="4" max="4" width="14.25" style="17" customWidth="1"/>
    <col min="5" max="5" width="9.875" style="17" customWidth="1"/>
    <col min="6" max="6" width="76" style="17" customWidth="1"/>
    <col min="7" max="7" width="10.75" style="16" customWidth="1"/>
    <col min="8" max="16384" width="9" style="16"/>
  </cols>
  <sheetData>
    <row r="1" s="19" customFormat="1" spans="1:6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0</v>
      </c>
    </row>
    <row r="2" ht="18" spans="1:6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12" t="s">
        <v>7</v>
      </c>
    </row>
    <row r="3" s="20" customFormat="1" ht="18" spans="1:6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</row>
    <row r="4" s="22" customFormat="1" ht="51.75" spans="1:6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13" t="s">
        <v>19</v>
      </c>
    </row>
    <row r="5" ht="20.25" spans="1:6">
      <c r="A5" s="18" t="s">
        <v>20</v>
      </c>
      <c r="B5" s="19" t="s">
        <v>1</v>
      </c>
      <c r="C5" s="17">
        <f>[6]系统开启汇总!$C$6</f>
        <v>12</v>
      </c>
      <c r="D5" s="20">
        <v>1</v>
      </c>
      <c r="E5" s="17">
        <v>1</v>
      </c>
      <c r="F5" s="23" t="s">
        <v>21</v>
      </c>
    </row>
    <row r="6" ht="20.25" spans="1:6">
      <c r="A6" s="24" t="s">
        <v>22</v>
      </c>
      <c r="B6" s="17" t="s">
        <v>1</v>
      </c>
      <c r="C6" s="17">
        <v>5</v>
      </c>
      <c r="D6" s="20">
        <v>2</v>
      </c>
      <c r="E6" s="20">
        <v>0</v>
      </c>
      <c r="F6" s="23" t="s">
        <v>23</v>
      </c>
    </row>
    <row r="7" ht="20.25" spans="1:6">
      <c r="A7" s="24" t="s">
        <v>24</v>
      </c>
      <c r="B7" s="17" t="s">
        <v>1</v>
      </c>
      <c r="C7" s="17">
        <v>5</v>
      </c>
      <c r="D7" s="20">
        <v>2</v>
      </c>
      <c r="E7" s="20">
        <v>0</v>
      </c>
      <c r="F7" s="23" t="s">
        <v>25</v>
      </c>
    </row>
    <row r="8" ht="20.25" spans="1:6">
      <c r="A8" s="24" t="s">
        <v>26</v>
      </c>
      <c r="B8" s="17" t="s">
        <v>1</v>
      </c>
      <c r="C8" s="17">
        <v>5</v>
      </c>
      <c r="D8" s="20">
        <v>2</v>
      </c>
      <c r="E8" s="20">
        <v>0</v>
      </c>
      <c r="F8" s="23" t="s">
        <v>27</v>
      </c>
    </row>
    <row r="9" ht="20.25" spans="1:6">
      <c r="A9" s="18" t="s">
        <v>28</v>
      </c>
      <c r="B9" s="19" t="s">
        <v>0</v>
      </c>
      <c r="C9" s="20">
        <v>0</v>
      </c>
      <c r="D9" s="20">
        <v>1</v>
      </c>
      <c r="E9" s="20">
        <v>0</v>
      </c>
      <c r="F9" s="21" t="s">
        <v>29</v>
      </c>
    </row>
    <row r="10" ht="20.25" spans="1:6">
      <c r="A10" s="18" t="s">
        <v>30</v>
      </c>
      <c r="B10" s="19" t="s">
        <v>0</v>
      </c>
      <c r="C10" s="25" t="s">
        <v>31</v>
      </c>
      <c r="D10" s="20">
        <v>1</v>
      </c>
      <c r="E10" s="20">
        <v>0</v>
      </c>
      <c r="F10" s="21" t="s">
        <v>32</v>
      </c>
    </row>
    <row r="11" ht="20.25" spans="1:6">
      <c r="A11" s="18" t="s">
        <v>33</v>
      </c>
      <c r="B11" s="19" t="s">
        <v>1</v>
      </c>
      <c r="C11" s="20">
        <v>15</v>
      </c>
      <c r="D11" s="20">
        <v>1</v>
      </c>
      <c r="E11" s="20">
        <v>1</v>
      </c>
      <c r="F11" s="21" t="s">
        <v>34</v>
      </c>
    </row>
    <row r="12" ht="20.25" spans="1:6">
      <c r="A12" s="18" t="s">
        <v>35</v>
      </c>
      <c r="B12" s="19" t="s">
        <v>1</v>
      </c>
      <c r="C12" s="20">
        <v>1</v>
      </c>
      <c r="D12" s="20">
        <v>1</v>
      </c>
      <c r="E12" s="20">
        <v>0</v>
      </c>
      <c r="F12" s="21" t="s">
        <v>36</v>
      </c>
    </row>
    <row r="13" ht="20.25" spans="1:6">
      <c r="A13" s="18" t="s">
        <v>37</v>
      </c>
      <c r="B13" s="19" t="s">
        <v>1</v>
      </c>
      <c r="C13" s="20">
        <v>300</v>
      </c>
      <c r="D13" s="20">
        <v>1</v>
      </c>
      <c r="E13" s="20">
        <v>0</v>
      </c>
      <c r="F13" s="21" t="s">
        <v>38</v>
      </c>
    </row>
    <row r="14" ht="20.25" spans="1:6">
      <c r="A14" s="18" t="s">
        <v>39</v>
      </c>
      <c r="B14" s="19" t="s">
        <v>1</v>
      </c>
      <c r="C14" s="20">
        <v>999</v>
      </c>
      <c r="D14" s="20">
        <v>1</v>
      </c>
      <c r="E14" s="20">
        <v>1</v>
      </c>
      <c r="F14" s="21" t="s">
        <v>40</v>
      </c>
    </row>
    <row r="15" ht="20.25" spans="1:6">
      <c r="A15" s="18" t="s">
        <v>41</v>
      </c>
      <c r="B15" s="19" t="s">
        <v>1</v>
      </c>
      <c r="C15" s="20">
        <v>60</v>
      </c>
      <c r="D15" s="20">
        <v>1</v>
      </c>
      <c r="E15" s="20">
        <v>1</v>
      </c>
      <c r="F15" s="21" t="s">
        <v>42</v>
      </c>
    </row>
    <row r="16" ht="20.25" spans="1:6">
      <c r="A16" s="18" t="s">
        <v>43</v>
      </c>
      <c r="B16" s="19" t="s">
        <v>1</v>
      </c>
      <c r="C16" s="20">
        <v>1</v>
      </c>
      <c r="D16" s="20">
        <v>1</v>
      </c>
      <c r="E16" s="20">
        <v>0</v>
      </c>
      <c r="F16" s="21" t="s">
        <v>44</v>
      </c>
    </row>
    <row r="17" ht="20.25" spans="1:6">
      <c r="A17" s="18" t="s">
        <v>45</v>
      </c>
      <c r="B17" s="19" t="s">
        <v>1</v>
      </c>
      <c r="C17" s="20">
        <v>0</v>
      </c>
      <c r="D17" s="20">
        <v>1</v>
      </c>
      <c r="E17" s="20">
        <v>0</v>
      </c>
      <c r="F17" s="21" t="s">
        <v>46</v>
      </c>
    </row>
    <row r="18" ht="20.25" spans="1:6">
      <c r="A18" s="18" t="s">
        <v>47</v>
      </c>
      <c r="B18" s="19" t="s">
        <v>1</v>
      </c>
      <c r="C18" s="20">
        <v>60</v>
      </c>
      <c r="D18" s="20">
        <v>1</v>
      </c>
      <c r="E18" s="20">
        <v>0</v>
      </c>
      <c r="F18" s="21" t="s">
        <v>48</v>
      </c>
    </row>
    <row r="19" ht="20.25" spans="1:6">
      <c r="A19" s="18" t="s">
        <v>49</v>
      </c>
      <c r="B19" s="19" t="s">
        <v>1</v>
      </c>
      <c r="C19" s="20">
        <v>0</v>
      </c>
      <c r="D19" s="20">
        <v>1</v>
      </c>
      <c r="E19" s="20">
        <v>0</v>
      </c>
      <c r="F19" s="21" t="s">
        <v>50</v>
      </c>
    </row>
    <row r="20" ht="20.25" spans="1:6">
      <c r="A20" s="18" t="s">
        <v>51</v>
      </c>
      <c r="B20" s="19" t="s">
        <v>1</v>
      </c>
      <c r="C20" s="20">
        <v>0</v>
      </c>
      <c r="D20" s="20">
        <v>1</v>
      </c>
      <c r="E20" s="20">
        <v>0</v>
      </c>
      <c r="F20" s="21" t="s">
        <v>52</v>
      </c>
    </row>
    <row r="21" ht="20.25" spans="1:6">
      <c r="A21" s="18" t="s">
        <v>53</v>
      </c>
      <c r="B21" s="19" t="s">
        <v>1</v>
      </c>
      <c r="C21" s="20">
        <v>0</v>
      </c>
      <c r="D21" s="20">
        <v>1</v>
      </c>
      <c r="E21" s="20">
        <v>0</v>
      </c>
      <c r="F21" s="21" t="s">
        <v>54</v>
      </c>
    </row>
    <row r="22" ht="20.25" spans="1:6">
      <c r="A22" s="18" t="s">
        <v>55</v>
      </c>
      <c r="B22" s="19" t="s">
        <v>1</v>
      </c>
      <c r="C22" s="20">
        <v>0</v>
      </c>
      <c r="D22" s="20">
        <v>1</v>
      </c>
      <c r="E22" s="20">
        <v>0</v>
      </c>
      <c r="F22" s="21" t="s">
        <v>56</v>
      </c>
    </row>
    <row r="23" ht="20.25" spans="1:6">
      <c r="A23" s="18" t="s">
        <v>57</v>
      </c>
      <c r="B23" s="19" t="s">
        <v>1</v>
      </c>
      <c r="C23" s="20">
        <v>0</v>
      </c>
      <c r="D23" s="20">
        <v>1</v>
      </c>
      <c r="E23" s="20">
        <v>0</v>
      </c>
      <c r="F23" s="21" t="s">
        <v>58</v>
      </c>
    </row>
    <row r="24" ht="20.25" spans="1:6">
      <c r="A24" s="18" t="s">
        <v>59</v>
      </c>
      <c r="B24" s="19" t="s">
        <v>1</v>
      </c>
      <c r="C24" s="20">
        <v>0</v>
      </c>
      <c r="D24" s="20">
        <v>1</v>
      </c>
      <c r="E24" s="20">
        <v>0</v>
      </c>
      <c r="F24" s="21" t="s">
        <v>60</v>
      </c>
    </row>
    <row r="25" ht="20.25" spans="1:6">
      <c r="A25" s="18" t="s">
        <v>61</v>
      </c>
      <c r="B25" s="19" t="s">
        <v>1</v>
      </c>
      <c r="C25" s="20">
        <v>0</v>
      </c>
      <c r="D25" s="20">
        <v>1</v>
      </c>
      <c r="E25" s="20">
        <v>0</v>
      </c>
      <c r="F25" s="21" t="s">
        <v>62</v>
      </c>
    </row>
    <row r="26" ht="20.25" spans="1:6">
      <c r="A26" s="18" t="s">
        <v>63</v>
      </c>
      <c r="B26" s="19" t="s">
        <v>1</v>
      </c>
      <c r="C26" s="20">
        <v>0</v>
      </c>
      <c r="D26" s="20">
        <v>1</v>
      </c>
      <c r="E26" s="20">
        <v>0</v>
      </c>
      <c r="F26" s="21" t="s">
        <v>62</v>
      </c>
    </row>
    <row r="27" ht="20.25" spans="1:6">
      <c r="A27" s="18" t="s">
        <v>64</v>
      </c>
      <c r="B27" s="19" t="s">
        <v>1</v>
      </c>
      <c r="C27" s="20">
        <v>0</v>
      </c>
      <c r="D27" s="20">
        <v>1</v>
      </c>
      <c r="E27" s="20">
        <v>0</v>
      </c>
      <c r="F27" s="21" t="s">
        <v>65</v>
      </c>
    </row>
    <row r="28" ht="20.25" spans="1:6">
      <c r="A28" s="18" t="s">
        <v>66</v>
      </c>
      <c r="B28" s="19" t="s">
        <v>1</v>
      </c>
      <c r="C28" s="20">
        <v>0</v>
      </c>
      <c r="D28" s="20">
        <v>1</v>
      </c>
      <c r="E28" s="20">
        <v>0</v>
      </c>
      <c r="F28" s="21" t="s">
        <v>67</v>
      </c>
    </row>
    <row r="29" ht="20.25" spans="1:6">
      <c r="A29" s="18" t="s">
        <v>68</v>
      </c>
      <c r="B29" s="19" t="s">
        <v>0</v>
      </c>
      <c r="C29" s="20" t="s">
        <v>69</v>
      </c>
      <c r="D29" s="20">
        <v>1</v>
      </c>
      <c r="E29" s="20">
        <v>0</v>
      </c>
      <c r="F29" s="21" t="s">
        <v>70</v>
      </c>
    </row>
    <row r="30" ht="20.25" spans="1:6">
      <c r="A30" s="18" t="s">
        <v>71</v>
      </c>
      <c r="B30" s="19" t="s">
        <v>0</v>
      </c>
      <c r="C30" s="26" t="s">
        <v>72</v>
      </c>
      <c r="D30" s="26">
        <v>1</v>
      </c>
      <c r="E30" s="26">
        <v>0</v>
      </c>
      <c r="F30" s="21" t="s">
        <v>73</v>
      </c>
    </row>
    <row r="31" ht="20.25" spans="1:6">
      <c r="A31" s="18" t="s">
        <v>74</v>
      </c>
      <c r="B31" s="19" t="s">
        <v>0</v>
      </c>
      <c r="C31" s="26"/>
      <c r="D31" s="26">
        <v>1</v>
      </c>
      <c r="E31" s="26">
        <v>0</v>
      </c>
      <c r="F31" s="21" t="s">
        <v>75</v>
      </c>
    </row>
    <row r="32" ht="20.25" spans="1:6">
      <c r="A32" s="18" t="s">
        <v>76</v>
      </c>
      <c r="B32" s="19" t="s">
        <v>1</v>
      </c>
      <c r="C32" s="17">
        <f>[1]Mission!$A$5</f>
        <v>40101010</v>
      </c>
      <c r="D32" s="20">
        <v>1</v>
      </c>
      <c r="E32" s="20">
        <v>0</v>
      </c>
      <c r="F32" s="23" t="s">
        <v>77</v>
      </c>
    </row>
    <row r="33" ht="20.25" spans="1:6">
      <c r="A33" s="18" t="s">
        <v>78</v>
      </c>
      <c r="B33" s="19" t="s">
        <v>1</v>
      </c>
      <c r="C33" s="17">
        <f>[1]Mission!$A$175</f>
        <v>40201010</v>
      </c>
      <c r="D33" s="20">
        <v>1</v>
      </c>
      <c r="E33" s="20">
        <v>0</v>
      </c>
      <c r="F33" s="23" t="s">
        <v>79</v>
      </c>
    </row>
    <row r="34" ht="20.25" spans="1:6">
      <c r="A34" s="18" t="s">
        <v>80</v>
      </c>
      <c r="B34" s="19" t="s">
        <v>1</v>
      </c>
      <c r="C34" s="17">
        <f>[2]s_towerfb!$A$5</f>
        <v>40400010</v>
      </c>
      <c r="D34" s="20">
        <v>1</v>
      </c>
      <c r="E34" s="20">
        <v>0</v>
      </c>
      <c r="F34" s="23" t="s">
        <v>81</v>
      </c>
    </row>
    <row r="35" ht="20.25" spans="1:6">
      <c r="A35" s="18" t="s">
        <v>82</v>
      </c>
      <c r="B35" s="19" t="s">
        <v>1</v>
      </c>
      <c r="C35" s="17">
        <f>[2]s_combatexerise!$A$5</f>
        <v>40500010</v>
      </c>
      <c r="D35" s="20">
        <v>1</v>
      </c>
      <c r="E35" s="20">
        <v>0</v>
      </c>
      <c r="F35" s="23" t="s">
        <v>83</v>
      </c>
    </row>
    <row r="36" ht="20.25" spans="1:6">
      <c r="A36" s="18" t="s">
        <v>84</v>
      </c>
      <c r="B36" s="17" t="s">
        <v>1</v>
      </c>
      <c r="C36" s="17">
        <v>18000</v>
      </c>
      <c r="D36" s="20">
        <v>1</v>
      </c>
      <c r="E36" s="20">
        <v>0</v>
      </c>
      <c r="F36" s="23" t="s">
        <v>85</v>
      </c>
    </row>
    <row r="37" ht="20.25" spans="1:6">
      <c r="A37" s="18" t="s">
        <v>86</v>
      </c>
      <c r="B37" s="17" t="s">
        <v>1</v>
      </c>
      <c r="C37" s="17">
        <v>3</v>
      </c>
      <c r="D37" s="20">
        <v>1</v>
      </c>
      <c r="E37" s="20">
        <v>0</v>
      </c>
      <c r="F37" s="23" t="s">
        <v>87</v>
      </c>
    </row>
    <row r="38" ht="20.25" spans="1:6">
      <c r="A38" s="18" t="s">
        <v>88</v>
      </c>
      <c r="B38" s="17" t="s">
        <v>1</v>
      </c>
      <c r="C38" s="17">
        <v>10</v>
      </c>
      <c r="D38" s="20">
        <v>1</v>
      </c>
      <c r="E38" s="20">
        <v>0</v>
      </c>
      <c r="F38" s="23" t="s">
        <v>89</v>
      </c>
    </row>
    <row r="39" ht="20.25" spans="1:6">
      <c r="A39" s="18" t="s">
        <v>90</v>
      </c>
      <c r="B39" s="17" t="s">
        <v>1</v>
      </c>
      <c r="C39" s="17">
        <v>99999</v>
      </c>
      <c r="D39" s="20">
        <v>1</v>
      </c>
      <c r="E39" s="20">
        <v>0</v>
      </c>
      <c r="F39" s="23" t="s">
        <v>91</v>
      </c>
    </row>
    <row r="40" ht="20.25" spans="1:6">
      <c r="A40" s="18" t="s">
        <v>92</v>
      </c>
      <c r="B40" s="17" t="s">
        <v>1</v>
      </c>
      <c r="C40" s="17">
        <v>10</v>
      </c>
      <c r="D40" s="20">
        <v>1</v>
      </c>
      <c r="E40" s="20">
        <v>0</v>
      </c>
      <c r="F40" s="23" t="s">
        <v>93</v>
      </c>
    </row>
    <row r="41" ht="20.25" spans="1:6">
      <c r="A41" s="18" t="s">
        <v>94</v>
      </c>
      <c r="B41" s="17" t="s">
        <v>1</v>
      </c>
      <c r="C41" s="17">
        <v>99999</v>
      </c>
      <c r="D41" s="20">
        <v>1</v>
      </c>
      <c r="E41" s="20">
        <v>0</v>
      </c>
      <c r="F41" s="23" t="s">
        <v>95</v>
      </c>
    </row>
    <row r="42" ht="20.25" spans="1:6">
      <c r="A42" s="18" t="s">
        <v>96</v>
      </c>
      <c r="B42" s="17" t="s">
        <v>1</v>
      </c>
      <c r="C42" s="17">
        <v>30</v>
      </c>
      <c r="D42" s="20">
        <v>1</v>
      </c>
      <c r="E42" s="20">
        <v>0</v>
      </c>
      <c r="F42" s="23" t="s">
        <v>97</v>
      </c>
    </row>
    <row r="43" ht="20.25" spans="1:6">
      <c r="A43" s="18" t="s">
        <v>98</v>
      </c>
      <c r="B43" s="17" t="s">
        <v>1</v>
      </c>
      <c r="C43" s="17">
        <f>[5]亲密度规划!$L$1</f>
        <v>5</v>
      </c>
      <c r="D43" s="20">
        <v>1</v>
      </c>
      <c r="E43" s="20">
        <v>0</v>
      </c>
      <c r="F43" s="23" t="s">
        <v>99</v>
      </c>
    </row>
    <row r="44" ht="20.25" spans="1:6">
      <c r="A44" s="18" t="s">
        <v>100</v>
      </c>
      <c r="B44" s="17" t="s">
        <v>1</v>
      </c>
      <c r="C44" s="17">
        <v>7200</v>
      </c>
      <c r="D44" s="20">
        <v>1</v>
      </c>
      <c r="E44" s="20">
        <v>0</v>
      </c>
      <c r="F44" s="23" t="s">
        <v>101</v>
      </c>
    </row>
    <row r="45" ht="20.25" spans="1:6">
      <c r="A45" s="18" t="s">
        <v>102</v>
      </c>
      <c r="B45" s="17" t="s">
        <v>1</v>
      </c>
      <c r="C45" s="17">
        <v>3300</v>
      </c>
      <c r="D45" s="20">
        <v>1</v>
      </c>
      <c r="E45" s="20">
        <v>0</v>
      </c>
      <c r="F45" s="23" t="s">
        <v>103</v>
      </c>
    </row>
    <row r="46" ht="20.25" spans="1:6">
      <c r="A46" s="18" t="s">
        <v>104</v>
      </c>
      <c r="B46" s="19" t="s">
        <v>0</v>
      </c>
      <c r="C46" s="17" t="s">
        <v>105</v>
      </c>
      <c r="D46" s="20">
        <v>1</v>
      </c>
      <c r="E46" s="20">
        <v>0</v>
      </c>
      <c r="F46" s="23" t="s">
        <v>106</v>
      </c>
    </row>
    <row r="47" ht="20.25" spans="1:6">
      <c r="A47" s="18" t="s">
        <v>107</v>
      </c>
      <c r="B47" s="17" t="s">
        <v>1</v>
      </c>
      <c r="C47" s="17">
        <v>7200</v>
      </c>
      <c r="D47" s="20">
        <v>1</v>
      </c>
      <c r="E47" s="20">
        <v>0</v>
      </c>
      <c r="F47" s="23" t="s">
        <v>108</v>
      </c>
    </row>
    <row r="48" ht="20.25" spans="1:6">
      <c r="A48" s="18" t="s">
        <v>109</v>
      </c>
      <c r="B48" s="17" t="s">
        <v>1</v>
      </c>
      <c r="C48" s="17">
        <v>100</v>
      </c>
      <c r="D48" s="20">
        <v>1</v>
      </c>
      <c r="E48" s="20">
        <v>0</v>
      </c>
      <c r="F48" s="23" t="s">
        <v>110</v>
      </c>
    </row>
    <row r="49" ht="20.25" spans="1:6">
      <c r="A49" s="18" t="s">
        <v>111</v>
      </c>
      <c r="B49" s="17" t="s">
        <v>1</v>
      </c>
      <c r="C49" s="17">
        <v>0</v>
      </c>
      <c r="D49" s="20">
        <v>1</v>
      </c>
      <c r="E49" s="20">
        <v>0</v>
      </c>
      <c r="F49" s="23" t="s">
        <v>112</v>
      </c>
    </row>
    <row r="50" ht="20.25" spans="1:6">
      <c r="A50" s="18" t="s">
        <v>113</v>
      </c>
      <c r="B50" s="19" t="s">
        <v>114</v>
      </c>
      <c r="C50" s="17">
        <v>0.8</v>
      </c>
      <c r="D50" s="20">
        <v>1</v>
      </c>
      <c r="E50" s="20">
        <v>0</v>
      </c>
      <c r="F50" s="23" t="s">
        <v>115</v>
      </c>
    </row>
    <row r="51" ht="20.25" spans="1:6">
      <c r="A51" s="18" t="s">
        <v>116</v>
      </c>
      <c r="B51" s="19" t="s">
        <v>0</v>
      </c>
      <c r="C51" s="17" t="s">
        <v>117</v>
      </c>
      <c r="D51" s="20">
        <v>1</v>
      </c>
      <c r="E51" s="20">
        <v>0</v>
      </c>
      <c r="F51" s="23" t="s">
        <v>118</v>
      </c>
    </row>
    <row r="52" ht="20.25" spans="1:6">
      <c r="A52" s="18" t="s">
        <v>119</v>
      </c>
      <c r="B52" s="17" t="s">
        <v>1</v>
      </c>
      <c r="C52" s="17">
        <v>100</v>
      </c>
      <c r="D52" s="20">
        <v>1</v>
      </c>
      <c r="E52" s="20">
        <v>0</v>
      </c>
      <c r="F52" s="23" t="s">
        <v>120</v>
      </c>
    </row>
    <row r="53" ht="20.25" spans="1:6">
      <c r="A53" s="24" t="s">
        <v>121</v>
      </c>
      <c r="B53" s="17" t="s">
        <v>1</v>
      </c>
      <c r="C53" s="17">
        <v>28</v>
      </c>
      <c r="D53" s="20">
        <v>1</v>
      </c>
      <c r="E53" s="20">
        <v>0</v>
      </c>
      <c r="F53" s="23" t="s">
        <v>122</v>
      </c>
    </row>
    <row r="54" ht="20.25" spans="1:6">
      <c r="A54" s="24" t="s">
        <v>123</v>
      </c>
      <c r="B54" s="17" t="s">
        <v>1</v>
      </c>
      <c r="C54" s="17">
        <v>1209600</v>
      </c>
      <c r="D54" s="20">
        <v>1</v>
      </c>
      <c r="E54" s="20">
        <v>0</v>
      </c>
      <c r="F54" s="23" t="s">
        <v>124</v>
      </c>
    </row>
    <row r="55" ht="20.25" spans="1:6">
      <c r="A55" s="24" t="s">
        <v>125</v>
      </c>
      <c r="B55" s="17" t="s">
        <v>1</v>
      </c>
      <c r="C55" s="17">
        <v>604800</v>
      </c>
      <c r="D55" s="20">
        <v>1</v>
      </c>
      <c r="E55" s="20">
        <v>0</v>
      </c>
      <c r="F55" s="23" t="s">
        <v>126</v>
      </c>
    </row>
    <row r="56" ht="20.25" spans="1:6">
      <c r="A56" s="24" t="s">
        <v>127</v>
      </c>
      <c r="B56" s="17" t="s">
        <v>1</v>
      </c>
      <c r="C56" s="17">
        <v>86400</v>
      </c>
      <c r="D56" s="20">
        <v>1</v>
      </c>
      <c r="E56" s="20">
        <v>0</v>
      </c>
      <c r="F56" s="23" t="s">
        <v>128</v>
      </c>
    </row>
    <row r="57" ht="20.25" spans="1:6">
      <c r="A57" s="24" t="s">
        <v>129</v>
      </c>
      <c r="B57" s="17" t="s">
        <v>1</v>
      </c>
      <c r="C57" s="17">
        <v>99</v>
      </c>
      <c r="D57" s="20">
        <v>1</v>
      </c>
      <c r="E57" s="20">
        <v>0</v>
      </c>
      <c r="F57" s="23" t="s">
        <v>130</v>
      </c>
    </row>
    <row r="58" ht="20.25" spans="1:6">
      <c r="A58" s="24" t="s">
        <v>131</v>
      </c>
      <c r="B58" s="17" t="s">
        <v>1</v>
      </c>
      <c r="C58" s="17">
        <v>300</v>
      </c>
      <c r="D58" s="20">
        <v>1</v>
      </c>
      <c r="E58" s="20">
        <v>0</v>
      </c>
      <c r="F58" s="23" t="s">
        <v>132</v>
      </c>
    </row>
    <row r="59" ht="20.25" spans="1:6">
      <c r="A59" s="24" t="s">
        <v>133</v>
      </c>
      <c r="B59" s="17" t="s">
        <v>1</v>
      </c>
      <c r="C59" s="17">
        <v>1</v>
      </c>
      <c r="D59" s="20">
        <v>1</v>
      </c>
      <c r="E59" s="20">
        <v>1</v>
      </c>
      <c r="F59" s="23" t="s">
        <v>134</v>
      </c>
    </row>
    <row r="60" ht="20.25" spans="1:6">
      <c r="A60" s="18" t="s">
        <v>135</v>
      </c>
      <c r="B60" s="19" t="s">
        <v>1</v>
      </c>
      <c r="C60" s="17">
        <v>80</v>
      </c>
      <c r="D60" s="20">
        <v>1</v>
      </c>
      <c r="E60" s="17">
        <v>1</v>
      </c>
      <c r="F60" s="23" t="s">
        <v>136</v>
      </c>
    </row>
    <row r="61" ht="20.25" spans="1:6">
      <c r="A61" s="27" t="s">
        <v>137</v>
      </c>
      <c r="B61" s="28" t="s">
        <v>1</v>
      </c>
      <c r="C61" s="29">
        <v>99</v>
      </c>
      <c r="D61" s="30">
        <v>1</v>
      </c>
      <c r="E61" s="29">
        <v>1</v>
      </c>
      <c r="F61" s="31" t="s">
        <v>138</v>
      </c>
    </row>
    <row r="62" ht="20.25" spans="1:6">
      <c r="A62" s="27" t="s">
        <v>139</v>
      </c>
      <c r="B62" s="28" t="s">
        <v>1</v>
      </c>
      <c r="C62" s="29">
        <v>99</v>
      </c>
      <c r="D62" s="30">
        <v>1</v>
      </c>
      <c r="E62" s="29">
        <v>1</v>
      </c>
      <c r="F62" s="31" t="s">
        <v>140</v>
      </c>
    </row>
    <row r="63" ht="20.25" spans="1:6">
      <c r="A63" s="18" t="s">
        <v>141</v>
      </c>
      <c r="B63" s="19" t="s">
        <v>1</v>
      </c>
      <c r="C63" s="17">
        <v>10000</v>
      </c>
      <c r="D63" s="20">
        <v>1</v>
      </c>
      <c r="E63" s="17">
        <v>1</v>
      </c>
      <c r="F63" s="23" t="s">
        <v>142</v>
      </c>
    </row>
    <row r="64" ht="20.25" spans="1:6">
      <c r="A64" s="18" t="s">
        <v>143</v>
      </c>
      <c r="B64" s="19" t="s">
        <v>1</v>
      </c>
      <c r="C64" s="17">
        <f>[3]s_item!$B$55</f>
        <v>31005001</v>
      </c>
      <c r="D64" s="20">
        <v>1</v>
      </c>
      <c r="E64" s="17">
        <v>1</v>
      </c>
      <c r="F64" s="23" t="s">
        <v>144</v>
      </c>
    </row>
    <row r="65" ht="20.25" spans="1:6">
      <c r="A65" s="18" t="s">
        <v>145</v>
      </c>
      <c r="B65" s="17" t="s">
        <v>1</v>
      </c>
      <c r="C65" s="17">
        <v>3</v>
      </c>
      <c r="D65" s="20">
        <v>1</v>
      </c>
      <c r="E65" s="17">
        <v>1</v>
      </c>
      <c r="F65" s="23" t="s">
        <v>146</v>
      </c>
    </row>
    <row r="66" ht="20.25" spans="1:6">
      <c r="A66" s="18" t="s">
        <v>147</v>
      </c>
      <c r="B66" s="17" t="s">
        <v>1</v>
      </c>
      <c r="C66" s="17">
        <v>6</v>
      </c>
      <c r="D66" s="20">
        <v>1</v>
      </c>
      <c r="E66" s="17">
        <v>1</v>
      </c>
      <c r="F66" s="23" t="s">
        <v>148</v>
      </c>
    </row>
    <row r="67" ht="20.25" spans="1:6">
      <c r="A67" s="18" t="s">
        <v>149</v>
      </c>
      <c r="B67" s="17" t="s">
        <v>1</v>
      </c>
      <c r="C67" s="17">
        <v>5</v>
      </c>
      <c r="D67" s="20">
        <v>1</v>
      </c>
      <c r="E67" s="17">
        <v>1</v>
      </c>
      <c r="F67" s="32" t="s">
        <v>150</v>
      </c>
    </row>
    <row r="68" ht="20.25" spans="1:6">
      <c r="A68" s="18" t="s">
        <v>151</v>
      </c>
      <c r="B68" s="17" t="s">
        <v>1</v>
      </c>
      <c r="C68" s="17">
        <f>[5]亲密度规划!$S$5*60</f>
        <v>600</v>
      </c>
      <c r="D68" s="20">
        <v>1</v>
      </c>
      <c r="E68" s="17">
        <v>1</v>
      </c>
      <c r="F68" s="32" t="s">
        <v>152</v>
      </c>
    </row>
    <row r="69" ht="20.25" spans="1:6">
      <c r="A69" s="18" t="s">
        <v>153</v>
      </c>
      <c r="B69" s="19" t="s">
        <v>0</v>
      </c>
      <c r="C69" s="17" t="s">
        <v>154</v>
      </c>
      <c r="D69" s="20">
        <v>1</v>
      </c>
      <c r="E69" s="17">
        <v>1</v>
      </c>
      <c r="F69" s="23" t="s">
        <v>155</v>
      </c>
    </row>
    <row r="70" ht="20.25" spans="1:6">
      <c r="A70" s="18" t="s">
        <v>156</v>
      </c>
      <c r="B70" s="17" t="s">
        <v>1</v>
      </c>
      <c r="C70" s="17">
        <v>1000</v>
      </c>
      <c r="D70" s="20">
        <v>1</v>
      </c>
      <c r="E70" s="17">
        <v>1</v>
      </c>
      <c r="F70" s="23" t="s">
        <v>157</v>
      </c>
    </row>
    <row r="71" ht="20.25" spans="1:6">
      <c r="A71" s="18" t="s">
        <v>158</v>
      </c>
      <c r="B71" s="17" t="s">
        <v>1</v>
      </c>
      <c r="C71" s="17">
        <v>2000</v>
      </c>
      <c r="D71" s="20">
        <v>1</v>
      </c>
      <c r="E71" s="17">
        <v>1</v>
      </c>
      <c r="F71" s="23" t="s">
        <v>159</v>
      </c>
    </row>
    <row r="72" ht="20.25" spans="1:6">
      <c r="A72" s="18" t="s">
        <v>160</v>
      </c>
      <c r="B72" s="17" t="s">
        <v>1</v>
      </c>
      <c r="C72" s="17">
        <v>5000</v>
      </c>
      <c r="D72" s="20">
        <v>1</v>
      </c>
      <c r="E72" s="17">
        <v>1</v>
      </c>
      <c r="F72" s="23" t="s">
        <v>161</v>
      </c>
    </row>
    <row r="73" ht="20.25" spans="1:6">
      <c r="A73" s="18" t="s">
        <v>162</v>
      </c>
      <c r="B73" s="19" t="s">
        <v>114</v>
      </c>
      <c r="C73" s="17">
        <v>0.12</v>
      </c>
      <c r="D73" s="20">
        <v>1</v>
      </c>
      <c r="E73" s="17">
        <v>1</v>
      </c>
      <c r="F73" s="23" t="s">
        <v>163</v>
      </c>
    </row>
    <row r="74" ht="20.25" spans="1:6">
      <c r="A74" s="18" t="s">
        <v>164</v>
      </c>
      <c r="B74" s="19" t="s">
        <v>114</v>
      </c>
      <c r="C74" s="17">
        <v>0.1</v>
      </c>
      <c r="D74" s="20">
        <v>1</v>
      </c>
      <c r="E74" s="17">
        <v>1</v>
      </c>
      <c r="F74" s="23" t="s">
        <v>165</v>
      </c>
    </row>
    <row r="75" ht="20.25" spans="1:6">
      <c r="A75" s="24" t="s">
        <v>166</v>
      </c>
      <c r="B75" s="17" t="s">
        <v>1</v>
      </c>
      <c r="C75" s="17">
        <v>5000</v>
      </c>
      <c r="D75" s="20">
        <v>1</v>
      </c>
      <c r="E75" s="17">
        <v>1</v>
      </c>
      <c r="F75" s="23" t="s">
        <v>167</v>
      </c>
    </row>
    <row r="76" ht="20.25" spans="1:6">
      <c r="A76" s="33" t="s">
        <v>168</v>
      </c>
      <c r="B76" s="34" t="s">
        <v>114</v>
      </c>
      <c r="C76" s="35">
        <v>0</v>
      </c>
      <c r="D76" s="36">
        <v>1</v>
      </c>
      <c r="E76" s="35">
        <v>1</v>
      </c>
      <c r="F76" s="37" t="s">
        <v>169</v>
      </c>
    </row>
    <row r="77" ht="20.25" spans="1:6">
      <c r="A77" s="33" t="s">
        <v>170</v>
      </c>
      <c r="B77" s="34" t="s">
        <v>114</v>
      </c>
      <c r="C77" s="35">
        <v>0</v>
      </c>
      <c r="D77" s="36">
        <v>1</v>
      </c>
      <c r="E77" s="35">
        <v>1</v>
      </c>
      <c r="F77" s="37" t="s">
        <v>171</v>
      </c>
    </row>
    <row r="78" ht="20.25" spans="1:6">
      <c r="A78" s="33" t="s">
        <v>172</v>
      </c>
      <c r="B78" s="34" t="s">
        <v>114</v>
      </c>
      <c r="C78" s="35">
        <v>0</v>
      </c>
      <c r="D78" s="36">
        <v>1</v>
      </c>
      <c r="E78" s="35">
        <v>1</v>
      </c>
      <c r="F78" s="37" t="s">
        <v>173</v>
      </c>
    </row>
    <row r="79" ht="20.25" spans="1:6">
      <c r="A79" s="24" t="s">
        <v>174</v>
      </c>
      <c r="B79" s="17" t="s">
        <v>1</v>
      </c>
      <c r="C79" s="17">
        <v>1</v>
      </c>
      <c r="D79" s="20">
        <v>1</v>
      </c>
      <c r="E79" s="17">
        <v>1</v>
      </c>
      <c r="F79" s="23" t="s">
        <v>175</v>
      </c>
    </row>
    <row r="80" ht="20.25" spans="1:6">
      <c r="A80" s="24" t="s">
        <v>176</v>
      </c>
      <c r="B80" s="17" t="s">
        <v>1</v>
      </c>
      <c r="C80" s="17">
        <v>10</v>
      </c>
      <c r="D80" s="20">
        <v>1</v>
      </c>
      <c r="E80" s="17">
        <v>1</v>
      </c>
      <c r="F80" s="23" t="s">
        <v>177</v>
      </c>
    </row>
    <row r="81" ht="20.25" spans="1:6">
      <c r="A81" s="24" t="s">
        <v>178</v>
      </c>
      <c r="B81" s="19" t="s">
        <v>0</v>
      </c>
      <c r="C81" s="17" t="s">
        <v>179</v>
      </c>
      <c r="D81" s="20">
        <v>1</v>
      </c>
      <c r="E81" s="17">
        <v>1</v>
      </c>
      <c r="F81" s="23" t="s">
        <v>180</v>
      </c>
    </row>
    <row r="82" ht="20.25" spans="1:6">
      <c r="A82" s="24" t="s">
        <v>181</v>
      </c>
      <c r="B82" s="19" t="s">
        <v>0</v>
      </c>
      <c r="C82" s="17" t="s">
        <v>117</v>
      </c>
      <c r="D82" s="20">
        <v>1</v>
      </c>
      <c r="E82" s="17">
        <v>1</v>
      </c>
      <c r="F82" s="23" t="s">
        <v>182</v>
      </c>
    </row>
    <row r="83" ht="20.25" spans="1:6">
      <c r="A83" s="24" t="s">
        <v>183</v>
      </c>
      <c r="B83" s="17" t="s">
        <v>1</v>
      </c>
      <c r="C83" s="17">
        <v>1000</v>
      </c>
      <c r="D83" s="20">
        <v>1</v>
      </c>
      <c r="E83" s="17">
        <v>1</v>
      </c>
      <c r="F83" s="23" t="s">
        <v>184</v>
      </c>
    </row>
    <row r="84" ht="40.5" spans="1:6">
      <c r="A84" s="24" t="s">
        <v>185</v>
      </c>
      <c r="B84" s="19" t="s">
        <v>0</v>
      </c>
      <c r="C84" s="17" t="s">
        <v>186</v>
      </c>
      <c r="D84" s="20">
        <v>1</v>
      </c>
      <c r="E84" s="17">
        <v>1</v>
      </c>
      <c r="F84" s="38" t="s">
        <v>187</v>
      </c>
    </row>
    <row r="85" ht="20.25" spans="1:6">
      <c r="A85" s="24" t="s">
        <v>188</v>
      </c>
      <c r="B85" s="19" t="s">
        <v>0</v>
      </c>
      <c r="C85" s="17" t="s">
        <v>189</v>
      </c>
      <c r="D85" s="20">
        <v>1</v>
      </c>
      <c r="E85" s="17">
        <v>1</v>
      </c>
      <c r="F85" s="23" t="s">
        <v>190</v>
      </c>
    </row>
    <row r="86" ht="20.25" spans="1:6">
      <c r="A86" s="24" t="s">
        <v>191</v>
      </c>
      <c r="B86" s="17" t="s">
        <v>1</v>
      </c>
      <c r="C86" s="17">
        <v>0</v>
      </c>
      <c r="D86" s="20">
        <v>1</v>
      </c>
      <c r="E86" s="17">
        <v>1</v>
      </c>
      <c r="F86" s="39" t="s">
        <v>192</v>
      </c>
    </row>
    <row r="87" ht="20.25" spans="1:6">
      <c r="A87" s="24" t="s">
        <v>193</v>
      </c>
      <c r="B87" s="17" t="s">
        <v>1</v>
      </c>
      <c r="C87" s="17">
        <v>8888</v>
      </c>
      <c r="D87" s="20">
        <v>1</v>
      </c>
      <c r="E87" s="17">
        <v>1</v>
      </c>
      <c r="F87" s="39" t="s">
        <v>192</v>
      </c>
    </row>
    <row r="88" ht="20.25" spans="1:6">
      <c r="A88" s="24" t="s">
        <v>194</v>
      </c>
      <c r="B88" s="19" t="s">
        <v>0</v>
      </c>
      <c r="C88" s="40" t="s">
        <v>195</v>
      </c>
      <c r="D88" s="20">
        <v>1</v>
      </c>
      <c r="E88" s="17">
        <v>1</v>
      </c>
      <c r="F88" s="39" t="s">
        <v>196</v>
      </c>
    </row>
    <row r="89" ht="20.25" spans="1:6">
      <c r="A89" s="24" t="s">
        <v>197</v>
      </c>
      <c r="B89" s="17" t="s">
        <v>1</v>
      </c>
      <c r="C89" s="17">
        <v>99</v>
      </c>
      <c r="D89" s="20">
        <v>1</v>
      </c>
      <c r="E89" s="17">
        <v>1</v>
      </c>
      <c r="F89" s="39" t="s">
        <v>198</v>
      </c>
    </row>
    <row r="90" ht="20.25" spans="1:6">
      <c r="A90" s="24" t="s">
        <v>199</v>
      </c>
      <c r="B90" s="17" t="s">
        <v>1</v>
      </c>
      <c r="C90" s="17">
        <v>20</v>
      </c>
      <c r="D90" s="20">
        <v>1</v>
      </c>
      <c r="E90" s="17">
        <v>1</v>
      </c>
      <c r="F90" s="39" t="s">
        <v>200</v>
      </c>
    </row>
    <row r="91" spans="1:6">
      <c r="A91" s="24" t="s">
        <v>201</v>
      </c>
      <c r="B91" s="19" t="s">
        <v>114</v>
      </c>
      <c r="C91" s="17">
        <f>[4]职业平衡验算!$H$29</f>
        <v>4</v>
      </c>
      <c r="D91" s="17">
        <v>1</v>
      </c>
      <c r="E91" s="17">
        <v>1</v>
      </c>
      <c r="F91" s="17" t="s">
        <v>202</v>
      </c>
    </row>
    <row r="92" spans="1:6">
      <c r="A92" s="24" t="s">
        <v>203</v>
      </c>
      <c r="B92" s="19" t="s">
        <v>114</v>
      </c>
      <c r="C92" s="17">
        <f>[4]职业平衡验算!$I$29</f>
        <v>4</v>
      </c>
      <c r="D92" s="17">
        <v>1</v>
      </c>
      <c r="E92" s="17">
        <v>1</v>
      </c>
      <c r="F92" s="17" t="s">
        <v>204</v>
      </c>
    </row>
    <row r="93" spans="1:6">
      <c r="A93" s="24" t="s">
        <v>205</v>
      </c>
      <c r="B93" s="19" t="s">
        <v>114</v>
      </c>
      <c r="C93" s="17">
        <f>[4]职业平衡验算!$J$29</f>
        <v>0.1</v>
      </c>
      <c r="D93" s="17">
        <v>1</v>
      </c>
      <c r="E93" s="17">
        <v>1</v>
      </c>
      <c r="F93" s="17" t="s">
        <v>206</v>
      </c>
    </row>
    <row r="94" spans="1:6">
      <c r="A94" s="24" t="s">
        <v>207</v>
      </c>
      <c r="B94" s="19" t="s">
        <v>114</v>
      </c>
      <c r="C94" s="17">
        <v>0</v>
      </c>
      <c r="D94" s="17">
        <v>1</v>
      </c>
      <c r="E94" s="17">
        <v>1</v>
      </c>
      <c r="F94" s="17" t="s">
        <v>208</v>
      </c>
    </row>
    <row r="95" spans="1:6">
      <c r="A95" s="24" t="s">
        <v>209</v>
      </c>
      <c r="B95" s="19" t="s">
        <v>114</v>
      </c>
      <c r="C95" s="17">
        <v>0</v>
      </c>
      <c r="D95" s="17">
        <v>1</v>
      </c>
      <c r="E95" s="17">
        <v>1</v>
      </c>
      <c r="F95" s="17" t="s">
        <v>210</v>
      </c>
    </row>
    <row r="96" spans="1:6">
      <c r="A96" s="24" t="s">
        <v>211</v>
      </c>
      <c r="B96" s="19" t="s">
        <v>114</v>
      </c>
      <c r="C96" s="17">
        <v>0</v>
      </c>
      <c r="D96" s="17">
        <v>1</v>
      </c>
      <c r="E96" s="17">
        <v>1</v>
      </c>
      <c r="F96" s="17" t="s">
        <v>212</v>
      </c>
    </row>
    <row r="97" spans="1:6">
      <c r="A97" s="24" t="s">
        <v>213</v>
      </c>
      <c r="B97" s="19" t="s">
        <v>114</v>
      </c>
      <c r="C97" s="17">
        <f>C93</f>
        <v>0.1</v>
      </c>
      <c r="D97" s="17">
        <v>1</v>
      </c>
      <c r="E97" s="17">
        <v>1</v>
      </c>
      <c r="F97" s="17" t="s">
        <v>214</v>
      </c>
    </row>
    <row r="98" spans="1:6">
      <c r="A98" s="24" t="s">
        <v>215</v>
      </c>
      <c r="B98" s="19" t="s">
        <v>114</v>
      </c>
      <c r="C98" s="17">
        <v>0</v>
      </c>
      <c r="D98" s="17">
        <v>1</v>
      </c>
      <c r="E98" s="17">
        <v>1</v>
      </c>
      <c r="F98" s="17" t="s">
        <v>216</v>
      </c>
    </row>
    <row r="99" spans="1:6">
      <c r="A99" s="24" t="s">
        <v>217</v>
      </c>
      <c r="B99" s="17" t="s">
        <v>114</v>
      </c>
      <c r="C99" s="17">
        <v>0</v>
      </c>
      <c r="D99" s="17">
        <v>1</v>
      </c>
      <c r="E99" s="17">
        <v>1</v>
      </c>
      <c r="F99" s="17" t="s">
        <v>218</v>
      </c>
    </row>
    <row r="100" spans="1:6">
      <c r="A100" s="24" t="s">
        <v>219</v>
      </c>
      <c r="B100" s="17" t="s">
        <v>114</v>
      </c>
      <c r="C100" s="17">
        <v>0</v>
      </c>
      <c r="D100" s="17">
        <v>1</v>
      </c>
      <c r="E100" s="17">
        <v>1</v>
      </c>
      <c r="F100" s="17" t="s">
        <v>220</v>
      </c>
    </row>
    <row r="101" spans="1:6">
      <c r="A101" s="24" t="s">
        <v>221</v>
      </c>
      <c r="B101" s="17" t="s">
        <v>114</v>
      </c>
      <c r="C101" s="17">
        <v>0</v>
      </c>
      <c r="D101" s="17">
        <v>1</v>
      </c>
      <c r="E101" s="17">
        <v>1</v>
      </c>
      <c r="F101" s="17" t="s">
        <v>222</v>
      </c>
    </row>
    <row r="102" spans="1:6">
      <c r="A102" s="24" t="s">
        <v>223</v>
      </c>
      <c r="B102" s="17" t="s">
        <v>114</v>
      </c>
      <c r="C102" s="17">
        <v>0</v>
      </c>
      <c r="D102" s="17">
        <v>1</v>
      </c>
      <c r="E102" s="17">
        <v>1</v>
      </c>
      <c r="F102" s="17" t="s">
        <v>224</v>
      </c>
    </row>
    <row r="103" spans="1:6">
      <c r="A103" s="24" t="s">
        <v>225</v>
      </c>
      <c r="B103" s="17" t="s">
        <v>114</v>
      </c>
      <c r="C103" s="17">
        <v>0</v>
      </c>
      <c r="D103" s="17">
        <v>1</v>
      </c>
      <c r="E103" s="17">
        <v>1</v>
      </c>
      <c r="F103" s="17" t="s">
        <v>226</v>
      </c>
    </row>
    <row r="104" ht="20.25" spans="1:6">
      <c r="A104" s="24" t="s">
        <v>227</v>
      </c>
      <c r="B104" s="19" t="s">
        <v>0</v>
      </c>
      <c r="C104" s="17" t="s">
        <v>228</v>
      </c>
      <c r="D104" s="20">
        <v>2</v>
      </c>
      <c r="E104" s="20">
        <v>0</v>
      </c>
      <c r="F104" s="39" t="s">
        <v>229</v>
      </c>
    </row>
    <row r="105" ht="20.25" spans="1:6">
      <c r="A105" s="24" t="s">
        <v>230</v>
      </c>
      <c r="B105" s="17" t="s">
        <v>1</v>
      </c>
      <c r="C105" s="17">
        <v>8</v>
      </c>
      <c r="D105" s="20">
        <v>2</v>
      </c>
      <c r="E105" s="20">
        <v>0</v>
      </c>
      <c r="F105" s="39" t="s">
        <v>231</v>
      </c>
    </row>
    <row r="106" ht="20.25" spans="1:6">
      <c r="A106" s="24" t="s">
        <v>232</v>
      </c>
      <c r="B106" s="19" t="s">
        <v>0</v>
      </c>
      <c r="C106" s="17" t="s">
        <v>233</v>
      </c>
      <c r="D106" s="20">
        <v>2</v>
      </c>
      <c r="E106" s="20">
        <v>0</v>
      </c>
      <c r="F106" s="39" t="s">
        <v>234</v>
      </c>
    </row>
    <row r="107" ht="20.25" spans="1:6">
      <c r="A107" s="41" t="s">
        <v>235</v>
      </c>
      <c r="B107" s="42" t="s">
        <v>1</v>
      </c>
      <c r="C107" s="42">
        <v>8</v>
      </c>
      <c r="D107" s="20">
        <v>2</v>
      </c>
      <c r="E107" s="20">
        <v>0</v>
      </c>
      <c r="F107" s="43" t="s">
        <v>236</v>
      </c>
    </row>
    <row r="108" ht="20.25" spans="1:6">
      <c r="A108" s="24" t="s">
        <v>237</v>
      </c>
      <c r="B108" s="17" t="s">
        <v>1</v>
      </c>
      <c r="C108" s="17">
        <v>2</v>
      </c>
      <c r="D108" s="20">
        <v>2</v>
      </c>
      <c r="E108" s="20">
        <v>0</v>
      </c>
      <c r="F108" s="39" t="s">
        <v>238</v>
      </c>
    </row>
    <row r="109" ht="20.25" spans="1:6">
      <c r="A109" s="24" t="s">
        <v>239</v>
      </c>
      <c r="B109" s="17" t="s">
        <v>1</v>
      </c>
      <c r="C109" s="17">
        <v>300</v>
      </c>
      <c r="D109" s="20">
        <v>2</v>
      </c>
      <c r="E109" s="17">
        <v>1</v>
      </c>
      <c r="F109" s="23" t="s">
        <v>240</v>
      </c>
    </row>
    <row r="110" ht="20.25" spans="1:6">
      <c r="A110" s="24" t="s">
        <v>241</v>
      </c>
      <c r="B110" s="17" t="s">
        <v>1</v>
      </c>
      <c r="C110" s="17">
        <v>150</v>
      </c>
      <c r="D110" s="20">
        <v>2</v>
      </c>
      <c r="E110" s="17">
        <v>1</v>
      </c>
      <c r="F110" s="23" t="s">
        <v>242</v>
      </c>
    </row>
    <row r="111" ht="20.25" spans="1:6">
      <c r="A111" s="24" t="s">
        <v>243</v>
      </c>
      <c r="B111" s="17" t="s">
        <v>1</v>
      </c>
      <c r="C111" s="17">
        <f>22*60*60</f>
        <v>79200</v>
      </c>
      <c r="D111" s="20">
        <v>2</v>
      </c>
      <c r="E111" s="17">
        <v>1</v>
      </c>
      <c r="F111" s="23" t="s">
        <v>244</v>
      </c>
    </row>
    <row r="112" ht="20.25" spans="1:6">
      <c r="A112" s="24" t="s">
        <v>245</v>
      </c>
      <c r="B112" s="17" t="s">
        <v>1</v>
      </c>
      <c r="C112" s="17">
        <v>200</v>
      </c>
      <c r="D112" s="20">
        <v>2</v>
      </c>
      <c r="E112" s="17">
        <v>1</v>
      </c>
      <c r="F112" s="23" t="s">
        <v>246</v>
      </c>
    </row>
    <row r="113" ht="20.25" spans="1:6">
      <c r="A113" s="24" t="s">
        <v>247</v>
      </c>
      <c r="B113" s="17" t="s">
        <v>1</v>
      </c>
      <c r="C113" s="17">
        <v>10</v>
      </c>
      <c r="D113" s="20">
        <v>2</v>
      </c>
      <c r="E113" s="17">
        <v>1</v>
      </c>
      <c r="F113" s="23" t="s">
        <v>248</v>
      </c>
    </row>
    <row r="114" ht="20.25" spans="1:6">
      <c r="A114" s="24" t="s">
        <v>249</v>
      </c>
      <c r="B114" s="17" t="s">
        <v>1</v>
      </c>
      <c r="C114" s="17">
        <v>1800</v>
      </c>
      <c r="D114" s="20">
        <v>2</v>
      </c>
      <c r="E114" s="17">
        <v>1</v>
      </c>
      <c r="F114" s="23" t="s">
        <v>250</v>
      </c>
    </row>
    <row r="115" ht="20.25" spans="1:6">
      <c r="A115" s="18" t="s">
        <v>251</v>
      </c>
      <c r="B115" s="19" t="s">
        <v>114</v>
      </c>
      <c r="C115" s="20">
        <v>0.5</v>
      </c>
      <c r="D115" s="20">
        <v>3</v>
      </c>
      <c r="E115" s="20">
        <v>1</v>
      </c>
      <c r="F115" s="21" t="s">
        <v>252</v>
      </c>
    </row>
    <row r="116" ht="20.25" spans="1:6">
      <c r="A116" s="18" t="s">
        <v>253</v>
      </c>
      <c r="B116" s="19" t="s">
        <v>114</v>
      </c>
      <c r="C116" s="20">
        <v>0</v>
      </c>
      <c r="D116" s="20">
        <v>3</v>
      </c>
      <c r="E116" s="20">
        <v>1</v>
      </c>
      <c r="F116" s="21" t="s">
        <v>254</v>
      </c>
    </row>
    <row r="117" ht="20.25" spans="1:6">
      <c r="A117" s="18" t="s">
        <v>255</v>
      </c>
      <c r="B117" s="19" t="s">
        <v>114</v>
      </c>
      <c r="C117" s="20">
        <v>3</v>
      </c>
      <c r="D117" s="20">
        <v>3</v>
      </c>
      <c r="E117" s="20">
        <v>1</v>
      </c>
      <c r="F117" s="21" t="s">
        <v>256</v>
      </c>
    </row>
    <row r="118" ht="20.25" spans="1:6">
      <c r="A118" s="18" t="s">
        <v>257</v>
      </c>
      <c r="B118" s="19" t="s">
        <v>114</v>
      </c>
      <c r="C118" s="20">
        <v>1.1</v>
      </c>
      <c r="D118" s="20">
        <v>3</v>
      </c>
      <c r="E118" s="20">
        <v>1</v>
      </c>
      <c r="F118" s="21" t="s">
        <v>258</v>
      </c>
    </row>
    <row r="119" ht="20.25" spans="1:6">
      <c r="A119" s="18" t="s">
        <v>259</v>
      </c>
      <c r="B119" s="19" t="s">
        <v>1</v>
      </c>
      <c r="C119" s="20">
        <v>99999999</v>
      </c>
      <c r="D119" s="20">
        <v>3</v>
      </c>
      <c r="E119" s="20">
        <v>1</v>
      </c>
      <c r="F119" s="21" t="s">
        <v>260</v>
      </c>
    </row>
    <row r="120" ht="20.25" spans="1:6">
      <c r="A120" s="18" t="s">
        <v>261</v>
      </c>
      <c r="B120" s="19" t="s">
        <v>1</v>
      </c>
      <c r="C120" s="20">
        <v>1</v>
      </c>
      <c r="D120" s="20">
        <v>3</v>
      </c>
      <c r="E120" s="20">
        <v>1</v>
      </c>
      <c r="F120" s="21" t="s">
        <v>262</v>
      </c>
    </row>
    <row r="121" ht="20.25" spans="1:6">
      <c r="A121" s="24" t="s">
        <v>263</v>
      </c>
      <c r="B121" s="17" t="s">
        <v>1</v>
      </c>
      <c r="C121" s="17">
        <v>10000</v>
      </c>
      <c r="D121" s="20">
        <v>3</v>
      </c>
      <c r="E121" s="17">
        <v>1</v>
      </c>
      <c r="F121" s="23" t="s">
        <v>264</v>
      </c>
    </row>
    <row r="122" ht="20.25" spans="1:6">
      <c r="A122" s="24" t="s">
        <v>265</v>
      </c>
      <c r="B122" s="17" t="s">
        <v>1</v>
      </c>
      <c r="C122" s="17">
        <v>5000</v>
      </c>
      <c r="D122" s="20">
        <v>3</v>
      </c>
      <c r="E122" s="17">
        <v>1</v>
      </c>
      <c r="F122" s="23" t="s">
        <v>266</v>
      </c>
    </row>
    <row r="123" ht="20.25" spans="1:6">
      <c r="A123" s="44" t="s">
        <v>267</v>
      </c>
      <c r="B123" s="45" t="s">
        <v>1</v>
      </c>
      <c r="C123" s="45">
        <v>33333</v>
      </c>
      <c r="D123" s="46">
        <v>3</v>
      </c>
      <c r="E123" s="45">
        <v>1</v>
      </c>
      <c r="F123" s="23" t="s">
        <v>268</v>
      </c>
    </row>
    <row r="124" ht="20.25" spans="1:6">
      <c r="A124" s="44" t="s">
        <v>269</v>
      </c>
      <c r="B124" s="45" t="s">
        <v>1</v>
      </c>
      <c r="C124" s="45">
        <v>66667</v>
      </c>
      <c r="D124" s="46">
        <v>3</v>
      </c>
      <c r="E124" s="45">
        <v>1</v>
      </c>
      <c r="F124" s="23" t="s">
        <v>270</v>
      </c>
    </row>
    <row r="125" ht="20.25" spans="1:6">
      <c r="A125" s="24" t="s">
        <v>271</v>
      </c>
      <c r="B125" s="17" t="s">
        <v>1</v>
      </c>
      <c r="C125" s="17">
        <v>3</v>
      </c>
      <c r="D125" s="20">
        <v>3</v>
      </c>
      <c r="E125" s="17">
        <v>1</v>
      </c>
      <c r="F125" s="23" t="s">
        <v>272</v>
      </c>
    </row>
    <row r="126" ht="20.25" spans="1:6">
      <c r="A126" s="24" t="s">
        <v>273</v>
      </c>
      <c r="B126" s="17" t="s">
        <v>1</v>
      </c>
      <c r="C126" s="17">
        <v>10000</v>
      </c>
      <c r="D126" s="20">
        <v>3</v>
      </c>
      <c r="E126" s="17">
        <v>1</v>
      </c>
      <c r="F126" s="23" t="s">
        <v>274</v>
      </c>
    </row>
    <row r="127" ht="20.25" spans="1:6">
      <c r="A127" s="24" t="s">
        <v>275</v>
      </c>
      <c r="B127" s="17" t="s">
        <v>1</v>
      </c>
      <c r="C127" s="17">
        <v>500</v>
      </c>
      <c r="D127" s="20">
        <v>3</v>
      </c>
      <c r="E127" s="17">
        <v>1</v>
      </c>
      <c r="F127" s="23" t="s">
        <v>276</v>
      </c>
    </row>
    <row r="128" spans="1:6">
      <c r="A128" s="18" t="s">
        <v>277</v>
      </c>
      <c r="B128" s="19" t="s">
        <v>1</v>
      </c>
      <c r="C128" s="17">
        <v>1</v>
      </c>
      <c r="D128" s="20">
        <v>3</v>
      </c>
      <c r="E128" s="17">
        <v>1</v>
      </c>
      <c r="F128" s="17" t="s">
        <v>278</v>
      </c>
    </row>
    <row r="129" spans="1:6">
      <c r="A129" s="18" t="s">
        <v>279</v>
      </c>
      <c r="B129" s="19" t="s">
        <v>1</v>
      </c>
      <c r="C129" s="17">
        <v>1</v>
      </c>
      <c r="D129" s="20">
        <v>3</v>
      </c>
      <c r="E129" s="17">
        <v>1</v>
      </c>
      <c r="F129" s="17" t="s">
        <v>280</v>
      </c>
    </row>
    <row r="130" spans="1:6">
      <c r="A130" s="18" t="s">
        <v>281</v>
      </c>
      <c r="B130" s="19" t="s">
        <v>1</v>
      </c>
      <c r="C130" s="17">
        <v>1</v>
      </c>
      <c r="D130" s="20">
        <v>3</v>
      </c>
      <c r="E130" s="17">
        <v>1</v>
      </c>
      <c r="F130" s="17" t="s">
        <v>282</v>
      </c>
    </row>
    <row r="131" spans="1:6">
      <c r="A131" s="47" t="s">
        <v>283</v>
      </c>
      <c r="B131" s="34" t="s">
        <v>114</v>
      </c>
      <c r="C131" s="35">
        <v>0</v>
      </c>
      <c r="D131" s="35">
        <v>3</v>
      </c>
      <c r="E131" s="35">
        <v>1</v>
      </c>
      <c r="F131" s="33" t="s">
        <v>284</v>
      </c>
    </row>
    <row r="132" spans="1:6">
      <c r="A132" s="47" t="s">
        <v>285</v>
      </c>
      <c r="B132" s="34" t="s">
        <v>114</v>
      </c>
      <c r="C132" s="35">
        <v>0</v>
      </c>
      <c r="D132" s="35">
        <v>3</v>
      </c>
      <c r="E132" s="35">
        <v>1</v>
      </c>
      <c r="F132" s="33" t="s">
        <v>286</v>
      </c>
    </row>
    <row r="133" spans="1:6">
      <c r="A133" s="47" t="s">
        <v>287</v>
      </c>
      <c r="B133" s="34" t="s">
        <v>1</v>
      </c>
      <c r="C133" s="35">
        <v>0</v>
      </c>
      <c r="D133" s="35">
        <v>3</v>
      </c>
      <c r="E133" s="35">
        <v>1</v>
      </c>
      <c r="F133" s="33" t="s">
        <v>288</v>
      </c>
    </row>
    <row r="134" spans="1:6">
      <c r="A134" s="47" t="s">
        <v>289</v>
      </c>
      <c r="B134" s="34" t="s">
        <v>114</v>
      </c>
      <c r="C134" s="35">
        <v>0</v>
      </c>
      <c r="D134" s="35">
        <v>3</v>
      </c>
      <c r="E134" s="35">
        <v>1</v>
      </c>
      <c r="F134" s="33" t="s">
        <v>290</v>
      </c>
    </row>
    <row r="135" spans="1:6">
      <c r="A135" s="47" t="s">
        <v>291</v>
      </c>
      <c r="B135" s="34" t="s">
        <v>114</v>
      </c>
      <c r="C135" s="35">
        <v>0</v>
      </c>
      <c r="D135" s="35">
        <v>3</v>
      </c>
      <c r="E135" s="35">
        <v>1</v>
      </c>
      <c r="F135" s="33" t="s">
        <v>292</v>
      </c>
    </row>
    <row r="136" spans="1:6">
      <c r="A136" s="47" t="s">
        <v>293</v>
      </c>
      <c r="B136" s="34" t="s">
        <v>114</v>
      </c>
      <c r="C136" s="35">
        <v>0</v>
      </c>
      <c r="D136" s="35">
        <v>3</v>
      </c>
      <c r="E136" s="35">
        <v>1</v>
      </c>
      <c r="F136" s="33" t="s">
        <v>294</v>
      </c>
    </row>
    <row r="137" spans="1:6">
      <c r="A137" s="47" t="s">
        <v>295</v>
      </c>
      <c r="B137" s="34" t="s">
        <v>1</v>
      </c>
      <c r="C137" s="35">
        <v>0</v>
      </c>
      <c r="D137" s="35">
        <v>3</v>
      </c>
      <c r="E137" s="35">
        <v>1</v>
      </c>
      <c r="F137" s="33" t="s">
        <v>296</v>
      </c>
    </row>
    <row r="138" spans="1:6">
      <c r="A138" s="47" t="s">
        <v>297</v>
      </c>
      <c r="B138" s="34" t="s">
        <v>1</v>
      </c>
      <c r="C138" s="35">
        <v>0</v>
      </c>
      <c r="D138" s="35">
        <v>3</v>
      </c>
      <c r="E138" s="35">
        <v>1</v>
      </c>
      <c r="F138" s="33" t="s">
        <v>298</v>
      </c>
    </row>
    <row r="139" spans="1:6">
      <c r="A139" s="18" t="s">
        <v>299</v>
      </c>
      <c r="B139" s="19" t="s">
        <v>0</v>
      </c>
      <c r="C139" s="17" t="s">
        <v>300</v>
      </c>
      <c r="D139" s="17">
        <v>1</v>
      </c>
      <c r="E139" s="17">
        <v>1</v>
      </c>
      <c r="F139" s="24" t="s">
        <v>301</v>
      </c>
    </row>
    <row r="140" spans="1:6">
      <c r="A140" s="18" t="s">
        <v>302</v>
      </c>
      <c r="B140" s="19" t="s">
        <v>1</v>
      </c>
      <c r="C140" s="17">
        <v>6</v>
      </c>
      <c r="D140" s="17">
        <v>1</v>
      </c>
      <c r="E140" s="17">
        <v>1</v>
      </c>
      <c r="F140" s="24" t="s">
        <v>303</v>
      </c>
    </row>
    <row r="141" spans="1:6">
      <c r="A141" s="18" t="s">
        <v>304</v>
      </c>
      <c r="B141" s="19" t="s">
        <v>0</v>
      </c>
      <c r="C141" s="17" t="s">
        <v>305</v>
      </c>
      <c r="D141" s="17">
        <v>1</v>
      </c>
      <c r="E141" s="17">
        <v>1</v>
      </c>
      <c r="F141" s="24" t="s">
        <v>306</v>
      </c>
    </row>
    <row r="142" spans="1:6">
      <c r="A142" s="18" t="s">
        <v>307</v>
      </c>
      <c r="B142" s="19" t="s">
        <v>1</v>
      </c>
      <c r="C142" s="17">
        <v>50</v>
      </c>
      <c r="D142" s="17">
        <v>1</v>
      </c>
      <c r="E142" s="17">
        <v>1</v>
      </c>
      <c r="F142" s="24" t="s">
        <v>308</v>
      </c>
    </row>
    <row r="143" spans="1:6">
      <c r="A143" s="18" t="s">
        <v>309</v>
      </c>
      <c r="B143" s="19" t="s">
        <v>1</v>
      </c>
      <c r="C143" s="17">
        <v>50</v>
      </c>
      <c r="D143" s="17">
        <v>1</v>
      </c>
      <c r="E143" s="17">
        <v>1</v>
      </c>
      <c r="F143" s="24" t="s">
        <v>310</v>
      </c>
    </row>
    <row r="144" spans="1:6">
      <c r="A144" s="18" t="s">
        <v>311</v>
      </c>
      <c r="B144" s="19" t="s">
        <v>1</v>
      </c>
      <c r="C144" s="17">
        <v>50</v>
      </c>
      <c r="D144" s="17">
        <v>1</v>
      </c>
      <c r="E144" s="17">
        <v>1</v>
      </c>
      <c r="F144" s="24" t="s">
        <v>312</v>
      </c>
    </row>
    <row r="145" spans="1:6">
      <c r="A145" s="18" t="s">
        <v>313</v>
      </c>
      <c r="B145" s="19" t="s">
        <v>1</v>
      </c>
      <c r="C145" s="17">
        <v>2</v>
      </c>
      <c r="D145" s="17">
        <v>1</v>
      </c>
      <c r="E145" s="17">
        <v>1</v>
      </c>
      <c r="F145" s="24" t="s">
        <v>314</v>
      </c>
    </row>
    <row r="146" spans="1:6">
      <c r="A146" s="18" t="s">
        <v>315</v>
      </c>
      <c r="B146" s="19" t="s">
        <v>1</v>
      </c>
      <c r="C146" s="17">
        <v>8</v>
      </c>
      <c r="D146" s="17">
        <v>1</v>
      </c>
      <c r="E146" s="17">
        <v>1</v>
      </c>
      <c r="F146" s="24" t="s">
        <v>316</v>
      </c>
    </row>
    <row r="147" spans="1:6">
      <c r="A147" s="18" t="s">
        <v>317</v>
      </c>
      <c r="B147" s="19" t="s">
        <v>1</v>
      </c>
      <c r="C147" s="17">
        <v>10000</v>
      </c>
      <c r="D147" s="17">
        <v>1</v>
      </c>
      <c r="E147" s="17">
        <v>1</v>
      </c>
      <c r="F147" s="24" t="s">
        <v>318</v>
      </c>
    </row>
    <row r="148" spans="1:6">
      <c r="A148" s="18" t="s">
        <v>319</v>
      </c>
      <c r="B148" s="19" t="s">
        <v>1</v>
      </c>
      <c r="C148" s="17">
        <v>8</v>
      </c>
      <c r="D148" s="17">
        <v>1</v>
      </c>
      <c r="E148" s="17">
        <v>1</v>
      </c>
      <c r="F148" s="24" t="s">
        <v>320</v>
      </c>
    </row>
    <row r="149" spans="1:6">
      <c r="A149" s="18" t="s">
        <v>321</v>
      </c>
      <c r="B149" s="19" t="s">
        <v>1</v>
      </c>
      <c r="C149" s="17">
        <v>100</v>
      </c>
      <c r="D149" s="17">
        <v>1</v>
      </c>
      <c r="E149" s="17">
        <v>1</v>
      </c>
      <c r="F149" s="24" t="s">
        <v>322</v>
      </c>
    </row>
    <row r="150" spans="1:6">
      <c r="A150" s="18" t="s">
        <v>323</v>
      </c>
      <c r="B150" s="19" t="s">
        <v>1</v>
      </c>
      <c r="C150" s="17">
        <v>120000</v>
      </c>
      <c r="D150" s="17">
        <v>1</v>
      </c>
      <c r="E150" s="17">
        <v>1</v>
      </c>
      <c r="F150" s="24" t="s">
        <v>324</v>
      </c>
    </row>
    <row r="151" spans="1:6">
      <c r="A151" s="18" t="s">
        <v>325</v>
      </c>
      <c r="B151" s="19" t="s">
        <v>1</v>
      </c>
      <c r="C151" s="17">
        <v>10000</v>
      </c>
      <c r="D151" s="17">
        <v>1</v>
      </c>
      <c r="E151" s="17">
        <v>1</v>
      </c>
      <c r="F151" s="24" t="s">
        <v>326</v>
      </c>
    </row>
    <row r="152" spans="1:6">
      <c r="A152" s="18" t="s">
        <v>327</v>
      </c>
      <c r="B152" s="19" t="s">
        <v>1</v>
      </c>
      <c r="C152" s="17">
        <v>20000</v>
      </c>
      <c r="D152" s="17">
        <v>1</v>
      </c>
      <c r="E152" s="17">
        <v>1</v>
      </c>
      <c r="F152" s="24" t="s">
        <v>328</v>
      </c>
    </row>
    <row r="153" spans="1:6">
      <c r="A153" s="18" t="s">
        <v>329</v>
      </c>
      <c r="B153" s="19" t="s">
        <v>1</v>
      </c>
      <c r="C153" s="17">
        <v>5000</v>
      </c>
      <c r="D153" s="17">
        <v>1</v>
      </c>
      <c r="E153" s="17">
        <v>1</v>
      </c>
      <c r="F153" s="24" t="s">
        <v>330</v>
      </c>
    </row>
    <row r="154" spans="1:6">
      <c r="A154" s="18" t="s">
        <v>331</v>
      </c>
      <c r="B154" s="19" t="s">
        <v>1</v>
      </c>
      <c r="C154" s="17">
        <v>10</v>
      </c>
      <c r="D154" s="17">
        <v>1</v>
      </c>
      <c r="E154" s="17">
        <v>1</v>
      </c>
      <c r="F154" s="24" t="s">
        <v>332</v>
      </c>
    </row>
    <row r="155" spans="1:6">
      <c r="A155" s="18" t="s">
        <v>333</v>
      </c>
      <c r="B155" s="19" t="s">
        <v>0</v>
      </c>
      <c r="C155" s="52" t="s">
        <v>334</v>
      </c>
      <c r="D155" s="17">
        <v>1</v>
      </c>
      <c r="E155" s="17">
        <v>1</v>
      </c>
      <c r="F155" s="24" t="s">
        <v>335</v>
      </c>
    </row>
    <row r="156" spans="1:6">
      <c r="A156" s="18" t="s">
        <v>336</v>
      </c>
      <c r="B156" s="19" t="s">
        <v>1</v>
      </c>
      <c r="C156" s="17">
        <f>[6]升级时间规划!$AV$5</f>
        <v>5</v>
      </c>
      <c r="D156" s="17">
        <v>1</v>
      </c>
      <c r="E156" s="17">
        <v>1</v>
      </c>
      <c r="F156" s="24" t="s">
        <v>337</v>
      </c>
    </row>
    <row r="157" spans="1:6">
      <c r="A157" s="18" t="s">
        <v>338</v>
      </c>
      <c r="B157" s="19" t="s">
        <v>0</v>
      </c>
      <c r="C157" s="17" t="s">
        <v>339</v>
      </c>
      <c r="D157" s="17">
        <v>1</v>
      </c>
      <c r="E157" s="17">
        <v>1</v>
      </c>
      <c r="F157" s="24" t="s">
        <v>340</v>
      </c>
    </row>
    <row r="158" spans="1:6">
      <c r="A158" s="48" t="s">
        <v>341</v>
      </c>
      <c r="B158" s="19" t="s">
        <v>1</v>
      </c>
      <c r="C158" s="17">
        <v>10</v>
      </c>
      <c r="D158" s="17">
        <v>1</v>
      </c>
      <c r="E158" s="17">
        <v>1</v>
      </c>
      <c r="F158" s="24" t="s">
        <v>342</v>
      </c>
    </row>
    <row r="159" spans="1:6">
      <c r="A159" s="18" t="s">
        <v>343</v>
      </c>
      <c r="B159" s="19" t="s">
        <v>1</v>
      </c>
      <c r="C159" s="17">
        <v>20</v>
      </c>
      <c r="D159" s="17">
        <v>1</v>
      </c>
      <c r="E159" s="17">
        <v>1</v>
      </c>
      <c r="F159" s="24" t="s">
        <v>344</v>
      </c>
    </row>
    <row r="160" spans="1:6">
      <c r="A160" s="18" t="s">
        <v>345</v>
      </c>
      <c r="B160" s="19" t="s">
        <v>1</v>
      </c>
      <c r="C160" s="17">
        <v>50</v>
      </c>
      <c r="D160" s="17">
        <v>1</v>
      </c>
      <c r="E160" s="17">
        <v>1</v>
      </c>
      <c r="F160" s="24" t="s">
        <v>346</v>
      </c>
    </row>
    <row r="161" spans="1:6">
      <c r="A161" s="18" t="s">
        <v>347</v>
      </c>
      <c r="B161" s="19" t="s">
        <v>1</v>
      </c>
      <c r="C161" s="17">
        <f>[8]s_arena!$B$22-1</f>
        <v>500</v>
      </c>
      <c r="D161" s="17">
        <v>1</v>
      </c>
      <c r="E161" s="17">
        <v>1</v>
      </c>
      <c r="F161" s="24" t="s">
        <v>348</v>
      </c>
    </row>
    <row r="162" spans="1:6">
      <c r="A162" s="18" t="s">
        <v>349</v>
      </c>
      <c r="B162" s="19" t="s">
        <v>1</v>
      </c>
      <c r="C162" s="17">
        <f>[9]钻石规划!$DQ$33</f>
        <v>1050</v>
      </c>
      <c r="D162" s="17">
        <v>1</v>
      </c>
      <c r="E162" s="17">
        <v>1</v>
      </c>
      <c r="F162" s="24" t="s">
        <v>350</v>
      </c>
    </row>
    <row r="163" spans="1:6">
      <c r="A163" s="18" t="s">
        <v>351</v>
      </c>
      <c r="B163" s="19" t="s">
        <v>1</v>
      </c>
      <c r="C163" s="17">
        <v>31097002</v>
      </c>
      <c r="D163" s="17">
        <v>1</v>
      </c>
      <c r="E163" s="17">
        <v>1</v>
      </c>
      <c r="F163" s="24" t="s">
        <v>352</v>
      </c>
    </row>
    <row r="164" spans="1:6">
      <c r="A164" s="18" t="s">
        <v>353</v>
      </c>
      <c r="B164" s="19" t="s">
        <v>1</v>
      </c>
      <c r="C164" s="17">
        <v>31097001</v>
      </c>
      <c r="D164" s="17">
        <v>1</v>
      </c>
      <c r="E164" s="17">
        <v>1</v>
      </c>
      <c r="F164" s="24" t="s">
        <v>354</v>
      </c>
    </row>
    <row r="165" spans="1:6">
      <c r="A165" s="18" t="s">
        <v>355</v>
      </c>
      <c r="B165" s="19" t="s">
        <v>1</v>
      </c>
      <c r="C165" s="17">
        <v>100001</v>
      </c>
      <c r="D165" s="17">
        <v>1</v>
      </c>
      <c r="E165" s="17">
        <v>1</v>
      </c>
      <c r="F165" s="17" t="s">
        <v>356</v>
      </c>
    </row>
    <row r="166" spans="1:6">
      <c r="A166" s="18" t="s">
        <v>357</v>
      </c>
      <c r="B166" s="19" t="s">
        <v>0</v>
      </c>
      <c r="C166" s="17" t="s">
        <v>358</v>
      </c>
      <c r="D166" s="17">
        <v>1</v>
      </c>
      <c r="E166" s="17">
        <v>1</v>
      </c>
      <c r="F166" s="17" t="s">
        <v>359</v>
      </c>
    </row>
    <row r="167" spans="1:6">
      <c r="A167" s="18" t="s">
        <v>360</v>
      </c>
      <c r="B167" s="19" t="s">
        <v>1</v>
      </c>
      <c r="C167" s="17">
        <v>10</v>
      </c>
      <c r="D167" s="17">
        <v>1</v>
      </c>
      <c r="E167" s="17">
        <v>1</v>
      </c>
      <c r="F167" s="17" t="s">
        <v>361</v>
      </c>
    </row>
    <row r="168" spans="1:6">
      <c r="A168" s="18" t="s">
        <v>362</v>
      </c>
      <c r="B168" s="19" t="s">
        <v>1</v>
      </c>
      <c r="C168" s="17">
        <v>100</v>
      </c>
      <c r="D168" s="17">
        <v>1</v>
      </c>
      <c r="E168" s="17">
        <v>0</v>
      </c>
      <c r="F168" s="17" t="s">
        <v>363</v>
      </c>
    </row>
    <row r="169" spans="1:6">
      <c r="A169" s="18" t="s">
        <v>364</v>
      </c>
      <c r="B169" s="19" t="s">
        <v>0</v>
      </c>
      <c r="C169" s="17" t="s">
        <v>365</v>
      </c>
      <c r="D169" s="17">
        <v>1</v>
      </c>
      <c r="E169" s="17">
        <v>1</v>
      </c>
      <c r="F169" s="17" t="s">
        <v>366</v>
      </c>
    </row>
    <row r="170" spans="1:6">
      <c r="A170" s="18" t="s">
        <v>367</v>
      </c>
      <c r="B170" s="19" t="s">
        <v>1</v>
      </c>
      <c r="C170" s="17">
        <v>2</v>
      </c>
      <c r="D170" s="17">
        <v>1</v>
      </c>
      <c r="E170" s="17">
        <v>1</v>
      </c>
      <c r="F170" s="17" t="s">
        <v>368</v>
      </c>
    </row>
    <row r="171" spans="1:6">
      <c r="A171" s="18" t="s">
        <v>369</v>
      </c>
      <c r="B171" s="19" t="s">
        <v>0</v>
      </c>
      <c r="C171" s="17" t="s">
        <v>370</v>
      </c>
      <c r="D171" s="17">
        <v>1</v>
      </c>
      <c r="E171" s="17">
        <v>1</v>
      </c>
      <c r="F171" s="17" t="s">
        <v>371</v>
      </c>
    </row>
    <row r="172" ht="20.25" spans="1:6">
      <c r="A172" s="18" t="s">
        <v>372</v>
      </c>
      <c r="B172" s="19" t="s">
        <v>1</v>
      </c>
      <c r="C172" s="17">
        <v>1001</v>
      </c>
      <c r="D172" s="20">
        <v>1</v>
      </c>
      <c r="E172" s="20">
        <v>0</v>
      </c>
      <c r="F172" s="23" t="s">
        <v>373</v>
      </c>
    </row>
    <row r="173" ht="20.25" spans="1:6">
      <c r="A173" s="18" t="s">
        <v>374</v>
      </c>
      <c r="B173" s="19" t="s">
        <v>1</v>
      </c>
      <c r="C173" s="17">
        <v>1001</v>
      </c>
      <c r="D173" s="20">
        <v>1</v>
      </c>
      <c r="E173" s="20">
        <v>0</v>
      </c>
      <c r="F173" s="23" t="s">
        <v>375</v>
      </c>
    </row>
    <row r="174" spans="1:6">
      <c r="A174" s="18" t="s">
        <v>376</v>
      </c>
      <c r="B174" s="19" t="s">
        <v>1</v>
      </c>
      <c r="C174" s="17">
        <v>500</v>
      </c>
      <c r="D174" s="20">
        <v>1</v>
      </c>
      <c r="E174" s="20">
        <v>1</v>
      </c>
      <c r="F174" s="17" t="s">
        <v>377</v>
      </c>
    </row>
    <row r="175" spans="1:6">
      <c r="A175" s="18" t="s">
        <v>378</v>
      </c>
      <c r="B175" s="19" t="s">
        <v>1</v>
      </c>
      <c r="C175" s="17">
        <v>100</v>
      </c>
      <c r="D175" s="20">
        <v>1</v>
      </c>
      <c r="E175" s="20">
        <v>1</v>
      </c>
      <c r="F175" s="17" t="s">
        <v>379</v>
      </c>
    </row>
    <row r="176" spans="1:6">
      <c r="A176" s="18" t="s">
        <v>380</v>
      </c>
      <c r="B176" s="19" t="s">
        <v>0</v>
      </c>
      <c r="C176" s="17" t="s">
        <v>381</v>
      </c>
      <c r="D176" s="20">
        <v>1</v>
      </c>
      <c r="E176" s="20">
        <v>1</v>
      </c>
      <c r="F176" s="17" t="s">
        <v>382</v>
      </c>
    </row>
    <row r="177" spans="1:6">
      <c r="A177" s="18" t="s">
        <v>383</v>
      </c>
      <c r="B177" s="19" t="s">
        <v>1</v>
      </c>
      <c r="C177" s="17">
        <v>20</v>
      </c>
      <c r="D177" s="20">
        <v>1</v>
      </c>
      <c r="E177" s="20">
        <v>1</v>
      </c>
      <c r="F177" s="17" t="s">
        <v>384</v>
      </c>
    </row>
    <row r="178" spans="1:6">
      <c r="A178" s="18" t="s">
        <v>385</v>
      </c>
      <c r="B178" s="19" t="s">
        <v>0</v>
      </c>
      <c r="C178" s="24" t="s">
        <v>386</v>
      </c>
      <c r="D178" s="20">
        <v>1</v>
      </c>
      <c r="E178" s="20">
        <v>1</v>
      </c>
      <c r="F178" s="24" t="s">
        <v>387</v>
      </c>
    </row>
    <row r="179" spans="1:6">
      <c r="A179" s="18" t="s">
        <v>388</v>
      </c>
      <c r="B179" s="19" t="s">
        <v>0</v>
      </c>
      <c r="C179" s="24" t="s">
        <v>389</v>
      </c>
      <c r="D179" s="20">
        <v>1</v>
      </c>
      <c r="E179" s="20">
        <v>1</v>
      </c>
      <c r="F179" s="24" t="s">
        <v>390</v>
      </c>
    </row>
    <row r="180" spans="1:6">
      <c r="A180" s="18" t="s">
        <v>391</v>
      </c>
      <c r="B180" s="19" t="s">
        <v>0</v>
      </c>
      <c r="C180" s="24" t="s">
        <v>392</v>
      </c>
      <c r="D180" s="20">
        <v>1</v>
      </c>
      <c r="E180" s="20">
        <v>1</v>
      </c>
      <c r="F180" s="24" t="s">
        <v>393</v>
      </c>
    </row>
    <row r="181" spans="1:6">
      <c r="A181" s="18" t="s">
        <v>394</v>
      </c>
      <c r="B181" s="19" t="s">
        <v>0</v>
      </c>
      <c r="C181" s="24" t="s">
        <v>395</v>
      </c>
      <c r="D181" s="20">
        <v>1</v>
      </c>
      <c r="E181" s="20">
        <v>1</v>
      </c>
      <c r="F181" s="24" t="s">
        <v>396</v>
      </c>
    </row>
    <row r="182" spans="1:6">
      <c r="A182" s="18" t="s">
        <v>397</v>
      </c>
      <c r="B182" s="19" t="s">
        <v>0</v>
      </c>
      <c r="C182" s="24" t="s">
        <v>398</v>
      </c>
      <c r="D182" s="20">
        <v>1</v>
      </c>
      <c r="E182" s="20">
        <v>1</v>
      </c>
      <c r="F182" s="24" t="s">
        <v>399</v>
      </c>
    </row>
    <row r="183" spans="1:6">
      <c r="A183" s="18" t="s">
        <v>400</v>
      </c>
      <c r="B183" s="19" t="s">
        <v>0</v>
      </c>
      <c r="C183" s="24" t="s">
        <v>401</v>
      </c>
      <c r="D183" s="20">
        <v>1</v>
      </c>
      <c r="E183" s="20">
        <v>1</v>
      </c>
      <c r="F183" s="24" t="s">
        <v>402</v>
      </c>
    </row>
    <row r="184" spans="1:6">
      <c r="A184" s="18" t="s">
        <v>403</v>
      </c>
      <c r="B184" s="19" t="s">
        <v>0</v>
      </c>
      <c r="C184" s="24" t="s">
        <v>404</v>
      </c>
      <c r="D184" s="20">
        <v>1</v>
      </c>
      <c r="E184" s="20">
        <v>1</v>
      </c>
      <c r="F184" s="24" t="s">
        <v>405</v>
      </c>
    </row>
    <row r="185" spans="1:6">
      <c r="A185" s="18" t="s">
        <v>406</v>
      </c>
      <c r="B185" s="19" t="s">
        <v>0</v>
      </c>
      <c r="C185" s="24" t="s">
        <v>407</v>
      </c>
      <c r="D185" s="20">
        <v>1</v>
      </c>
      <c r="E185" s="20">
        <v>1</v>
      </c>
      <c r="F185" s="24" t="s">
        <v>408</v>
      </c>
    </row>
    <row r="186" spans="1:6">
      <c r="A186" s="18" t="s">
        <v>409</v>
      </c>
      <c r="B186" s="19" t="s">
        <v>0</v>
      </c>
      <c r="C186" s="24" t="s">
        <v>410</v>
      </c>
      <c r="D186" s="20">
        <v>1</v>
      </c>
      <c r="E186" s="20">
        <v>1</v>
      </c>
      <c r="F186" s="24" t="s">
        <v>411</v>
      </c>
    </row>
    <row r="187" spans="1:6">
      <c r="A187" s="49" t="s">
        <v>412</v>
      </c>
      <c r="B187" s="19" t="s">
        <v>0</v>
      </c>
      <c r="C187" s="50" t="s">
        <v>413</v>
      </c>
      <c r="D187" s="26">
        <v>1</v>
      </c>
      <c r="E187" s="26">
        <v>1</v>
      </c>
      <c r="F187" s="51" t="s">
        <v>414</v>
      </c>
    </row>
    <row r="188" s="16" customFormat="1" spans="1:6">
      <c r="A188" s="49" t="s">
        <v>415</v>
      </c>
      <c r="B188" s="19" t="s">
        <v>0</v>
      </c>
      <c r="C188" s="50" t="s">
        <v>416</v>
      </c>
      <c r="D188" s="26">
        <v>1</v>
      </c>
      <c r="E188" s="26">
        <v>1</v>
      </c>
      <c r="F188" s="51" t="s">
        <v>417</v>
      </c>
    </row>
    <row r="189" spans="1:6">
      <c r="A189" s="49" t="s">
        <v>418</v>
      </c>
      <c r="B189" s="19" t="s">
        <v>0</v>
      </c>
      <c r="C189" s="50" t="s">
        <v>419</v>
      </c>
      <c r="D189" s="26">
        <v>1</v>
      </c>
      <c r="E189" s="26">
        <v>1</v>
      </c>
      <c r="F189" s="51" t="s">
        <v>420</v>
      </c>
    </row>
    <row r="190" spans="1:6">
      <c r="A190" s="18" t="s">
        <v>421</v>
      </c>
      <c r="B190" s="19" t="s">
        <v>1</v>
      </c>
      <c r="C190" s="17">
        <v>31097001</v>
      </c>
      <c r="D190" s="20">
        <v>1</v>
      </c>
      <c r="E190" s="20">
        <v>1</v>
      </c>
      <c r="F190" s="24" t="s">
        <v>422</v>
      </c>
    </row>
    <row r="191" spans="1:6">
      <c r="A191" s="18" t="s">
        <v>423</v>
      </c>
      <c r="B191" s="19" t="s">
        <v>1</v>
      </c>
      <c r="C191" s="17">
        <v>5</v>
      </c>
      <c r="D191" s="20">
        <v>1</v>
      </c>
      <c r="E191" s="20">
        <v>1</v>
      </c>
      <c r="F191" s="24" t="s">
        <v>424</v>
      </c>
    </row>
    <row r="192" spans="1:6">
      <c r="A192" s="18" t="s">
        <v>425</v>
      </c>
      <c r="B192" s="19" t="s">
        <v>1</v>
      </c>
      <c r="C192" s="17">
        <v>1</v>
      </c>
      <c r="D192" s="20">
        <v>1</v>
      </c>
      <c r="E192" s="20">
        <v>1</v>
      </c>
      <c r="F192" s="24" t="s">
        <v>426</v>
      </c>
    </row>
    <row r="193" spans="1:6">
      <c r="A193" s="18" t="s">
        <v>427</v>
      </c>
      <c r="B193" s="19" t="s">
        <v>1</v>
      </c>
      <c r="C193" s="17">
        <v>99</v>
      </c>
      <c r="D193" s="17">
        <v>1</v>
      </c>
      <c r="E193" s="17">
        <v>1</v>
      </c>
      <c r="F193" s="24" t="s">
        <v>428</v>
      </c>
    </row>
    <row r="194" spans="1:6">
      <c r="A194" s="18" t="s">
        <v>429</v>
      </c>
      <c r="B194" s="17" t="s">
        <v>114</v>
      </c>
      <c r="C194" s="17">
        <v>0.5</v>
      </c>
      <c r="D194" s="17">
        <v>1</v>
      </c>
      <c r="E194" s="17">
        <v>1</v>
      </c>
      <c r="F194" s="24" t="s">
        <v>430</v>
      </c>
    </row>
    <row r="195" spans="1:6">
      <c r="A195" s="18" t="s">
        <v>431</v>
      </c>
      <c r="B195" s="19" t="s">
        <v>1</v>
      </c>
      <c r="C195" s="17">
        <v>3</v>
      </c>
      <c r="D195" s="17">
        <v>1</v>
      </c>
      <c r="E195" s="17">
        <v>1</v>
      </c>
      <c r="F195" s="24" t="s">
        <v>432</v>
      </c>
    </row>
    <row r="196" spans="1:6">
      <c r="A196" s="18" t="s">
        <v>433</v>
      </c>
      <c r="B196" s="19" t="s">
        <v>1</v>
      </c>
      <c r="C196" s="17">
        <v>10</v>
      </c>
      <c r="D196" s="17">
        <v>3</v>
      </c>
      <c r="E196" s="17">
        <v>1</v>
      </c>
      <c r="F196" s="17" t="s">
        <v>434</v>
      </c>
    </row>
    <row r="197" spans="1:6">
      <c r="A197" s="18" t="s">
        <v>435</v>
      </c>
      <c r="B197" s="19" t="s">
        <v>1</v>
      </c>
      <c r="C197" s="17">
        <v>1018001</v>
      </c>
      <c r="D197" s="17">
        <v>3</v>
      </c>
      <c r="E197" s="17">
        <v>1</v>
      </c>
      <c r="F197" s="17" t="s">
        <v>436</v>
      </c>
    </row>
    <row r="198" spans="1:6">
      <c r="A198" s="18" t="s">
        <v>437</v>
      </c>
      <c r="B198" s="19" t="s">
        <v>1</v>
      </c>
      <c r="C198" s="17">
        <v>1017001</v>
      </c>
      <c r="D198" s="17">
        <v>3</v>
      </c>
      <c r="E198" s="17">
        <v>1</v>
      </c>
      <c r="F198" s="17" t="s">
        <v>438</v>
      </c>
    </row>
    <row r="199" spans="1:6">
      <c r="A199" s="18" t="s">
        <v>439</v>
      </c>
      <c r="B199" s="19" t="s">
        <v>1</v>
      </c>
      <c r="C199" s="17">
        <v>10</v>
      </c>
      <c r="D199" s="17">
        <v>1</v>
      </c>
      <c r="E199" s="17">
        <v>1</v>
      </c>
      <c r="F199" s="17" t="s">
        <v>440</v>
      </c>
    </row>
    <row r="200" spans="1:6">
      <c r="A200" s="18" t="s">
        <v>441</v>
      </c>
      <c r="B200" s="17" t="s">
        <v>1</v>
      </c>
      <c r="C200" s="17">
        <f>[5]亲密度规划!$S$9</f>
        <v>12</v>
      </c>
      <c r="D200" s="17">
        <v>1</v>
      </c>
      <c r="E200" s="17">
        <v>1</v>
      </c>
      <c r="F200" s="17" t="s">
        <v>442</v>
      </c>
    </row>
    <row r="201" spans="1:6">
      <c r="A201" s="18" t="s">
        <v>443</v>
      </c>
      <c r="B201" s="17" t="s">
        <v>1</v>
      </c>
      <c r="C201" s="17">
        <v>3</v>
      </c>
      <c r="D201" s="17">
        <v>1</v>
      </c>
      <c r="E201" s="17">
        <v>1</v>
      </c>
      <c r="F201" s="17" t="s">
        <v>444</v>
      </c>
    </row>
    <row r="202" spans="1:6">
      <c r="A202" s="18" t="s">
        <v>445</v>
      </c>
      <c r="B202" s="17" t="s">
        <v>1</v>
      </c>
      <c r="C202" s="17">
        <v>4</v>
      </c>
      <c r="D202" s="17">
        <v>1</v>
      </c>
      <c r="E202" s="17">
        <v>1</v>
      </c>
      <c r="F202" s="17" t="s">
        <v>446</v>
      </c>
    </row>
    <row r="203" spans="1:6">
      <c r="A203" s="18" t="s">
        <v>447</v>
      </c>
      <c r="B203" s="17" t="s">
        <v>1</v>
      </c>
      <c r="C203" s="17">
        <v>10</v>
      </c>
      <c r="D203" s="17">
        <v>1</v>
      </c>
      <c r="E203" s="17">
        <v>0</v>
      </c>
      <c r="F203" s="17" t="s">
        <v>448</v>
      </c>
    </row>
    <row r="204" spans="1:6">
      <c r="A204" s="18" t="s">
        <v>449</v>
      </c>
      <c r="B204" s="19" t="s">
        <v>0</v>
      </c>
      <c r="C204" s="17" t="s">
        <v>450</v>
      </c>
      <c r="D204" s="17">
        <v>1</v>
      </c>
      <c r="E204" s="17">
        <v>0</v>
      </c>
      <c r="F204" s="17" t="s">
        <v>451</v>
      </c>
    </row>
    <row r="205" spans="1:6">
      <c r="A205" s="18" t="s">
        <v>452</v>
      </c>
      <c r="B205" s="19" t="s">
        <v>0</v>
      </c>
      <c r="C205" s="17" t="s">
        <v>453</v>
      </c>
      <c r="D205" s="17">
        <v>1</v>
      </c>
      <c r="E205" s="17">
        <v>0</v>
      </c>
      <c r="F205" s="17" t="s">
        <v>454</v>
      </c>
    </row>
    <row r="206" spans="1:6">
      <c r="A206" s="18" t="s">
        <v>455</v>
      </c>
      <c r="B206" s="19" t="s">
        <v>0</v>
      </c>
      <c r="C206" s="17" t="s">
        <v>450</v>
      </c>
      <c r="D206" s="17">
        <v>1</v>
      </c>
      <c r="E206" s="17">
        <v>0</v>
      </c>
      <c r="F206" s="17" t="s">
        <v>456</v>
      </c>
    </row>
    <row r="207" spans="1:6">
      <c r="A207" s="18" t="s">
        <v>457</v>
      </c>
      <c r="B207" s="19" t="s">
        <v>0</v>
      </c>
      <c r="C207" s="17" t="s">
        <v>458</v>
      </c>
      <c r="D207" s="17">
        <v>1</v>
      </c>
      <c r="E207" s="17">
        <v>0</v>
      </c>
      <c r="F207" s="17" t="s">
        <v>459</v>
      </c>
    </row>
    <row r="208" spans="1:6">
      <c r="A208" s="18" t="s">
        <v>460</v>
      </c>
      <c r="B208" s="19" t="s">
        <v>0</v>
      </c>
      <c r="C208" s="17" t="s">
        <v>461</v>
      </c>
      <c r="D208" s="17">
        <v>1</v>
      </c>
      <c r="E208" s="17">
        <v>0</v>
      </c>
      <c r="F208" s="17" t="s">
        <v>462</v>
      </c>
    </row>
    <row r="209" spans="1:6">
      <c r="A209" s="18" t="s">
        <v>463</v>
      </c>
      <c r="B209" s="19" t="s">
        <v>0</v>
      </c>
      <c r="C209" s="17" t="s">
        <v>458</v>
      </c>
      <c r="D209" s="17">
        <v>1</v>
      </c>
      <c r="E209" s="17">
        <v>0</v>
      </c>
      <c r="F209" s="17" t="s">
        <v>464</v>
      </c>
    </row>
  </sheetData>
  <sortState ref="A5:I112">
    <sortCondition ref="D5:D112"/>
    <sortCondition ref="E5:E112"/>
  </sortState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4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G26" sqref="G26"/>
    </sheetView>
  </sheetViews>
  <sheetFormatPr defaultColWidth="9" defaultRowHeight="13.5" outlineLevelCol="4"/>
  <cols>
    <col min="1" max="1" width="14.875" customWidth="1"/>
    <col min="2" max="2" width="11.75" customWidth="1"/>
    <col min="3" max="3" width="9.75" customWidth="1"/>
    <col min="4" max="4" width="14.625" customWidth="1"/>
    <col min="5" max="5" width="43.375" customWidth="1"/>
  </cols>
  <sheetData>
    <row r="1" ht="17.25" spans="1:5">
      <c r="A1" s="1" t="s">
        <v>0</v>
      </c>
      <c r="B1" s="1" t="s">
        <v>0</v>
      </c>
      <c r="C1" s="1" t="s">
        <v>0</v>
      </c>
      <c r="D1" s="1" t="s">
        <v>1</v>
      </c>
      <c r="E1" s="1" t="s">
        <v>0</v>
      </c>
    </row>
    <row r="2" ht="18" spans="1:5">
      <c r="A2" s="2" t="s">
        <v>2</v>
      </c>
      <c r="B2" s="2" t="s">
        <v>3</v>
      </c>
      <c r="C2" s="2" t="s">
        <v>4</v>
      </c>
      <c r="D2" s="2" t="s">
        <v>5</v>
      </c>
      <c r="E2" s="12" t="s">
        <v>7</v>
      </c>
    </row>
    <row r="3" ht="18" spans="1:5">
      <c r="A3" s="3" t="s">
        <v>8</v>
      </c>
      <c r="B3" s="3" t="s">
        <v>9</v>
      </c>
      <c r="C3" s="3" t="s">
        <v>10</v>
      </c>
      <c r="D3" s="3" t="s">
        <v>11</v>
      </c>
      <c r="E3" s="3" t="s">
        <v>13</v>
      </c>
    </row>
    <row r="4" ht="34.5" spans="1:5">
      <c r="A4" s="4" t="s">
        <v>14</v>
      </c>
      <c r="B4" s="4" t="s">
        <v>15</v>
      </c>
      <c r="C4" s="4" t="s">
        <v>16</v>
      </c>
      <c r="D4" s="4" t="s">
        <v>465</v>
      </c>
      <c r="E4" s="13" t="s">
        <v>19</v>
      </c>
    </row>
    <row r="5" ht="20.25" spans="1:5">
      <c r="A5" s="18">
        <v>10101</v>
      </c>
      <c r="B5" s="19" t="s">
        <v>114</v>
      </c>
      <c r="C5">
        <v>0</v>
      </c>
      <c r="D5" s="20">
        <v>1</v>
      </c>
      <c r="E5" s="21" t="s">
        <v>466</v>
      </c>
    </row>
    <row r="6" ht="20.25" spans="1:5">
      <c r="A6" s="18">
        <v>10102</v>
      </c>
      <c r="B6" s="19" t="s">
        <v>114</v>
      </c>
      <c r="C6">
        <v>0</v>
      </c>
      <c r="D6" s="20">
        <v>1</v>
      </c>
      <c r="E6" s="21" t="s">
        <v>466</v>
      </c>
    </row>
    <row r="7" ht="20.25" spans="1:5">
      <c r="A7" s="18">
        <v>10103</v>
      </c>
      <c r="B7" s="19" t="s">
        <v>114</v>
      </c>
      <c r="C7">
        <v>0</v>
      </c>
      <c r="D7" s="20">
        <v>1</v>
      </c>
      <c r="E7" s="21" t="s">
        <v>466</v>
      </c>
    </row>
    <row r="8" ht="20.25" spans="1:5">
      <c r="A8" s="18">
        <v>10104</v>
      </c>
      <c r="B8" s="19" t="s">
        <v>114</v>
      </c>
      <c r="C8">
        <v>0</v>
      </c>
      <c r="D8" s="20">
        <v>1</v>
      </c>
      <c r="E8" s="21" t="s">
        <v>466</v>
      </c>
    </row>
    <row r="9" ht="20.25" spans="1:5">
      <c r="A9" s="18">
        <v>10201</v>
      </c>
      <c r="B9" s="19" t="s">
        <v>114</v>
      </c>
      <c r="C9">
        <v>0</v>
      </c>
      <c r="D9" s="20">
        <v>1</v>
      </c>
      <c r="E9" s="21" t="s">
        <v>466</v>
      </c>
    </row>
    <row r="10" ht="20.25" spans="1:5">
      <c r="A10" s="18">
        <v>10202</v>
      </c>
      <c r="B10" s="19" t="s">
        <v>114</v>
      </c>
      <c r="C10">
        <v>0</v>
      </c>
      <c r="D10" s="20">
        <v>1</v>
      </c>
      <c r="E10" s="21" t="s">
        <v>466</v>
      </c>
    </row>
    <row r="11" ht="20.25" spans="1:5">
      <c r="A11" s="18">
        <v>10203</v>
      </c>
      <c r="B11" s="19" t="s">
        <v>114</v>
      </c>
      <c r="C11">
        <v>0</v>
      </c>
      <c r="D11" s="20">
        <v>1</v>
      </c>
      <c r="E11" s="21" t="s">
        <v>466</v>
      </c>
    </row>
    <row r="12" ht="20.25" spans="1:5">
      <c r="A12" s="18">
        <v>10204</v>
      </c>
      <c r="B12" s="19" t="s">
        <v>114</v>
      </c>
      <c r="C12">
        <v>0</v>
      </c>
      <c r="D12" s="20">
        <v>1</v>
      </c>
      <c r="E12" s="21" t="s">
        <v>466</v>
      </c>
    </row>
    <row r="13" ht="20.25" spans="1:5">
      <c r="A13" s="18">
        <v>10301</v>
      </c>
      <c r="B13" s="19" t="s">
        <v>114</v>
      </c>
      <c r="C13">
        <v>0</v>
      </c>
      <c r="D13" s="20">
        <v>1</v>
      </c>
      <c r="E13" s="21" t="s">
        <v>466</v>
      </c>
    </row>
    <row r="14" ht="20.25" spans="1:5">
      <c r="A14" s="18">
        <v>10302</v>
      </c>
      <c r="B14" s="19" t="s">
        <v>114</v>
      </c>
      <c r="C14">
        <v>0</v>
      </c>
      <c r="D14" s="20">
        <v>1</v>
      </c>
      <c r="E14" s="21" t="s">
        <v>466</v>
      </c>
    </row>
    <row r="15" ht="20.25" spans="1:5">
      <c r="A15" s="18">
        <v>10303</v>
      </c>
      <c r="B15" s="19" t="s">
        <v>114</v>
      </c>
      <c r="C15">
        <v>0</v>
      </c>
      <c r="D15" s="20">
        <v>1</v>
      </c>
      <c r="E15" s="21" t="s">
        <v>466</v>
      </c>
    </row>
    <row r="16" ht="20.25" spans="1:5">
      <c r="A16" s="18">
        <v>10304</v>
      </c>
      <c r="B16" s="19" t="s">
        <v>114</v>
      </c>
      <c r="C16">
        <v>0</v>
      </c>
      <c r="D16" s="20">
        <v>1</v>
      </c>
      <c r="E16" s="21" t="s">
        <v>466</v>
      </c>
    </row>
    <row r="17" ht="20.25" spans="1:5">
      <c r="A17" s="18">
        <v>10401</v>
      </c>
      <c r="B17" s="19" t="s">
        <v>114</v>
      </c>
      <c r="C17">
        <v>0</v>
      </c>
      <c r="D17" s="20">
        <v>1</v>
      </c>
      <c r="E17" s="21" t="s">
        <v>466</v>
      </c>
    </row>
    <row r="18" ht="20.25" spans="1:5">
      <c r="A18" s="18">
        <v>10402</v>
      </c>
      <c r="B18" s="19" t="s">
        <v>114</v>
      </c>
      <c r="C18">
        <v>0</v>
      </c>
      <c r="D18" s="20">
        <v>1</v>
      </c>
      <c r="E18" s="21" t="s">
        <v>466</v>
      </c>
    </row>
    <row r="19" ht="20.25" spans="1:5">
      <c r="A19" s="18">
        <v>10403</v>
      </c>
      <c r="B19" s="19" t="s">
        <v>114</v>
      </c>
      <c r="C19">
        <v>0</v>
      </c>
      <c r="D19" s="20">
        <v>1</v>
      </c>
      <c r="E19" s="21" t="s">
        <v>466</v>
      </c>
    </row>
    <row r="20" ht="20.25" spans="1:5">
      <c r="A20" s="18">
        <v>10404</v>
      </c>
      <c r="B20" s="19" t="s">
        <v>114</v>
      </c>
      <c r="C20">
        <v>0</v>
      </c>
      <c r="D20" s="20">
        <v>1</v>
      </c>
      <c r="E20" s="21" t="s">
        <v>466</v>
      </c>
    </row>
    <row r="21" ht="20.25" spans="1:5">
      <c r="A21" s="18">
        <v>10501</v>
      </c>
      <c r="B21" s="19" t="s">
        <v>114</v>
      </c>
      <c r="C21">
        <v>0</v>
      </c>
      <c r="D21" s="20">
        <v>1</v>
      </c>
      <c r="E21" s="21" t="s">
        <v>466</v>
      </c>
    </row>
    <row r="22" ht="20.25" spans="1:5">
      <c r="A22" s="18">
        <v>10502</v>
      </c>
      <c r="B22" s="19" t="s">
        <v>114</v>
      </c>
      <c r="C22">
        <v>0</v>
      </c>
      <c r="D22" s="20">
        <v>1</v>
      </c>
      <c r="E22" s="21" t="s">
        <v>466</v>
      </c>
    </row>
    <row r="23" ht="20.25" spans="1:5">
      <c r="A23" s="18">
        <v>10503</v>
      </c>
      <c r="B23" s="19" t="s">
        <v>114</v>
      </c>
      <c r="C23">
        <v>0</v>
      </c>
      <c r="D23" s="20">
        <v>1</v>
      </c>
      <c r="E23" s="21" t="s">
        <v>466</v>
      </c>
    </row>
    <row r="24" ht="20.25" spans="1:5">
      <c r="A24" s="18">
        <v>10504</v>
      </c>
      <c r="B24" s="19" t="s">
        <v>114</v>
      </c>
      <c r="C24">
        <v>0</v>
      </c>
      <c r="D24" s="20">
        <v>1</v>
      </c>
      <c r="E24" s="21" t="s">
        <v>466</v>
      </c>
    </row>
    <row r="25" ht="20.25" spans="1:5">
      <c r="A25" s="18">
        <v>10601</v>
      </c>
      <c r="B25" s="19" t="s">
        <v>114</v>
      </c>
      <c r="C25">
        <v>0</v>
      </c>
      <c r="D25" s="20">
        <v>1</v>
      </c>
      <c r="E25" s="21" t="s">
        <v>466</v>
      </c>
    </row>
    <row r="26" ht="20.25" spans="1:5">
      <c r="A26" s="18">
        <v>10602</v>
      </c>
      <c r="B26" s="19" t="s">
        <v>114</v>
      </c>
      <c r="C26">
        <v>0</v>
      </c>
      <c r="D26" s="20">
        <v>1</v>
      </c>
      <c r="E26" s="21" t="s">
        <v>466</v>
      </c>
    </row>
    <row r="27" ht="20.25" spans="1:5">
      <c r="A27" s="18">
        <v>10603</v>
      </c>
      <c r="B27" s="19" t="s">
        <v>114</v>
      </c>
      <c r="C27">
        <v>0</v>
      </c>
      <c r="D27" s="20">
        <v>1</v>
      </c>
      <c r="E27" s="21" t="s">
        <v>466</v>
      </c>
    </row>
    <row r="28" ht="20.25" spans="1:5">
      <c r="A28" s="18">
        <v>10604</v>
      </c>
      <c r="B28" s="19" t="s">
        <v>114</v>
      </c>
      <c r="C28">
        <v>0</v>
      </c>
      <c r="D28" s="20">
        <v>1</v>
      </c>
      <c r="E28" s="21" t="s">
        <v>466</v>
      </c>
    </row>
    <row r="29" ht="20.25" spans="1:5">
      <c r="A29" s="18">
        <v>10701</v>
      </c>
      <c r="B29" s="19" t="s">
        <v>114</v>
      </c>
      <c r="C29">
        <v>0</v>
      </c>
      <c r="D29" s="20">
        <v>1</v>
      </c>
      <c r="E29" s="21" t="s">
        <v>466</v>
      </c>
    </row>
    <row r="30" ht="20.25" spans="1:5">
      <c r="A30" s="18">
        <v>10702</v>
      </c>
      <c r="B30" s="19" t="s">
        <v>114</v>
      </c>
      <c r="C30">
        <v>0</v>
      </c>
      <c r="D30" s="20">
        <v>1</v>
      </c>
      <c r="E30" s="21" t="s">
        <v>466</v>
      </c>
    </row>
    <row r="31" ht="20.25" spans="1:5">
      <c r="A31" s="18">
        <v>10703</v>
      </c>
      <c r="B31" s="19" t="s">
        <v>114</v>
      </c>
      <c r="C31">
        <v>0</v>
      </c>
      <c r="D31" s="20">
        <v>1</v>
      </c>
      <c r="E31" s="21" t="s">
        <v>466</v>
      </c>
    </row>
    <row r="32" ht="20.25" spans="1:5">
      <c r="A32" s="18">
        <v>10704</v>
      </c>
      <c r="B32" s="19" t="s">
        <v>114</v>
      </c>
      <c r="C32">
        <v>0</v>
      </c>
      <c r="D32" s="20">
        <v>1</v>
      </c>
      <c r="E32" s="21" t="s">
        <v>466</v>
      </c>
    </row>
    <row r="33" ht="20.25" spans="1:5">
      <c r="A33" s="18">
        <v>10801</v>
      </c>
      <c r="B33" s="19" t="s">
        <v>114</v>
      </c>
      <c r="C33">
        <v>0</v>
      </c>
      <c r="D33" s="20">
        <v>1</v>
      </c>
      <c r="E33" s="21" t="s">
        <v>466</v>
      </c>
    </row>
    <row r="34" ht="20.25" spans="1:5">
      <c r="A34" s="18">
        <v>10802</v>
      </c>
      <c r="B34" s="19" t="s">
        <v>114</v>
      </c>
      <c r="C34">
        <v>0</v>
      </c>
      <c r="D34" s="20">
        <v>1</v>
      </c>
      <c r="E34" s="21" t="s">
        <v>466</v>
      </c>
    </row>
    <row r="35" ht="20.25" spans="1:5">
      <c r="A35" s="18">
        <v>10803</v>
      </c>
      <c r="B35" s="19" t="s">
        <v>114</v>
      </c>
      <c r="C35">
        <v>0</v>
      </c>
      <c r="D35" s="20">
        <v>1</v>
      </c>
      <c r="E35" s="21" t="s">
        <v>466</v>
      </c>
    </row>
    <row r="36" ht="20.25" spans="1:5">
      <c r="A36" s="18">
        <v>10804</v>
      </c>
      <c r="B36" s="19" t="s">
        <v>114</v>
      </c>
      <c r="C36">
        <v>0</v>
      </c>
      <c r="D36" s="20">
        <v>1</v>
      </c>
      <c r="E36" s="21" t="s">
        <v>466</v>
      </c>
    </row>
    <row r="37" ht="20.25" spans="1:5">
      <c r="A37" s="18">
        <v>10901</v>
      </c>
      <c r="B37" s="19" t="s">
        <v>114</v>
      </c>
      <c r="C37">
        <v>0</v>
      </c>
      <c r="D37" s="20">
        <v>1</v>
      </c>
      <c r="E37" s="21" t="s">
        <v>466</v>
      </c>
    </row>
    <row r="38" ht="20.25" spans="1:5">
      <c r="A38" s="18">
        <v>10902</v>
      </c>
      <c r="B38" s="19" t="s">
        <v>114</v>
      </c>
      <c r="C38">
        <v>0</v>
      </c>
      <c r="D38" s="20">
        <v>1</v>
      </c>
      <c r="E38" s="21" t="s">
        <v>466</v>
      </c>
    </row>
    <row r="39" ht="20.25" spans="1:5">
      <c r="A39" s="18">
        <v>10903</v>
      </c>
      <c r="B39" s="19" t="s">
        <v>114</v>
      </c>
      <c r="C39">
        <v>0</v>
      </c>
      <c r="D39" s="20">
        <v>1</v>
      </c>
      <c r="E39" s="21" t="s">
        <v>466</v>
      </c>
    </row>
    <row r="40" ht="20.25" spans="1:5">
      <c r="A40" s="18">
        <v>10904</v>
      </c>
      <c r="B40" s="19" t="s">
        <v>114</v>
      </c>
      <c r="C40">
        <v>0</v>
      </c>
      <c r="D40" s="20">
        <v>1</v>
      </c>
      <c r="E40" s="21" t="s">
        <v>466</v>
      </c>
    </row>
    <row r="41" ht="20.25" spans="1:5">
      <c r="A41" s="18">
        <v>11001</v>
      </c>
      <c r="B41" s="19" t="s">
        <v>114</v>
      </c>
      <c r="C41">
        <v>0</v>
      </c>
      <c r="D41" s="20">
        <v>1</v>
      </c>
      <c r="E41" s="21" t="s">
        <v>466</v>
      </c>
    </row>
    <row r="42" ht="20.25" spans="1:5">
      <c r="A42" s="18">
        <v>11002</v>
      </c>
      <c r="B42" s="19" t="s">
        <v>114</v>
      </c>
      <c r="C42">
        <v>0</v>
      </c>
      <c r="D42" s="20">
        <v>1</v>
      </c>
      <c r="E42" s="21" t="s">
        <v>466</v>
      </c>
    </row>
    <row r="43" ht="20.25" spans="1:5">
      <c r="A43" s="18">
        <v>11003</v>
      </c>
      <c r="B43" s="19" t="s">
        <v>114</v>
      </c>
      <c r="C43">
        <v>0</v>
      </c>
      <c r="D43" s="20">
        <v>1</v>
      </c>
      <c r="E43" s="21" t="s">
        <v>466</v>
      </c>
    </row>
    <row r="44" ht="20.25" spans="1:5">
      <c r="A44" s="18">
        <v>11004</v>
      </c>
      <c r="B44" s="19" t="s">
        <v>114</v>
      </c>
      <c r="C44">
        <v>0</v>
      </c>
      <c r="D44" s="20">
        <v>1</v>
      </c>
      <c r="E44" s="21" t="s">
        <v>466</v>
      </c>
    </row>
    <row r="45" ht="20.25" spans="1:5">
      <c r="A45" s="18">
        <v>11101</v>
      </c>
      <c r="B45" s="19" t="s">
        <v>114</v>
      </c>
      <c r="C45">
        <v>0</v>
      </c>
      <c r="D45" s="20">
        <v>1</v>
      </c>
      <c r="E45" s="21" t="s">
        <v>466</v>
      </c>
    </row>
    <row r="46" ht="20.25" spans="1:5">
      <c r="A46" s="18">
        <v>11102</v>
      </c>
      <c r="B46" s="19" t="s">
        <v>114</v>
      </c>
      <c r="C46">
        <v>0</v>
      </c>
      <c r="D46" s="20">
        <v>1</v>
      </c>
      <c r="E46" s="21" t="s">
        <v>466</v>
      </c>
    </row>
    <row r="47" ht="20.25" spans="1:5">
      <c r="A47" s="18">
        <v>11103</v>
      </c>
      <c r="B47" s="19" t="s">
        <v>114</v>
      </c>
      <c r="C47">
        <v>0</v>
      </c>
      <c r="D47" s="20">
        <v>1</v>
      </c>
      <c r="E47" s="21" t="s">
        <v>466</v>
      </c>
    </row>
    <row r="48" ht="20.25" spans="1:5">
      <c r="A48" s="18">
        <v>11104</v>
      </c>
      <c r="B48" s="19" t="s">
        <v>114</v>
      </c>
      <c r="C48">
        <v>0</v>
      </c>
      <c r="D48" s="20">
        <v>1</v>
      </c>
      <c r="E48" s="21" t="s">
        <v>466</v>
      </c>
    </row>
    <row r="49" ht="20.25" spans="1:5">
      <c r="A49" s="18">
        <v>11201</v>
      </c>
      <c r="B49" s="19" t="s">
        <v>114</v>
      </c>
      <c r="C49">
        <v>0.04</v>
      </c>
      <c r="D49" s="20">
        <v>1</v>
      </c>
      <c r="E49" s="21" t="s">
        <v>466</v>
      </c>
    </row>
    <row r="50" ht="20.25" spans="1:5">
      <c r="A50" s="18">
        <v>11202</v>
      </c>
      <c r="B50" s="19" t="s">
        <v>114</v>
      </c>
      <c r="C50">
        <v>0.04</v>
      </c>
      <c r="D50" s="20">
        <v>1</v>
      </c>
      <c r="E50" s="21" t="s">
        <v>466</v>
      </c>
    </row>
    <row r="51" ht="20.25" spans="1:5">
      <c r="A51" s="18">
        <v>11203</v>
      </c>
      <c r="B51" s="19" t="s">
        <v>114</v>
      </c>
      <c r="C51">
        <v>0.04</v>
      </c>
      <c r="D51" s="20">
        <v>1</v>
      </c>
      <c r="E51" s="21" t="s">
        <v>466</v>
      </c>
    </row>
    <row r="52" ht="20.25" spans="1:5">
      <c r="A52" s="18">
        <v>11204</v>
      </c>
      <c r="B52" s="19" t="s">
        <v>114</v>
      </c>
      <c r="C52">
        <v>0.04</v>
      </c>
      <c r="D52" s="20">
        <v>1</v>
      </c>
      <c r="E52" s="21" t="s">
        <v>466</v>
      </c>
    </row>
    <row r="53" ht="20.25" spans="1:5">
      <c r="A53" s="18">
        <v>11301</v>
      </c>
      <c r="B53" s="19" t="s">
        <v>114</v>
      </c>
      <c r="C53">
        <v>0</v>
      </c>
      <c r="D53" s="20">
        <v>1</v>
      </c>
      <c r="E53" s="21" t="s">
        <v>466</v>
      </c>
    </row>
    <row r="54" ht="20.25" spans="1:5">
      <c r="A54" s="18">
        <v>11302</v>
      </c>
      <c r="B54" s="19" t="s">
        <v>114</v>
      </c>
      <c r="C54">
        <v>0</v>
      </c>
      <c r="D54" s="20">
        <v>1</v>
      </c>
      <c r="E54" s="21" t="s">
        <v>466</v>
      </c>
    </row>
    <row r="55" ht="20.25" spans="1:5">
      <c r="A55" s="18">
        <v>11303</v>
      </c>
      <c r="B55" s="19" t="s">
        <v>114</v>
      </c>
      <c r="C55">
        <v>0</v>
      </c>
      <c r="D55" s="20">
        <v>1</v>
      </c>
      <c r="E55" s="21" t="s">
        <v>466</v>
      </c>
    </row>
    <row r="56" ht="20.25" spans="1:5">
      <c r="A56" s="18">
        <v>11304</v>
      </c>
      <c r="B56" s="19" t="s">
        <v>114</v>
      </c>
      <c r="C56">
        <v>0</v>
      </c>
      <c r="D56" s="20">
        <v>1</v>
      </c>
      <c r="E56" s="21" t="s">
        <v>466</v>
      </c>
    </row>
    <row r="57" ht="20.25" spans="1:5">
      <c r="A57" s="18">
        <v>11401</v>
      </c>
      <c r="B57" s="19" t="s">
        <v>114</v>
      </c>
      <c r="C57">
        <v>0</v>
      </c>
      <c r="D57" s="20">
        <v>1</v>
      </c>
      <c r="E57" s="21" t="s">
        <v>466</v>
      </c>
    </row>
    <row r="58" ht="20.25" spans="1:5">
      <c r="A58" s="18">
        <v>11402</v>
      </c>
      <c r="B58" s="19" t="s">
        <v>114</v>
      </c>
      <c r="C58">
        <v>0</v>
      </c>
      <c r="D58" s="20">
        <v>1</v>
      </c>
      <c r="E58" s="21" t="s">
        <v>466</v>
      </c>
    </row>
    <row r="59" ht="20.25" spans="1:5">
      <c r="A59" s="18">
        <v>11403</v>
      </c>
      <c r="B59" s="19" t="s">
        <v>114</v>
      </c>
      <c r="C59">
        <v>0</v>
      </c>
      <c r="D59" s="20">
        <v>1</v>
      </c>
      <c r="E59" s="21" t="s">
        <v>466</v>
      </c>
    </row>
    <row r="60" ht="20.25" spans="1:5">
      <c r="A60" s="18">
        <v>11404</v>
      </c>
      <c r="B60" s="19" t="s">
        <v>114</v>
      </c>
      <c r="C60">
        <v>0</v>
      </c>
      <c r="D60" s="20">
        <v>1</v>
      </c>
      <c r="E60" s="21" t="s">
        <v>466</v>
      </c>
    </row>
    <row r="61" ht="20.25" spans="1:5">
      <c r="A61" s="18">
        <v>11501</v>
      </c>
      <c r="B61" s="19" t="s">
        <v>114</v>
      </c>
      <c r="C61">
        <v>0</v>
      </c>
      <c r="D61" s="20">
        <v>1</v>
      </c>
      <c r="E61" s="21" t="s">
        <v>466</v>
      </c>
    </row>
    <row r="62" ht="20.25" spans="1:5">
      <c r="A62" s="18">
        <v>11502</v>
      </c>
      <c r="B62" s="19" t="s">
        <v>114</v>
      </c>
      <c r="C62">
        <v>0</v>
      </c>
      <c r="D62" s="20">
        <v>1</v>
      </c>
      <c r="E62" s="21" t="s">
        <v>466</v>
      </c>
    </row>
    <row r="63" ht="20.25" spans="1:5">
      <c r="A63" s="18">
        <v>11503</v>
      </c>
      <c r="B63" s="19" t="s">
        <v>114</v>
      </c>
      <c r="C63">
        <v>0</v>
      </c>
      <c r="D63" s="20">
        <v>1</v>
      </c>
      <c r="E63" s="21" t="s">
        <v>466</v>
      </c>
    </row>
    <row r="64" ht="20.25" spans="1:5">
      <c r="A64" s="18">
        <v>11504</v>
      </c>
      <c r="B64" s="19" t="s">
        <v>114</v>
      </c>
      <c r="C64">
        <v>0</v>
      </c>
      <c r="D64" s="20">
        <v>1</v>
      </c>
      <c r="E64" s="21" t="s">
        <v>466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zoomScale="115" zoomScaleNormal="115" workbookViewId="0">
      <pane xSplit="1" ySplit="4" topLeftCell="B5" activePane="bottomRight" state="frozen"/>
      <selection/>
      <selection pane="topRight"/>
      <selection pane="bottomLeft"/>
      <selection pane="bottomRight" activeCell="W13" sqref="W13"/>
    </sheetView>
  </sheetViews>
  <sheetFormatPr defaultColWidth="9" defaultRowHeight="13.5"/>
  <cols>
    <col min="1" max="1" width="9.75" style="15" customWidth="1"/>
    <col min="2" max="2" width="5.43333333333333" style="15" customWidth="1"/>
    <col min="3" max="3" width="6.3" style="15" customWidth="1"/>
    <col min="4" max="4" width="5.75833333333333" style="15" customWidth="1"/>
    <col min="5" max="5" width="5.75" style="15" customWidth="1"/>
    <col min="6" max="6" width="6.075" style="15" customWidth="1"/>
    <col min="7" max="7" width="6.3" style="15" customWidth="1"/>
    <col min="8" max="8" width="5.325" style="15" customWidth="1"/>
    <col min="9" max="9" width="6.19166666666667" style="15" customWidth="1"/>
    <col min="10" max="10" width="5.75833333333333" style="15" customWidth="1"/>
    <col min="11" max="11" width="5.21666666666667" style="15" customWidth="1"/>
    <col min="12" max="12" width="6.2" style="15" customWidth="1"/>
    <col min="13" max="13" width="5.54166666666667" style="15" customWidth="1"/>
    <col min="14" max="14" width="6.51666666666667" style="15" customWidth="1"/>
    <col min="15" max="15" width="6.84166666666667" style="15" customWidth="1"/>
    <col min="16" max="16" width="7.06666666666667" style="15" customWidth="1"/>
    <col min="17" max="17" width="7.49166666666667" style="15" customWidth="1"/>
    <col min="18" max="18" width="6.85" style="15" customWidth="1"/>
    <col min="19" max="19" width="8.15" style="15" customWidth="1"/>
    <col min="20" max="20" width="7.825" style="15" customWidth="1"/>
    <col min="21" max="21" width="7.28333333333333" style="15" customWidth="1"/>
    <col min="22" max="16384" width="9" style="15"/>
  </cols>
  <sheetData>
    <row r="1" ht="17.25" spans="1:21">
      <c r="A1" s="1" t="s">
        <v>1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1</v>
      </c>
    </row>
    <row r="2" ht="18" spans="1:21">
      <c r="A2" s="2" t="s">
        <v>467</v>
      </c>
      <c r="B2" s="2" t="s">
        <v>468</v>
      </c>
      <c r="C2" s="2" t="s">
        <v>469</v>
      </c>
      <c r="D2" s="2" t="s">
        <v>470</v>
      </c>
      <c r="E2" s="2" t="s">
        <v>471</v>
      </c>
      <c r="F2" s="2" t="s">
        <v>472</v>
      </c>
      <c r="G2" s="2" t="s">
        <v>473</v>
      </c>
      <c r="H2" s="2" t="s">
        <v>474</v>
      </c>
      <c r="I2" s="2" t="s">
        <v>475</v>
      </c>
      <c r="J2" s="2" t="s">
        <v>476</v>
      </c>
      <c r="K2" s="2" t="s">
        <v>477</v>
      </c>
      <c r="L2" s="2" t="s">
        <v>478</v>
      </c>
      <c r="M2" s="2" t="s">
        <v>479</v>
      </c>
      <c r="N2" s="2" t="s">
        <v>480</v>
      </c>
      <c r="O2" s="2" t="s">
        <v>481</v>
      </c>
      <c r="P2" s="2" t="s">
        <v>482</v>
      </c>
      <c r="Q2" s="2" t="s">
        <v>483</v>
      </c>
      <c r="R2" s="2" t="s">
        <v>484</v>
      </c>
      <c r="S2" s="2" t="s">
        <v>485</v>
      </c>
      <c r="T2" s="2" t="s">
        <v>486</v>
      </c>
      <c r="U2" s="2" t="s">
        <v>487</v>
      </c>
    </row>
    <row r="3" ht="18" spans="1:21">
      <c r="A3" s="9" t="s">
        <v>488</v>
      </c>
      <c r="B3" s="9" t="s">
        <v>489</v>
      </c>
      <c r="C3" s="9" t="s">
        <v>490</v>
      </c>
      <c r="D3" s="9" t="s">
        <v>491</v>
      </c>
      <c r="E3" s="9" t="s">
        <v>492</v>
      </c>
      <c r="F3" s="9" t="s">
        <v>493</v>
      </c>
      <c r="G3" s="9" t="s">
        <v>494</v>
      </c>
      <c r="H3" s="9" t="s">
        <v>495</v>
      </c>
      <c r="I3" s="9" t="s">
        <v>496</v>
      </c>
      <c r="J3" s="9" t="s">
        <v>497</v>
      </c>
      <c r="K3" s="9" t="s">
        <v>498</v>
      </c>
      <c r="L3" s="9" t="s">
        <v>499</v>
      </c>
      <c r="M3" s="9" t="s">
        <v>500</v>
      </c>
      <c r="N3" s="9" t="s">
        <v>501</v>
      </c>
      <c r="O3" s="9" t="s">
        <v>502</v>
      </c>
      <c r="P3" s="9" t="s">
        <v>503</v>
      </c>
      <c r="Q3" s="9" t="s">
        <v>504</v>
      </c>
      <c r="R3" s="9" t="s">
        <v>505</v>
      </c>
      <c r="S3" s="9" t="s">
        <v>506</v>
      </c>
      <c r="T3" s="9" t="s">
        <v>507</v>
      </c>
      <c r="U3" s="9" t="s">
        <v>508</v>
      </c>
    </row>
    <row r="4" ht="48" customHeight="1" spans="1:21">
      <c r="A4" s="4" t="s">
        <v>509</v>
      </c>
      <c r="B4" s="4" t="s">
        <v>510</v>
      </c>
      <c r="C4" s="4" t="s">
        <v>511</v>
      </c>
      <c r="D4" s="4" t="s">
        <v>512</v>
      </c>
      <c r="E4" s="4" t="s">
        <v>513</v>
      </c>
      <c r="F4" s="4" t="s">
        <v>514</v>
      </c>
      <c r="G4" s="4" t="s">
        <v>515</v>
      </c>
      <c r="H4" s="4" t="s">
        <v>516</v>
      </c>
      <c r="I4" s="4" t="s">
        <v>517</v>
      </c>
      <c r="J4" s="4" t="s">
        <v>518</v>
      </c>
      <c r="K4" s="4" t="s">
        <v>518</v>
      </c>
      <c r="L4" s="4" t="s">
        <v>519</v>
      </c>
      <c r="M4" s="4" t="s">
        <v>520</v>
      </c>
      <c r="N4" s="4" t="s">
        <v>521</v>
      </c>
      <c r="O4" s="4" t="s">
        <v>522</v>
      </c>
      <c r="P4" s="4" t="s">
        <v>522</v>
      </c>
      <c r="Q4" s="4" t="s">
        <v>522</v>
      </c>
      <c r="R4" s="4" t="s">
        <v>522</v>
      </c>
      <c r="S4" s="4" t="s">
        <v>522</v>
      </c>
      <c r="T4" s="4" t="s">
        <v>522</v>
      </c>
      <c r="U4" s="4" t="s">
        <v>523</v>
      </c>
    </row>
    <row r="5" ht="17.25" spans="1:21">
      <c r="A5" s="16">
        <v>1</v>
      </c>
      <c r="B5" s="16">
        <v>10</v>
      </c>
      <c r="C5" s="16">
        <f>s_global!C15*[10]价值换算!$B$18</f>
        <v>60</v>
      </c>
      <c r="D5" s="16">
        <v>10</v>
      </c>
      <c r="E5" s="16">
        <v>10</v>
      </c>
      <c r="F5" s="16">
        <v>10</v>
      </c>
      <c r="G5" s="16">
        <v>10</v>
      </c>
      <c r="H5" s="15">
        <v>10</v>
      </c>
      <c r="I5" s="17">
        <v>100</v>
      </c>
      <c r="J5" s="15">
        <v>10</v>
      </c>
      <c r="K5" s="15">
        <v>20</v>
      </c>
      <c r="L5" s="15">
        <v>30</v>
      </c>
      <c r="M5" s="15">
        <v>0</v>
      </c>
      <c r="N5" s="15">
        <v>0</v>
      </c>
      <c r="O5" s="16" t="s">
        <v>524</v>
      </c>
      <c r="P5" s="16" t="s">
        <v>524</v>
      </c>
      <c r="Q5" s="16" t="s">
        <v>524</v>
      </c>
      <c r="R5" s="16" t="s">
        <v>524</v>
      </c>
      <c r="S5" s="16" t="s">
        <v>524</v>
      </c>
      <c r="T5" s="16" t="s">
        <v>524</v>
      </c>
      <c r="U5" s="16">
        <v>10</v>
      </c>
    </row>
    <row r="6" ht="17.25" spans="1:21">
      <c r="A6" s="16">
        <v>2</v>
      </c>
      <c r="B6" s="16">
        <v>10</v>
      </c>
      <c r="C6" s="16">
        <v>60</v>
      </c>
      <c r="D6" s="16">
        <v>20</v>
      </c>
      <c r="E6" s="16">
        <v>20</v>
      </c>
      <c r="F6" s="16">
        <v>20</v>
      </c>
      <c r="G6" s="16">
        <v>20</v>
      </c>
      <c r="H6" s="15">
        <v>20</v>
      </c>
      <c r="I6" s="17">
        <v>200</v>
      </c>
      <c r="J6" s="15">
        <v>20</v>
      </c>
      <c r="K6" s="15">
        <v>20</v>
      </c>
      <c r="L6" s="15">
        <v>30</v>
      </c>
      <c r="M6" s="15">
        <v>50</v>
      </c>
      <c r="N6" s="15">
        <v>50</v>
      </c>
      <c r="O6" s="16" t="s">
        <v>525</v>
      </c>
      <c r="P6" s="16" t="s">
        <v>525</v>
      </c>
      <c r="Q6" s="16" t="s">
        <v>525</v>
      </c>
      <c r="R6" s="16" t="s">
        <v>525</v>
      </c>
      <c r="S6" s="16" t="s">
        <v>525</v>
      </c>
      <c r="T6" s="16" t="s">
        <v>525</v>
      </c>
      <c r="U6" s="16">
        <v>20</v>
      </c>
    </row>
    <row r="7" ht="17.25" spans="1:21">
      <c r="A7" s="16">
        <v>3</v>
      </c>
      <c r="B7" s="16">
        <v>10</v>
      </c>
      <c r="C7" s="16">
        <v>60</v>
      </c>
      <c r="D7" s="16">
        <v>30</v>
      </c>
      <c r="E7" s="16">
        <v>30</v>
      </c>
      <c r="F7" s="16">
        <v>30</v>
      </c>
      <c r="G7" s="16">
        <v>30</v>
      </c>
      <c r="H7" s="15">
        <v>30</v>
      </c>
      <c r="I7" s="17">
        <v>300</v>
      </c>
      <c r="J7" s="15">
        <v>30</v>
      </c>
      <c r="K7" s="15">
        <v>40</v>
      </c>
      <c r="L7" s="15">
        <v>50</v>
      </c>
      <c r="M7" s="15">
        <v>100</v>
      </c>
      <c r="N7" s="15">
        <v>100</v>
      </c>
      <c r="O7" s="16" t="s">
        <v>526</v>
      </c>
      <c r="P7" s="16" t="s">
        <v>526</v>
      </c>
      <c r="Q7" s="16" t="s">
        <v>526</v>
      </c>
      <c r="R7" s="16" t="s">
        <v>526</v>
      </c>
      <c r="S7" s="16" t="s">
        <v>526</v>
      </c>
      <c r="T7" s="16" t="s">
        <v>526</v>
      </c>
      <c r="U7" s="16">
        <v>30</v>
      </c>
    </row>
    <row r="8" ht="17.25" spans="1:21">
      <c r="A8" s="16">
        <v>4</v>
      </c>
      <c r="B8" s="16">
        <v>15</v>
      </c>
      <c r="C8" s="16">
        <v>70</v>
      </c>
      <c r="D8" s="16">
        <v>40</v>
      </c>
      <c r="E8" s="16">
        <v>40</v>
      </c>
      <c r="F8" s="16">
        <v>40</v>
      </c>
      <c r="G8" s="16">
        <v>40</v>
      </c>
      <c r="H8" s="15">
        <v>40</v>
      </c>
      <c r="I8" s="17">
        <v>300</v>
      </c>
      <c r="J8" s="15">
        <v>40</v>
      </c>
      <c r="K8" s="15">
        <v>60</v>
      </c>
      <c r="L8" s="15">
        <v>70</v>
      </c>
      <c r="M8" s="15">
        <v>150</v>
      </c>
      <c r="N8" s="15">
        <v>150</v>
      </c>
      <c r="O8" s="16" t="s">
        <v>527</v>
      </c>
      <c r="P8" s="16" t="s">
        <v>527</v>
      </c>
      <c r="Q8" s="16" t="s">
        <v>527</v>
      </c>
      <c r="R8" s="16" t="s">
        <v>527</v>
      </c>
      <c r="S8" s="16" t="s">
        <v>527</v>
      </c>
      <c r="T8" s="16" t="s">
        <v>527</v>
      </c>
      <c r="U8" s="16">
        <v>40</v>
      </c>
    </row>
    <row r="9" ht="17.25" spans="1:21">
      <c r="A9" s="16">
        <v>5</v>
      </c>
      <c r="B9" s="16">
        <v>20</v>
      </c>
      <c r="C9" s="16">
        <v>70</v>
      </c>
      <c r="D9" s="16">
        <v>50</v>
      </c>
      <c r="E9" s="16">
        <v>50</v>
      </c>
      <c r="F9" s="16">
        <v>50</v>
      </c>
      <c r="G9" s="16">
        <v>50</v>
      </c>
      <c r="H9" s="15">
        <v>50</v>
      </c>
      <c r="I9" s="17">
        <v>300</v>
      </c>
      <c r="J9" s="15">
        <v>50</v>
      </c>
      <c r="K9" s="15">
        <v>80</v>
      </c>
      <c r="L9" s="15">
        <v>90</v>
      </c>
      <c r="M9" s="15">
        <v>200</v>
      </c>
      <c r="N9" s="15">
        <v>200</v>
      </c>
      <c r="O9" s="16" t="s">
        <v>528</v>
      </c>
      <c r="P9" s="16" t="s">
        <v>528</v>
      </c>
      <c r="Q9" s="16" t="s">
        <v>528</v>
      </c>
      <c r="R9" s="16" t="s">
        <v>528</v>
      </c>
      <c r="S9" s="16" t="s">
        <v>528</v>
      </c>
      <c r="T9" s="16" t="s">
        <v>528</v>
      </c>
      <c r="U9" s="16">
        <v>50</v>
      </c>
    </row>
    <row r="10" ht="17.25" spans="1:21">
      <c r="A10" s="16">
        <v>6</v>
      </c>
      <c r="B10" s="16">
        <v>25</v>
      </c>
      <c r="C10" s="16">
        <v>80</v>
      </c>
      <c r="D10" s="16">
        <v>60</v>
      </c>
      <c r="E10" s="16">
        <v>60</v>
      </c>
      <c r="F10" s="16">
        <v>60</v>
      </c>
      <c r="G10" s="16">
        <v>60</v>
      </c>
      <c r="H10" s="15">
        <v>-1</v>
      </c>
      <c r="I10" s="17">
        <v>300</v>
      </c>
      <c r="J10" s="15">
        <v>60</v>
      </c>
      <c r="K10" s="15">
        <v>100</v>
      </c>
      <c r="L10" s="15">
        <v>110</v>
      </c>
      <c r="M10" s="15">
        <v>250</v>
      </c>
      <c r="N10" s="15">
        <v>250</v>
      </c>
      <c r="O10" s="16" t="s">
        <v>529</v>
      </c>
      <c r="P10" s="16" t="s">
        <v>529</v>
      </c>
      <c r="Q10" s="16" t="s">
        <v>529</v>
      </c>
      <c r="R10" s="16" t="s">
        <v>529</v>
      </c>
      <c r="S10" s="16" t="s">
        <v>529</v>
      </c>
      <c r="T10" s="16" t="s">
        <v>529</v>
      </c>
      <c r="U10" s="16">
        <v>60</v>
      </c>
    </row>
    <row r="11" ht="17.25" spans="1:21">
      <c r="A11" s="16">
        <v>7</v>
      </c>
      <c r="B11" s="16">
        <v>30</v>
      </c>
      <c r="C11" s="16">
        <v>80</v>
      </c>
      <c r="D11" s="16">
        <v>70</v>
      </c>
      <c r="E11" s="16">
        <v>70</v>
      </c>
      <c r="F11" s="16">
        <v>70</v>
      </c>
      <c r="G11" s="16">
        <v>70</v>
      </c>
      <c r="H11" s="15">
        <v>-1</v>
      </c>
      <c r="I11" s="17">
        <v>300</v>
      </c>
      <c r="J11" s="15">
        <v>70</v>
      </c>
      <c r="K11" s="15">
        <v>120</v>
      </c>
      <c r="L11" s="15">
        <v>130</v>
      </c>
      <c r="M11" s="15">
        <v>300</v>
      </c>
      <c r="N11" s="15">
        <v>300</v>
      </c>
      <c r="O11" s="16" t="s">
        <v>530</v>
      </c>
      <c r="P11" s="16" t="s">
        <v>530</v>
      </c>
      <c r="Q11" s="16" t="s">
        <v>530</v>
      </c>
      <c r="R11" s="16" t="s">
        <v>530</v>
      </c>
      <c r="S11" s="16" t="s">
        <v>530</v>
      </c>
      <c r="T11" s="16" t="s">
        <v>530</v>
      </c>
      <c r="U11" s="16">
        <v>70</v>
      </c>
    </row>
    <row r="12" ht="17.25" spans="1:21">
      <c r="A12" s="16">
        <v>8</v>
      </c>
      <c r="B12" s="16">
        <v>35</v>
      </c>
      <c r="C12" s="16">
        <v>90</v>
      </c>
      <c r="D12" s="16">
        <v>80</v>
      </c>
      <c r="E12" s="16">
        <v>80</v>
      </c>
      <c r="F12" s="16">
        <v>80</v>
      </c>
      <c r="G12" s="16">
        <v>80</v>
      </c>
      <c r="H12" s="15">
        <v>-1</v>
      </c>
      <c r="I12" s="17">
        <v>300</v>
      </c>
      <c r="J12" s="15">
        <v>80</v>
      </c>
      <c r="K12" s="15">
        <v>140</v>
      </c>
      <c r="L12" s="15">
        <v>150</v>
      </c>
      <c r="M12" s="15">
        <v>350</v>
      </c>
      <c r="N12" s="15">
        <v>350</v>
      </c>
      <c r="O12" s="16" t="s">
        <v>531</v>
      </c>
      <c r="P12" s="16" t="s">
        <v>531</v>
      </c>
      <c r="Q12" s="16" t="s">
        <v>531</v>
      </c>
      <c r="R12" s="16" t="s">
        <v>531</v>
      </c>
      <c r="S12" s="16" t="s">
        <v>531</v>
      </c>
      <c r="T12" s="16" t="s">
        <v>531</v>
      </c>
      <c r="U12" s="16">
        <v>80</v>
      </c>
    </row>
    <row r="13" ht="17.25" spans="1:21">
      <c r="A13" s="16">
        <v>9</v>
      </c>
      <c r="B13" s="16">
        <v>40</v>
      </c>
      <c r="C13" s="16">
        <v>90</v>
      </c>
      <c r="D13" s="16">
        <v>90</v>
      </c>
      <c r="E13" s="16">
        <v>90</v>
      </c>
      <c r="F13" s="16">
        <v>90</v>
      </c>
      <c r="G13" s="16">
        <v>90</v>
      </c>
      <c r="H13" s="15">
        <v>-1</v>
      </c>
      <c r="I13" s="17">
        <v>300</v>
      </c>
      <c r="J13" s="15">
        <v>90</v>
      </c>
      <c r="K13" s="15">
        <v>160</v>
      </c>
      <c r="L13" s="15">
        <v>170</v>
      </c>
      <c r="M13" s="15">
        <v>400</v>
      </c>
      <c r="N13" s="15">
        <v>400</v>
      </c>
      <c r="O13" s="16" t="s">
        <v>532</v>
      </c>
      <c r="P13" s="16" t="s">
        <v>532</v>
      </c>
      <c r="Q13" s="16" t="s">
        <v>532</v>
      </c>
      <c r="R13" s="16" t="s">
        <v>532</v>
      </c>
      <c r="S13" s="16" t="s">
        <v>532</v>
      </c>
      <c r="T13" s="16" t="s">
        <v>532</v>
      </c>
      <c r="U13" s="16">
        <v>90</v>
      </c>
    </row>
    <row r="14" ht="17.25" spans="1:21">
      <c r="A14" s="16">
        <v>10</v>
      </c>
      <c r="B14" s="16">
        <v>45</v>
      </c>
      <c r="C14" s="16">
        <v>100</v>
      </c>
      <c r="D14" s="16">
        <v>100</v>
      </c>
      <c r="E14" s="16">
        <v>100</v>
      </c>
      <c r="F14" s="16">
        <v>100</v>
      </c>
      <c r="G14" s="16">
        <v>100</v>
      </c>
      <c r="H14" s="15">
        <v>-1</v>
      </c>
      <c r="I14" s="17">
        <v>300</v>
      </c>
      <c r="J14" s="15">
        <v>100</v>
      </c>
      <c r="K14" s="15">
        <v>180</v>
      </c>
      <c r="L14" s="15">
        <v>190</v>
      </c>
      <c r="M14" s="15">
        <v>450</v>
      </c>
      <c r="N14" s="15">
        <v>450</v>
      </c>
      <c r="O14" s="16" t="s">
        <v>533</v>
      </c>
      <c r="P14" s="16" t="s">
        <v>533</v>
      </c>
      <c r="Q14" s="16" t="s">
        <v>533</v>
      </c>
      <c r="R14" s="16" t="s">
        <v>533</v>
      </c>
      <c r="S14" s="16" t="s">
        <v>533</v>
      </c>
      <c r="T14" s="16" t="s">
        <v>533</v>
      </c>
      <c r="U14" s="16">
        <v>100</v>
      </c>
    </row>
    <row r="15" ht="17.25" spans="1:21">
      <c r="A15" s="16">
        <v>11</v>
      </c>
      <c r="B15" s="16">
        <v>50</v>
      </c>
      <c r="C15" s="16">
        <v>100</v>
      </c>
      <c r="D15" s="16">
        <v>110</v>
      </c>
      <c r="E15" s="16">
        <v>110</v>
      </c>
      <c r="F15" s="16">
        <v>110</v>
      </c>
      <c r="G15" s="16">
        <v>110</v>
      </c>
      <c r="H15" s="15">
        <v>-1</v>
      </c>
      <c r="I15" s="17">
        <v>300</v>
      </c>
      <c r="J15" s="15">
        <v>110</v>
      </c>
      <c r="K15" s="15">
        <v>200</v>
      </c>
      <c r="L15" s="15">
        <v>210</v>
      </c>
      <c r="M15" s="15">
        <v>500</v>
      </c>
      <c r="N15" s="15">
        <v>500</v>
      </c>
      <c r="O15" s="16" t="s">
        <v>534</v>
      </c>
      <c r="P15" s="16" t="s">
        <v>534</v>
      </c>
      <c r="Q15" s="16" t="s">
        <v>534</v>
      </c>
      <c r="R15" s="16" t="s">
        <v>534</v>
      </c>
      <c r="S15" s="16" t="s">
        <v>534</v>
      </c>
      <c r="T15" s="16" t="s">
        <v>534</v>
      </c>
      <c r="U15" s="16">
        <v>110</v>
      </c>
    </row>
    <row r="16" ht="17.25" spans="1:21">
      <c r="A16" s="16">
        <v>12</v>
      </c>
      <c r="B16" s="16">
        <v>55</v>
      </c>
      <c r="C16" s="16">
        <v>110</v>
      </c>
      <c r="D16" s="16">
        <v>120</v>
      </c>
      <c r="E16" s="16">
        <v>120</v>
      </c>
      <c r="F16" s="16">
        <v>120</v>
      </c>
      <c r="G16" s="16">
        <v>120</v>
      </c>
      <c r="H16" s="15">
        <v>-1</v>
      </c>
      <c r="I16" s="17">
        <v>300</v>
      </c>
      <c r="J16" s="15">
        <v>120</v>
      </c>
      <c r="K16" s="15">
        <v>220</v>
      </c>
      <c r="L16" s="15">
        <v>230</v>
      </c>
      <c r="M16" s="15">
        <v>550</v>
      </c>
      <c r="N16" s="15">
        <v>550</v>
      </c>
      <c r="O16" s="16" t="s">
        <v>535</v>
      </c>
      <c r="P16" s="16" t="s">
        <v>535</v>
      </c>
      <c r="Q16" s="16" t="s">
        <v>535</v>
      </c>
      <c r="R16" s="16" t="s">
        <v>535</v>
      </c>
      <c r="S16" s="16" t="s">
        <v>535</v>
      </c>
      <c r="T16" s="16" t="s">
        <v>535</v>
      </c>
      <c r="U16" s="16">
        <v>120</v>
      </c>
    </row>
    <row r="17" ht="17.25" spans="1:21">
      <c r="A17" s="16">
        <v>13</v>
      </c>
      <c r="B17" s="16">
        <v>60</v>
      </c>
      <c r="C17" s="16">
        <v>110</v>
      </c>
      <c r="D17" s="16">
        <v>130</v>
      </c>
      <c r="E17" s="16">
        <v>130</v>
      </c>
      <c r="F17" s="16">
        <v>130</v>
      </c>
      <c r="G17" s="16">
        <v>130</v>
      </c>
      <c r="H17" s="15">
        <v>-1</v>
      </c>
      <c r="I17" s="17">
        <v>300</v>
      </c>
      <c r="J17" s="15">
        <v>130</v>
      </c>
      <c r="K17" s="15">
        <v>240</v>
      </c>
      <c r="L17" s="15">
        <v>250</v>
      </c>
      <c r="M17" s="15">
        <v>600</v>
      </c>
      <c r="N17" s="15">
        <v>600</v>
      </c>
      <c r="O17" s="16" t="s">
        <v>536</v>
      </c>
      <c r="P17" s="16" t="s">
        <v>536</v>
      </c>
      <c r="Q17" s="16" t="s">
        <v>536</v>
      </c>
      <c r="R17" s="16" t="s">
        <v>536</v>
      </c>
      <c r="S17" s="16" t="s">
        <v>536</v>
      </c>
      <c r="T17" s="16" t="s">
        <v>536</v>
      </c>
      <c r="U17" s="16">
        <v>130</v>
      </c>
    </row>
    <row r="18" ht="17.25" spans="1:21">
      <c r="A18" s="16">
        <v>14</v>
      </c>
      <c r="B18" s="16">
        <v>65</v>
      </c>
      <c r="C18" s="16">
        <v>120</v>
      </c>
      <c r="D18" s="16">
        <v>140</v>
      </c>
      <c r="E18" s="16">
        <v>140</v>
      </c>
      <c r="F18" s="16">
        <v>140</v>
      </c>
      <c r="G18" s="16">
        <v>140</v>
      </c>
      <c r="H18" s="15">
        <v>-1</v>
      </c>
      <c r="I18" s="17">
        <v>300</v>
      </c>
      <c r="J18" s="15">
        <v>140</v>
      </c>
      <c r="K18" s="15">
        <v>260</v>
      </c>
      <c r="L18" s="15">
        <v>270</v>
      </c>
      <c r="M18" s="15">
        <v>650</v>
      </c>
      <c r="N18" s="15">
        <v>650</v>
      </c>
      <c r="O18" s="16" t="s">
        <v>537</v>
      </c>
      <c r="P18" s="16" t="s">
        <v>537</v>
      </c>
      <c r="Q18" s="16" t="s">
        <v>537</v>
      </c>
      <c r="R18" s="16" t="s">
        <v>537</v>
      </c>
      <c r="S18" s="16" t="s">
        <v>537</v>
      </c>
      <c r="T18" s="16" t="s">
        <v>537</v>
      </c>
      <c r="U18" s="16">
        <v>140</v>
      </c>
    </row>
    <row r="19" ht="17.25" spans="1:21">
      <c r="A19" s="16">
        <v>15</v>
      </c>
      <c r="B19" s="16">
        <v>70</v>
      </c>
      <c r="C19" s="16">
        <v>120</v>
      </c>
      <c r="D19" s="16">
        <v>150</v>
      </c>
      <c r="E19" s="16">
        <v>150</v>
      </c>
      <c r="F19" s="16">
        <v>150</v>
      </c>
      <c r="G19" s="16">
        <v>150</v>
      </c>
      <c r="H19" s="15">
        <v>-1</v>
      </c>
      <c r="I19" s="17">
        <v>300</v>
      </c>
      <c r="J19" s="15">
        <v>150</v>
      </c>
      <c r="K19" s="15">
        <v>280</v>
      </c>
      <c r="L19" s="15">
        <v>290</v>
      </c>
      <c r="M19" s="15">
        <v>700</v>
      </c>
      <c r="N19" s="15">
        <v>700</v>
      </c>
      <c r="O19" s="16" t="s">
        <v>538</v>
      </c>
      <c r="P19" s="16" t="s">
        <v>538</v>
      </c>
      <c r="Q19" s="16" t="s">
        <v>538</v>
      </c>
      <c r="R19" s="16" t="s">
        <v>538</v>
      </c>
      <c r="S19" s="16" t="s">
        <v>538</v>
      </c>
      <c r="T19" s="16" t="s">
        <v>538</v>
      </c>
      <c r="U19" s="16">
        <v>150</v>
      </c>
    </row>
    <row r="20" ht="17.25" spans="1:21">
      <c r="A20" s="16">
        <v>16</v>
      </c>
      <c r="B20" s="16">
        <v>75</v>
      </c>
      <c r="C20" s="16">
        <v>130</v>
      </c>
      <c r="D20" s="16">
        <v>160</v>
      </c>
      <c r="E20" s="16">
        <v>160</v>
      </c>
      <c r="F20" s="16">
        <v>160</v>
      </c>
      <c r="G20" s="16">
        <v>160</v>
      </c>
      <c r="H20" s="15">
        <v>-1</v>
      </c>
      <c r="I20" s="17">
        <v>300</v>
      </c>
      <c r="J20" s="15">
        <v>160</v>
      </c>
      <c r="K20" s="15">
        <v>300</v>
      </c>
      <c r="L20" s="15">
        <v>310</v>
      </c>
      <c r="M20" s="15">
        <v>750</v>
      </c>
      <c r="N20" s="15">
        <v>750</v>
      </c>
      <c r="O20" s="16" t="s">
        <v>539</v>
      </c>
      <c r="P20" s="16" t="s">
        <v>539</v>
      </c>
      <c r="Q20" s="16" t="s">
        <v>539</v>
      </c>
      <c r="R20" s="16" t="s">
        <v>539</v>
      </c>
      <c r="S20" s="16" t="s">
        <v>539</v>
      </c>
      <c r="T20" s="16" t="s">
        <v>539</v>
      </c>
      <c r="U20" s="16">
        <v>160</v>
      </c>
    </row>
    <row r="21" ht="17.25" spans="1:21">
      <c r="A21" s="16">
        <v>17</v>
      </c>
      <c r="B21" s="16">
        <v>80</v>
      </c>
      <c r="C21" s="16">
        <v>130</v>
      </c>
      <c r="D21" s="16">
        <v>170</v>
      </c>
      <c r="E21" s="16">
        <v>170</v>
      </c>
      <c r="F21" s="16">
        <v>170</v>
      </c>
      <c r="G21" s="16">
        <v>170</v>
      </c>
      <c r="H21" s="15">
        <v>-1</v>
      </c>
      <c r="I21" s="17">
        <v>300</v>
      </c>
      <c r="J21" s="15">
        <v>170</v>
      </c>
      <c r="K21" s="15">
        <v>320</v>
      </c>
      <c r="L21" s="15">
        <v>330</v>
      </c>
      <c r="M21" s="15">
        <v>800</v>
      </c>
      <c r="N21" s="15">
        <v>800</v>
      </c>
      <c r="O21" s="16" t="s">
        <v>540</v>
      </c>
      <c r="P21" s="16" t="s">
        <v>540</v>
      </c>
      <c r="Q21" s="16" t="s">
        <v>540</v>
      </c>
      <c r="R21" s="16" t="s">
        <v>540</v>
      </c>
      <c r="S21" s="16" t="s">
        <v>540</v>
      </c>
      <c r="T21" s="16" t="s">
        <v>540</v>
      </c>
      <c r="U21" s="16">
        <v>170</v>
      </c>
    </row>
    <row r="22" ht="17.25" spans="1:21">
      <c r="A22" s="16">
        <v>18</v>
      </c>
      <c r="B22" s="16">
        <v>85</v>
      </c>
      <c r="C22" s="16">
        <v>140</v>
      </c>
      <c r="D22" s="16">
        <v>180</v>
      </c>
      <c r="E22" s="16">
        <v>180</v>
      </c>
      <c r="F22" s="16">
        <v>180</v>
      </c>
      <c r="G22" s="16">
        <v>180</v>
      </c>
      <c r="H22" s="15">
        <v>-1</v>
      </c>
      <c r="I22" s="17">
        <v>300</v>
      </c>
      <c r="J22" s="15">
        <v>180</v>
      </c>
      <c r="K22" s="15">
        <v>340</v>
      </c>
      <c r="L22" s="15">
        <v>350</v>
      </c>
      <c r="M22" s="15">
        <v>850</v>
      </c>
      <c r="N22" s="15">
        <v>850</v>
      </c>
      <c r="O22" s="16" t="s">
        <v>541</v>
      </c>
      <c r="P22" s="16" t="s">
        <v>541</v>
      </c>
      <c r="Q22" s="16" t="s">
        <v>541</v>
      </c>
      <c r="R22" s="16" t="s">
        <v>541</v>
      </c>
      <c r="S22" s="16" t="s">
        <v>541</v>
      </c>
      <c r="T22" s="16" t="s">
        <v>541</v>
      </c>
      <c r="U22" s="16">
        <v>180</v>
      </c>
    </row>
    <row r="23" ht="17.25" spans="1:21">
      <c r="A23" s="16">
        <v>19</v>
      </c>
      <c r="B23" s="16">
        <v>90</v>
      </c>
      <c r="C23" s="16">
        <v>140</v>
      </c>
      <c r="D23" s="16">
        <v>190</v>
      </c>
      <c r="E23" s="16">
        <v>190</v>
      </c>
      <c r="F23" s="16">
        <v>190</v>
      </c>
      <c r="G23" s="16">
        <v>190</v>
      </c>
      <c r="H23" s="15">
        <v>-1</v>
      </c>
      <c r="I23" s="17">
        <v>300</v>
      </c>
      <c r="J23" s="15">
        <v>190</v>
      </c>
      <c r="K23" s="15">
        <v>360</v>
      </c>
      <c r="L23" s="15">
        <v>370</v>
      </c>
      <c r="M23" s="15">
        <v>900</v>
      </c>
      <c r="N23" s="15">
        <v>900</v>
      </c>
      <c r="O23" s="16" t="s">
        <v>542</v>
      </c>
      <c r="P23" s="16" t="s">
        <v>542</v>
      </c>
      <c r="Q23" s="16" t="s">
        <v>542</v>
      </c>
      <c r="R23" s="16" t="s">
        <v>542</v>
      </c>
      <c r="S23" s="16" t="s">
        <v>542</v>
      </c>
      <c r="T23" s="16" t="s">
        <v>542</v>
      </c>
      <c r="U23" s="16">
        <v>190</v>
      </c>
    </row>
    <row r="24" ht="17.25" spans="1:21">
      <c r="A24" s="16">
        <v>20</v>
      </c>
      <c r="B24" s="16">
        <v>95</v>
      </c>
      <c r="C24" s="16">
        <v>150</v>
      </c>
      <c r="D24" s="16">
        <v>200</v>
      </c>
      <c r="E24" s="16">
        <v>200</v>
      </c>
      <c r="F24" s="16">
        <v>200</v>
      </c>
      <c r="G24" s="16">
        <v>200</v>
      </c>
      <c r="H24" s="15">
        <v>-1</v>
      </c>
      <c r="I24" s="17">
        <v>300</v>
      </c>
      <c r="J24" s="15">
        <v>200</v>
      </c>
      <c r="K24" s="15">
        <v>380</v>
      </c>
      <c r="L24" s="15">
        <v>390</v>
      </c>
      <c r="M24" s="15">
        <v>950</v>
      </c>
      <c r="N24" s="15">
        <v>950</v>
      </c>
      <c r="O24" s="16" t="s">
        <v>543</v>
      </c>
      <c r="P24" s="16" t="s">
        <v>543</v>
      </c>
      <c r="Q24" s="16" t="s">
        <v>543</v>
      </c>
      <c r="R24" s="16" t="s">
        <v>543</v>
      </c>
      <c r="S24" s="16" t="s">
        <v>543</v>
      </c>
      <c r="T24" s="16" t="s">
        <v>543</v>
      </c>
      <c r="U24" s="16">
        <v>200</v>
      </c>
    </row>
  </sheetData>
  <dataValidations count="1">
    <dataValidation type="list" allowBlank="1" showInputMessage="1" showErrorMessage="1" sqref="A1:K1 L1 M1:P1 Q1 R1:U1">
      <formula1>"int,string,float"</formula1>
    </dataValidation>
  </dataValidations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0"/>
  <sheetViews>
    <sheetView zoomScale="130" zoomScaleNormal="130" workbookViewId="0">
      <pane xSplit="1" ySplit="4" topLeftCell="B5" activePane="bottomRight" state="frozen"/>
      <selection/>
      <selection pane="topRight"/>
      <selection pane="bottomLeft"/>
      <selection pane="bottomRight" activeCell="D7" sqref="D7"/>
    </sheetView>
  </sheetViews>
  <sheetFormatPr defaultColWidth="9" defaultRowHeight="13.5"/>
  <cols>
    <col min="1" max="1" width="10.375" customWidth="1"/>
    <col min="2" max="2" width="7.69166666666667" customWidth="1"/>
    <col min="3" max="3" width="6.15833333333333" customWidth="1"/>
    <col min="4" max="4" width="6.925" customWidth="1"/>
    <col min="5" max="5" width="6.63333333333333" customWidth="1"/>
    <col min="6" max="6" width="6.91666666666667" customWidth="1"/>
    <col min="7" max="8" width="7.30833333333333" customWidth="1"/>
    <col min="9" max="9" width="6.25" customWidth="1"/>
    <col min="10" max="10" width="5.09166666666667" customWidth="1"/>
    <col min="11" max="11" width="6.05" customWidth="1"/>
    <col min="12" max="12" width="5.375" customWidth="1"/>
    <col min="13" max="13" width="4.9" customWidth="1"/>
    <col min="14" max="14" width="4.99166666666667" customWidth="1"/>
    <col min="15" max="15" width="5.95833333333333" customWidth="1"/>
    <col min="16" max="16" width="5.76666666666667" customWidth="1"/>
    <col min="17" max="17" width="7.10833333333333" customWidth="1"/>
    <col min="18" max="19" width="5.475" customWidth="1"/>
    <col min="20" max="20" width="7.39166666666667" customWidth="1"/>
    <col min="21" max="21" width="6.725" customWidth="1"/>
    <col min="22" max="22" width="6.34166666666667" customWidth="1"/>
    <col min="23" max="23" width="71.6333333333333" customWidth="1"/>
    <col min="24" max="24" width="19.5" customWidth="1"/>
  </cols>
  <sheetData>
    <row r="1" ht="17.25" spans="1:24">
      <c r="A1" s="1" t="s">
        <v>1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0</v>
      </c>
      <c r="X1" s="1" t="s">
        <v>0</v>
      </c>
    </row>
    <row r="2" ht="18" spans="1:24">
      <c r="A2" s="2" t="s">
        <v>544</v>
      </c>
      <c r="B2" s="2" t="s">
        <v>545</v>
      </c>
      <c r="C2" s="2" t="s">
        <v>546</v>
      </c>
      <c r="D2" s="2" t="s">
        <v>547</v>
      </c>
      <c r="E2" s="2" t="s">
        <v>548</v>
      </c>
      <c r="F2" s="2" t="s">
        <v>549</v>
      </c>
      <c r="G2" s="2" t="s">
        <v>550</v>
      </c>
      <c r="H2" s="2" t="s">
        <v>551</v>
      </c>
      <c r="I2" s="2" t="s">
        <v>552</v>
      </c>
      <c r="J2" s="2" t="s">
        <v>553</v>
      </c>
      <c r="K2" s="2" t="s">
        <v>554</v>
      </c>
      <c r="L2" s="2" t="s">
        <v>555</v>
      </c>
      <c r="M2" s="2" t="s">
        <v>556</v>
      </c>
      <c r="N2" s="2" t="s">
        <v>557</v>
      </c>
      <c r="O2" s="2" t="s">
        <v>558</v>
      </c>
      <c r="P2" s="2" t="s">
        <v>559</v>
      </c>
      <c r="Q2" s="2" t="s">
        <v>481</v>
      </c>
      <c r="R2" s="2" t="s">
        <v>482</v>
      </c>
      <c r="S2" s="2" t="s">
        <v>483</v>
      </c>
      <c r="T2" s="2" t="s">
        <v>484</v>
      </c>
      <c r="U2" s="2" t="s">
        <v>485</v>
      </c>
      <c r="V2" s="2" t="s">
        <v>486</v>
      </c>
      <c r="W2" s="2" t="s">
        <v>560</v>
      </c>
      <c r="X2" s="12" t="s">
        <v>7</v>
      </c>
    </row>
    <row r="3" ht="18" spans="1:24">
      <c r="A3" s="9" t="s">
        <v>561</v>
      </c>
      <c r="B3" s="9" t="s">
        <v>562</v>
      </c>
      <c r="C3" s="9" t="s">
        <v>563</v>
      </c>
      <c r="D3" s="9" t="s">
        <v>564</v>
      </c>
      <c r="E3" s="9" t="s">
        <v>565</v>
      </c>
      <c r="F3" s="9" t="s">
        <v>566</v>
      </c>
      <c r="G3" s="9" t="s">
        <v>567</v>
      </c>
      <c r="H3" s="9" t="s">
        <v>568</v>
      </c>
      <c r="I3" s="9" t="s">
        <v>569</v>
      </c>
      <c r="J3" s="9" t="s">
        <v>570</v>
      </c>
      <c r="K3" s="9" t="s">
        <v>571</v>
      </c>
      <c r="L3" s="9" t="s">
        <v>572</v>
      </c>
      <c r="M3" s="9" t="s">
        <v>573</v>
      </c>
      <c r="N3" s="9" t="s">
        <v>491</v>
      </c>
      <c r="O3" s="9" t="s">
        <v>492</v>
      </c>
      <c r="P3" s="9" t="s">
        <v>574</v>
      </c>
      <c r="Q3" s="9" t="s">
        <v>575</v>
      </c>
      <c r="R3" s="9" t="s">
        <v>576</v>
      </c>
      <c r="S3" s="9" t="s">
        <v>577</v>
      </c>
      <c r="T3" s="9" t="s">
        <v>578</v>
      </c>
      <c r="U3" s="9" t="s">
        <v>506</v>
      </c>
      <c r="V3" s="9" t="s">
        <v>507</v>
      </c>
      <c r="W3" s="9" t="s">
        <v>579</v>
      </c>
      <c r="X3" s="3" t="s">
        <v>13</v>
      </c>
    </row>
    <row r="4" ht="120.75" spans="1:24">
      <c r="A4" s="4" t="s">
        <v>580</v>
      </c>
      <c r="B4" s="4" t="s">
        <v>562</v>
      </c>
      <c r="C4" s="4" t="s">
        <v>581</v>
      </c>
      <c r="D4" s="4" t="s">
        <v>582</v>
      </c>
      <c r="E4" s="4" t="s">
        <v>583</v>
      </c>
      <c r="F4" s="4" t="s">
        <v>584</v>
      </c>
      <c r="G4" s="4" t="s">
        <v>585</v>
      </c>
      <c r="H4" s="4" t="s">
        <v>585</v>
      </c>
      <c r="I4" s="4" t="s">
        <v>584</v>
      </c>
      <c r="J4" s="4" t="s">
        <v>586</v>
      </c>
      <c r="K4" s="4" t="s">
        <v>587</v>
      </c>
      <c r="L4" s="4" t="s">
        <v>588</v>
      </c>
      <c r="M4" s="4" t="s">
        <v>589</v>
      </c>
      <c r="N4" s="4" t="s">
        <v>590</v>
      </c>
      <c r="O4" s="4" t="s">
        <v>591</v>
      </c>
      <c r="P4" s="4" t="s">
        <v>574</v>
      </c>
      <c r="Q4" s="4" t="s">
        <v>575</v>
      </c>
      <c r="R4" s="4" t="s">
        <v>576</v>
      </c>
      <c r="S4" s="4" t="s">
        <v>577</v>
      </c>
      <c r="T4" s="4" t="s">
        <v>575</v>
      </c>
      <c r="U4" s="4" t="s">
        <v>575</v>
      </c>
      <c r="V4" s="4" t="s">
        <v>575</v>
      </c>
      <c r="W4" s="4" t="s">
        <v>592</v>
      </c>
      <c r="X4" s="13" t="s">
        <v>19</v>
      </c>
    </row>
    <row r="5" ht="17.25" spans="1:24">
      <c r="A5" s="10">
        <v>0</v>
      </c>
      <c r="B5" s="10">
        <v>0</v>
      </c>
      <c r="C5" s="10">
        <f>[7]金币投放!$AR5</f>
        <v>10</v>
      </c>
      <c r="D5" s="10">
        <v>2000</v>
      </c>
      <c r="E5" s="10">
        <f>[6]体力规划!$Q2</f>
        <v>30</v>
      </c>
      <c r="F5" s="10">
        <v>0</v>
      </c>
      <c r="G5" s="10">
        <v>0</v>
      </c>
      <c r="H5" s="10">
        <v>0</v>
      </c>
      <c r="I5" s="10">
        <v>0</v>
      </c>
      <c r="J5" s="10">
        <f>[6]体力规划!$N2</f>
        <v>1</v>
      </c>
      <c r="K5" s="10">
        <v>1</v>
      </c>
      <c r="L5" s="10">
        <v>1</v>
      </c>
      <c r="M5" s="10">
        <v>0</v>
      </c>
      <c r="N5" s="10">
        <v>0</v>
      </c>
      <c r="O5" s="10">
        <v>0</v>
      </c>
      <c r="P5" s="10">
        <v>3</v>
      </c>
      <c r="Q5" s="10">
        <v>5</v>
      </c>
      <c r="R5" s="10">
        <v>5</v>
      </c>
      <c r="S5" s="10">
        <v>5</v>
      </c>
      <c r="T5" s="10">
        <v>5</v>
      </c>
      <c r="U5" s="10">
        <v>5</v>
      </c>
      <c r="V5" s="10">
        <v>5</v>
      </c>
      <c r="W5" s="5"/>
      <c r="X5" s="10"/>
    </row>
    <row r="6" ht="17.25" spans="1:24">
      <c r="A6" s="10">
        <v>1</v>
      </c>
      <c r="B6" s="10">
        <v>50</v>
      </c>
      <c r="C6" s="10">
        <f>[7]金币投放!$AR6</f>
        <v>20</v>
      </c>
      <c r="D6" s="10">
        <v>2000</v>
      </c>
      <c r="E6" s="10">
        <f>[6]体力规划!$Q3</f>
        <v>30</v>
      </c>
      <c r="F6" s="11">
        <v>1</v>
      </c>
      <c r="G6" s="10">
        <v>1</v>
      </c>
      <c r="H6" s="10">
        <v>1</v>
      </c>
      <c r="I6" s="10">
        <v>0</v>
      </c>
      <c r="J6" s="10">
        <f>[6]体力规划!$N3</f>
        <v>2</v>
      </c>
      <c r="K6" s="10">
        <v>1</v>
      </c>
      <c r="L6" s="10">
        <v>1</v>
      </c>
      <c r="M6" s="11">
        <v>0</v>
      </c>
      <c r="N6" s="10">
        <v>1</v>
      </c>
      <c r="O6" s="10">
        <v>1</v>
      </c>
      <c r="P6" s="10">
        <v>4</v>
      </c>
      <c r="Q6" s="10">
        <v>10</v>
      </c>
      <c r="R6" s="10">
        <v>10</v>
      </c>
      <c r="S6" s="10">
        <v>10</v>
      </c>
      <c r="T6" s="10">
        <v>10</v>
      </c>
      <c r="U6" s="10">
        <v>10</v>
      </c>
      <c r="V6" s="10">
        <v>10</v>
      </c>
      <c r="W6" s="14" t="s">
        <v>593</v>
      </c>
      <c r="X6" s="10" t="s">
        <v>594</v>
      </c>
    </row>
    <row r="7" ht="17.25" spans="1:24">
      <c r="A7" s="10">
        <v>2</v>
      </c>
      <c r="B7" s="10">
        <v>150</v>
      </c>
      <c r="C7" s="10">
        <f>[7]金币投放!$AR7</f>
        <v>30</v>
      </c>
      <c r="D7" s="10">
        <v>2000</v>
      </c>
      <c r="E7" s="10">
        <f>[6]体力规划!$Q4</f>
        <v>30</v>
      </c>
      <c r="F7" s="11">
        <v>1</v>
      </c>
      <c r="G7" s="10">
        <v>2</v>
      </c>
      <c r="H7" s="10">
        <v>2</v>
      </c>
      <c r="I7" s="10">
        <v>0</v>
      </c>
      <c r="J7" s="10">
        <f>[6]体力规划!$N4</f>
        <v>3</v>
      </c>
      <c r="K7" s="10">
        <v>1</v>
      </c>
      <c r="L7" s="10">
        <v>1</v>
      </c>
      <c r="M7" s="11">
        <v>0</v>
      </c>
      <c r="N7" s="10">
        <v>1</v>
      </c>
      <c r="O7" s="10">
        <v>1</v>
      </c>
      <c r="P7" s="10">
        <v>5</v>
      </c>
      <c r="Q7" s="10">
        <v>15</v>
      </c>
      <c r="R7" s="10">
        <v>15</v>
      </c>
      <c r="S7" s="10">
        <v>15</v>
      </c>
      <c r="T7" s="10">
        <v>15</v>
      </c>
      <c r="U7" s="10">
        <v>15</v>
      </c>
      <c r="V7" s="10">
        <v>15</v>
      </c>
      <c r="W7" s="14" t="s">
        <v>595</v>
      </c>
      <c r="X7" s="10" t="s">
        <v>596</v>
      </c>
    </row>
    <row r="8" ht="17.25" spans="1:24">
      <c r="A8" s="10">
        <v>3</v>
      </c>
      <c r="B8" s="10">
        <v>300</v>
      </c>
      <c r="C8" s="10">
        <f>[7]金币投放!$AR8</f>
        <v>40</v>
      </c>
      <c r="D8" s="10">
        <v>2000</v>
      </c>
      <c r="E8" s="10">
        <f>[6]体力规划!$Q5</f>
        <v>30</v>
      </c>
      <c r="F8" s="11">
        <v>1</v>
      </c>
      <c r="G8" s="10">
        <v>3</v>
      </c>
      <c r="H8" s="10">
        <v>3</v>
      </c>
      <c r="I8" s="11">
        <v>1</v>
      </c>
      <c r="J8" s="10">
        <f>[6]体力规划!$N5</f>
        <v>3</v>
      </c>
      <c r="K8" s="11">
        <v>1</v>
      </c>
      <c r="L8" s="11">
        <v>1</v>
      </c>
      <c r="M8" s="11">
        <v>0</v>
      </c>
      <c r="N8" s="10">
        <v>1</v>
      </c>
      <c r="O8" s="11">
        <v>1</v>
      </c>
      <c r="P8" s="10">
        <v>6</v>
      </c>
      <c r="Q8" s="10">
        <v>20</v>
      </c>
      <c r="R8" s="10">
        <v>20</v>
      </c>
      <c r="S8" s="10">
        <v>20</v>
      </c>
      <c r="T8" s="10">
        <v>20</v>
      </c>
      <c r="U8" s="10">
        <v>20</v>
      </c>
      <c r="V8" s="10">
        <v>20</v>
      </c>
      <c r="W8" s="14" t="s">
        <v>597</v>
      </c>
      <c r="X8" s="10" t="s">
        <v>598</v>
      </c>
    </row>
    <row r="9" ht="17.25" spans="1:24">
      <c r="A9" s="10">
        <v>4</v>
      </c>
      <c r="B9" s="10">
        <v>500</v>
      </c>
      <c r="C9" s="10">
        <f>[7]金币投放!$AR9</f>
        <v>50</v>
      </c>
      <c r="D9" s="10">
        <v>2000</v>
      </c>
      <c r="E9" s="10">
        <f>[6]体力规划!$Q6</f>
        <v>30</v>
      </c>
      <c r="F9" s="11">
        <v>1</v>
      </c>
      <c r="G9" s="10">
        <v>4</v>
      </c>
      <c r="H9" s="10">
        <v>4</v>
      </c>
      <c r="I9" s="11">
        <v>1</v>
      </c>
      <c r="J9" s="10">
        <f>[6]体力规划!$N6</f>
        <v>4</v>
      </c>
      <c r="K9" s="11">
        <v>1</v>
      </c>
      <c r="L9" s="11">
        <v>1</v>
      </c>
      <c r="M9" s="11">
        <v>0</v>
      </c>
      <c r="N9" s="10">
        <v>1</v>
      </c>
      <c r="O9" s="11">
        <v>2</v>
      </c>
      <c r="P9" s="10">
        <v>7</v>
      </c>
      <c r="Q9" s="10">
        <v>25</v>
      </c>
      <c r="R9" s="10">
        <v>25</v>
      </c>
      <c r="S9" s="10">
        <v>25</v>
      </c>
      <c r="T9" s="10">
        <v>25</v>
      </c>
      <c r="U9" s="10">
        <v>25</v>
      </c>
      <c r="V9" s="10">
        <v>25</v>
      </c>
      <c r="W9" s="14" t="s">
        <v>599</v>
      </c>
      <c r="X9" s="10" t="s">
        <v>600</v>
      </c>
    </row>
    <row r="10" ht="17.25" spans="1:24">
      <c r="A10" s="10">
        <v>5</v>
      </c>
      <c r="B10" s="10">
        <v>1000</v>
      </c>
      <c r="C10" s="10">
        <f>[7]金币投放!$AR10</f>
        <v>60</v>
      </c>
      <c r="D10" s="10">
        <v>2000</v>
      </c>
      <c r="E10" s="10">
        <f>[6]体力规划!$Q7</f>
        <v>30</v>
      </c>
      <c r="F10" s="11">
        <v>1</v>
      </c>
      <c r="G10" s="10">
        <v>5</v>
      </c>
      <c r="H10" s="10">
        <v>5</v>
      </c>
      <c r="I10" s="11">
        <v>1</v>
      </c>
      <c r="J10" s="10">
        <f>[6]体力规划!$N7</f>
        <v>4</v>
      </c>
      <c r="K10" s="11">
        <v>1</v>
      </c>
      <c r="L10" s="11">
        <v>1</v>
      </c>
      <c r="M10" s="11">
        <v>0</v>
      </c>
      <c r="N10" s="10">
        <v>1</v>
      </c>
      <c r="O10" s="11">
        <v>2</v>
      </c>
      <c r="P10" s="10">
        <v>8</v>
      </c>
      <c r="Q10" s="10">
        <v>30</v>
      </c>
      <c r="R10" s="10">
        <v>30</v>
      </c>
      <c r="S10" s="10">
        <v>30</v>
      </c>
      <c r="T10" s="10">
        <v>30</v>
      </c>
      <c r="U10" s="10">
        <v>30</v>
      </c>
      <c r="V10" s="10">
        <v>30</v>
      </c>
      <c r="W10" s="14" t="s">
        <v>601</v>
      </c>
      <c r="X10" s="10" t="s">
        <v>602</v>
      </c>
    </row>
    <row r="11" ht="17.25" spans="1:24">
      <c r="A11" s="10">
        <v>6</v>
      </c>
      <c r="B11" s="10">
        <v>2000</v>
      </c>
      <c r="C11" s="10">
        <f>[7]金币投放!$AR11</f>
        <v>70</v>
      </c>
      <c r="D11" s="10">
        <v>2000</v>
      </c>
      <c r="E11" s="10">
        <f>[6]体力规划!$Q8</f>
        <v>30</v>
      </c>
      <c r="F11" s="11">
        <v>1</v>
      </c>
      <c r="G11" s="10">
        <v>6</v>
      </c>
      <c r="H11" s="10">
        <v>6</v>
      </c>
      <c r="I11" s="11">
        <v>1</v>
      </c>
      <c r="J11" s="10">
        <f>[6]体力规划!$N8</f>
        <v>5</v>
      </c>
      <c r="K11" s="11">
        <v>2</v>
      </c>
      <c r="L11" s="11">
        <v>1</v>
      </c>
      <c r="M11" s="11">
        <v>0</v>
      </c>
      <c r="N11" s="10">
        <v>1</v>
      </c>
      <c r="O11" s="11">
        <v>2</v>
      </c>
      <c r="P11" s="10">
        <v>9</v>
      </c>
      <c r="Q11" s="10">
        <v>35</v>
      </c>
      <c r="R11" s="10">
        <v>35</v>
      </c>
      <c r="S11" s="10">
        <v>35</v>
      </c>
      <c r="T11" s="10">
        <v>35</v>
      </c>
      <c r="U11" s="10">
        <v>35</v>
      </c>
      <c r="V11" s="10">
        <v>35</v>
      </c>
      <c r="W11" s="14" t="s">
        <v>603</v>
      </c>
      <c r="X11" s="10" t="s">
        <v>604</v>
      </c>
    </row>
    <row r="12" ht="17.25" spans="1:24">
      <c r="A12" s="10">
        <v>7</v>
      </c>
      <c r="B12" s="10">
        <v>3000</v>
      </c>
      <c r="C12" s="10">
        <f>[7]金币投放!$AR12</f>
        <v>80</v>
      </c>
      <c r="D12" s="10">
        <v>2000</v>
      </c>
      <c r="E12" s="10">
        <f>[6]体力规划!$Q9</f>
        <v>30</v>
      </c>
      <c r="F12" s="11">
        <v>1</v>
      </c>
      <c r="G12" s="10">
        <v>7</v>
      </c>
      <c r="H12" s="10">
        <v>7</v>
      </c>
      <c r="I12" s="11">
        <v>1</v>
      </c>
      <c r="J12" s="10">
        <f>[6]体力规划!$N9</f>
        <v>5</v>
      </c>
      <c r="K12" s="11">
        <v>2</v>
      </c>
      <c r="L12" s="11">
        <v>2</v>
      </c>
      <c r="M12" s="11">
        <v>1</v>
      </c>
      <c r="N12" s="10">
        <v>1</v>
      </c>
      <c r="O12" s="11">
        <v>2</v>
      </c>
      <c r="P12" s="10">
        <v>10</v>
      </c>
      <c r="Q12" s="10">
        <v>40</v>
      </c>
      <c r="R12" s="10">
        <v>40</v>
      </c>
      <c r="S12" s="10">
        <v>40</v>
      </c>
      <c r="T12" s="10">
        <v>40</v>
      </c>
      <c r="U12" s="10">
        <v>40</v>
      </c>
      <c r="V12" s="10">
        <v>40</v>
      </c>
      <c r="W12" s="14" t="s">
        <v>605</v>
      </c>
      <c r="X12" s="10" t="s">
        <v>606</v>
      </c>
    </row>
    <row r="13" ht="17.25" spans="1:24">
      <c r="A13" s="10">
        <v>8</v>
      </c>
      <c r="B13" s="10">
        <v>5000</v>
      </c>
      <c r="C13" s="10">
        <f>[7]金币投放!$AR13</f>
        <v>90</v>
      </c>
      <c r="D13" s="10">
        <v>2000</v>
      </c>
      <c r="E13" s="10">
        <f>[6]体力规划!$Q10</f>
        <v>30</v>
      </c>
      <c r="F13" s="11">
        <v>1</v>
      </c>
      <c r="G13" s="10">
        <v>8</v>
      </c>
      <c r="H13" s="10">
        <v>8</v>
      </c>
      <c r="I13" s="11">
        <v>1</v>
      </c>
      <c r="J13" s="10">
        <f>[6]体力规划!$N10</f>
        <v>6</v>
      </c>
      <c r="K13" s="11">
        <v>2</v>
      </c>
      <c r="L13" s="11">
        <v>2</v>
      </c>
      <c r="M13" s="11">
        <v>1</v>
      </c>
      <c r="N13" s="10">
        <v>1</v>
      </c>
      <c r="O13" s="11">
        <v>3</v>
      </c>
      <c r="P13" s="10">
        <v>11</v>
      </c>
      <c r="Q13" s="10">
        <v>45</v>
      </c>
      <c r="R13" s="10">
        <v>45</v>
      </c>
      <c r="S13" s="10">
        <v>45</v>
      </c>
      <c r="T13" s="10">
        <v>45</v>
      </c>
      <c r="U13" s="10">
        <v>45</v>
      </c>
      <c r="V13" s="10">
        <v>45</v>
      </c>
      <c r="W13" s="14" t="s">
        <v>607</v>
      </c>
      <c r="X13" s="10" t="s">
        <v>608</v>
      </c>
    </row>
    <row r="14" ht="17.25" spans="1:24">
      <c r="A14" s="10">
        <v>9</v>
      </c>
      <c r="B14" s="10">
        <v>7000</v>
      </c>
      <c r="C14" s="10">
        <f>[7]金币投放!$AR14</f>
        <v>100</v>
      </c>
      <c r="D14" s="10">
        <v>2000</v>
      </c>
      <c r="E14" s="10">
        <f>[6]体力规划!$Q11</f>
        <v>30</v>
      </c>
      <c r="F14" s="11">
        <v>1</v>
      </c>
      <c r="G14" s="10">
        <v>9</v>
      </c>
      <c r="H14" s="10">
        <v>9</v>
      </c>
      <c r="I14" s="11">
        <v>1</v>
      </c>
      <c r="J14" s="10">
        <f>[6]体力规划!$N11</f>
        <v>6</v>
      </c>
      <c r="K14" s="11">
        <v>2</v>
      </c>
      <c r="L14" s="11">
        <v>2</v>
      </c>
      <c r="M14" s="11">
        <v>1</v>
      </c>
      <c r="N14" s="10">
        <v>1</v>
      </c>
      <c r="O14" s="11">
        <v>3</v>
      </c>
      <c r="P14" s="10">
        <v>12</v>
      </c>
      <c r="Q14" s="10">
        <v>50</v>
      </c>
      <c r="R14" s="10">
        <v>50</v>
      </c>
      <c r="S14" s="10">
        <v>50</v>
      </c>
      <c r="T14" s="10">
        <v>50</v>
      </c>
      <c r="U14" s="10">
        <v>50</v>
      </c>
      <c r="V14" s="10">
        <v>50</v>
      </c>
      <c r="W14" s="14" t="s">
        <v>609</v>
      </c>
      <c r="X14" s="10" t="s">
        <v>610</v>
      </c>
    </row>
    <row r="15" ht="17.25" spans="1:24">
      <c r="A15" s="10">
        <v>10</v>
      </c>
      <c r="B15" s="10">
        <v>10000</v>
      </c>
      <c r="C15" s="10">
        <f>[7]金币投放!$AR15</f>
        <v>110</v>
      </c>
      <c r="D15" s="10">
        <v>2000</v>
      </c>
      <c r="E15" s="10">
        <f>[6]体力规划!$Q12</f>
        <v>30</v>
      </c>
      <c r="F15" s="11">
        <v>1</v>
      </c>
      <c r="G15" s="10">
        <v>10</v>
      </c>
      <c r="H15" s="10">
        <v>10</v>
      </c>
      <c r="I15" s="11">
        <v>1</v>
      </c>
      <c r="J15" s="10">
        <f>[6]体力规划!$N12</f>
        <v>7</v>
      </c>
      <c r="K15" s="11">
        <v>3</v>
      </c>
      <c r="L15" s="11">
        <v>2</v>
      </c>
      <c r="M15" s="11">
        <v>1</v>
      </c>
      <c r="N15" s="10">
        <v>1</v>
      </c>
      <c r="O15" s="11">
        <v>3</v>
      </c>
      <c r="P15" s="10">
        <v>13</v>
      </c>
      <c r="Q15" s="10">
        <v>55</v>
      </c>
      <c r="R15" s="10">
        <v>55</v>
      </c>
      <c r="S15" s="10">
        <v>55</v>
      </c>
      <c r="T15" s="10">
        <v>55</v>
      </c>
      <c r="U15" s="10">
        <v>55</v>
      </c>
      <c r="V15" s="10">
        <v>55</v>
      </c>
      <c r="W15" s="14" t="s">
        <v>611</v>
      </c>
      <c r="X15" s="10" t="s">
        <v>612</v>
      </c>
    </row>
    <row r="16" ht="17.25" spans="1:24">
      <c r="A16" s="10">
        <v>11</v>
      </c>
      <c r="B16" s="10">
        <v>15000</v>
      </c>
      <c r="C16" s="10">
        <f>[7]金币投放!$AR16</f>
        <v>120</v>
      </c>
      <c r="D16" s="10">
        <v>2000</v>
      </c>
      <c r="E16" s="10">
        <f>[6]体力规划!$Q13</f>
        <v>30</v>
      </c>
      <c r="F16" s="11">
        <v>1</v>
      </c>
      <c r="G16" s="10">
        <v>11</v>
      </c>
      <c r="H16" s="10">
        <v>11</v>
      </c>
      <c r="I16" s="11">
        <v>1</v>
      </c>
      <c r="J16" s="10">
        <f>[6]体力规划!$N13</f>
        <v>7</v>
      </c>
      <c r="K16" s="11">
        <v>3</v>
      </c>
      <c r="L16" s="11">
        <v>2</v>
      </c>
      <c r="M16" s="11">
        <v>1</v>
      </c>
      <c r="N16" s="10">
        <v>1</v>
      </c>
      <c r="O16" s="11">
        <v>3</v>
      </c>
      <c r="P16" s="10">
        <v>14</v>
      </c>
      <c r="Q16" s="10">
        <v>60</v>
      </c>
      <c r="R16" s="10">
        <v>60</v>
      </c>
      <c r="S16" s="10">
        <v>60</v>
      </c>
      <c r="T16" s="10">
        <v>60</v>
      </c>
      <c r="U16" s="10">
        <v>60</v>
      </c>
      <c r="V16" s="10">
        <v>60</v>
      </c>
      <c r="W16" s="14" t="s">
        <v>613</v>
      </c>
      <c r="X16" s="10" t="s">
        <v>614</v>
      </c>
    </row>
    <row r="17" ht="17.25" spans="1:24">
      <c r="A17" s="10">
        <v>12</v>
      </c>
      <c r="B17" s="10">
        <v>20000</v>
      </c>
      <c r="C17" s="10">
        <f>[7]金币投放!$AR17</f>
        <v>130</v>
      </c>
      <c r="D17" s="10">
        <v>2000</v>
      </c>
      <c r="E17" s="10">
        <f>[6]体力规划!$Q14</f>
        <v>30</v>
      </c>
      <c r="F17" s="11">
        <v>1</v>
      </c>
      <c r="G17" s="10">
        <v>12</v>
      </c>
      <c r="H17" s="10">
        <v>12</v>
      </c>
      <c r="I17" s="11">
        <v>1</v>
      </c>
      <c r="J17" s="10">
        <f>[6]体力规划!$N14</f>
        <v>8</v>
      </c>
      <c r="K17" s="11">
        <v>3</v>
      </c>
      <c r="L17" s="11">
        <v>2</v>
      </c>
      <c r="M17" s="11">
        <v>1</v>
      </c>
      <c r="N17" s="10">
        <v>1</v>
      </c>
      <c r="O17" s="11">
        <v>3</v>
      </c>
      <c r="P17" s="10">
        <v>15</v>
      </c>
      <c r="Q17" s="10">
        <v>65</v>
      </c>
      <c r="R17" s="10">
        <v>65</v>
      </c>
      <c r="S17" s="10">
        <v>65</v>
      </c>
      <c r="T17" s="10">
        <v>65</v>
      </c>
      <c r="U17" s="10">
        <v>65</v>
      </c>
      <c r="V17" s="10">
        <v>65</v>
      </c>
      <c r="W17" s="14" t="s">
        <v>615</v>
      </c>
      <c r="X17" s="10" t="s">
        <v>616</v>
      </c>
    </row>
    <row r="18" ht="17.25" spans="1:24">
      <c r="A18" s="10">
        <v>13</v>
      </c>
      <c r="B18" s="10">
        <v>40000</v>
      </c>
      <c r="C18" s="10">
        <f>[7]金币投放!$AR18</f>
        <v>140</v>
      </c>
      <c r="D18" s="10">
        <v>2000</v>
      </c>
      <c r="E18" s="10">
        <f>[6]体力规划!$Q15</f>
        <v>30</v>
      </c>
      <c r="F18" s="11">
        <v>1</v>
      </c>
      <c r="G18" s="10">
        <v>13</v>
      </c>
      <c r="H18" s="10">
        <v>13</v>
      </c>
      <c r="I18" s="11">
        <v>1</v>
      </c>
      <c r="J18" s="10">
        <f>[6]体力规划!$N15</f>
        <v>8</v>
      </c>
      <c r="K18" s="11">
        <v>3</v>
      </c>
      <c r="L18" s="11">
        <v>2</v>
      </c>
      <c r="M18" s="11">
        <v>1</v>
      </c>
      <c r="N18" s="10">
        <v>1</v>
      </c>
      <c r="O18" s="11">
        <v>3</v>
      </c>
      <c r="P18" s="10">
        <v>16</v>
      </c>
      <c r="Q18" s="10">
        <v>70</v>
      </c>
      <c r="R18" s="10">
        <v>70</v>
      </c>
      <c r="S18" s="10">
        <v>70</v>
      </c>
      <c r="T18" s="10">
        <v>70</v>
      </c>
      <c r="U18" s="10">
        <v>70</v>
      </c>
      <c r="V18" s="10">
        <v>70</v>
      </c>
      <c r="W18" s="14" t="s">
        <v>617</v>
      </c>
      <c r="X18" s="10" t="s">
        <v>618</v>
      </c>
    </row>
    <row r="19" ht="17.25" spans="1:24">
      <c r="A19" s="10">
        <v>14</v>
      </c>
      <c r="B19" s="10">
        <v>80000</v>
      </c>
      <c r="C19" s="10">
        <f>[7]金币投放!$AR19</f>
        <v>150</v>
      </c>
      <c r="D19" s="10">
        <v>2000</v>
      </c>
      <c r="E19" s="10">
        <f>[6]体力规划!$Q16</f>
        <v>30</v>
      </c>
      <c r="F19" s="11">
        <v>1</v>
      </c>
      <c r="G19" s="10">
        <v>14</v>
      </c>
      <c r="H19" s="10">
        <v>14</v>
      </c>
      <c r="I19" s="11">
        <v>1</v>
      </c>
      <c r="J19" s="10">
        <f>[6]体力规划!$N16</f>
        <v>9</v>
      </c>
      <c r="K19" s="11">
        <v>3</v>
      </c>
      <c r="L19" s="11">
        <v>2</v>
      </c>
      <c r="M19" s="11">
        <v>1</v>
      </c>
      <c r="N19" s="10">
        <v>1</v>
      </c>
      <c r="O19" s="11">
        <v>3</v>
      </c>
      <c r="P19" s="10">
        <v>17</v>
      </c>
      <c r="Q19" s="10">
        <v>75</v>
      </c>
      <c r="R19" s="10">
        <v>75</v>
      </c>
      <c r="S19" s="10">
        <v>75</v>
      </c>
      <c r="T19" s="10">
        <v>75</v>
      </c>
      <c r="U19" s="10">
        <v>75</v>
      </c>
      <c r="V19" s="10">
        <v>75</v>
      </c>
      <c r="W19" s="14" t="s">
        <v>619</v>
      </c>
      <c r="X19" s="10" t="s">
        <v>620</v>
      </c>
    </row>
    <row r="20" ht="17.25" spans="1:24">
      <c r="A20" s="10">
        <v>15</v>
      </c>
      <c r="B20" s="10">
        <v>150000</v>
      </c>
      <c r="C20" s="10">
        <f>[7]金币投放!$AR20</f>
        <v>160</v>
      </c>
      <c r="D20" s="10">
        <v>2000</v>
      </c>
      <c r="E20" s="10">
        <f>[6]体力规划!$Q17</f>
        <v>30</v>
      </c>
      <c r="F20" s="11">
        <v>1</v>
      </c>
      <c r="G20" s="10">
        <v>15</v>
      </c>
      <c r="H20" s="10">
        <v>15</v>
      </c>
      <c r="I20" s="11">
        <v>1</v>
      </c>
      <c r="J20" s="10">
        <f>[6]体力规划!$N17</f>
        <v>9</v>
      </c>
      <c r="K20" s="11">
        <v>3</v>
      </c>
      <c r="L20" s="11">
        <v>2</v>
      </c>
      <c r="M20" s="11">
        <v>1</v>
      </c>
      <c r="N20" s="10">
        <v>1</v>
      </c>
      <c r="O20" s="11">
        <v>3</v>
      </c>
      <c r="P20" s="10">
        <v>18</v>
      </c>
      <c r="Q20" s="10">
        <v>80</v>
      </c>
      <c r="R20" s="10">
        <v>80</v>
      </c>
      <c r="S20" s="10">
        <v>80</v>
      </c>
      <c r="T20" s="10">
        <v>80</v>
      </c>
      <c r="U20" s="10">
        <v>80</v>
      </c>
      <c r="V20" s="10">
        <v>80</v>
      </c>
      <c r="W20" s="14" t="s">
        <v>621</v>
      </c>
      <c r="X20" s="10" t="s">
        <v>622</v>
      </c>
    </row>
  </sheetData>
  <dataValidations count="1">
    <dataValidation type="list" allowBlank="1" showInputMessage="1" showErrorMessage="1" sqref="A1:G1 H1 I1:R1 S1 T1:V1">
      <formula1>"int,string,float"</formula1>
    </dataValidation>
  </dataValidations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"/>
  <sheetViews>
    <sheetView workbookViewId="0">
      <selection activeCell="F29" sqref="F29"/>
    </sheetView>
  </sheetViews>
  <sheetFormatPr defaultColWidth="9" defaultRowHeight="13.5" outlineLevelCol="2"/>
  <cols>
    <col min="1" max="1" width="8.875" customWidth="1"/>
    <col min="2" max="3" width="18.375" customWidth="1"/>
  </cols>
  <sheetData>
    <row r="1" ht="17.25" spans="1:3">
      <c r="A1" s="1" t="s">
        <v>1</v>
      </c>
      <c r="B1" s="1" t="s">
        <v>0</v>
      </c>
      <c r="C1" s="1" t="s">
        <v>0</v>
      </c>
    </row>
    <row r="2" ht="18" spans="1:3">
      <c r="A2" s="2" t="s">
        <v>623</v>
      </c>
      <c r="B2" s="2" t="s">
        <v>624</v>
      </c>
      <c r="C2" s="2" t="s">
        <v>625</v>
      </c>
    </row>
    <row r="3" ht="18" spans="1:3">
      <c r="A3" s="3" t="s">
        <v>626</v>
      </c>
      <c r="B3" s="3" t="s">
        <v>627</v>
      </c>
      <c r="C3" s="3" t="s">
        <v>628</v>
      </c>
    </row>
    <row r="4" ht="17.25" spans="1:3">
      <c r="A4" s="4" t="s">
        <v>626</v>
      </c>
      <c r="B4" s="4" t="s">
        <v>629</v>
      </c>
      <c r="C4" s="4" t="s">
        <v>629</v>
      </c>
    </row>
    <row r="5" spans="1:3">
      <c r="A5">
        <v>1001</v>
      </c>
      <c r="B5" s="8" t="s">
        <v>630</v>
      </c>
      <c r="C5" s="8" t="s">
        <v>631</v>
      </c>
    </row>
    <row r="6" spans="1:3">
      <c r="A6">
        <v>1002</v>
      </c>
      <c r="B6" s="8" t="s">
        <v>632</v>
      </c>
      <c r="C6" s="8" t="s">
        <v>633</v>
      </c>
    </row>
    <row r="7" spans="1:3">
      <c r="A7">
        <v>1003</v>
      </c>
      <c r="B7" s="8" t="s">
        <v>634</v>
      </c>
      <c r="C7" s="8" t="s">
        <v>635</v>
      </c>
    </row>
    <row r="8" spans="1:3">
      <c r="A8">
        <v>1004</v>
      </c>
      <c r="B8" s="8" t="s">
        <v>636</v>
      </c>
      <c r="C8" s="8" t="s">
        <v>637</v>
      </c>
    </row>
    <row r="9" spans="1:3">
      <c r="A9">
        <v>1005</v>
      </c>
      <c r="B9" s="8" t="s">
        <v>638</v>
      </c>
      <c r="C9" s="8" t="s">
        <v>639</v>
      </c>
    </row>
    <row r="10" spans="1:3">
      <c r="A10">
        <v>1006</v>
      </c>
      <c r="B10" s="8" t="s">
        <v>640</v>
      </c>
      <c r="C10" s="8" t="s">
        <v>641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"/>
  <sheetViews>
    <sheetView zoomScale="160" zoomScaleNormal="160" workbookViewId="0">
      <pane xSplit="1" ySplit="4" topLeftCell="B5" activePane="bottomRight" state="frozen"/>
      <selection/>
      <selection pane="topRight"/>
      <selection pane="bottomLeft"/>
      <selection pane="bottomRight" activeCell="D18" sqref="D18"/>
    </sheetView>
  </sheetViews>
  <sheetFormatPr defaultColWidth="9" defaultRowHeight="13.5"/>
  <cols>
    <col min="1" max="1" width="5.5" customWidth="1"/>
    <col min="2" max="2" width="6.375" customWidth="1"/>
    <col min="3" max="3" width="9.75" customWidth="1"/>
    <col min="4" max="4" width="13.25" customWidth="1"/>
    <col min="5" max="5" width="15" customWidth="1"/>
    <col min="6" max="6" width="14.125" customWidth="1"/>
    <col min="7" max="7" width="14.25" customWidth="1"/>
    <col min="8" max="8" width="16.125" customWidth="1"/>
    <col min="9" max="9" width="18.375" customWidth="1"/>
  </cols>
  <sheetData>
    <row r="1" ht="17.25" spans="1:9">
      <c r="A1" s="1" t="s">
        <v>1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0</v>
      </c>
      <c r="I1" s="1" t="s">
        <v>0</v>
      </c>
    </row>
    <row r="2" ht="18" spans="1:9">
      <c r="A2" s="2" t="s">
        <v>623</v>
      </c>
      <c r="B2" s="2" t="s">
        <v>642</v>
      </c>
      <c r="C2" s="2" t="s">
        <v>643</v>
      </c>
      <c r="D2" s="2" t="s">
        <v>644</v>
      </c>
      <c r="E2" s="2" t="s">
        <v>645</v>
      </c>
      <c r="F2" s="2" t="s">
        <v>646</v>
      </c>
      <c r="G2" s="2" t="s">
        <v>647</v>
      </c>
      <c r="H2" s="2" t="s">
        <v>648</v>
      </c>
      <c r="I2" s="2" t="s">
        <v>649</v>
      </c>
    </row>
    <row r="3" ht="17.25" spans="1:9">
      <c r="A3" s="1" t="s">
        <v>623</v>
      </c>
      <c r="B3" s="1" t="s">
        <v>650</v>
      </c>
      <c r="C3" s="1" t="s">
        <v>651</v>
      </c>
      <c r="D3" s="1" t="s">
        <v>652</v>
      </c>
      <c r="E3" s="1" t="s">
        <v>653</v>
      </c>
      <c r="F3" s="1" t="s">
        <v>654</v>
      </c>
      <c r="G3" s="1" t="s">
        <v>655</v>
      </c>
      <c r="H3" s="1" t="s">
        <v>656</v>
      </c>
      <c r="I3" s="1" t="s">
        <v>657</v>
      </c>
    </row>
    <row r="4" ht="33" spans="1:9">
      <c r="A4" s="6" t="s">
        <v>623</v>
      </c>
      <c r="B4" s="6" t="s">
        <v>658</v>
      </c>
      <c r="C4" s="6" t="s">
        <v>659</v>
      </c>
      <c r="D4" s="6" t="s">
        <v>652</v>
      </c>
      <c r="E4" s="6" t="s">
        <v>660</v>
      </c>
      <c r="F4" s="6" t="s">
        <v>661</v>
      </c>
      <c r="G4" s="6" t="s">
        <v>662</v>
      </c>
      <c r="H4" s="6" t="s">
        <v>663</v>
      </c>
      <c r="I4" s="6" t="s">
        <v>664</v>
      </c>
    </row>
    <row r="5" spans="1:9">
      <c r="A5" s="5">
        <v>1001</v>
      </c>
      <c r="B5" s="7">
        <v>1</v>
      </c>
      <c r="C5" s="5">
        <v>68</v>
      </c>
      <c r="D5" s="5">
        <v>680</v>
      </c>
      <c r="E5" s="5">
        <v>680</v>
      </c>
      <c r="F5" s="5">
        <v>0</v>
      </c>
      <c r="G5" s="5">
        <v>1</v>
      </c>
      <c r="H5" s="7" t="s">
        <v>665</v>
      </c>
      <c r="I5" s="7" t="str">
        <f>"desc_recharge_"&amp;A5</f>
        <v>desc_recharge_1001</v>
      </c>
    </row>
    <row r="6" spans="1:9">
      <c r="A6" s="5">
        <v>1002</v>
      </c>
      <c r="B6" s="5">
        <v>2</v>
      </c>
      <c r="C6" s="5">
        <v>20</v>
      </c>
      <c r="D6" s="5">
        <v>200</v>
      </c>
      <c r="E6" s="5">
        <v>200</v>
      </c>
      <c r="F6" s="5">
        <v>0</v>
      </c>
      <c r="G6" s="5">
        <v>1</v>
      </c>
      <c r="H6" s="7" t="s">
        <v>666</v>
      </c>
      <c r="I6" s="7" t="str">
        <f t="shared" ref="I6:I13" si="0">"desc_recharge_"&amp;A6</f>
        <v>desc_recharge_1002</v>
      </c>
    </row>
    <row r="7" spans="1:9">
      <c r="A7" s="5">
        <v>2001</v>
      </c>
      <c r="B7" s="5">
        <v>5</v>
      </c>
      <c r="C7" s="5">
        <v>98</v>
      </c>
      <c r="D7" s="5">
        <v>980</v>
      </c>
      <c r="E7" s="5">
        <v>980</v>
      </c>
      <c r="F7" s="5">
        <v>1</v>
      </c>
      <c r="G7" s="5">
        <v>1</v>
      </c>
      <c r="H7" s="7" t="s">
        <v>667</v>
      </c>
      <c r="I7" s="7" t="str">
        <f t="shared" si="0"/>
        <v>desc_recharge_2001</v>
      </c>
    </row>
    <row r="8" spans="1:9">
      <c r="A8" s="5">
        <v>3001</v>
      </c>
      <c r="B8" s="5">
        <v>3</v>
      </c>
      <c r="C8" s="5">
        <v>6</v>
      </c>
      <c r="D8" s="5">
        <v>60</v>
      </c>
      <c r="E8" s="5">
        <v>60</v>
      </c>
      <c r="F8" s="5">
        <v>1</v>
      </c>
      <c r="G8" s="5">
        <v>0</v>
      </c>
      <c r="H8" s="7" t="s">
        <v>667</v>
      </c>
      <c r="I8" s="7" t="str">
        <f t="shared" si="0"/>
        <v>desc_recharge_3001</v>
      </c>
    </row>
    <row r="9" spans="1:9">
      <c r="A9" s="5">
        <v>3002</v>
      </c>
      <c r="B9" s="5">
        <v>3</v>
      </c>
      <c r="C9" s="5">
        <v>30</v>
      </c>
      <c r="D9" s="5">
        <v>300</v>
      </c>
      <c r="E9" s="5">
        <v>300</v>
      </c>
      <c r="F9" s="5">
        <v>1</v>
      </c>
      <c r="G9" s="5">
        <v>0</v>
      </c>
      <c r="H9" s="7" t="s">
        <v>667</v>
      </c>
      <c r="I9" s="7" t="str">
        <f t="shared" si="0"/>
        <v>desc_recharge_3002</v>
      </c>
    </row>
    <row r="10" spans="1:9">
      <c r="A10" s="5">
        <v>3003</v>
      </c>
      <c r="B10" s="5">
        <v>3</v>
      </c>
      <c r="C10" s="5">
        <v>68</v>
      </c>
      <c r="D10" s="5">
        <v>680</v>
      </c>
      <c r="E10" s="5">
        <v>680</v>
      </c>
      <c r="F10" s="5">
        <v>1</v>
      </c>
      <c r="G10" s="5">
        <v>0</v>
      </c>
      <c r="H10" s="7" t="s">
        <v>667</v>
      </c>
      <c r="I10" s="7" t="str">
        <f t="shared" si="0"/>
        <v>desc_recharge_3003</v>
      </c>
    </row>
    <row r="11" spans="1:9">
      <c r="A11" s="5">
        <v>3004</v>
      </c>
      <c r="B11" s="5">
        <v>3</v>
      </c>
      <c r="C11" s="5">
        <v>128</v>
      </c>
      <c r="D11" s="5">
        <v>1280</v>
      </c>
      <c r="E11" s="5">
        <v>1280</v>
      </c>
      <c r="F11" s="5">
        <v>1</v>
      </c>
      <c r="G11" s="5">
        <v>0</v>
      </c>
      <c r="H11" s="7" t="s">
        <v>668</v>
      </c>
      <c r="I11" s="7" t="str">
        <f t="shared" si="0"/>
        <v>desc_recharge_3004</v>
      </c>
    </row>
    <row r="12" spans="1:9">
      <c r="A12" s="5">
        <v>3005</v>
      </c>
      <c r="B12" s="5">
        <v>3</v>
      </c>
      <c r="C12" s="5">
        <v>328</v>
      </c>
      <c r="D12" s="5">
        <v>3280</v>
      </c>
      <c r="E12" s="5">
        <v>3280</v>
      </c>
      <c r="F12" s="5">
        <v>1</v>
      </c>
      <c r="G12" s="5">
        <v>0</v>
      </c>
      <c r="H12" s="7" t="s">
        <v>668</v>
      </c>
      <c r="I12" s="7" t="str">
        <f t="shared" si="0"/>
        <v>desc_recharge_3005</v>
      </c>
    </row>
    <row r="13" spans="1:9">
      <c r="A13" s="5">
        <v>3006</v>
      </c>
      <c r="B13" s="5">
        <v>3</v>
      </c>
      <c r="C13" s="5">
        <v>648</v>
      </c>
      <c r="D13" s="5">
        <v>6480</v>
      </c>
      <c r="E13" s="5">
        <v>6480</v>
      </c>
      <c r="F13" s="5">
        <v>1</v>
      </c>
      <c r="G13" s="5">
        <v>0</v>
      </c>
      <c r="H13" s="7" t="s">
        <v>669</v>
      </c>
      <c r="I13" s="7" t="str">
        <f t="shared" si="0"/>
        <v>desc_recharge_3006</v>
      </c>
    </row>
  </sheetData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8"/>
  <sheetViews>
    <sheetView workbookViewId="0">
      <selection activeCell="J23" sqref="J23"/>
    </sheetView>
  </sheetViews>
  <sheetFormatPr defaultColWidth="9" defaultRowHeight="13.5" outlineLevelCol="2"/>
  <cols>
    <col min="3" max="3" width="23.125" customWidth="1"/>
  </cols>
  <sheetData>
    <row r="1" ht="17.25" spans="1:3">
      <c r="A1" s="1" t="s">
        <v>1</v>
      </c>
      <c r="B1" s="1" t="s">
        <v>1</v>
      </c>
      <c r="C1" s="1" t="s">
        <v>0</v>
      </c>
    </row>
    <row r="2" ht="18" spans="1:3">
      <c r="A2" s="2" t="s">
        <v>623</v>
      </c>
      <c r="B2" s="2" t="s">
        <v>642</v>
      </c>
      <c r="C2" s="2" t="s">
        <v>649</v>
      </c>
    </row>
    <row r="3" ht="18" spans="1:3">
      <c r="A3" s="3" t="s">
        <v>670</v>
      </c>
      <c r="B3" s="3" t="s">
        <v>9</v>
      </c>
      <c r="C3" s="3" t="s">
        <v>671</v>
      </c>
    </row>
    <row r="4" ht="17.25" spans="1:3">
      <c r="A4" s="4" t="s">
        <v>672</v>
      </c>
      <c r="B4" s="4" t="s">
        <v>650</v>
      </c>
      <c r="C4" s="4" t="s">
        <v>673</v>
      </c>
    </row>
    <row r="5" spans="1:3">
      <c r="A5" s="5">
        <v>101001</v>
      </c>
      <c r="B5" s="5">
        <v>1</v>
      </c>
      <c r="C5" s="5" t="str">
        <f t="shared" ref="C5:C8" si="0">"desc_notify_message_"&amp;A5</f>
        <v>desc_notify_message_101001</v>
      </c>
    </row>
    <row r="6" spans="1:3">
      <c r="A6" s="5">
        <v>101002</v>
      </c>
      <c r="B6" s="5">
        <v>1</v>
      </c>
      <c r="C6" s="5" t="str">
        <f t="shared" si="0"/>
        <v>desc_notify_message_101002</v>
      </c>
    </row>
    <row r="7" spans="1:3">
      <c r="A7" s="5">
        <f>A5+1000</f>
        <v>102001</v>
      </c>
      <c r="B7" s="5">
        <v>2</v>
      </c>
      <c r="C7" s="5" t="str">
        <f t="shared" si="0"/>
        <v>desc_notify_message_102001</v>
      </c>
    </row>
    <row r="8" spans="1:3">
      <c r="A8" s="5">
        <f t="shared" ref="A8:A28" si="1">A6+1000</f>
        <v>102002</v>
      </c>
      <c r="B8" s="5">
        <v>2</v>
      </c>
      <c r="C8" s="5" t="str">
        <f t="shared" si="0"/>
        <v>desc_notify_message_102002</v>
      </c>
    </row>
    <row r="9" spans="1:3">
      <c r="A9" s="5">
        <f t="shared" si="1"/>
        <v>103001</v>
      </c>
      <c r="B9" s="5">
        <v>3</v>
      </c>
      <c r="C9" s="5" t="str">
        <f t="shared" ref="C9:C28" si="2">"desc_notify_message_"&amp;A9</f>
        <v>desc_notify_message_103001</v>
      </c>
    </row>
    <row r="10" spans="1:3">
      <c r="A10" s="5">
        <f t="shared" si="1"/>
        <v>103002</v>
      </c>
      <c r="B10" s="5">
        <v>3</v>
      </c>
      <c r="C10" s="5" t="str">
        <f t="shared" si="2"/>
        <v>desc_notify_message_103002</v>
      </c>
    </row>
    <row r="11" spans="1:3">
      <c r="A11" s="5">
        <f t="shared" si="1"/>
        <v>104001</v>
      </c>
      <c r="B11" s="5">
        <v>4</v>
      </c>
      <c r="C11" s="5" t="str">
        <f t="shared" si="2"/>
        <v>desc_notify_message_104001</v>
      </c>
    </row>
    <row r="12" spans="1:3">
      <c r="A12" s="5">
        <f t="shared" si="1"/>
        <v>104002</v>
      </c>
      <c r="B12" s="5">
        <v>4</v>
      </c>
      <c r="C12" s="5" t="str">
        <f t="shared" si="2"/>
        <v>desc_notify_message_104002</v>
      </c>
    </row>
    <row r="13" spans="1:3">
      <c r="A13" s="5">
        <f t="shared" si="1"/>
        <v>105001</v>
      </c>
      <c r="B13" s="5">
        <v>5</v>
      </c>
      <c r="C13" s="5" t="str">
        <f t="shared" si="2"/>
        <v>desc_notify_message_105001</v>
      </c>
    </row>
    <row r="14" spans="1:3">
      <c r="A14" s="5">
        <f t="shared" si="1"/>
        <v>105002</v>
      </c>
      <c r="B14" s="5">
        <v>5</v>
      </c>
      <c r="C14" s="5" t="str">
        <f t="shared" si="2"/>
        <v>desc_notify_message_105002</v>
      </c>
    </row>
    <row r="15" spans="1:3">
      <c r="A15" s="5">
        <f t="shared" si="1"/>
        <v>106001</v>
      </c>
      <c r="B15" s="5">
        <v>6</v>
      </c>
      <c r="C15" s="5" t="str">
        <f t="shared" si="2"/>
        <v>desc_notify_message_106001</v>
      </c>
    </row>
    <row r="16" spans="1:3">
      <c r="A16" s="5">
        <f t="shared" si="1"/>
        <v>106002</v>
      </c>
      <c r="B16" s="5">
        <v>6</v>
      </c>
      <c r="C16" s="5" t="str">
        <f t="shared" si="2"/>
        <v>desc_notify_message_106002</v>
      </c>
    </row>
    <row r="17" spans="1:3">
      <c r="A17" s="5">
        <f t="shared" si="1"/>
        <v>107001</v>
      </c>
      <c r="B17" s="5">
        <v>7</v>
      </c>
      <c r="C17" s="5" t="str">
        <f t="shared" si="2"/>
        <v>desc_notify_message_107001</v>
      </c>
    </row>
    <row r="18" spans="1:3">
      <c r="A18" s="5">
        <f t="shared" si="1"/>
        <v>107002</v>
      </c>
      <c r="B18" s="5">
        <v>7</v>
      </c>
      <c r="C18" s="5" t="str">
        <f t="shared" si="2"/>
        <v>desc_notify_message_107002</v>
      </c>
    </row>
    <row r="19" spans="1:3">
      <c r="A19" s="5">
        <f t="shared" si="1"/>
        <v>108001</v>
      </c>
      <c r="B19" s="5">
        <v>8</v>
      </c>
      <c r="C19" s="5" t="str">
        <f t="shared" si="2"/>
        <v>desc_notify_message_108001</v>
      </c>
    </row>
    <row r="20" spans="1:3">
      <c r="A20" s="5">
        <f t="shared" si="1"/>
        <v>108002</v>
      </c>
      <c r="B20" s="5">
        <v>8</v>
      </c>
      <c r="C20" s="5" t="str">
        <f t="shared" si="2"/>
        <v>desc_notify_message_108002</v>
      </c>
    </row>
    <row r="21" spans="1:3">
      <c r="A21" s="5">
        <f t="shared" si="1"/>
        <v>109001</v>
      </c>
      <c r="B21" s="5">
        <v>9</v>
      </c>
      <c r="C21" s="5" t="str">
        <f t="shared" si="2"/>
        <v>desc_notify_message_109001</v>
      </c>
    </row>
    <row r="22" spans="1:3">
      <c r="A22" s="5">
        <f t="shared" si="1"/>
        <v>109002</v>
      </c>
      <c r="B22" s="5">
        <v>9</v>
      </c>
      <c r="C22" s="5" t="str">
        <f t="shared" si="2"/>
        <v>desc_notify_message_109002</v>
      </c>
    </row>
    <row r="23" spans="1:3">
      <c r="A23" s="5">
        <f t="shared" si="1"/>
        <v>110001</v>
      </c>
      <c r="B23" s="5">
        <v>10</v>
      </c>
      <c r="C23" s="5" t="str">
        <f t="shared" si="2"/>
        <v>desc_notify_message_110001</v>
      </c>
    </row>
    <row r="24" spans="1:3">
      <c r="A24" s="5">
        <f t="shared" si="1"/>
        <v>110002</v>
      </c>
      <c r="B24" s="5">
        <v>10</v>
      </c>
      <c r="C24" s="5" t="str">
        <f t="shared" si="2"/>
        <v>desc_notify_message_110002</v>
      </c>
    </row>
    <row r="25" spans="1:3">
      <c r="A25" s="5">
        <f t="shared" si="1"/>
        <v>111001</v>
      </c>
      <c r="B25" s="5">
        <v>11</v>
      </c>
      <c r="C25" s="5" t="str">
        <f t="shared" si="2"/>
        <v>desc_notify_message_111001</v>
      </c>
    </row>
    <row r="26" spans="1:3">
      <c r="A26" s="5">
        <f t="shared" si="1"/>
        <v>111002</v>
      </c>
      <c r="B26" s="5">
        <v>11</v>
      </c>
      <c r="C26" s="5" t="str">
        <f t="shared" si="2"/>
        <v>desc_notify_message_111002</v>
      </c>
    </row>
    <row r="27" spans="1:3">
      <c r="A27" s="5">
        <f t="shared" si="1"/>
        <v>112001</v>
      </c>
      <c r="B27" s="5">
        <v>12</v>
      </c>
      <c r="C27" s="5" t="str">
        <f t="shared" si="2"/>
        <v>desc_notify_message_112001</v>
      </c>
    </row>
    <row r="28" spans="1:3">
      <c r="A28" s="5">
        <f t="shared" si="1"/>
        <v>112002</v>
      </c>
      <c r="B28" s="5">
        <v>12</v>
      </c>
      <c r="C28" s="5" t="str">
        <f t="shared" si="2"/>
        <v>desc_notify_message_112002</v>
      </c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s_global</vt:lpstr>
      <vt:lpstr>ClientGlobal</vt:lpstr>
      <vt:lpstr>s_buyTimes</vt:lpstr>
      <vt:lpstr>s_vip</vt:lpstr>
      <vt:lpstr>s_icon</vt:lpstr>
      <vt:lpstr>s_pay</vt:lpstr>
      <vt:lpstr>s_notify_message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</cp:lastModifiedBy>
  <dcterms:created xsi:type="dcterms:W3CDTF">2006-09-13T11:21:00Z</dcterms:created>
  <dcterms:modified xsi:type="dcterms:W3CDTF">2017-03-29T02:44:35Z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