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_res" sheetId="1" r:id="rId4"/>
    <sheet state="visible" name="results_for_XGBC" sheetId="2" r:id="rId5"/>
    <sheet state="visible" name="results_for_XGBC_w_spw" sheetId="3" r:id="rId6"/>
    <sheet state="visible" name="results_for_HGBC" sheetId="4" r:id="rId7"/>
    <sheet state="visible" name="feature_importance" sheetId="5" r:id="rId8"/>
    <sheet state="visible" name="feature_imp_15" sheetId="6" r:id="rId9"/>
    <sheet state="visible" name="mt_w15d_bko" sheetId="7" r:id="rId10"/>
    <sheet state="visible" name="feature_imp_15_wstf" sheetId="8" r:id="rId11"/>
    <sheet state="visible" name="mt_w15day_wstf" sheetId="9" r:id="rId12"/>
    <sheet state="visible" name="feature_imp_15_jf23" sheetId="10" r:id="rId13"/>
    <sheet state="visible" name="mt_w15_jf23" sheetId="11" r:id="rId14"/>
    <sheet state="visible" name="feature_imp_15_j23_m" sheetId="12" r:id="rId15"/>
    <sheet state="visible" name="mt_w15_j23_m" sheetId="13" r:id="rId16"/>
  </sheets>
  <definedNames>
    <definedName hidden="1" localSheetId="4" name="_xlnm._FilterDatabase">feature_importance!$G$4:$I$77</definedName>
    <definedName hidden="1" localSheetId="5" name="_xlnm._FilterDatabase">feature_imp_15!$I$5:$J$78</definedName>
    <definedName hidden="1" localSheetId="9" name="_xlnm._FilterDatabase">feature_imp_15_jf23!$A$4:$C$78</definedName>
    <definedName hidden="1" localSheetId="11" name="_xlnm._FilterDatabase">feature_imp_15_j23_m!$F$4:$H$78</definedName>
  </definedNames>
  <calcPr/>
</workbook>
</file>

<file path=xl/sharedStrings.xml><?xml version="1.0" encoding="utf-8"?>
<sst xmlns="http://schemas.openxmlformats.org/spreadsheetml/2006/main" count="1924" uniqueCount="383">
  <si>
    <t>Models</t>
  </si>
  <si>
    <t>1. XGBC</t>
  </si>
  <si>
    <t>2. XGBC with scale pos weight ratio</t>
  </si>
  <si>
    <t>3. HGBC</t>
  </si>
  <si>
    <t>Training data</t>
  </si>
  <si>
    <t>1. monthly data Jan 23</t>
  </si>
  <si>
    <t xml:space="preserve">2. Yearly random data </t>
  </si>
  <si>
    <t>Testing data</t>
  </si>
  <si>
    <t>1. OOS data</t>
  </si>
  <si>
    <t>2. OOT data - feb 23 data</t>
  </si>
  <si>
    <t>For model trained on Jan-23 data</t>
  </si>
  <si>
    <t>For model trained on yearly data</t>
  </si>
  <si>
    <t>OOS</t>
  </si>
  <si>
    <t>OOT - sample taken on feb 23 data</t>
  </si>
  <si>
    <t>XGBC</t>
  </si>
  <si>
    <t>XGBC_w_spw</t>
  </si>
  <si>
    <t>HGBC</t>
  </si>
  <si>
    <t>% number of people captured</t>
  </si>
  <si>
    <t>Email Unsubscribe Percentile</t>
  </si>
  <si>
    <t>Cummulative Capture Rate</t>
  </si>
  <si>
    <t>number of people false captured</t>
  </si>
  <si>
    <t>Top 1 % breakup</t>
  </si>
  <si>
    <t>The above results were based on considering mail related features for current month. So will not be useful as atleast 15 days will be needed as blackout period</t>
  </si>
  <si>
    <t>The below results were based on considering mail related features for current month. So will not be useful as atleast 15 days will be needed as blackout period</t>
  </si>
  <si>
    <t>train data</t>
  </si>
  <si>
    <t>Sample of records from Jan 23 (19173594 records)</t>
  </si>
  <si>
    <t>Randomly distributed records for year(21179490 records)</t>
  </si>
  <si>
    <t>test data</t>
  </si>
  <si>
    <t>Sample of records from Jan 23- (6391197 records)</t>
  </si>
  <si>
    <t>Randomly distributed records for year(7059819 records)</t>
  </si>
  <si>
    <t>Model</t>
  </si>
  <si>
    <t>XGBC - trained on Jan 23 data</t>
  </si>
  <si>
    <t>XGBC - trained on yearly data</t>
  </si>
  <si>
    <t>Email Unsubscribe Prediction Validation</t>
  </si>
  <si>
    <t>XGBC trained on Jan 23 data- OOS data - 6391197 records</t>
  </si>
  <si>
    <t>XGBC trained on yearly data- OOS data - 7059819  records</t>
  </si>
  <si>
    <t>grp</t>
  </si>
  <si>
    <t>y_pred_xgbc_oot</t>
  </si>
  <si>
    <t>unsubscribe_or_not</t>
  </si>
  <si>
    <t>num_mail_id</t>
  </si>
  <si>
    <t>actual_not_unsubscribed</t>
  </si>
  <si>
    <t>actual_unsubscribed</t>
  </si>
  <si>
    <t>per_unsubscribed</t>
  </si>
  <si>
    <t>y_pred_xgbc_oot_cum</t>
  </si>
  <si>
    <t>unsubscribe_or_not_cum</t>
  </si>
  <si>
    <t>num_mail_id_cum</t>
  </si>
  <si>
    <t>actual_not_unsubscribed_cum</t>
  </si>
  <si>
    <t>actual_unsubscribed_cum</t>
  </si>
  <si>
    <t>per_unsubscribed_cum</t>
  </si>
  <si>
    <t>y_pred_xgbc_y_oos</t>
  </si>
  <si>
    <t>0.999833-0.217194</t>
  </si>
  <si>
    <t>0.999726-0.650622</t>
  </si>
  <si>
    <t>0.650622-0.094321</t>
  </si>
  <si>
    <t>Monthly OOS samples</t>
  </si>
  <si>
    <t>Yearly OOS samples</t>
  </si>
  <si>
    <t>gini</t>
  </si>
  <si>
    <t>Accuracy score</t>
  </si>
  <si>
    <t>Precision score</t>
  </si>
  <si>
    <t>Recall score</t>
  </si>
  <si>
    <t>f1 score</t>
  </si>
  <si>
    <t>10 % of records from population of distinct email_ids who got emails in 01 Feb 2023 to 28 Feb 2023 (5835189 records)</t>
  </si>
  <si>
    <t>XGBC trained on Jan 23 data- FEB OOT data - 5835189 records</t>
  </si>
  <si>
    <t>0.999653-0.371885</t>
  </si>
  <si>
    <t>0.998153-0.248693</t>
  </si>
  <si>
    <t>Feb OOT samples</t>
  </si>
  <si>
    <t>February 2023 OOT sample</t>
  </si>
  <si>
    <t>year OOS cm</t>
  </si>
  <si>
    <t>array([[6325752,    7422],
       [  19776,   38247]])</t>
  </si>
  <si>
    <t>array([[6921539,   15226],
       [  50883,   72171]])</t>
  </si>
  <si>
    <t>month OOT cm</t>
  </si>
  <si>
    <t>year OOT cm</t>
  </si>
  <si>
    <t>array([[5770907,   13687],
       [  22573,   28022]])</t>
  </si>
  <si>
    <t>array([[5777382,    7212],
       [  26018,   24577]])</t>
  </si>
  <si>
    <t>XGBC with scale pos weight as 109 - trained on Jan 23 data</t>
  </si>
  <si>
    <t>XGBC with scale pose weight as 56 - trained on yearly data</t>
  </si>
  <si>
    <t>XGBC with spw 109 trained on Jan 23 data- OOS data - 6391197 records</t>
  </si>
  <si>
    <t>XGBC with spw 56 trained on yearly data- OOS data - 7059819 records</t>
  </si>
  <si>
    <t>y_pred_xgbc1_oot</t>
  </si>
  <si>
    <t>y_pred_xgbc1_oot_cum</t>
  </si>
  <si>
    <t>y_pred_xgbc1_y_oos</t>
  </si>
  <si>
    <t>0.999999 -0.986755</t>
  </si>
  <si>
    <t>0.986755 -0.848997</t>
  </si>
  <si>
    <t>0.848995-0.687734</t>
  </si>
  <si>
    <t>0.687733-0.366088</t>
  </si>
  <si>
    <t>Yearly OOS sample</t>
  </si>
  <si>
    <t>XGBC with spw 109 trained on Jan 23 data- FEB OOT data - 5835189 records</t>
  </si>
  <si>
    <t>XGBC with spw 56 trained on Jan 23 data- FEB OOT data - 5835189 records</t>
  </si>
  <si>
    <t>0.999980 -0.934087</t>
  </si>
  <si>
    <t>0.934084-0.709101</t>
  </si>
  <si>
    <t xml:space="preserve">0.709092-0.582317        </t>
  </si>
  <si>
    <t xml:space="preserve">0.582316 - 0.367655        </t>
  </si>
  <si>
    <t>monthly OOS</t>
  </si>
  <si>
    <t>year OOS</t>
  </si>
  <si>
    <t>array([[6091212,  241962],
       [   4307,   53716]])</t>
  </si>
  <si>
    <t>array([[6519385,  417380],
       [   9517,  113537]])</t>
  </si>
  <si>
    <t>monthly OOT</t>
  </si>
  <si>
    <t>year OOT</t>
  </si>
  <si>
    <t>array([[5061307,  723287],
       [   4048,   46547]])</t>
  </si>
  <si>
    <t>array([[5432160,  352434],
       [   5700,   44895]])</t>
  </si>
  <si>
    <t>HGBC - trained on Jan 23 data</t>
  </si>
  <si>
    <t>HGBC - trained on yearly data</t>
  </si>
  <si>
    <t>HGBC trained on Jan 23 data- OOS data - 6391197 records</t>
  </si>
  <si>
    <t>HGBC trained on yearly data- OOS data - 7059819  records</t>
  </si>
  <si>
    <t>y_pred_xgbch_oos</t>
  </si>
  <si>
    <t>y_pred_hgbc_y_oos</t>
  </si>
  <si>
    <t>y_pred_hgbc_oot_cum</t>
  </si>
  <si>
    <t>1.000000-0.191298</t>
  </si>
  <si>
    <t xml:space="preserve">1.000000-0.596767               </t>
  </si>
  <si>
    <t>0.596755-0.094403</t>
  </si>
  <si>
    <t>HGBC trained on Jan 23 data- FEB OOT data - 5835189 records</t>
  </si>
  <si>
    <t>y_pred_hgbc_oot</t>
  </si>
  <si>
    <t>y_pred_hgbc_y_oot</t>
  </si>
  <si>
    <t xml:space="preserve">1.000000-0.475159        </t>
  </si>
  <si>
    <t>1.000000-0.183951</t>
  </si>
  <si>
    <t>array([[6323411,    9763],
       [  20660,   37363]])</t>
  </si>
  <si>
    <t>array([[6918484,   18281],
       [  59956,   63098]])</t>
  </si>
  <si>
    <t>array([[5758582,   23549],
       [  23232,   27207]])</t>
  </si>
  <si>
    <t>array([[5775537,    9057],
       [  30705,   19890]])</t>
  </si>
  <si>
    <t>Features</t>
  </si>
  <si>
    <t>score</t>
  </si>
  <si>
    <t>Rank</t>
  </si>
  <si>
    <t>For Feb</t>
  </si>
  <si>
    <t>*</t>
  </si>
  <si>
    <t>yearly training data details</t>
  </si>
  <si>
    <t>ttl_num_of_cls_in_cur_mth</t>
  </si>
  <si>
    <t>Till jan 15</t>
  </si>
  <si>
    <t>do it for 15 days backdated data</t>
  </si>
  <si>
    <t>Training data details</t>
  </si>
  <si>
    <t>ttl_num_of_opens_in_cur_mth</t>
  </si>
  <si>
    <t>Add loyalty indicator to model</t>
  </si>
  <si>
    <t>month</t>
  </si>
  <si>
    <t>Total email ids</t>
  </si>
  <si>
    <t>Total unsubscriptions</t>
  </si>
  <si>
    <t>% of unsubscribes</t>
  </si>
  <si>
    <t>ttl_num_of_mails_snt_in_lst_3_mth</t>
  </si>
  <si>
    <t>ttl_num_of_mails_sent_in_cur_mth</t>
  </si>
  <si>
    <t>rec_opt_in_days</t>
  </si>
  <si>
    <t>total_trip_cnt</t>
  </si>
  <si>
    <t>ttl_num_of_cls_in_lst_3_mth</t>
  </si>
  <si>
    <t>lst_qrt_spt_amt_wt_kc_card</t>
  </si>
  <si>
    <t>ttl_opt_out_num</t>
  </si>
  <si>
    <t>ttl_num_of_op_in_lst_3_mth</t>
  </si>
  <si>
    <t>month_num</t>
  </si>
  <si>
    <t>lst_qrt_trp_cnt</t>
  </si>
  <si>
    <t>mail_cnt_asn_pr_cust</t>
  </si>
  <si>
    <t>lst_qrt_pur_qnts_wt_kc_card</t>
  </si>
  <si>
    <t>sec_lst_qrt_trp_cnt</t>
  </si>
  <si>
    <t>kc_holder</t>
  </si>
  <si>
    <t>BEAUTY_trans_pur_amt_for_sec_lst_qrt</t>
  </si>
  <si>
    <t>sec_lst_qrt_pur_qnts</t>
  </si>
  <si>
    <t>months_to_last_trans</t>
  </si>
  <si>
    <t>HOME_trans_pur_amt_for_frt_lst_qrt</t>
  </si>
  <si>
    <t>frt_lst_qrt_trp_cnt</t>
  </si>
  <si>
    <t>frt_lst_qrt_pur_qnts</t>
  </si>
  <si>
    <t>lst_qrt_spt_amt</t>
  </si>
  <si>
    <t>trd_lst_qrt_spt_amt</t>
  </si>
  <si>
    <t>sec_lst_qrt_dis_qnt</t>
  </si>
  <si>
    <t>CHILDRENS_trans_pur_amt_for_lst_qrt</t>
  </si>
  <si>
    <t>lst_qrt_pur_qnts</t>
  </si>
  <si>
    <t>cust_age</t>
  </si>
  <si>
    <t>lst_qrt_dis_spt_amt</t>
  </si>
  <si>
    <t>trd_lst_qrt_pur_qnts</t>
  </si>
  <si>
    <t>frt_lst_qrt_dis_spt_amt</t>
  </si>
  <si>
    <t>BEAUTY_trans_pur_amt_for_frt_lst_qrt</t>
  </si>
  <si>
    <t>med_incm</t>
  </si>
  <si>
    <t>dist_to_store</t>
  </si>
  <si>
    <t>CHILDRENS_trans_pur_amt_for_trd_lst_qrt</t>
  </si>
  <si>
    <t>WOMENS_trans_pur_amt_for_frt_lst_qrt</t>
  </si>
  <si>
    <t>lst_qrt_dis_qnt</t>
  </si>
  <si>
    <t>sec_lst_qrt_pur_qnts_wt_kc_card</t>
  </si>
  <si>
    <t>CHILDRENS_trans_pur_amt_for_sec_lst_qrt</t>
  </si>
  <si>
    <t>CHILDRENS_trans_pur_amt_for_frt_lst_qrt</t>
  </si>
  <si>
    <t>sec_lst_qrt_dis_spt_amt</t>
  </si>
  <si>
    <t>MENS_trans_pur_amt_for_sec_lst_qrt</t>
  </si>
  <si>
    <t>trd_lst_qrt_dis_qnt</t>
  </si>
  <si>
    <t>BEAUTY_trans_pur_amt_for_lst_qrt</t>
  </si>
  <si>
    <t>sec_lst_qrt_spt_amt</t>
  </si>
  <si>
    <t>frt_lst_qrt_dis_qnt</t>
  </si>
  <si>
    <t>frt_lst_qrt_pur_qnts_wt_kc_card</t>
  </si>
  <si>
    <t>YOUNG_WOMENS_trans_pur_amt_for_lst_qrt</t>
  </si>
  <si>
    <t>trd_lst_qrt_trp_cnt</t>
  </si>
  <si>
    <t>trd_lst_qrt_spt_amt_wt_kc_card</t>
  </si>
  <si>
    <t>sec_lst_qrt_spt_amt_wt_kc_card</t>
  </si>
  <si>
    <t>ACTIVE_trans_pur_amt_for_sec_lst_qrt</t>
  </si>
  <si>
    <t>MENS_trans_pur_amt_for_lst_qrt</t>
  </si>
  <si>
    <t>HOME_trans_pur_amt_for_sec_lst_qrt</t>
  </si>
  <si>
    <t>MENS_trans_pur_amt_for_trd_lst_qrt</t>
  </si>
  <si>
    <t>frt_lst_qrt_spt_amt_wt_kc_card</t>
  </si>
  <si>
    <t>ACTIVE_trans_pur_amt_for_frt_lst_qrt</t>
  </si>
  <si>
    <t>trd_lst_qrt_pur_qnts_wt_kc_card</t>
  </si>
  <si>
    <t>YOUNG_WOMENS_trans_pur_amt_for_trd_lst_qrt</t>
  </si>
  <si>
    <t>frt_lst_qrt_spt_amt</t>
  </si>
  <si>
    <t>trd_lst_qrt_dis_spt_amt</t>
  </si>
  <si>
    <t>HOME_trans_pur_amt_for_trd_lst_qrt</t>
  </si>
  <si>
    <t>WOMENS_trans_pur_amt_for_lst_qrt</t>
  </si>
  <si>
    <t>First step</t>
  </si>
  <si>
    <t>HOME_trans_pur_amt_for_lst_qrt</t>
  </si>
  <si>
    <t>YOUNG_WOMENS_trans_pur_amt_for_sec_lst_qrt</t>
  </si>
  <si>
    <t>Take from may 22 to Jan 23</t>
  </si>
  <si>
    <t>ACTIVE_trans_pur_amt_for_trd_lst_qrt</t>
  </si>
  <si>
    <t>WOMENS_trans_pur_amt_for_sec_lst_qrt</t>
  </si>
  <si>
    <t>MENS_trans_pur_amt_for_frt_lst_qrt</t>
  </si>
  <si>
    <t>Second step</t>
  </si>
  <si>
    <t>Add device name</t>
  </si>
  <si>
    <t>WOMENS_trans_pur_amt_for_trd_lst_qrt</t>
  </si>
  <si>
    <t>KC earned</t>
  </si>
  <si>
    <t>KC redeemed</t>
  </si>
  <si>
    <t>YOUNG_WOMENS_trans_pur_amt_for_frt_lst_qrt</t>
  </si>
  <si>
    <t>BEAUTY_trans_pur_amt_for_trd_lst_qrt</t>
  </si>
  <si>
    <t>ACTIVE_trans_pur_amt_for_lst_qrt</t>
  </si>
  <si>
    <t>loyalty ind</t>
  </si>
  <si>
    <t>Kohls reward</t>
  </si>
  <si>
    <t>shop mystery offers</t>
  </si>
  <si>
    <t>% of sales in mystery offer</t>
  </si>
  <si>
    <t>The below results were based on considering15 days blackout period. and excluding jan feb 22 data</t>
  </si>
  <si>
    <t>If vantage date is 2022-12-01</t>
  </si>
  <si>
    <t>ttl_num_of_mails_snt_in_lst_90_days_bf_pst_mth</t>
  </si>
  <si>
    <t>Then mails features related to pst_mth are calculated based on 15 days lag and for 30 days period before that</t>
  </si>
  <si>
    <t>Training data details 2022</t>
  </si>
  <si>
    <t>llty_ind</t>
  </si>
  <si>
    <t>All purchase related features also calculated with 15 days lag.</t>
  </si>
  <si>
    <t>ttl_num_of_opens_in_pst_mth</t>
  </si>
  <si>
    <t>start date</t>
  </si>
  <si>
    <t>end date</t>
  </si>
  <si>
    <t>ttl_num_of_op_in_lst_90_days_bf_pst_mth</t>
  </si>
  <si>
    <t>Target month</t>
  </si>
  <si>
    <t>-</t>
  </si>
  <si>
    <t>pst 30 days</t>
  </si>
  <si>
    <t>pst 90 days</t>
  </si>
  <si>
    <t>ttl_num_of_mails_sent_in_pst_mth</t>
  </si>
  <si>
    <t>lst quarter</t>
  </si>
  <si>
    <t>sec last quarter</t>
  </si>
  <si>
    <t>third last quarter</t>
  </si>
  <si>
    <t>forth last quarter</t>
  </si>
  <si>
    <t>ttl_num_of_cls_in_lst_90_days_bf_pst_mth</t>
  </si>
  <si>
    <t>trial1</t>
  </si>
  <si>
    <t>Add the feature</t>
  </si>
  <si>
    <t>t5=1 c=0</t>
  </si>
  <si>
    <t>test group 5</t>
  </si>
  <si>
    <t>5 mails in week instead of 11</t>
  </si>
  <si>
    <t>c</t>
  </si>
  <si>
    <t>regular number</t>
  </si>
  <si>
    <t>ttl_num_of_cls_in_pst_mth</t>
  </si>
  <si>
    <t>Add this features and retrain again</t>
  </si>
  <si>
    <t>Try to get ALE also</t>
  </si>
  <si>
    <t>trial2</t>
  </si>
  <si>
    <t>Randomly distributed records for year excluding jan 22 and feb 22 data (19199334 records)</t>
  </si>
  <si>
    <t>Randomly distributed records for year(6399769 records)</t>
  </si>
  <si>
    <t>XGBC - trained on yearly data with skipping Jan and Feb 22 entires because of very low unsubscription rate</t>
  </si>
  <si>
    <t>XGBC trained on yearly data- OOS data - 6399769  records</t>
  </si>
  <si>
    <t>0.978335-0.126943</t>
  </si>
  <si>
    <t>10 % of records from population of distinct email_ids who got emails in 01 Jan 2023 to 31 Jan 2023 (6390719 records)</t>
  </si>
  <si>
    <t>XGBC trained on yearly data- Jan OOT data - 6390719 records</t>
  </si>
  <si>
    <t>0.627612-0.080055</t>
  </si>
  <si>
    <t>January 2023 OOT sample</t>
  </si>
  <si>
    <t>10 % of records from population of distinct email_ids who got emails in 01 Feb 2023 to 28 Feb 2023 (5830481 records)</t>
  </si>
  <si>
    <t>XGBC trained on yearly data- Feb OOT data - 5830481 records</t>
  </si>
  <si>
    <t>0.581180-0.111391</t>
  </si>
  <si>
    <t>OSS</t>
  </si>
  <si>
    <t>OOT JAN</t>
  </si>
  <si>
    <t>array([[6293943,     131],
       [ 104206,    1489]])</t>
  </si>
  <si>
    <t>array([[6332600,      11],
       [  58107,       1]])</t>
  </si>
  <si>
    <t>OOT FEB</t>
  </si>
  <si>
    <t>array([[5780355,       3],
       [  50123,       0]])</t>
  </si>
  <si>
    <t>The below results were based on considering15 days blackout period with add on feature of email supply test group and excluding jan and feb 22 data</t>
  </si>
  <si>
    <t>XGBC with spw as 60 - trained on yearly data</t>
  </si>
  <si>
    <t>eml_supp_tst_grps</t>
  </si>
  <si>
    <t>Lets take jan and feb 23 data along with rest of month of 22 and retrain again and check on march.</t>
  </si>
  <si>
    <t>IF this not works</t>
  </si>
  <si>
    <t>Try monthly training on jan 23 data and check</t>
  </si>
  <si>
    <t>Randomly distributed records for year excluding jan 22 and feb 22 data (19197528 records)</t>
  </si>
  <si>
    <t>Randomly distributed records for year(6399169 records)</t>
  </si>
  <si>
    <t>XGBC with spw as 60- trained on yearly data with skipping Jan and Feb 22 entires because of very low unsubscription rate</t>
  </si>
  <si>
    <t>XGBC with spw 60 trained on yearly data- OOS data - 6399769  records</t>
  </si>
  <si>
    <t>Hit rate</t>
  </si>
  <si>
    <t>Cumulative Hit rate</t>
  </si>
  <si>
    <t>0.977919-0.128660</t>
  </si>
  <si>
    <t>0.994050-0.886555</t>
  </si>
  <si>
    <t>0.886555-0.842766</t>
  </si>
  <si>
    <t>0.842766-0.799612</t>
  </si>
  <si>
    <t>0.799612-0.720528</t>
  </si>
  <si>
    <t>0.720527-0.564833</t>
  </si>
  <si>
    <t>0.564832-0.000197</t>
  </si>
  <si>
    <t>10 % of records from population of distinct email_ids who got emails in 01 Jan 2023 to 31 Jan 2023 (6394002 records)</t>
  </si>
  <si>
    <t>XGBC trained on yearly data- Jan OOT data - 6394002 records</t>
  </si>
  <si>
    <t>XGBC with spw 60 trained on yearly data- Jan OOT data - 6394002 records</t>
  </si>
  <si>
    <t>0.706721-0.085150</t>
  </si>
  <si>
    <t>0.999740-0.873646</t>
  </si>
  <si>
    <t>0.873646-0.806140</t>
  </si>
  <si>
    <t>0.806140-0.774474</t>
  </si>
  <si>
    <t>0.774474-0.629557</t>
  </si>
  <si>
    <t>0.629557-0.426035</t>
  </si>
  <si>
    <t>0.426034-0.000565</t>
  </si>
  <si>
    <t>10 % of records from population of distinct email_ids who got emails in 01 Feb 2023 to 28 Feb 2023 (5828873 records)</t>
  </si>
  <si>
    <t>XGBC trained on yearly data- Feb OOT data - 5828873 records</t>
  </si>
  <si>
    <t>0.678230-0.120519</t>
  </si>
  <si>
    <t>0.995602-0.879992</t>
  </si>
  <si>
    <t>0.879992-0.821569</t>
  </si>
  <si>
    <t>0.821569-0.800267</t>
  </si>
  <si>
    <t>0.800267-0.663673</t>
  </si>
  <si>
    <t>0.663673-0.530311</t>
  </si>
  <si>
    <t>0.530311-0.000552</t>
  </si>
  <si>
    <t>XGBC with spw 60</t>
  </si>
  <si>
    <t>array([[6293534,     133],
       [ 104198,    1304]])</t>
  </si>
  <si>
    <t>array([[4777519, 1516148],
       [  28707,   76795]])</t>
  </si>
  <si>
    <t>array([[6335584,      11],
       [  58405,       2]])</t>
  </si>
  <si>
    <t>array([[5342408,  993187],
       [  33182,   25225]])</t>
  </si>
  <si>
    <t>array([[5778477,       3],
       [  50392,       1]])</t>
  </si>
  <si>
    <t>array([[4477676, 1300804],
       [  25086,   25307]])</t>
  </si>
  <si>
    <t>The below results were based on considering15 days blackout period. and including jan feb 23 data for training</t>
  </si>
  <si>
    <t>Randomly distributed records for year from Mar 22 to feb 23 data (23830085 records)</t>
  </si>
  <si>
    <t>Randomly distributed records for year (7943353 records)</t>
  </si>
  <si>
    <t>XGBC - trained on yearly data with skipping From Mar 22 to Feb 23</t>
  </si>
  <si>
    <t>XGBC with spw as 53 - trained on yearly data with skipping From Mar 22 to Feb 23</t>
  </si>
  <si>
    <t>XGBC trained on yearly data- OOS data - 7943353  records</t>
  </si>
  <si>
    <t>XGBC with spw 53 trained on yearly data- OOS data - 7943353  records</t>
  </si>
  <si>
    <t>0.938332-0.163281</t>
  </si>
  <si>
    <t>0.992954-0.903724</t>
  </si>
  <si>
    <t>0.903723-0.840157</t>
  </si>
  <si>
    <t>0.840157-0.803503</t>
  </si>
  <si>
    <t>0.803503-0.716604</t>
  </si>
  <si>
    <t>0.716604-0.558422</t>
  </si>
  <si>
    <t>0.558422-0.000260</t>
  </si>
  <si>
    <t>10 % of records from population of distinct email_ids who got emails in 01 Mar 2023 to 29 Mar 2023 (5699684 records)</t>
  </si>
  <si>
    <t>XGBC trained on yearly data- Mar OOT data - 5699684 records</t>
  </si>
  <si>
    <t>XGBC with spw 53 trained on yearly data- Mar OOT data - 5699684 records</t>
  </si>
  <si>
    <t>0.754785-0.120863</t>
  </si>
  <si>
    <t>0.987881-0.868397</t>
  </si>
  <si>
    <t>0.868397-0.818468</t>
  </si>
  <si>
    <t>0.818467-0.794107</t>
  </si>
  <si>
    <t>0.794107-0.735277</t>
  </si>
  <si>
    <t>0.735277-0.656237</t>
  </si>
  <si>
    <t xml:space="preserve">0.656237-0.000747        </t>
  </si>
  <si>
    <t>Mar 2023 OOT sample</t>
  </si>
  <si>
    <t>[[7796433     243]
 [ 145175    1502]]</t>
  </si>
  <si>
    <t>[[3507411 2173267]
 [   4899   14107]]</t>
  </si>
  <si>
    <t>OOT MAR</t>
  </si>
  <si>
    <t>[[5680621      57]
 [  19006       0]]</t>
  </si>
  <si>
    <t>The below results were based on considering15 days blackout period. and trained on jan 23 data.</t>
  </si>
  <si>
    <t>XGBC - trained on monthly data</t>
  </si>
  <si>
    <t>XGBC with spw as 108 - trained on jan 23 data</t>
  </si>
  <si>
    <t>Overall data unsubscription rate</t>
  </si>
  <si>
    <t>Training data details 2023</t>
  </si>
  <si>
    <t>year</t>
  </si>
  <si>
    <t>total_emails</t>
  </si>
  <si>
    <t>unsubscribed_num</t>
  </si>
  <si>
    <t>Randomly distributed records for Jan 23 data (19173594 records)</t>
  </si>
  <si>
    <t>Randomly distributed records for Jan23 (6391197 records)</t>
  </si>
  <si>
    <t>XGBC with spw as 108 - trained on Jan 23 data</t>
  </si>
  <si>
    <t>XGBC trained on Jan data- OOS data - 6391197 records</t>
  </si>
  <si>
    <t>XGBC with spw 108 trained on Jan data- OOS data - 6391197 records</t>
  </si>
  <si>
    <t>0.856128-0.071661</t>
  </si>
  <si>
    <t>0.996644-0.889245</t>
  </si>
  <si>
    <t>0.889244-0.815813</t>
  </si>
  <si>
    <t>0.815812-0.754812</t>
  </si>
  <si>
    <t>0.754812-0.671758</t>
  </si>
  <si>
    <t>0.671758-0.550627</t>
  </si>
  <si>
    <t>0.550627-0.000179</t>
  </si>
  <si>
    <t>Jan OOS samples</t>
  </si>
  <si>
    <t>10 % of records from population of distinct email_ids who got emails in 01 Feb 2023 to 28 Feb 2023 (5830696 records)</t>
  </si>
  <si>
    <t>XGBC trained on yearly data- Feb OOT data - 5830696 records</t>
  </si>
  <si>
    <t>XGBC with spw 108 trained on yearly data- Feb OOT data - 5830696 records</t>
  </si>
  <si>
    <t>0.751325-0.074078</t>
  </si>
  <si>
    <t>0.994382-0.891857</t>
  </si>
  <si>
    <t>0.891857-0.849668</t>
  </si>
  <si>
    <t>0.849667-0.786374</t>
  </si>
  <si>
    <t>0.786374-0.692343</t>
  </si>
  <si>
    <t>0.692343-0.484153</t>
  </si>
  <si>
    <t>0.484153-0.000226</t>
  </si>
  <si>
    <t>0.810112-0.074078</t>
  </si>
  <si>
    <t>0.996509-0.891857</t>
  </si>
  <si>
    <t>0.891857-0.870198</t>
  </si>
  <si>
    <t>0.870198-0.785770</t>
  </si>
  <si>
    <t>0.785770-0.662773</t>
  </si>
  <si>
    <t>0.662772-0.528071</t>
  </si>
  <si>
    <t>0.528071-0.000292</t>
  </si>
  <si>
    <t>XGBC with spw 108</t>
  </si>
  <si>
    <t>[[6332982     139]
 [  58012      64]]</t>
  </si>
  <si>
    <t>[[4663567 1669554]
 [  19910   38166]]</t>
  </si>
  <si>
    <t>[[5780542      31]
 [  50095      28]]</t>
  </si>
  <si>
    <t>[[4706638 1073935]
 [  28142   21981]]</t>
  </si>
  <si>
    <t>[[5680459     219]
 [  18999       7]]</t>
  </si>
  <si>
    <t>[[4369153 1311525]
 [   8277   10729]]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</si>
</sst>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mmm d"/>
    <numFmt numFmtId="166" formatCode="d mmm"/>
    <numFmt numFmtId="167" formatCode="yyyy-mm-dd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b/>
      <color rgb="FF000000"/>
      <name val="Arial"/>
    </font>
    <font>
      <color rgb="FF000000"/>
      <name val="-apple-system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-apple-system"/>
    </font>
    <font>
      <color theme="1"/>
      <name val="Montserrat"/>
    </font>
    <font>
      <b/>
      <color rgb="FF000000"/>
      <name val="-apple-system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9.0"/>
      <color rgb="FF000000"/>
      <name val="Inherit"/>
    </font>
    <font>
      <sz val="9.0"/>
      <color rgb="FF000000"/>
      <name val="Roboto"/>
    </font>
    <font>
      <sz val="9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1F5FE"/>
        <bgColor rgb="FFE1F5FE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vertical="center"/>
    </xf>
    <xf borderId="1" fillId="2" fontId="6" numFmtId="9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3" fontId="13" numFmtId="0" xfId="0" applyAlignment="1" applyFill="1" applyFont="1">
      <alignment horizontal="center" readingOrder="0" vertical="bottom"/>
    </xf>
    <xf borderId="0" fillId="4" fontId="1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1" fillId="2" fontId="1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2" fontId="6" numFmtId="10" xfId="0" applyAlignment="1" applyBorder="1" applyFont="1" applyNumberFormat="1">
      <alignment horizontal="center" readingOrder="0" vertical="center"/>
    </xf>
    <xf borderId="0" fillId="0" fontId="2" numFmtId="10" xfId="0" applyFont="1" applyNumberFormat="1"/>
    <xf borderId="1" fillId="2" fontId="15" numFmtId="10" xfId="0" applyAlignment="1" applyBorder="1" applyFont="1" applyNumberFormat="1">
      <alignment horizontal="center" readingOrder="0" vertical="center"/>
    </xf>
    <xf borderId="0" fillId="5" fontId="15" numFmtId="0" xfId="0" applyAlignment="1" applyFill="1" applyFont="1">
      <alignment horizontal="right" readingOrder="0"/>
    </xf>
    <xf borderId="1" fillId="2" fontId="16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2" fontId="2" numFmtId="164" xfId="0" applyAlignment="1" applyFont="1" applyNumberFormat="1">
      <alignment horizontal="left" readingOrder="0" shrinkToFit="0" wrapText="1"/>
    </xf>
    <xf borderId="0" fillId="2" fontId="16" numFmtId="0" xfId="0" applyAlignment="1" applyFont="1">
      <alignment horizontal="left" readingOrder="0"/>
    </xf>
    <xf borderId="0" fillId="2" fontId="11" numFmtId="164" xfId="0" applyAlignment="1" applyFont="1" applyNumberFormat="1">
      <alignment horizontal="left" readingOrder="0" shrinkToFit="0" wrapText="1"/>
    </xf>
    <xf borderId="0" fillId="2" fontId="14" numFmtId="0" xfId="0" applyAlignment="1" applyFont="1">
      <alignment horizontal="right"/>
    </xf>
    <xf borderId="1" fillId="2" fontId="17" numFmtId="0" xfId="0" applyAlignment="1" applyBorder="1" applyFont="1">
      <alignment horizontal="center" readingOrder="0" shrinkToFit="0" vertical="center" wrapText="1"/>
    </xf>
    <xf borderId="0" fillId="2" fontId="14" numFmtId="0" xfId="0" applyAlignment="1" applyFont="1">
      <alignment horizontal="right"/>
    </xf>
    <xf borderId="0" fillId="5" fontId="16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0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0" fontId="2" numFmtId="10" xfId="0" applyAlignment="1" applyBorder="1" applyFont="1" applyNumberFormat="1">
      <alignment horizontal="center" vertical="center"/>
    </xf>
    <xf borderId="1" fillId="6" fontId="7" numFmtId="0" xfId="0" applyAlignment="1" applyBorder="1" applyFill="1" applyFont="1">
      <alignment horizontal="center" vertical="center"/>
    </xf>
    <xf borderId="1" fillId="6" fontId="2" numFmtId="10" xfId="0" applyAlignment="1" applyBorder="1" applyFont="1" applyNumberFormat="1">
      <alignment horizontal="center" vertical="center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0" fontId="7" numFmtId="0" xfId="0" applyAlignment="1" applyBorder="1" applyFont="1">
      <alignment vertical="bottom"/>
    </xf>
    <xf borderId="1" fillId="0" fontId="7" numFmtId="10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left" readingOrder="0" shrinkToFit="0" vertical="bottom" wrapText="0"/>
    </xf>
    <xf borderId="1" fillId="0" fontId="7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right" vertical="bottom"/>
    </xf>
    <xf borderId="0" fillId="0" fontId="18" numFmtId="0" xfId="0" applyAlignment="1" applyFont="1">
      <alignment horizontal="right" readingOrder="0" shrinkToFit="0" wrapText="0"/>
    </xf>
    <xf borderId="1" fillId="0" fontId="2" numFmtId="0" xfId="0" applyBorder="1" applyFont="1"/>
    <xf borderId="1" fillId="0" fontId="2" numFmtId="167" xfId="0" applyAlignment="1" applyBorder="1" applyFont="1" applyNumberFormat="1">
      <alignment readingOrder="0"/>
    </xf>
    <xf borderId="1" fillId="0" fontId="7" numFmtId="0" xfId="0" applyAlignment="1" applyBorder="1" applyFont="1">
      <alignment vertical="bottom"/>
    </xf>
    <xf borderId="0" fillId="0" fontId="2" numFmtId="167" xfId="0" applyAlignment="1" applyFont="1" applyNumberFormat="1">
      <alignment readingOrder="0"/>
    </xf>
    <xf borderId="1" fillId="0" fontId="2" numFmtId="167" xfId="0" applyBorder="1" applyFont="1" applyNumberFormat="1"/>
    <xf borderId="0" fillId="0" fontId="18" numFmtId="0" xfId="0" applyAlignment="1" applyFont="1">
      <alignment horizontal="left" shrinkToFit="0" vertical="bottom" wrapText="0"/>
    </xf>
    <xf borderId="0" fillId="0" fontId="18" numFmtId="0" xfId="0" applyFont="1"/>
    <xf borderId="0" fillId="0" fontId="1" numFmtId="0" xfId="0" applyAlignment="1" applyFont="1">
      <alignment readingOrder="0" shrinkToFit="0" wrapText="1"/>
    </xf>
    <xf borderId="2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0"/>
    </xf>
    <xf borderId="0" fillId="0" fontId="18" numFmtId="0" xfId="0" applyFont="1"/>
    <xf borderId="0" fillId="2" fontId="15" numFmtId="0" xfId="0" applyAlignment="1" applyFont="1">
      <alignment horizontal="right" readingOrder="0"/>
    </xf>
    <xf borderId="0" fillId="0" fontId="2" numFmtId="0" xfId="0" applyFont="1"/>
    <xf borderId="2" fillId="0" fontId="1" numFmtId="0" xfId="0" applyAlignment="1" applyBorder="1" applyFont="1">
      <alignment horizontal="center" readingOrder="0" vertical="center"/>
    </xf>
    <xf borderId="1" fillId="2" fontId="19" numFmtId="0" xfId="0" applyAlignment="1" applyBorder="1" applyFont="1">
      <alignment horizontal="right" readingOrder="0"/>
    </xf>
    <xf borderId="0" fillId="2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hidden="1" min="5" max="5" width="14.13"/>
    <col hidden="1" min="6" max="6" width="12.63"/>
    <col customWidth="1" min="8" max="8" width="13.38"/>
    <col customWidth="1" min="11" max="11" width="13.38"/>
    <col hidden="1" min="12" max="14" width="12.63"/>
  </cols>
  <sheetData>
    <row r="2">
      <c r="B2" s="1" t="s">
        <v>0</v>
      </c>
      <c r="C2" s="2" t="s">
        <v>1</v>
      </c>
    </row>
    <row r="3">
      <c r="C3" s="2" t="s">
        <v>2</v>
      </c>
    </row>
    <row r="4">
      <c r="C4" s="2" t="s">
        <v>3</v>
      </c>
    </row>
    <row r="6">
      <c r="B6" s="1" t="s">
        <v>4</v>
      </c>
      <c r="C6" s="2" t="s">
        <v>5</v>
      </c>
    </row>
    <row r="7">
      <c r="C7" s="2" t="s">
        <v>6</v>
      </c>
    </row>
    <row r="9">
      <c r="B9" s="1" t="s">
        <v>7</v>
      </c>
      <c r="C9" s="2" t="s">
        <v>8</v>
      </c>
    </row>
    <row r="10">
      <c r="C10" s="2" t="s">
        <v>9</v>
      </c>
    </row>
    <row r="13">
      <c r="C13" s="3"/>
      <c r="D13" s="4" t="s">
        <v>10</v>
      </c>
      <c r="E13" s="5"/>
      <c r="F13" s="5"/>
      <c r="G13" s="5"/>
      <c r="H13" s="5"/>
      <c r="I13" s="6"/>
      <c r="K13" s="3"/>
      <c r="L13" s="4" t="s">
        <v>11</v>
      </c>
      <c r="M13" s="5"/>
      <c r="N13" s="5"/>
      <c r="O13" s="5"/>
      <c r="P13" s="5"/>
      <c r="Q13" s="6"/>
    </row>
    <row r="14">
      <c r="C14" s="3"/>
      <c r="D14" s="4" t="s">
        <v>12</v>
      </c>
      <c r="E14" s="5"/>
      <c r="F14" s="6"/>
      <c r="G14" s="4" t="s">
        <v>13</v>
      </c>
      <c r="H14" s="5"/>
      <c r="I14" s="6"/>
      <c r="K14" s="3"/>
      <c r="L14" s="4" t="s">
        <v>12</v>
      </c>
      <c r="M14" s="5"/>
      <c r="N14" s="6"/>
      <c r="O14" s="4" t="s">
        <v>13</v>
      </c>
      <c r="P14" s="5"/>
      <c r="Q14" s="6"/>
    </row>
    <row r="15">
      <c r="C15" s="3"/>
      <c r="D15" s="7" t="s">
        <v>14</v>
      </c>
      <c r="E15" s="7" t="s">
        <v>15</v>
      </c>
      <c r="F15" s="7" t="s">
        <v>16</v>
      </c>
      <c r="G15" s="7" t="s">
        <v>14</v>
      </c>
      <c r="H15" s="7" t="s">
        <v>15</v>
      </c>
      <c r="I15" s="7" t="s">
        <v>16</v>
      </c>
      <c r="K15" s="3"/>
      <c r="L15" s="7" t="s">
        <v>14</v>
      </c>
      <c r="M15" s="7" t="s">
        <v>15</v>
      </c>
      <c r="N15" s="7" t="s">
        <v>16</v>
      </c>
      <c r="O15" s="7" t="s">
        <v>14</v>
      </c>
      <c r="P15" s="7" t="s">
        <v>15</v>
      </c>
      <c r="Q15" s="7" t="s">
        <v>16</v>
      </c>
      <c r="S15" s="2" t="s">
        <v>17</v>
      </c>
    </row>
    <row r="16">
      <c r="C16" s="8" t="s">
        <v>18</v>
      </c>
      <c r="D16" s="8" t="s">
        <v>19</v>
      </c>
      <c r="E16" s="8" t="s">
        <v>19</v>
      </c>
      <c r="F16" s="8" t="s">
        <v>19</v>
      </c>
      <c r="G16" s="8" t="s">
        <v>19</v>
      </c>
      <c r="H16" s="8" t="s">
        <v>19</v>
      </c>
      <c r="I16" s="8" t="s">
        <v>19</v>
      </c>
      <c r="K16" s="8" t="s">
        <v>18</v>
      </c>
      <c r="L16" s="8" t="s">
        <v>19</v>
      </c>
      <c r="M16" s="8" t="s">
        <v>19</v>
      </c>
      <c r="N16" s="8" t="s">
        <v>19</v>
      </c>
      <c r="O16" s="8" t="s">
        <v>19</v>
      </c>
      <c r="P16" s="8" t="s">
        <v>19</v>
      </c>
      <c r="Q16" s="8" t="s">
        <v>19</v>
      </c>
      <c r="S16" s="2" t="s">
        <v>20</v>
      </c>
    </row>
    <row r="17">
      <c r="C17" s="9">
        <v>1.0</v>
      </c>
      <c r="D17" s="10">
        <v>0.7698843562035744</v>
      </c>
      <c r="E17" s="10">
        <v>0.7566482257036002</v>
      </c>
      <c r="F17" s="10">
        <v>0.7451355496958103</v>
      </c>
      <c r="G17" s="10">
        <v>0.6327502717659848</v>
      </c>
      <c r="H17" s="10">
        <v>0.6515663603122839</v>
      </c>
      <c r="I17" s="10">
        <v>0.5418124320585038</v>
      </c>
      <c r="K17" s="9">
        <v>1.0</v>
      </c>
      <c r="L17" s="10">
        <v>0.5046808718123751</v>
      </c>
      <c r="M17" s="10">
        <v>0.49042696702260796</v>
      </c>
      <c r="N17" s="10">
        <v>0.4627968209078941</v>
      </c>
      <c r="O17" s="10">
        <v>0.6601640478308133</v>
      </c>
      <c r="P17" s="10">
        <v>0.660361695819745</v>
      </c>
      <c r="Q17" s="10">
        <v>0.6200612708765688</v>
      </c>
      <c r="S17" s="2" t="s">
        <v>21</v>
      </c>
    </row>
    <row r="18">
      <c r="C18" s="9">
        <v>3.0</v>
      </c>
      <c r="D18" s="10">
        <v>0.9007979594298813</v>
      </c>
      <c r="E18" s="10">
        <v>0.8998328249142581</v>
      </c>
      <c r="F18" s="10">
        <v>0.8846491908381159</v>
      </c>
      <c r="G18" s="10">
        <v>0.764344302796719</v>
      </c>
      <c r="H18" s="10">
        <v>0.7901768949500939</v>
      </c>
      <c r="I18" s="10">
        <v>0.7730210495108212</v>
      </c>
      <c r="K18" s="9">
        <v>3.0</v>
      </c>
      <c r="L18" s="10">
        <v>0.8136021584020023</v>
      </c>
      <c r="M18" s="10">
        <v>0.8089700456710063</v>
      </c>
      <c r="N18" s="10">
        <v>0.7746680319209452</v>
      </c>
      <c r="O18" s="10">
        <v>0.8131435912639589</v>
      </c>
      <c r="P18" s="10">
        <v>0.8247257634153572</v>
      </c>
      <c r="Q18" s="10">
        <v>0.7965609249925882</v>
      </c>
    </row>
    <row r="19">
      <c r="C19" s="9">
        <v>5.0</v>
      </c>
      <c r="D19" s="10">
        <v>0.9280974785860779</v>
      </c>
      <c r="E19" s="10">
        <v>0.9296485876290437</v>
      </c>
      <c r="F19" s="10">
        <v>0.9179290970821915</v>
      </c>
      <c r="G19" s="10">
        <v>0.8151003063543828</v>
      </c>
      <c r="H19" s="10">
        <v>0.8287577823895642</v>
      </c>
      <c r="I19" s="10">
        <v>0.8107915801956715</v>
      </c>
      <c r="K19" s="9">
        <v>5.0</v>
      </c>
      <c r="L19" s="10">
        <v>0.8790612251531847</v>
      </c>
      <c r="M19" s="10">
        <v>0.8815723178441984</v>
      </c>
      <c r="N19" s="10">
        <v>0.8458887967884018</v>
      </c>
      <c r="O19" s="10">
        <v>0.85285107224034</v>
      </c>
      <c r="P19" s="10">
        <v>0.8643344203972725</v>
      </c>
      <c r="Q19" s="10">
        <v>0.8230457555094377</v>
      </c>
    </row>
    <row r="20">
      <c r="C20" s="9">
        <v>10.0</v>
      </c>
      <c r="D20" s="10">
        <v>0.9553797631973527</v>
      </c>
      <c r="E20" s="10">
        <v>0.9569308722403185</v>
      </c>
      <c r="F20" s="10">
        <v>0.9486582906778347</v>
      </c>
      <c r="G20" s="10">
        <v>0.8814902658365451</v>
      </c>
      <c r="H20" s="10">
        <v>0.8913726652831307</v>
      </c>
      <c r="I20" s="10">
        <v>0.8747504694139737</v>
      </c>
      <c r="K20" s="9">
        <v>10.0</v>
      </c>
      <c r="L20" s="10">
        <v>0.9387342142474036</v>
      </c>
      <c r="M20" s="10">
        <v>0.9434800981682838</v>
      </c>
      <c r="N20" s="10">
        <v>0.9082354088448974</v>
      </c>
      <c r="O20" s="10">
        <v>0.9050696709160985</v>
      </c>
      <c r="P20" s="10">
        <v>0.9143591263958889</v>
      </c>
      <c r="Q20" s="10">
        <v>0.8601640478308133</v>
      </c>
    </row>
    <row r="21">
      <c r="C21" s="9">
        <v>20.0</v>
      </c>
      <c r="D21" s="10">
        <v>0.9763886734570774</v>
      </c>
      <c r="E21" s="10">
        <v>0.9786981024766042</v>
      </c>
      <c r="F21" s="10">
        <v>0.9731313444668493</v>
      </c>
      <c r="G21" s="10">
        <v>0.9444411503112956</v>
      </c>
      <c r="H21" s="10">
        <v>0.9478209309220279</v>
      </c>
      <c r="I21" s="10">
        <v>0.939638304180255</v>
      </c>
      <c r="K21" s="9">
        <v>20.0</v>
      </c>
      <c r="L21" s="10">
        <v>0.9720610463698864</v>
      </c>
      <c r="M21" s="10">
        <v>0.9751166154696312</v>
      </c>
      <c r="N21" s="10">
        <v>0.9516309912721245</v>
      </c>
      <c r="O21" s="10">
        <v>0.9510228283427216</v>
      </c>
      <c r="P21" s="10">
        <v>0.9541061369700563</v>
      </c>
      <c r="Q21" s="10">
        <v>0.9008992983496393</v>
      </c>
    </row>
    <row r="22">
      <c r="C22" s="9">
        <v>100.0</v>
      </c>
      <c r="D22" s="10">
        <v>1.0</v>
      </c>
      <c r="E22" s="10">
        <v>1.0</v>
      </c>
      <c r="F22" s="10">
        <v>1.0</v>
      </c>
      <c r="G22" s="10">
        <v>1.0</v>
      </c>
      <c r="H22" s="10">
        <v>1.0</v>
      </c>
      <c r="I22" s="10">
        <v>1.0</v>
      </c>
      <c r="K22" s="9">
        <v>100.0</v>
      </c>
      <c r="L22" s="10">
        <v>1.0</v>
      </c>
      <c r="M22" s="10">
        <v>1.0</v>
      </c>
      <c r="N22" s="10">
        <v>1.0</v>
      </c>
      <c r="O22" s="10">
        <v>1.0</v>
      </c>
      <c r="P22" s="10">
        <v>1.0</v>
      </c>
      <c r="Q22" s="10">
        <v>1.0</v>
      </c>
    </row>
    <row r="27">
      <c r="C27" s="2" t="s">
        <v>22</v>
      </c>
    </row>
  </sheetData>
  <mergeCells count="6">
    <mergeCell ref="D13:I13"/>
    <mergeCell ref="L13:Q13"/>
    <mergeCell ref="D14:F14"/>
    <mergeCell ref="G14:I14"/>
    <mergeCell ref="L14:N14"/>
    <mergeCell ref="O14:Q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6" max="6" width="40.25"/>
    <col customWidth="1" min="13" max="13" width="12.5"/>
    <col customWidth="1" min="14" max="14" width="18.25"/>
    <col customWidth="1" min="15" max="15" width="15.88"/>
  </cols>
  <sheetData>
    <row r="1">
      <c r="A1" s="12" t="s">
        <v>309</v>
      </c>
    </row>
    <row r="2">
      <c r="A2" s="39" t="s">
        <v>32</v>
      </c>
      <c r="F2" s="39" t="s">
        <v>265</v>
      </c>
    </row>
    <row r="4">
      <c r="A4" s="40" t="s">
        <v>118</v>
      </c>
      <c r="B4" s="40" t="s">
        <v>119</v>
      </c>
      <c r="C4" s="40" t="s">
        <v>120</v>
      </c>
      <c r="F4" s="40" t="s">
        <v>118</v>
      </c>
      <c r="G4" s="40" t="s">
        <v>119</v>
      </c>
      <c r="H4" s="40" t="s">
        <v>120</v>
      </c>
    </row>
    <row r="5">
      <c r="A5" s="52" t="s">
        <v>216</v>
      </c>
      <c r="B5" s="53">
        <v>0.17082287</v>
      </c>
      <c r="C5" s="54">
        <v>1.0</v>
      </c>
      <c r="F5" s="52" t="s">
        <v>216</v>
      </c>
      <c r="G5" s="53">
        <v>0.16073933</v>
      </c>
      <c r="H5" s="54">
        <v>1.0</v>
      </c>
    </row>
    <row r="6">
      <c r="A6" s="52" t="s">
        <v>219</v>
      </c>
      <c r="B6" s="53">
        <v>0.095228106</v>
      </c>
      <c r="C6" s="54">
        <v>2.0</v>
      </c>
      <c r="F6" s="52" t="s">
        <v>219</v>
      </c>
      <c r="G6" s="53">
        <v>0.14600243</v>
      </c>
      <c r="H6" s="54">
        <v>2.0</v>
      </c>
      <c r="L6" s="69" t="s">
        <v>127</v>
      </c>
      <c r="M6" s="5"/>
      <c r="N6" s="5"/>
      <c r="O6" s="6"/>
    </row>
    <row r="7">
      <c r="A7" s="52" t="s">
        <v>142</v>
      </c>
      <c r="B7" s="53">
        <v>0.08519378</v>
      </c>
      <c r="C7" s="54">
        <v>3.0</v>
      </c>
      <c r="F7" s="52" t="s">
        <v>224</v>
      </c>
      <c r="G7" s="53">
        <v>0.10309554</v>
      </c>
      <c r="H7" s="54">
        <v>3.0</v>
      </c>
      <c r="L7" s="70" t="s">
        <v>130</v>
      </c>
      <c r="M7" s="70" t="s">
        <v>131</v>
      </c>
      <c r="N7" s="70" t="s">
        <v>132</v>
      </c>
      <c r="O7" s="71" t="s">
        <v>133</v>
      </c>
    </row>
    <row r="8">
      <c r="A8" s="52" t="s">
        <v>221</v>
      </c>
      <c r="B8" s="53">
        <v>0.062910475</v>
      </c>
      <c r="C8" s="54">
        <v>4.0</v>
      </c>
      <c r="F8" s="52" t="s">
        <v>142</v>
      </c>
      <c r="G8" s="53">
        <v>0.0700208</v>
      </c>
      <c r="H8" s="54">
        <v>4.0</v>
      </c>
      <c r="K8" s="2">
        <v>23.0</v>
      </c>
      <c r="L8" s="58">
        <v>1.0</v>
      </c>
      <c r="M8" s="58">
        <v>2195690.0</v>
      </c>
      <c r="N8" s="58">
        <v>36853.0</v>
      </c>
      <c r="O8" s="47">
        <f t="shared" ref="O8:O19" si="1">N8/M8</f>
        <v>0.0167842455</v>
      </c>
    </row>
    <row r="9">
      <c r="A9" s="52" t="s">
        <v>136</v>
      </c>
      <c r="B9" s="53">
        <v>0.058549948</v>
      </c>
      <c r="C9" s="54">
        <v>5.0</v>
      </c>
      <c r="F9" s="52" t="s">
        <v>136</v>
      </c>
      <c r="G9" s="53">
        <v>0.059535615</v>
      </c>
      <c r="H9" s="54">
        <v>5.0</v>
      </c>
      <c r="K9" s="2">
        <v>23.0</v>
      </c>
      <c r="L9" s="58">
        <v>2.0</v>
      </c>
      <c r="M9" s="58">
        <v>2669589.0</v>
      </c>
      <c r="N9" s="58">
        <v>30881.0</v>
      </c>
      <c r="O9" s="47">
        <f t="shared" si="1"/>
        <v>0.01156769825</v>
      </c>
    </row>
    <row r="10">
      <c r="A10" s="52" t="s">
        <v>224</v>
      </c>
      <c r="B10" s="53">
        <v>0.054502558</v>
      </c>
      <c r="C10" s="54">
        <v>6.0</v>
      </c>
      <c r="F10" s="52" t="s">
        <v>221</v>
      </c>
      <c r="G10" s="53">
        <v>0.055947084</v>
      </c>
      <c r="H10" s="54">
        <v>6.0</v>
      </c>
      <c r="K10" s="2">
        <v>22.0</v>
      </c>
      <c r="L10" s="58">
        <v>3.0</v>
      </c>
      <c r="M10" s="58">
        <v>2262758.0</v>
      </c>
      <c r="N10" s="58">
        <v>51852.0</v>
      </c>
      <c r="O10" s="47">
        <f t="shared" si="1"/>
        <v>0.02291539793</v>
      </c>
    </row>
    <row r="11">
      <c r="A11" s="52" t="s">
        <v>266</v>
      </c>
      <c r="B11" s="53">
        <v>0.030061847</v>
      </c>
      <c r="C11" s="54">
        <v>7.0</v>
      </c>
      <c r="F11" s="52" t="s">
        <v>266</v>
      </c>
      <c r="G11" s="53">
        <v>0.046062183</v>
      </c>
      <c r="H11" s="54">
        <v>7.0</v>
      </c>
      <c r="K11" s="2">
        <v>22.0</v>
      </c>
      <c r="L11" s="58">
        <v>4.0</v>
      </c>
      <c r="M11" s="58">
        <v>1884440.0</v>
      </c>
      <c r="N11" s="58">
        <v>50818.0</v>
      </c>
      <c r="O11" s="47">
        <f t="shared" si="1"/>
        <v>0.02696716266</v>
      </c>
    </row>
    <row r="12">
      <c r="A12" s="52" t="s">
        <v>229</v>
      </c>
      <c r="B12" s="53">
        <v>0.028852448</v>
      </c>
      <c r="C12" s="54">
        <v>8.0</v>
      </c>
      <c r="F12" s="52" t="s">
        <v>158</v>
      </c>
      <c r="G12" s="53">
        <v>0.026886258</v>
      </c>
      <c r="H12" s="54">
        <v>8.0</v>
      </c>
      <c r="K12" s="2">
        <v>22.0</v>
      </c>
      <c r="L12" s="58">
        <v>5.0</v>
      </c>
      <c r="M12" s="58">
        <v>1786136.0</v>
      </c>
      <c r="N12" s="58">
        <v>32922.0</v>
      </c>
      <c r="O12" s="47">
        <f t="shared" si="1"/>
        <v>0.01843196711</v>
      </c>
    </row>
    <row r="13">
      <c r="A13" s="52" t="s">
        <v>158</v>
      </c>
      <c r="B13" s="53">
        <v>0.023186138</v>
      </c>
      <c r="C13" s="54">
        <v>9.0</v>
      </c>
      <c r="F13" s="52" t="s">
        <v>229</v>
      </c>
      <c r="G13" s="53">
        <v>0.025041843</v>
      </c>
      <c r="H13" s="54">
        <v>9.0</v>
      </c>
      <c r="K13" s="2">
        <v>22.0</v>
      </c>
      <c r="L13" s="58">
        <v>6.0</v>
      </c>
      <c r="M13" s="58">
        <v>1803308.0</v>
      </c>
      <c r="N13" s="58">
        <v>30441.0</v>
      </c>
      <c r="O13" s="47">
        <f t="shared" si="1"/>
        <v>0.01688064379</v>
      </c>
    </row>
    <row r="14">
      <c r="A14" s="52" t="s">
        <v>147</v>
      </c>
      <c r="B14" s="53">
        <v>0.023023572</v>
      </c>
      <c r="C14" s="54">
        <v>10.0</v>
      </c>
      <c r="F14" s="52" t="s">
        <v>150</v>
      </c>
      <c r="G14" s="53">
        <v>0.023996027</v>
      </c>
      <c r="H14" s="54">
        <v>10.0</v>
      </c>
      <c r="K14" s="2">
        <v>22.0</v>
      </c>
      <c r="L14" s="58">
        <v>7.0</v>
      </c>
      <c r="M14" s="58">
        <v>1762760.0</v>
      </c>
      <c r="N14" s="58">
        <v>31596.0</v>
      </c>
      <c r="O14" s="47">
        <f t="shared" si="1"/>
        <v>0.01792416438</v>
      </c>
    </row>
    <row r="15">
      <c r="A15" s="52" t="s">
        <v>150</v>
      </c>
      <c r="B15" s="53">
        <v>0.021762758</v>
      </c>
      <c r="C15" s="54">
        <v>11.0</v>
      </c>
      <c r="F15" s="52" t="s">
        <v>147</v>
      </c>
      <c r="G15" s="53">
        <v>0.01874474</v>
      </c>
      <c r="H15" s="54">
        <v>11.0</v>
      </c>
      <c r="K15" s="2">
        <v>22.0</v>
      </c>
      <c r="L15" s="58">
        <v>8.0</v>
      </c>
      <c r="M15" s="58">
        <v>1778382.0</v>
      </c>
      <c r="N15" s="58">
        <v>27763.0</v>
      </c>
      <c r="O15" s="47">
        <f t="shared" si="1"/>
        <v>0.01561138158</v>
      </c>
    </row>
    <row r="16">
      <c r="A16" s="52" t="s">
        <v>234</v>
      </c>
      <c r="B16" s="53">
        <v>0.021024799</v>
      </c>
      <c r="C16" s="54">
        <v>12.0</v>
      </c>
      <c r="F16" s="52" t="s">
        <v>139</v>
      </c>
      <c r="G16" s="53">
        <v>0.017702172</v>
      </c>
      <c r="H16" s="54">
        <v>12.0</v>
      </c>
      <c r="K16" s="2">
        <v>22.0</v>
      </c>
      <c r="L16" s="58">
        <v>9.0</v>
      </c>
      <c r="M16" s="58">
        <v>1776529.0</v>
      </c>
      <c r="N16" s="58">
        <v>27291.0</v>
      </c>
      <c r="O16" s="47">
        <f t="shared" si="1"/>
        <v>0.01536197833</v>
      </c>
    </row>
    <row r="17">
      <c r="A17" s="52" t="s">
        <v>140</v>
      </c>
      <c r="B17" s="53">
        <v>0.02043942</v>
      </c>
      <c r="C17" s="54">
        <v>13.0</v>
      </c>
      <c r="F17" s="52" t="s">
        <v>140</v>
      </c>
      <c r="G17" s="53">
        <v>0.015818214</v>
      </c>
      <c r="H17" s="54">
        <v>13.0</v>
      </c>
      <c r="K17" s="2">
        <v>22.0</v>
      </c>
      <c r="L17" s="58">
        <v>10.0</v>
      </c>
      <c r="M17" s="58">
        <v>1824117.0</v>
      </c>
      <c r="N17" s="58">
        <v>24679.0</v>
      </c>
      <c r="O17" s="47">
        <f t="shared" si="1"/>
        <v>0.01352928568</v>
      </c>
    </row>
    <row r="18">
      <c r="A18" s="52" t="s">
        <v>139</v>
      </c>
      <c r="B18" s="53">
        <v>0.018300273</v>
      </c>
      <c r="C18" s="54">
        <v>14.0</v>
      </c>
      <c r="F18" s="52" t="s">
        <v>234</v>
      </c>
      <c r="G18" s="53">
        <v>0.015685394</v>
      </c>
      <c r="H18" s="54">
        <v>14.0</v>
      </c>
      <c r="K18" s="2">
        <v>22.0</v>
      </c>
      <c r="L18" s="58">
        <v>11.0</v>
      </c>
      <c r="M18" s="58">
        <v>1971084.0</v>
      </c>
      <c r="N18" s="58">
        <v>52559.0</v>
      </c>
      <c r="O18" s="47">
        <f t="shared" si="1"/>
        <v>0.0266650229</v>
      </c>
    </row>
    <row r="19">
      <c r="A19" s="52" t="s">
        <v>143</v>
      </c>
      <c r="B19" s="53">
        <v>0.016727483</v>
      </c>
      <c r="C19" s="54">
        <v>15.0</v>
      </c>
      <c r="F19" s="52" t="s">
        <v>153</v>
      </c>
      <c r="G19" s="53">
        <v>0.013861706</v>
      </c>
      <c r="H19" s="54">
        <v>15.0</v>
      </c>
      <c r="K19" s="2">
        <v>22.0</v>
      </c>
      <c r="L19" s="58">
        <v>12.0</v>
      </c>
      <c r="M19" s="58">
        <v>2115292.0</v>
      </c>
      <c r="N19" s="58">
        <v>42581.0</v>
      </c>
      <c r="O19" s="47">
        <f t="shared" si="1"/>
        <v>0.02013008133</v>
      </c>
    </row>
    <row r="20">
      <c r="A20" s="52" t="s">
        <v>164</v>
      </c>
      <c r="B20" s="53">
        <v>0.016171062</v>
      </c>
      <c r="C20" s="54">
        <v>16.0</v>
      </c>
      <c r="F20" s="52" t="s">
        <v>144</v>
      </c>
      <c r="G20" s="53">
        <v>0.01272832</v>
      </c>
      <c r="H20" s="54">
        <v>16.0</v>
      </c>
    </row>
    <row r="21">
      <c r="A21" s="52" t="s">
        <v>144</v>
      </c>
      <c r="B21" s="53">
        <v>0.016114177</v>
      </c>
      <c r="C21" s="54">
        <v>17.0</v>
      </c>
      <c r="F21" s="52" t="s">
        <v>164</v>
      </c>
      <c r="G21" s="53">
        <v>0.011185599</v>
      </c>
      <c r="H21" s="54">
        <v>17.0</v>
      </c>
    </row>
    <row r="22">
      <c r="A22" s="52" t="s">
        <v>161</v>
      </c>
      <c r="B22" s="53">
        <v>0.013121303</v>
      </c>
      <c r="C22" s="54">
        <v>18.0</v>
      </c>
      <c r="F22" s="52" t="s">
        <v>159</v>
      </c>
      <c r="G22" s="53">
        <v>0.008878397</v>
      </c>
      <c r="H22" s="54">
        <v>18.0</v>
      </c>
    </row>
    <row r="23">
      <c r="A23" s="52" t="s">
        <v>153</v>
      </c>
      <c r="B23" s="53">
        <v>0.012806112</v>
      </c>
      <c r="C23" s="54">
        <v>19.0</v>
      </c>
      <c r="F23" s="52" t="s">
        <v>182</v>
      </c>
      <c r="G23" s="53">
        <v>0.007351643</v>
      </c>
      <c r="H23" s="54">
        <v>19.0</v>
      </c>
      <c r="M23" s="74">
        <f t="shared" ref="M23:N23" si="2">SUM(M8:M19)</f>
        <v>23830085</v>
      </c>
      <c r="N23" s="74">
        <f t="shared" si="2"/>
        <v>440236</v>
      </c>
      <c r="O23" s="74">
        <f>M23-N23</f>
        <v>23389849</v>
      </c>
      <c r="P23" s="74">
        <f t="shared" ref="P23:Q23" si="3">N23/M23</f>
        <v>0.01847395844</v>
      </c>
      <c r="Q23" s="74">
        <f t="shared" si="3"/>
        <v>53.13025059</v>
      </c>
    </row>
    <row r="24">
      <c r="A24" s="52" t="s">
        <v>159</v>
      </c>
      <c r="B24" s="53">
        <v>0.011332588</v>
      </c>
      <c r="C24" s="54">
        <v>20.0</v>
      </c>
      <c r="F24" s="52" t="s">
        <v>154</v>
      </c>
      <c r="G24" s="53">
        <v>0.0069691855</v>
      </c>
      <c r="H24" s="54">
        <v>20.0</v>
      </c>
    </row>
    <row r="25">
      <c r="A25" s="52" t="s">
        <v>186</v>
      </c>
      <c r="B25" s="53">
        <v>0.011078041</v>
      </c>
      <c r="C25" s="54">
        <v>21.0</v>
      </c>
      <c r="F25" s="52" t="s">
        <v>171</v>
      </c>
      <c r="G25" s="53">
        <v>0.0061536073</v>
      </c>
      <c r="H25" s="54">
        <v>21.0</v>
      </c>
    </row>
    <row r="26">
      <c r="A26" s="52" t="s">
        <v>182</v>
      </c>
      <c r="B26" s="53">
        <v>0.010485851</v>
      </c>
      <c r="C26" s="54">
        <v>22.0</v>
      </c>
      <c r="F26" s="52" t="s">
        <v>181</v>
      </c>
      <c r="G26" s="53">
        <v>0.0055988585</v>
      </c>
      <c r="H26" s="54">
        <v>22.0</v>
      </c>
    </row>
    <row r="27">
      <c r="A27" s="52" t="s">
        <v>137</v>
      </c>
      <c r="B27" s="53">
        <v>0.010231836</v>
      </c>
      <c r="C27" s="54">
        <v>23.0</v>
      </c>
      <c r="F27" s="52" t="s">
        <v>242</v>
      </c>
      <c r="G27" s="53">
        <v>0.005189353</v>
      </c>
      <c r="H27" s="54">
        <v>23.0</v>
      </c>
    </row>
    <row r="28">
      <c r="A28" s="52" t="s">
        <v>145</v>
      </c>
      <c r="B28" s="53">
        <v>0.009212738</v>
      </c>
      <c r="C28" s="54">
        <v>24.0</v>
      </c>
      <c r="F28" s="52" t="s">
        <v>149</v>
      </c>
      <c r="G28" s="53">
        <v>0.004938093</v>
      </c>
      <c r="H28" s="54">
        <v>24.0</v>
      </c>
      <c r="N28" s="1"/>
    </row>
    <row r="29">
      <c r="A29" s="52" t="s">
        <v>242</v>
      </c>
      <c r="B29" s="53">
        <v>0.009205465</v>
      </c>
      <c r="C29" s="54">
        <v>25.0</v>
      </c>
      <c r="F29" s="52" t="s">
        <v>166</v>
      </c>
      <c r="G29" s="53">
        <v>0.0049007107</v>
      </c>
      <c r="H29" s="54">
        <v>25.0</v>
      </c>
    </row>
    <row r="30">
      <c r="A30" s="52" t="s">
        <v>171</v>
      </c>
      <c r="B30" s="53">
        <v>0.006622573</v>
      </c>
      <c r="C30" s="54">
        <v>26.0</v>
      </c>
      <c r="F30" s="52" t="s">
        <v>169</v>
      </c>
      <c r="G30" s="53">
        <v>0.0047734245</v>
      </c>
      <c r="H30" s="54">
        <v>26.0</v>
      </c>
    </row>
    <row r="31">
      <c r="A31" s="52" t="s">
        <v>165</v>
      </c>
      <c r="B31" s="53">
        <v>0.00632389</v>
      </c>
      <c r="C31" s="54">
        <v>27.0</v>
      </c>
      <c r="F31" s="52" t="s">
        <v>137</v>
      </c>
      <c r="G31" s="53">
        <v>0.0044022854</v>
      </c>
      <c r="H31" s="54">
        <v>27.0</v>
      </c>
    </row>
    <row r="32">
      <c r="A32" s="52" t="s">
        <v>154</v>
      </c>
      <c r="B32" s="53">
        <v>0.0059692776</v>
      </c>
      <c r="C32" s="54">
        <v>28.0</v>
      </c>
      <c r="F32" s="52" t="s">
        <v>187</v>
      </c>
      <c r="G32" s="53">
        <v>0.0043973234</v>
      </c>
      <c r="H32" s="54">
        <v>28.0</v>
      </c>
    </row>
    <row r="33">
      <c r="A33" s="52" t="s">
        <v>157</v>
      </c>
      <c r="B33" s="53">
        <v>0.0059479577</v>
      </c>
      <c r="C33" s="54">
        <v>29.0</v>
      </c>
      <c r="F33" s="52" t="s">
        <v>145</v>
      </c>
      <c r="G33" s="53">
        <v>0.004327142</v>
      </c>
      <c r="H33" s="54">
        <v>29.0</v>
      </c>
    </row>
    <row r="34">
      <c r="A34" s="52" t="s">
        <v>149</v>
      </c>
      <c r="B34" s="53">
        <v>0.005882639</v>
      </c>
      <c r="C34" s="54">
        <v>30.0</v>
      </c>
      <c r="F34" s="52" t="s">
        <v>170</v>
      </c>
      <c r="G34" s="53">
        <v>0.003984697</v>
      </c>
      <c r="H34" s="54">
        <v>30.0</v>
      </c>
    </row>
    <row r="35">
      <c r="A35" s="52" t="s">
        <v>166</v>
      </c>
      <c r="B35" s="53">
        <v>0.005292336</v>
      </c>
      <c r="C35" s="54">
        <v>31.0</v>
      </c>
      <c r="F35" s="52" t="s">
        <v>151</v>
      </c>
      <c r="G35" s="53">
        <v>0.0037002075</v>
      </c>
      <c r="H35" s="54">
        <v>31.0</v>
      </c>
    </row>
    <row r="36">
      <c r="A36" s="52" t="s">
        <v>181</v>
      </c>
      <c r="B36" s="53">
        <v>0.004271465</v>
      </c>
      <c r="C36" s="54">
        <v>32.0</v>
      </c>
      <c r="F36" s="52" t="s">
        <v>190</v>
      </c>
      <c r="G36" s="53">
        <v>0.003607203</v>
      </c>
      <c r="H36" s="54">
        <v>32.0</v>
      </c>
    </row>
    <row r="37">
      <c r="A37" s="52" t="s">
        <v>209</v>
      </c>
      <c r="B37" s="53">
        <v>0.0039609596</v>
      </c>
      <c r="C37" s="54">
        <v>33.0</v>
      </c>
      <c r="F37" s="52" t="s">
        <v>209</v>
      </c>
      <c r="G37" s="53">
        <v>0.0035590662</v>
      </c>
      <c r="H37" s="54">
        <v>33.0</v>
      </c>
      <c r="M37" s="72"/>
    </row>
    <row r="38">
      <c r="A38" s="52" t="s">
        <v>183</v>
      </c>
      <c r="B38" s="53">
        <v>0.0038920536</v>
      </c>
      <c r="C38" s="54">
        <v>34.0</v>
      </c>
      <c r="F38" s="52" t="s">
        <v>177</v>
      </c>
      <c r="G38" s="53">
        <v>0.0035562497</v>
      </c>
      <c r="H38" s="54">
        <v>34.0</v>
      </c>
    </row>
    <row r="39">
      <c r="A39" s="52" t="s">
        <v>193</v>
      </c>
      <c r="B39" s="53">
        <v>0.0036069937</v>
      </c>
      <c r="C39" s="54">
        <v>35.0</v>
      </c>
      <c r="F39" s="52" t="s">
        <v>152</v>
      </c>
      <c r="G39" s="53">
        <v>0.0034224384</v>
      </c>
      <c r="H39" s="54">
        <v>35.0</v>
      </c>
    </row>
    <row r="40">
      <c r="A40" s="52" t="s">
        <v>155</v>
      </c>
      <c r="B40" s="53">
        <v>0.0034717976</v>
      </c>
      <c r="C40" s="54">
        <v>36.0</v>
      </c>
      <c r="F40" s="52" t="s">
        <v>165</v>
      </c>
      <c r="G40" s="53">
        <v>0.003364373</v>
      </c>
      <c r="H40" s="54">
        <v>36.0</v>
      </c>
    </row>
    <row r="41">
      <c r="A41" s="52" t="s">
        <v>170</v>
      </c>
      <c r="B41" s="53">
        <v>0.00342561</v>
      </c>
      <c r="C41" s="54">
        <v>37.0</v>
      </c>
      <c r="F41" s="52" t="s">
        <v>161</v>
      </c>
      <c r="G41" s="53">
        <v>0.0029102487</v>
      </c>
      <c r="H41" s="54">
        <v>37.0</v>
      </c>
    </row>
    <row r="42">
      <c r="A42" s="52" t="s">
        <v>146</v>
      </c>
      <c r="B42" s="53">
        <v>0.0033267844</v>
      </c>
      <c r="C42" s="54">
        <v>38.0</v>
      </c>
      <c r="F42" s="52" t="s">
        <v>183</v>
      </c>
      <c r="G42" s="53">
        <v>0.0028565507</v>
      </c>
      <c r="H42" s="54">
        <v>38.0</v>
      </c>
    </row>
    <row r="43">
      <c r="A43" s="52" t="s">
        <v>194</v>
      </c>
      <c r="B43" s="53">
        <v>0.003197667</v>
      </c>
      <c r="C43" s="54">
        <v>39.0</v>
      </c>
      <c r="F43" s="52" t="s">
        <v>189</v>
      </c>
      <c r="G43" s="53">
        <v>0.002741463</v>
      </c>
      <c r="H43" s="54">
        <v>39.0</v>
      </c>
    </row>
    <row r="44">
      <c r="A44" s="52" t="s">
        <v>192</v>
      </c>
      <c r="B44" s="53">
        <v>0.0031913146</v>
      </c>
      <c r="C44" s="54">
        <v>40.0</v>
      </c>
      <c r="F44" s="52" t="s">
        <v>143</v>
      </c>
      <c r="G44" s="53">
        <v>0.002675576</v>
      </c>
      <c r="H44" s="54">
        <v>40.0</v>
      </c>
    </row>
    <row r="45">
      <c r="A45" s="52" t="s">
        <v>188</v>
      </c>
      <c r="B45" s="53">
        <v>0.0031454037</v>
      </c>
      <c r="C45" s="54">
        <v>41.0</v>
      </c>
      <c r="F45" s="52" t="s">
        <v>200</v>
      </c>
      <c r="G45" s="53">
        <v>0.002603707</v>
      </c>
      <c r="H45" s="54">
        <v>41.0</v>
      </c>
    </row>
    <row r="46">
      <c r="A46" s="52" t="s">
        <v>189</v>
      </c>
      <c r="B46" s="53">
        <v>0.003087467</v>
      </c>
      <c r="C46" s="54">
        <v>42.0</v>
      </c>
      <c r="F46" s="52" t="s">
        <v>162</v>
      </c>
      <c r="G46" s="53">
        <v>0.0025857892</v>
      </c>
      <c r="H46" s="54">
        <v>42.0</v>
      </c>
    </row>
    <row r="47">
      <c r="A47" s="52" t="s">
        <v>199</v>
      </c>
      <c r="B47" s="53">
        <v>0.0029391053</v>
      </c>
      <c r="C47" s="54">
        <v>43.0</v>
      </c>
      <c r="F47" s="52" t="s">
        <v>178</v>
      </c>
      <c r="G47" s="53">
        <v>0.0024055014</v>
      </c>
      <c r="H47" s="54">
        <v>43.0</v>
      </c>
    </row>
    <row r="48">
      <c r="A48" s="52" t="s">
        <v>207</v>
      </c>
      <c r="B48" s="53">
        <v>0.002816351</v>
      </c>
      <c r="C48" s="54">
        <v>44.0</v>
      </c>
      <c r="F48" s="52" t="s">
        <v>188</v>
      </c>
      <c r="G48" s="53">
        <v>0.002388561</v>
      </c>
      <c r="H48" s="54">
        <v>44.0</v>
      </c>
    </row>
    <row r="49">
      <c r="A49" s="52" t="s">
        <v>162</v>
      </c>
      <c r="B49" s="53">
        <v>0.0028017387</v>
      </c>
      <c r="C49" s="54">
        <v>45.0</v>
      </c>
      <c r="F49" s="52" t="s">
        <v>168</v>
      </c>
      <c r="G49" s="53">
        <v>0.0023802372</v>
      </c>
      <c r="H49" s="54">
        <v>45.0</v>
      </c>
    </row>
    <row r="50">
      <c r="A50" s="52" t="s">
        <v>201</v>
      </c>
      <c r="B50" s="53">
        <v>0.002778201</v>
      </c>
      <c r="C50" s="54">
        <v>46.0</v>
      </c>
      <c r="F50" s="52" t="s">
        <v>197</v>
      </c>
      <c r="G50" s="53">
        <v>0.0023278918</v>
      </c>
      <c r="H50" s="54">
        <v>46.0</v>
      </c>
    </row>
    <row r="51">
      <c r="A51" s="52" t="s">
        <v>168</v>
      </c>
      <c r="B51" s="53">
        <v>0.0026369717</v>
      </c>
      <c r="C51" s="54">
        <v>47.0</v>
      </c>
      <c r="F51" s="52" t="s">
        <v>193</v>
      </c>
      <c r="G51" s="53">
        <v>0.002305379</v>
      </c>
      <c r="H51" s="54">
        <v>47.0</v>
      </c>
    </row>
    <row r="52">
      <c r="A52" s="52" t="s">
        <v>172</v>
      </c>
      <c r="B52" s="53">
        <v>0.0026017525</v>
      </c>
      <c r="C52" s="54">
        <v>48.0</v>
      </c>
      <c r="F52" s="52" t="s">
        <v>176</v>
      </c>
      <c r="G52" s="53">
        <v>0.002282339</v>
      </c>
      <c r="H52" s="54">
        <v>48.0</v>
      </c>
    </row>
    <row r="53">
      <c r="A53" s="52" t="s">
        <v>197</v>
      </c>
      <c r="B53" s="53">
        <v>0.0026013493</v>
      </c>
      <c r="C53" s="54">
        <v>49.0</v>
      </c>
      <c r="F53" s="52" t="s">
        <v>204</v>
      </c>
      <c r="G53" s="53">
        <v>0.0022779133</v>
      </c>
      <c r="H53" s="54">
        <v>49.0</v>
      </c>
    </row>
    <row r="54">
      <c r="A54" s="52" t="s">
        <v>176</v>
      </c>
      <c r="B54" s="53">
        <v>0.0025808942</v>
      </c>
      <c r="C54" s="54">
        <v>50.0</v>
      </c>
      <c r="F54" s="52" t="s">
        <v>199</v>
      </c>
      <c r="G54" s="53">
        <v>0.0022588547</v>
      </c>
      <c r="H54" s="54">
        <v>50.0</v>
      </c>
    </row>
    <row r="55">
      <c r="A55" s="52" t="s">
        <v>190</v>
      </c>
      <c r="B55" s="53">
        <v>0.0025557142</v>
      </c>
      <c r="C55" s="54">
        <v>51.0</v>
      </c>
      <c r="F55" s="52" t="s">
        <v>208</v>
      </c>
      <c r="G55" s="53">
        <v>0.0022263853</v>
      </c>
      <c r="H55" s="54">
        <v>51.0</v>
      </c>
    </row>
    <row r="56">
      <c r="A56" s="52" t="s">
        <v>169</v>
      </c>
      <c r="B56" s="53">
        <v>0.002549197</v>
      </c>
      <c r="C56" s="54">
        <v>52.0</v>
      </c>
      <c r="F56" s="52" t="s">
        <v>201</v>
      </c>
      <c r="G56" s="53">
        <v>0.0022098005</v>
      </c>
      <c r="H56" s="54">
        <v>52.0</v>
      </c>
    </row>
    <row r="57">
      <c r="A57" s="52" t="s">
        <v>163</v>
      </c>
      <c r="B57" s="53">
        <v>0.0025258888</v>
      </c>
      <c r="C57" s="54">
        <v>53.0</v>
      </c>
      <c r="F57" s="52" t="s">
        <v>160</v>
      </c>
      <c r="G57" s="53">
        <v>0.0022082024</v>
      </c>
      <c r="H57" s="54">
        <v>53.0</v>
      </c>
    </row>
    <row r="58">
      <c r="A58" s="52" t="s">
        <v>184</v>
      </c>
      <c r="B58" s="53">
        <v>0.0025122664</v>
      </c>
      <c r="C58" s="54">
        <v>54.0</v>
      </c>
      <c r="F58" s="52" t="s">
        <v>196</v>
      </c>
      <c r="G58" s="53">
        <v>0.0022075085</v>
      </c>
      <c r="H58" s="54">
        <v>54.0</v>
      </c>
    </row>
    <row r="59">
      <c r="A59" s="52" t="s">
        <v>160</v>
      </c>
      <c r="B59" s="53">
        <v>0.0025050952</v>
      </c>
      <c r="C59" s="54">
        <v>55.0</v>
      </c>
      <c r="F59" s="52" t="s">
        <v>157</v>
      </c>
      <c r="G59" s="53">
        <v>0.0022007048</v>
      </c>
      <c r="H59" s="54">
        <v>55.0</v>
      </c>
    </row>
    <row r="60">
      <c r="A60" s="52" t="s">
        <v>187</v>
      </c>
      <c r="B60" s="53">
        <v>0.002476186</v>
      </c>
      <c r="C60" s="54">
        <v>56.0</v>
      </c>
      <c r="F60" s="52" t="s">
        <v>194</v>
      </c>
      <c r="G60" s="53">
        <v>0.0021853559</v>
      </c>
      <c r="H60" s="54">
        <v>56.0</v>
      </c>
    </row>
    <row r="61">
      <c r="A61" s="52" t="s">
        <v>152</v>
      </c>
      <c r="B61" s="53">
        <v>0.002468222</v>
      </c>
      <c r="C61" s="54">
        <v>57.0</v>
      </c>
      <c r="F61" s="52" t="s">
        <v>156</v>
      </c>
      <c r="G61" s="53">
        <v>0.00215376</v>
      </c>
      <c r="H61" s="54">
        <v>57.0</v>
      </c>
    </row>
    <row r="62">
      <c r="A62" s="52" t="s">
        <v>179</v>
      </c>
      <c r="B62" s="53">
        <v>0.0024506403</v>
      </c>
      <c r="C62" s="54">
        <v>58.0</v>
      </c>
      <c r="F62" s="52" t="s">
        <v>185</v>
      </c>
      <c r="G62" s="53">
        <v>0.002139542</v>
      </c>
      <c r="H62" s="54">
        <v>58.0</v>
      </c>
    </row>
    <row r="63">
      <c r="A63" s="52" t="s">
        <v>185</v>
      </c>
      <c r="B63" s="53">
        <v>0.0024248585</v>
      </c>
      <c r="C63" s="54">
        <v>59.0</v>
      </c>
      <c r="F63" s="52" t="s">
        <v>163</v>
      </c>
      <c r="G63" s="53">
        <v>0.0021384375</v>
      </c>
      <c r="H63" s="54">
        <v>59.0</v>
      </c>
    </row>
    <row r="64">
      <c r="A64" s="52" t="s">
        <v>191</v>
      </c>
      <c r="B64" s="53">
        <v>0.0023927877</v>
      </c>
      <c r="C64" s="54">
        <v>60.0</v>
      </c>
      <c r="F64" s="52" t="s">
        <v>207</v>
      </c>
      <c r="G64" s="53">
        <v>0.0021234977</v>
      </c>
      <c r="H64" s="54">
        <v>60.0</v>
      </c>
    </row>
    <row r="65">
      <c r="A65" s="52" t="s">
        <v>204</v>
      </c>
      <c r="B65" s="53">
        <v>0.0023030462</v>
      </c>
      <c r="C65" s="54">
        <v>61.0</v>
      </c>
      <c r="F65" s="52" t="s">
        <v>175</v>
      </c>
      <c r="G65" s="53">
        <v>0.0021091998</v>
      </c>
      <c r="H65" s="54">
        <v>61.0</v>
      </c>
    </row>
    <row r="66">
      <c r="A66" s="52" t="s">
        <v>200</v>
      </c>
      <c r="B66" s="53">
        <v>0.0022815058</v>
      </c>
      <c r="C66" s="54">
        <v>62.0</v>
      </c>
      <c r="F66" s="52" t="s">
        <v>186</v>
      </c>
      <c r="G66" s="53">
        <v>0.0021088491</v>
      </c>
      <c r="H66" s="54">
        <v>62.0</v>
      </c>
    </row>
    <row r="67">
      <c r="A67" s="52" t="s">
        <v>174</v>
      </c>
      <c r="B67" s="53">
        <v>0.0022762532</v>
      </c>
      <c r="C67" s="54">
        <v>63.0</v>
      </c>
      <c r="F67" s="52" t="s">
        <v>192</v>
      </c>
      <c r="G67" s="53">
        <v>0.0020909628</v>
      </c>
      <c r="H67" s="54">
        <v>63.0</v>
      </c>
    </row>
    <row r="68">
      <c r="A68" s="52" t="s">
        <v>178</v>
      </c>
      <c r="B68" s="53">
        <v>0.0021696053</v>
      </c>
      <c r="C68" s="54">
        <v>64.0</v>
      </c>
      <c r="F68" s="52" t="s">
        <v>172</v>
      </c>
      <c r="G68" s="53">
        <v>0.0020723222</v>
      </c>
      <c r="H68" s="54">
        <v>64.0</v>
      </c>
    </row>
    <row r="69">
      <c r="A69" s="52" t="s">
        <v>173</v>
      </c>
      <c r="B69" s="53">
        <v>0.0021665774</v>
      </c>
      <c r="C69" s="54">
        <v>65.0</v>
      </c>
      <c r="F69" s="52" t="s">
        <v>191</v>
      </c>
      <c r="G69" s="53">
        <v>0.0020320695</v>
      </c>
      <c r="H69" s="54">
        <v>65.0</v>
      </c>
    </row>
    <row r="70">
      <c r="A70" s="52" t="s">
        <v>151</v>
      </c>
      <c r="B70" s="53">
        <v>0.002121749</v>
      </c>
      <c r="C70" s="54">
        <v>66.0</v>
      </c>
      <c r="F70" s="52" t="s">
        <v>173</v>
      </c>
      <c r="G70" s="53">
        <v>0.0019906985</v>
      </c>
      <c r="H70" s="54">
        <v>66.0</v>
      </c>
    </row>
    <row r="71">
      <c r="A71" s="52" t="s">
        <v>156</v>
      </c>
      <c r="B71" s="53">
        <v>0.00209352</v>
      </c>
      <c r="C71" s="54">
        <v>67.0</v>
      </c>
      <c r="F71" s="52" t="s">
        <v>155</v>
      </c>
      <c r="G71" s="53">
        <v>0.0019881213</v>
      </c>
      <c r="H71" s="54">
        <v>67.0</v>
      </c>
    </row>
    <row r="72">
      <c r="A72" s="52" t="s">
        <v>180</v>
      </c>
      <c r="B72" s="53">
        <v>0.0020562499</v>
      </c>
      <c r="C72" s="54">
        <v>68.0</v>
      </c>
      <c r="F72" s="52" t="s">
        <v>180</v>
      </c>
      <c r="G72" s="53">
        <v>0.001983964</v>
      </c>
      <c r="H72" s="54">
        <v>68.0</v>
      </c>
    </row>
    <row r="73">
      <c r="A73" s="52" t="s">
        <v>196</v>
      </c>
      <c r="B73" s="53">
        <v>0.0019861513</v>
      </c>
      <c r="C73" s="54">
        <v>69.0</v>
      </c>
      <c r="F73" s="52" t="s">
        <v>146</v>
      </c>
      <c r="G73" s="53">
        <v>0.0019609532</v>
      </c>
      <c r="H73" s="54">
        <v>69.0</v>
      </c>
    </row>
    <row r="74">
      <c r="A74" s="52" t="s">
        <v>208</v>
      </c>
      <c r="B74" s="53">
        <v>0.0019273068</v>
      </c>
      <c r="C74" s="54">
        <v>70.0</v>
      </c>
      <c r="F74" s="52" t="s">
        <v>167</v>
      </c>
      <c r="G74" s="53">
        <v>0.0019329607</v>
      </c>
      <c r="H74" s="54">
        <v>70.0</v>
      </c>
    </row>
    <row r="75">
      <c r="A75" s="52" t="s">
        <v>175</v>
      </c>
      <c r="B75" s="53">
        <v>0.0018152272</v>
      </c>
      <c r="C75" s="54">
        <v>71.0</v>
      </c>
      <c r="F75" s="52" t="s">
        <v>174</v>
      </c>
      <c r="G75" s="53">
        <v>0.0017779821</v>
      </c>
      <c r="H75" s="54">
        <v>71.0</v>
      </c>
    </row>
    <row r="76">
      <c r="A76" s="52" t="s">
        <v>167</v>
      </c>
      <c r="B76" s="53">
        <v>0.0018010585</v>
      </c>
      <c r="C76" s="54">
        <v>72.0</v>
      </c>
      <c r="F76" s="52" t="s">
        <v>179</v>
      </c>
      <c r="G76" s="53">
        <v>0.001771034</v>
      </c>
      <c r="H76" s="54">
        <v>72.0</v>
      </c>
    </row>
    <row r="77">
      <c r="A77" s="52" t="s">
        <v>177</v>
      </c>
      <c r="B77" s="53">
        <v>0.0017186794</v>
      </c>
      <c r="C77" s="54">
        <v>73.0</v>
      </c>
      <c r="F77" s="52" t="s">
        <v>184</v>
      </c>
      <c r="G77" s="53">
        <v>0.0017680351</v>
      </c>
      <c r="H77" s="54">
        <v>73.0</v>
      </c>
    </row>
    <row r="78">
      <c r="A78" s="52" t="s">
        <v>148</v>
      </c>
      <c r="B78" s="53">
        <v>0.0017041038</v>
      </c>
      <c r="C78" s="54">
        <v>74.0</v>
      </c>
      <c r="F78" s="52" t="s">
        <v>148</v>
      </c>
      <c r="G78" s="53">
        <v>0.0014921449</v>
      </c>
      <c r="H78" s="54">
        <v>74.0</v>
      </c>
    </row>
  </sheetData>
  <autoFilter ref="$A$4:$C$78">
    <sortState ref="A4:C78">
      <sortCondition descending="1" ref="B4:B78"/>
    </sortState>
  </autoFilter>
  <mergeCells count="3">
    <mergeCell ref="A2:C2"/>
    <mergeCell ref="F2:H2"/>
    <mergeCell ref="L6:O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2" t="s">
        <v>309</v>
      </c>
    </row>
    <row r="4">
      <c r="C4" s="14" t="s">
        <v>24</v>
      </c>
      <c r="D4" s="15" t="s">
        <v>310</v>
      </c>
      <c r="U4" s="14" t="s">
        <v>24</v>
      </c>
      <c r="V4" s="15" t="s">
        <v>310</v>
      </c>
    </row>
    <row r="5">
      <c r="C5" s="11"/>
      <c r="D5" s="11"/>
      <c r="U5" s="11"/>
      <c r="V5" s="11"/>
    </row>
    <row r="6">
      <c r="C6" s="14" t="s">
        <v>27</v>
      </c>
      <c r="D6" s="15" t="s">
        <v>311</v>
      </c>
      <c r="U6" s="14" t="s">
        <v>27</v>
      </c>
      <c r="V6" s="15" t="s">
        <v>311</v>
      </c>
    </row>
    <row r="8">
      <c r="C8" s="16" t="s">
        <v>30</v>
      </c>
      <c r="D8" s="17" t="s">
        <v>312</v>
      </c>
      <c r="U8" s="16" t="s">
        <v>30</v>
      </c>
      <c r="V8" s="17" t="s">
        <v>313</v>
      </c>
    </row>
    <row r="9">
      <c r="O9" s="33">
        <v>1502.0</v>
      </c>
      <c r="AG9" s="33">
        <v>106202.0</v>
      </c>
    </row>
    <row r="10">
      <c r="C10" s="19" t="s">
        <v>33</v>
      </c>
      <c r="U10" s="19" t="s">
        <v>33</v>
      </c>
    </row>
    <row r="11">
      <c r="C11" s="21" t="s">
        <v>314</v>
      </c>
      <c r="U11" s="21" t="s">
        <v>315</v>
      </c>
    </row>
    <row r="12">
      <c r="C12" s="8" t="s">
        <v>36</v>
      </c>
      <c r="D12" s="8" t="s">
        <v>49</v>
      </c>
      <c r="E12" s="22" t="s">
        <v>38</v>
      </c>
      <c r="F12" s="22" t="s">
        <v>39</v>
      </c>
      <c r="G12" s="22" t="s">
        <v>40</v>
      </c>
      <c r="H12" s="22" t="s">
        <v>41</v>
      </c>
      <c r="I12" s="22" t="s">
        <v>42</v>
      </c>
      <c r="J12" s="22" t="s">
        <v>43</v>
      </c>
      <c r="K12" s="22" t="s">
        <v>44</v>
      </c>
      <c r="L12" s="8" t="s">
        <v>45</v>
      </c>
      <c r="M12" s="22" t="s">
        <v>46</v>
      </c>
      <c r="N12" s="22" t="s">
        <v>47</v>
      </c>
      <c r="O12" s="22" t="s">
        <v>48</v>
      </c>
      <c r="P12" s="68" t="s">
        <v>19</v>
      </c>
      <c r="U12" s="8" t="s">
        <v>36</v>
      </c>
      <c r="V12" s="8" t="s">
        <v>49</v>
      </c>
      <c r="W12" s="22" t="s">
        <v>38</v>
      </c>
      <c r="X12" s="22" t="s">
        <v>39</v>
      </c>
      <c r="Y12" s="22" t="s">
        <v>40</v>
      </c>
      <c r="Z12" s="22" t="s">
        <v>41</v>
      </c>
      <c r="AA12" s="22" t="s">
        <v>42</v>
      </c>
      <c r="AB12" s="22" t="s">
        <v>43</v>
      </c>
      <c r="AC12" s="22" t="s">
        <v>44</v>
      </c>
      <c r="AD12" s="8" t="s">
        <v>45</v>
      </c>
      <c r="AE12" s="22" t="s">
        <v>46</v>
      </c>
      <c r="AF12" s="22" t="s">
        <v>47</v>
      </c>
      <c r="AG12" s="22" t="s">
        <v>48</v>
      </c>
      <c r="AH12" s="68" t="s">
        <v>19</v>
      </c>
      <c r="AI12" s="68" t="s">
        <v>274</v>
      </c>
      <c r="AJ12" s="68" t="s">
        <v>275</v>
      </c>
    </row>
    <row r="13">
      <c r="A13" s="2">
        <v>1742.0</v>
      </c>
      <c r="B13" s="2" t="s">
        <v>316</v>
      </c>
      <c r="C13" s="9">
        <v>1.0</v>
      </c>
      <c r="D13" s="26">
        <v>0.211138</v>
      </c>
      <c r="E13" s="24">
        <v>0.215474</v>
      </c>
      <c r="F13" s="9">
        <v>79434.0</v>
      </c>
      <c r="G13" s="9">
        <v>62318.0</v>
      </c>
      <c r="H13" s="9">
        <v>17116.0</v>
      </c>
      <c r="I13" s="24">
        <v>0.215474</v>
      </c>
      <c r="J13" s="24">
        <v>0.211138</v>
      </c>
      <c r="K13" s="24">
        <v>0.215474</v>
      </c>
      <c r="L13" s="9">
        <v>79434.0</v>
      </c>
      <c r="M13" s="9">
        <v>62318.0</v>
      </c>
      <c r="N13" s="9">
        <v>17116.0</v>
      </c>
      <c r="O13" s="26">
        <v>0.215474</v>
      </c>
      <c r="P13" s="25">
        <f t="shared" ref="P13:P18" si="1">N13/$N$18</f>
        <v>0.1166917785</v>
      </c>
      <c r="Q13" s="25"/>
      <c r="S13" s="18"/>
      <c r="T13" s="2" t="s">
        <v>317</v>
      </c>
      <c r="U13" s="9">
        <v>1.0</v>
      </c>
      <c r="V13" s="26">
        <v>0.919668</v>
      </c>
      <c r="W13" s="24">
        <v>0.210577</v>
      </c>
      <c r="X13" s="9">
        <v>79434.0</v>
      </c>
      <c r="Y13" s="9">
        <v>62707.0</v>
      </c>
      <c r="Z13" s="9">
        <v>16727.0</v>
      </c>
      <c r="AA13" s="24">
        <v>0.210577</v>
      </c>
      <c r="AB13" s="24">
        <v>0.919668</v>
      </c>
      <c r="AC13" s="24">
        <v>0.210577</v>
      </c>
      <c r="AD13" s="9">
        <v>79434.0</v>
      </c>
      <c r="AE13" s="9">
        <v>62707.0</v>
      </c>
      <c r="AF13" s="9">
        <v>16727.0</v>
      </c>
      <c r="AG13" s="26">
        <v>0.210577</v>
      </c>
      <c r="AH13" s="25">
        <f t="shared" ref="AH13:AH18" si="2">AF13/$AF$18</f>
        <v>0.1140396927</v>
      </c>
      <c r="AI13" s="25">
        <f t="shared" ref="AI13:AI17" si="3">Z13/X13</f>
        <v>0.2105773346</v>
      </c>
      <c r="AJ13" s="25">
        <f t="shared" ref="AJ13:AJ17" si="4">AF13/AD13</f>
        <v>0.2105773346</v>
      </c>
    </row>
    <row r="14">
      <c r="C14" s="9">
        <v>3.0</v>
      </c>
      <c r="D14" s="24">
        <v>0.115882</v>
      </c>
      <c r="E14" s="24">
        <v>0.119119</v>
      </c>
      <c r="F14" s="9">
        <v>158867.0</v>
      </c>
      <c r="G14" s="9">
        <v>139943.0</v>
      </c>
      <c r="H14" s="9">
        <v>18924.0</v>
      </c>
      <c r="I14" s="24">
        <v>0.119119</v>
      </c>
      <c r="J14" s="24">
        <v>0.147634</v>
      </c>
      <c r="K14" s="24">
        <v>0.151237</v>
      </c>
      <c r="L14" s="9">
        <v>238301.0</v>
      </c>
      <c r="M14" s="9">
        <v>202261.0</v>
      </c>
      <c r="N14" s="9">
        <v>36040.0</v>
      </c>
      <c r="O14" s="24">
        <v>0.151237</v>
      </c>
      <c r="P14" s="25">
        <f t="shared" si="1"/>
        <v>0.2457099613</v>
      </c>
      <c r="T14" s="2" t="s">
        <v>318</v>
      </c>
      <c r="U14" s="9">
        <v>3.0</v>
      </c>
      <c r="V14" s="24">
        <v>0.866195</v>
      </c>
      <c r="W14" s="24">
        <v>0.119616</v>
      </c>
      <c r="X14" s="9">
        <v>158867.0</v>
      </c>
      <c r="Y14" s="9">
        <v>139864.0</v>
      </c>
      <c r="Z14" s="9">
        <v>19003.0</v>
      </c>
      <c r="AA14" s="24">
        <v>0.119616</v>
      </c>
      <c r="AB14" s="24">
        <v>0.884019</v>
      </c>
      <c r="AC14" s="24">
        <v>0.149936</v>
      </c>
      <c r="AD14" s="9">
        <v>238301.0</v>
      </c>
      <c r="AE14" s="9">
        <v>202571.0</v>
      </c>
      <c r="AF14" s="9">
        <v>35730.0</v>
      </c>
      <c r="AG14" s="24">
        <v>0.149936</v>
      </c>
      <c r="AH14" s="25">
        <f t="shared" si="2"/>
        <v>0.2435964739</v>
      </c>
      <c r="AI14" s="25">
        <f t="shared" si="3"/>
        <v>0.1196157792</v>
      </c>
      <c r="AJ14" s="25">
        <f t="shared" si="4"/>
        <v>0.1499364249</v>
      </c>
    </row>
    <row r="15">
      <c r="C15" s="9">
        <v>5.0</v>
      </c>
      <c r="D15" s="24">
        <v>0.078505</v>
      </c>
      <c r="E15" s="24">
        <v>0.074836</v>
      </c>
      <c r="F15" s="9">
        <v>158867.0</v>
      </c>
      <c r="G15" s="9">
        <v>146978.0</v>
      </c>
      <c r="H15" s="9">
        <v>11889.0</v>
      </c>
      <c r="I15" s="24">
        <v>0.074836</v>
      </c>
      <c r="J15" s="24">
        <v>0.119982</v>
      </c>
      <c r="K15" s="24">
        <v>0.120677</v>
      </c>
      <c r="L15" s="9">
        <v>397168.0</v>
      </c>
      <c r="M15" s="9">
        <v>349239.0</v>
      </c>
      <c r="N15" s="9">
        <v>47929.0</v>
      </c>
      <c r="O15" s="24">
        <v>0.120677</v>
      </c>
      <c r="P15" s="25">
        <f t="shared" si="1"/>
        <v>0.3267656142</v>
      </c>
      <c r="T15" s="2" t="s">
        <v>319</v>
      </c>
      <c r="U15" s="9">
        <v>5.0</v>
      </c>
      <c r="V15" s="24">
        <v>0.816116</v>
      </c>
      <c r="W15" s="24">
        <v>0.075906</v>
      </c>
      <c r="X15" s="9">
        <v>158867.0</v>
      </c>
      <c r="Y15" s="9">
        <v>146808.0</v>
      </c>
      <c r="Z15" s="9">
        <v>12059.0</v>
      </c>
      <c r="AA15" s="24">
        <v>0.075906</v>
      </c>
      <c r="AB15" s="24">
        <v>0.856858</v>
      </c>
      <c r="AC15" s="24">
        <v>0.120324</v>
      </c>
      <c r="AD15" s="9">
        <v>397168.0</v>
      </c>
      <c r="AE15" s="9">
        <v>349379.0</v>
      </c>
      <c r="AF15" s="9">
        <v>47789.0</v>
      </c>
      <c r="AG15" s="24">
        <v>0.120324</v>
      </c>
      <c r="AH15" s="25">
        <f t="shared" si="2"/>
        <v>0.325811136</v>
      </c>
      <c r="AI15" s="25">
        <f t="shared" si="3"/>
        <v>0.07590626121</v>
      </c>
      <c r="AJ15" s="25">
        <f t="shared" si="4"/>
        <v>0.1203243967</v>
      </c>
    </row>
    <row r="16">
      <c r="C16" s="9">
        <v>10.0</v>
      </c>
      <c r="D16" s="24">
        <v>0.057428</v>
      </c>
      <c r="E16" s="24">
        <v>0.058265</v>
      </c>
      <c r="F16" s="9">
        <v>397168.0</v>
      </c>
      <c r="G16" s="9">
        <v>374027.0</v>
      </c>
      <c r="H16" s="9">
        <v>23141.0</v>
      </c>
      <c r="I16" s="24">
        <v>0.058265</v>
      </c>
      <c r="J16" s="24">
        <v>0.088705</v>
      </c>
      <c r="K16" s="24">
        <v>0.089471</v>
      </c>
      <c r="L16" s="9">
        <v>794336.0</v>
      </c>
      <c r="M16" s="9">
        <v>723266.0</v>
      </c>
      <c r="N16" s="9">
        <v>71070.0</v>
      </c>
      <c r="O16" s="24">
        <v>0.089471</v>
      </c>
      <c r="P16" s="25">
        <f t="shared" si="1"/>
        <v>0.4845340442</v>
      </c>
      <c r="T16" s="2" t="s">
        <v>320</v>
      </c>
      <c r="U16" s="9">
        <v>10.0</v>
      </c>
      <c r="V16" s="24">
        <v>0.760662</v>
      </c>
      <c r="W16" s="24">
        <v>0.058341</v>
      </c>
      <c r="X16" s="9">
        <v>397168.0</v>
      </c>
      <c r="Y16" s="9">
        <v>373997.0</v>
      </c>
      <c r="Z16" s="9">
        <v>23171.0</v>
      </c>
      <c r="AA16" s="24">
        <v>0.058341</v>
      </c>
      <c r="AB16" s="24">
        <v>0.80876</v>
      </c>
      <c r="AC16" s="24">
        <v>0.089332</v>
      </c>
      <c r="AD16" s="9">
        <v>794336.0</v>
      </c>
      <c r="AE16" s="9">
        <v>723376.0</v>
      </c>
      <c r="AF16" s="9">
        <v>70960.0</v>
      </c>
      <c r="AG16" s="24">
        <v>0.089332</v>
      </c>
      <c r="AH16" s="25">
        <f t="shared" si="2"/>
        <v>0.483784097</v>
      </c>
      <c r="AI16" s="25">
        <f t="shared" si="3"/>
        <v>0.0583405511</v>
      </c>
      <c r="AJ16" s="25">
        <f t="shared" si="4"/>
        <v>0.08933247392</v>
      </c>
    </row>
    <row r="17">
      <c r="C17" s="9">
        <v>20.0</v>
      </c>
      <c r="D17" s="24">
        <v>0.032173</v>
      </c>
      <c r="E17" s="24">
        <v>0.032052</v>
      </c>
      <c r="F17" s="9">
        <v>794335.0</v>
      </c>
      <c r="G17" s="9">
        <v>768875.0</v>
      </c>
      <c r="H17" s="9">
        <v>25460.0</v>
      </c>
      <c r="I17" s="24">
        <v>0.032052</v>
      </c>
      <c r="J17" s="24">
        <v>0.060439</v>
      </c>
      <c r="K17" s="24">
        <v>0.060761</v>
      </c>
      <c r="L17" s="9">
        <v>1588671.0</v>
      </c>
      <c r="M17" s="9">
        <v>1492141.0</v>
      </c>
      <c r="N17" s="9">
        <v>96530.0</v>
      </c>
      <c r="O17" s="24">
        <v>0.060761</v>
      </c>
      <c r="P17" s="25">
        <f t="shared" si="1"/>
        <v>0.6581127239</v>
      </c>
      <c r="T17" s="2" t="s">
        <v>321</v>
      </c>
      <c r="U17" s="9">
        <v>20.0</v>
      </c>
      <c r="V17" s="24">
        <v>0.635592</v>
      </c>
      <c r="W17" s="24">
        <v>0.032567</v>
      </c>
      <c r="X17" s="9">
        <v>794335.0</v>
      </c>
      <c r="Y17" s="9">
        <v>768466.0</v>
      </c>
      <c r="Z17" s="9">
        <v>25869.0</v>
      </c>
      <c r="AA17" s="24">
        <v>0.032567</v>
      </c>
      <c r="AB17" s="24">
        <v>0.722176</v>
      </c>
      <c r="AC17" s="24">
        <v>0.06095</v>
      </c>
      <c r="AD17" s="9">
        <v>1588671.0</v>
      </c>
      <c r="AE17" s="9">
        <v>1491842.0</v>
      </c>
      <c r="AF17" s="9">
        <v>96829.0</v>
      </c>
      <c r="AG17" s="24">
        <v>0.06095</v>
      </c>
      <c r="AH17" s="25">
        <f t="shared" si="2"/>
        <v>0.6601512166</v>
      </c>
      <c r="AI17" s="25">
        <f t="shared" si="3"/>
        <v>0.03256686411</v>
      </c>
      <c r="AJ17" s="25">
        <f t="shared" si="4"/>
        <v>0.06094968688</v>
      </c>
    </row>
    <row r="18">
      <c r="C18" s="9">
        <v>100.0</v>
      </c>
      <c r="D18" s="24">
        <v>0.007997</v>
      </c>
      <c r="E18" s="24">
        <v>0.007891</v>
      </c>
      <c r="F18" s="9">
        <v>6354682.0</v>
      </c>
      <c r="G18" s="9">
        <v>6304535.0</v>
      </c>
      <c r="H18" s="9">
        <v>50147.0</v>
      </c>
      <c r="I18" s="24">
        <v>0.007891</v>
      </c>
      <c r="J18" s="24">
        <v>0.018485</v>
      </c>
      <c r="K18" s="24">
        <v>0.018465</v>
      </c>
      <c r="L18" s="9">
        <v>7943353.0</v>
      </c>
      <c r="M18" s="9">
        <v>7796676.0</v>
      </c>
      <c r="N18" s="9">
        <v>146677.0</v>
      </c>
      <c r="O18" s="24">
        <v>0.018465</v>
      </c>
      <c r="P18" s="25">
        <f t="shared" si="1"/>
        <v>1</v>
      </c>
      <c r="S18" s="73">
        <v>2032887.0</v>
      </c>
      <c r="T18" s="2" t="s">
        <v>322</v>
      </c>
      <c r="U18" s="9">
        <v>100.0</v>
      </c>
      <c r="V18" s="24">
        <v>0.264176</v>
      </c>
      <c r="W18" s="24">
        <v>0.007844</v>
      </c>
      <c r="X18" s="9">
        <v>6354682.0</v>
      </c>
      <c r="Y18" s="9">
        <v>6304834.0</v>
      </c>
      <c r="Z18" s="9">
        <v>49848.0</v>
      </c>
      <c r="AA18" s="24">
        <v>0.007844</v>
      </c>
      <c r="AB18" s="24">
        <v>0.355776</v>
      </c>
      <c r="AC18" s="24">
        <v>0.018465</v>
      </c>
      <c r="AD18" s="9">
        <v>7943353.0</v>
      </c>
      <c r="AE18" s="9">
        <v>7796676.0</v>
      </c>
      <c r="AF18" s="9">
        <v>146677.0</v>
      </c>
      <c r="AG18" s="24">
        <v>0.018465</v>
      </c>
      <c r="AH18" s="25">
        <f t="shared" si="2"/>
        <v>1</v>
      </c>
      <c r="AI18" s="25">
        <f>(AG9-AF17)/X18</f>
        <v>0.001474975459</v>
      </c>
      <c r="AJ18" s="25">
        <f>AG9/AD18</f>
        <v>0.01336992074</v>
      </c>
    </row>
    <row r="19">
      <c r="L19" s="17" t="s">
        <v>54</v>
      </c>
      <c r="AD19" s="17" t="s">
        <v>54</v>
      </c>
      <c r="AI19" s="25"/>
      <c r="AJ19" s="25"/>
    </row>
    <row r="20">
      <c r="C20" s="2" t="s">
        <v>55</v>
      </c>
      <c r="D20" s="32">
        <v>0.623068382349037</v>
      </c>
      <c r="L20" s="8" t="s">
        <v>18</v>
      </c>
      <c r="M20" s="8" t="s">
        <v>19</v>
      </c>
      <c r="U20" s="2" t="s">
        <v>55</v>
      </c>
      <c r="V20" s="32">
        <v>0.625005966852917</v>
      </c>
      <c r="AD20" s="8" t="s">
        <v>18</v>
      </c>
      <c r="AE20" s="8" t="s">
        <v>19</v>
      </c>
      <c r="AI20" s="25"/>
      <c r="AJ20" s="25"/>
    </row>
    <row r="21">
      <c r="C21" s="17" t="s">
        <v>56</v>
      </c>
      <c r="D21" s="32">
        <v>0.981693121280144</v>
      </c>
      <c r="L21" s="9">
        <v>1.0</v>
      </c>
      <c r="M21" s="10">
        <f t="shared" ref="M21:M26" si="5">P13</f>
        <v>0.1166917785</v>
      </c>
      <c r="U21" s="17" t="s">
        <v>56</v>
      </c>
      <c r="V21" s="32">
        <v>0.752339471757077</v>
      </c>
      <c r="AD21" s="9">
        <v>1.0</v>
      </c>
      <c r="AE21" s="10">
        <f t="shared" ref="AE21:AE26" si="6">AH13</f>
        <v>0.1140396927</v>
      </c>
      <c r="AI21" s="25"/>
      <c r="AJ21" s="25"/>
    </row>
    <row r="22">
      <c r="C22" s="17" t="s">
        <v>57</v>
      </c>
      <c r="D22" s="32">
        <v>0.860744985673352</v>
      </c>
      <c r="L22" s="9">
        <v>3.0</v>
      </c>
      <c r="M22" s="10">
        <f t="shared" si="5"/>
        <v>0.2457099613</v>
      </c>
      <c r="U22" s="17" t="s">
        <v>57</v>
      </c>
      <c r="V22" s="32">
        <v>0.0522395181068991</v>
      </c>
      <c r="AD22" s="9">
        <v>3.0</v>
      </c>
      <c r="AE22" s="10">
        <f t="shared" si="6"/>
        <v>0.2435964739</v>
      </c>
      <c r="AI22" s="25"/>
      <c r="AJ22" s="25"/>
    </row>
    <row r="23">
      <c r="C23" s="17" t="s">
        <v>58</v>
      </c>
      <c r="D23" s="32">
        <v>0.0102401876231447</v>
      </c>
      <c r="L23" s="9">
        <v>5.0</v>
      </c>
      <c r="M23" s="10">
        <f t="shared" si="5"/>
        <v>0.3267656142</v>
      </c>
      <c r="U23" s="17" t="s">
        <v>58</v>
      </c>
      <c r="V23" s="32">
        <v>0.724053532592021</v>
      </c>
      <c r="AD23" s="9">
        <v>5.0</v>
      </c>
      <c r="AE23" s="10">
        <f t="shared" si="6"/>
        <v>0.325811136</v>
      </c>
      <c r="AI23" s="25"/>
      <c r="AJ23" s="25"/>
    </row>
    <row r="24">
      <c r="C24" s="17" t="s">
        <v>59</v>
      </c>
      <c r="D24" s="32">
        <v>0.0202395871232027</v>
      </c>
      <c r="L24" s="9">
        <v>10.0</v>
      </c>
      <c r="M24" s="10">
        <f t="shared" si="5"/>
        <v>0.4845340442</v>
      </c>
      <c r="U24" s="17" t="s">
        <v>59</v>
      </c>
      <c r="V24" s="32">
        <v>0.0974482705781041</v>
      </c>
      <c r="AD24" s="9">
        <v>10.0</v>
      </c>
      <c r="AE24" s="10">
        <f t="shared" si="6"/>
        <v>0.483784097</v>
      </c>
      <c r="AI24" s="25"/>
      <c r="AJ24" s="25"/>
    </row>
    <row r="25">
      <c r="L25" s="9">
        <v>20.0</v>
      </c>
      <c r="M25" s="10">
        <f t="shared" si="5"/>
        <v>0.6581127239</v>
      </c>
      <c r="AD25" s="9">
        <v>20.0</v>
      </c>
      <c r="AE25" s="10">
        <f t="shared" si="6"/>
        <v>0.6601512166</v>
      </c>
      <c r="AI25" s="25"/>
      <c r="AJ25" s="25"/>
    </row>
    <row r="26">
      <c r="L26" s="9">
        <v>100.0</v>
      </c>
      <c r="M26" s="10">
        <f t="shared" si="5"/>
        <v>1</v>
      </c>
      <c r="AD26" s="9">
        <v>100.0</v>
      </c>
      <c r="AE26" s="10">
        <f t="shared" si="6"/>
        <v>1</v>
      </c>
      <c r="AI26" s="25"/>
      <c r="AJ26" s="25"/>
    </row>
    <row r="28">
      <c r="C28" s="14" t="s">
        <v>27</v>
      </c>
      <c r="D28" s="15" t="s">
        <v>323</v>
      </c>
      <c r="U28" s="14" t="s">
        <v>27</v>
      </c>
      <c r="V28" s="15" t="s">
        <v>323</v>
      </c>
    </row>
    <row r="29">
      <c r="O29" s="33">
        <v>0.0</v>
      </c>
      <c r="AG29" s="33">
        <v>14107.0</v>
      </c>
    </row>
    <row r="30">
      <c r="C30" s="19" t="s">
        <v>33</v>
      </c>
      <c r="U30" s="19" t="s">
        <v>33</v>
      </c>
    </row>
    <row r="31">
      <c r="C31" s="20" t="s">
        <v>324</v>
      </c>
      <c r="U31" s="20" t="s">
        <v>325</v>
      </c>
    </row>
    <row r="32">
      <c r="C32" s="8" t="s">
        <v>36</v>
      </c>
      <c r="D32" s="22" t="s">
        <v>37</v>
      </c>
      <c r="E32" s="22" t="s">
        <v>38</v>
      </c>
      <c r="F32" s="22" t="s">
        <v>39</v>
      </c>
      <c r="G32" s="22" t="s">
        <v>40</v>
      </c>
      <c r="H32" s="22" t="s">
        <v>41</v>
      </c>
      <c r="I32" s="22" t="s">
        <v>42</v>
      </c>
      <c r="J32" s="22" t="s">
        <v>43</v>
      </c>
      <c r="K32" s="22" t="s">
        <v>44</v>
      </c>
      <c r="L32" s="8" t="s">
        <v>45</v>
      </c>
      <c r="M32" s="22" t="s">
        <v>46</v>
      </c>
      <c r="N32" s="22" t="s">
        <v>47</v>
      </c>
      <c r="O32" s="22" t="s">
        <v>48</v>
      </c>
      <c r="P32" s="2" t="s">
        <v>19</v>
      </c>
      <c r="U32" s="8" t="s">
        <v>36</v>
      </c>
      <c r="V32" s="22" t="s">
        <v>37</v>
      </c>
      <c r="W32" s="22" t="s">
        <v>38</v>
      </c>
      <c r="X32" s="22" t="s">
        <v>39</v>
      </c>
      <c r="Y32" s="22" t="s">
        <v>40</v>
      </c>
      <c r="Z32" s="22" t="s">
        <v>41</v>
      </c>
      <c r="AA32" s="22" t="s">
        <v>42</v>
      </c>
      <c r="AB32" s="22" t="s">
        <v>43</v>
      </c>
      <c r="AC32" s="22" t="s">
        <v>44</v>
      </c>
      <c r="AD32" s="8" t="s">
        <v>45</v>
      </c>
      <c r="AE32" s="22" t="s">
        <v>46</v>
      </c>
      <c r="AF32" s="22" t="s">
        <v>47</v>
      </c>
      <c r="AG32" s="22" t="s">
        <v>48</v>
      </c>
      <c r="AH32" s="2" t="s">
        <v>19</v>
      </c>
      <c r="AI32" s="68" t="s">
        <v>274</v>
      </c>
      <c r="AJ32" s="68" t="s">
        <v>275</v>
      </c>
    </row>
    <row r="33">
      <c r="A33" s="2">
        <v>57.0</v>
      </c>
      <c r="B33" s="2" t="s">
        <v>326</v>
      </c>
      <c r="C33" s="29">
        <v>1.0</v>
      </c>
      <c r="D33" s="26">
        <v>0.16324</v>
      </c>
      <c r="E33" s="24">
        <v>0.019685</v>
      </c>
      <c r="F33" s="9">
        <v>56997.0</v>
      </c>
      <c r="G33" s="9">
        <v>55875.0</v>
      </c>
      <c r="H33" s="9">
        <v>1122.0</v>
      </c>
      <c r="I33" s="24">
        <v>0.019685</v>
      </c>
      <c r="J33" s="24">
        <v>0.16324</v>
      </c>
      <c r="K33" s="24">
        <v>0.019685</v>
      </c>
      <c r="L33" s="9">
        <v>56997.0</v>
      </c>
      <c r="M33" s="9">
        <v>55875.0</v>
      </c>
      <c r="N33" s="9">
        <v>1122.0</v>
      </c>
      <c r="O33" s="24">
        <v>0.019685</v>
      </c>
      <c r="P33" s="25">
        <f t="shared" ref="P33:P38" si="7">N33/$N$38</f>
        <v>0.05903398927</v>
      </c>
      <c r="T33" s="2" t="s">
        <v>327</v>
      </c>
      <c r="U33" s="9">
        <v>1.0</v>
      </c>
      <c r="V33" s="26">
        <v>0.895711</v>
      </c>
      <c r="W33" s="24">
        <v>0.022791</v>
      </c>
      <c r="X33" s="9">
        <v>56997.0</v>
      </c>
      <c r="Y33" s="9">
        <v>55698.0</v>
      </c>
      <c r="Z33" s="9">
        <v>1299.0</v>
      </c>
      <c r="AA33" s="24">
        <v>0.022791</v>
      </c>
      <c r="AB33" s="24">
        <v>0.895711</v>
      </c>
      <c r="AC33" s="24">
        <v>0.022791</v>
      </c>
      <c r="AD33" s="9">
        <v>56997.0</v>
      </c>
      <c r="AE33" s="9">
        <v>55698.0</v>
      </c>
      <c r="AF33" s="9">
        <v>1299.0</v>
      </c>
      <c r="AG33" s="24">
        <v>0.022791</v>
      </c>
      <c r="AH33" s="25">
        <f t="shared" ref="AH33:AH38" si="8">AF33/$AF$38</f>
        <v>0.06834683784</v>
      </c>
      <c r="AI33" s="25">
        <f t="shared" ref="AI33:AI37" si="9">Z33/X33</f>
        <v>0.02279067319</v>
      </c>
      <c r="AJ33" s="25">
        <f t="shared" ref="AJ33:AJ37" si="10">AF33/AD33</f>
        <v>0.02279067319</v>
      </c>
    </row>
    <row r="34">
      <c r="C34" s="29">
        <v>3.0</v>
      </c>
      <c r="D34" s="24">
        <v>0.097095</v>
      </c>
      <c r="E34" s="24">
        <v>0.012044</v>
      </c>
      <c r="F34" s="9">
        <v>113994.0</v>
      </c>
      <c r="G34" s="9">
        <v>112621.0</v>
      </c>
      <c r="H34" s="9">
        <v>1373.0</v>
      </c>
      <c r="I34" s="24">
        <v>0.012044</v>
      </c>
      <c r="J34" s="24">
        <v>0.119144</v>
      </c>
      <c r="K34" s="24">
        <v>0.014591</v>
      </c>
      <c r="L34" s="9">
        <v>170991.0</v>
      </c>
      <c r="M34" s="9">
        <v>168496.0</v>
      </c>
      <c r="N34" s="9">
        <v>2495.0</v>
      </c>
      <c r="O34" s="24">
        <v>0.014591</v>
      </c>
      <c r="P34" s="25">
        <f t="shared" si="7"/>
        <v>0.1312743344</v>
      </c>
      <c r="T34" s="2" t="s">
        <v>328</v>
      </c>
      <c r="U34" s="9">
        <v>3.0</v>
      </c>
      <c r="V34" s="24">
        <v>0.839722</v>
      </c>
      <c r="W34" s="24">
        <v>0.012764</v>
      </c>
      <c r="X34" s="9">
        <v>113994.0</v>
      </c>
      <c r="Y34" s="9">
        <v>112539.0</v>
      </c>
      <c r="Z34" s="9">
        <v>1455.0</v>
      </c>
      <c r="AA34" s="24">
        <v>0.012764</v>
      </c>
      <c r="AB34" s="24">
        <v>0.858385</v>
      </c>
      <c r="AC34" s="24">
        <v>0.016106</v>
      </c>
      <c r="AD34" s="9">
        <v>170991.0</v>
      </c>
      <c r="AE34" s="9">
        <v>168237.0</v>
      </c>
      <c r="AF34" s="9">
        <v>2754.0</v>
      </c>
      <c r="AG34" s="24">
        <v>0.016106</v>
      </c>
      <c r="AH34" s="25">
        <f t="shared" si="8"/>
        <v>0.14490161</v>
      </c>
      <c r="AI34" s="25">
        <f t="shared" si="9"/>
        <v>0.01276382968</v>
      </c>
      <c r="AJ34" s="25">
        <f t="shared" si="10"/>
        <v>0.01610611085</v>
      </c>
    </row>
    <row r="35">
      <c r="C35" s="29">
        <v>5.0</v>
      </c>
      <c r="D35" s="24">
        <v>0.074723</v>
      </c>
      <c r="E35" s="24">
        <v>0.025896</v>
      </c>
      <c r="F35" s="9">
        <v>113994.0</v>
      </c>
      <c r="G35" s="9">
        <v>111042.0</v>
      </c>
      <c r="H35" s="9">
        <v>2952.0</v>
      </c>
      <c r="I35" s="24">
        <v>0.025896</v>
      </c>
      <c r="J35" s="24">
        <v>0.101375</v>
      </c>
      <c r="K35" s="24">
        <v>0.019113</v>
      </c>
      <c r="L35" s="9">
        <v>284985.0</v>
      </c>
      <c r="M35" s="9">
        <v>279538.0</v>
      </c>
      <c r="N35" s="9">
        <v>5447.0</v>
      </c>
      <c r="O35" s="24">
        <v>0.019113</v>
      </c>
      <c r="P35" s="25">
        <f t="shared" si="7"/>
        <v>0.2865937073</v>
      </c>
      <c r="T35" s="2" t="s">
        <v>329</v>
      </c>
      <c r="U35" s="9">
        <v>5.0</v>
      </c>
      <c r="V35" s="24">
        <v>0.804842</v>
      </c>
      <c r="W35" s="24">
        <v>0.025773</v>
      </c>
      <c r="X35" s="9">
        <v>113994.0</v>
      </c>
      <c r="Y35" s="9">
        <v>111056.0</v>
      </c>
      <c r="Z35" s="9">
        <v>2938.0</v>
      </c>
      <c r="AA35" s="24">
        <v>0.025773</v>
      </c>
      <c r="AB35" s="24">
        <v>0.836968</v>
      </c>
      <c r="AC35" s="24">
        <v>0.019973</v>
      </c>
      <c r="AD35" s="9">
        <v>284985.0</v>
      </c>
      <c r="AE35" s="9">
        <v>279293.0</v>
      </c>
      <c r="AF35" s="9">
        <v>5692.0</v>
      </c>
      <c r="AG35" s="24">
        <v>0.019973</v>
      </c>
      <c r="AH35" s="25">
        <f t="shared" si="8"/>
        <v>0.2994843734</v>
      </c>
      <c r="AI35" s="25">
        <f t="shared" si="9"/>
        <v>0.02577328631</v>
      </c>
      <c r="AJ35" s="25">
        <f t="shared" si="10"/>
        <v>0.01997298103</v>
      </c>
    </row>
    <row r="36">
      <c r="C36" s="29">
        <v>10.0</v>
      </c>
      <c r="D36" s="24">
        <v>0.06274</v>
      </c>
      <c r="E36" s="24">
        <v>0.005709</v>
      </c>
      <c r="F36" s="9">
        <v>284984.0</v>
      </c>
      <c r="G36" s="9">
        <v>283357.0</v>
      </c>
      <c r="H36" s="9">
        <v>1627.0</v>
      </c>
      <c r="I36" s="24">
        <v>0.005709</v>
      </c>
      <c r="J36" s="24">
        <v>0.082058</v>
      </c>
      <c r="K36" s="24">
        <v>0.012411</v>
      </c>
      <c r="L36" s="9">
        <v>569969.0</v>
      </c>
      <c r="M36" s="9">
        <v>562895.0</v>
      </c>
      <c r="N36" s="9">
        <v>7074.0</v>
      </c>
      <c r="O36" s="24">
        <v>0.012411</v>
      </c>
      <c r="P36" s="25">
        <f t="shared" si="7"/>
        <v>0.3721982532</v>
      </c>
      <c r="T36" s="2" t="s">
        <v>330</v>
      </c>
      <c r="U36" s="9">
        <v>10.0</v>
      </c>
      <c r="V36" s="24">
        <v>0.764603</v>
      </c>
      <c r="W36" s="24">
        <v>0.007137</v>
      </c>
      <c r="X36" s="9">
        <v>284984.0</v>
      </c>
      <c r="Y36" s="9">
        <v>282950.0</v>
      </c>
      <c r="Z36" s="9">
        <v>2034.0</v>
      </c>
      <c r="AA36" s="24">
        <v>0.007137</v>
      </c>
      <c r="AB36" s="24">
        <v>0.800786</v>
      </c>
      <c r="AC36" s="24">
        <v>0.013555</v>
      </c>
      <c r="AD36" s="9">
        <v>569969.0</v>
      </c>
      <c r="AE36" s="9">
        <v>562243.0</v>
      </c>
      <c r="AF36" s="9">
        <v>7726.0</v>
      </c>
      <c r="AG36" s="24">
        <v>0.013555</v>
      </c>
      <c r="AH36" s="25">
        <f t="shared" si="8"/>
        <v>0.4065032095</v>
      </c>
      <c r="AI36" s="25">
        <f t="shared" si="9"/>
        <v>0.007137242793</v>
      </c>
      <c r="AJ36" s="25">
        <f t="shared" si="10"/>
        <v>0.01355512317</v>
      </c>
    </row>
    <row r="37">
      <c r="C37" s="29">
        <v>20.0</v>
      </c>
      <c r="D37" s="24">
        <v>0.042595</v>
      </c>
      <c r="E37" s="24">
        <v>0.005551</v>
      </c>
      <c r="F37" s="9">
        <v>569968.0</v>
      </c>
      <c r="G37" s="9">
        <v>566804.0</v>
      </c>
      <c r="H37" s="9">
        <v>3164.0</v>
      </c>
      <c r="I37" s="24">
        <v>0.005551</v>
      </c>
      <c r="J37" s="24">
        <v>0.062326</v>
      </c>
      <c r="K37" s="24">
        <v>0.008981</v>
      </c>
      <c r="L37" s="9">
        <v>1139937.0</v>
      </c>
      <c r="M37" s="9">
        <v>1129699.0</v>
      </c>
      <c r="N37" s="9">
        <v>10238.0</v>
      </c>
      <c r="O37" s="24">
        <v>0.008981</v>
      </c>
      <c r="P37" s="25">
        <f t="shared" si="7"/>
        <v>0.5386719983</v>
      </c>
      <c r="T37" s="2" t="s">
        <v>331</v>
      </c>
      <c r="U37" s="9">
        <v>20.0</v>
      </c>
      <c r="V37" s="24">
        <v>0.700821</v>
      </c>
      <c r="W37" s="24">
        <v>0.004707</v>
      </c>
      <c r="X37" s="9">
        <v>569968.0</v>
      </c>
      <c r="Y37" s="9">
        <v>567285.0</v>
      </c>
      <c r="Z37" s="9">
        <v>2683.0</v>
      </c>
      <c r="AA37" s="24">
        <v>0.004707</v>
      </c>
      <c r="AB37" s="24">
        <v>0.750803</v>
      </c>
      <c r="AC37" s="24">
        <v>0.009131</v>
      </c>
      <c r="AD37" s="9">
        <v>1139937.0</v>
      </c>
      <c r="AE37" s="9">
        <v>1129528.0</v>
      </c>
      <c r="AF37" s="9">
        <v>10409.0</v>
      </c>
      <c r="AG37" s="24">
        <v>0.009131</v>
      </c>
      <c r="AH37" s="25">
        <f t="shared" si="8"/>
        <v>0.5476691571</v>
      </c>
      <c r="AI37" s="25">
        <f t="shared" si="9"/>
        <v>0.004707281812</v>
      </c>
      <c r="AJ37" s="25">
        <f t="shared" si="10"/>
        <v>0.009131206374</v>
      </c>
    </row>
    <row r="38">
      <c r="C38" s="29">
        <v>100.0</v>
      </c>
      <c r="D38" s="24">
        <v>0.01168</v>
      </c>
      <c r="E38" s="24">
        <v>0.001923</v>
      </c>
      <c r="F38" s="9">
        <v>4559747.0</v>
      </c>
      <c r="G38" s="9">
        <v>4550979.0</v>
      </c>
      <c r="H38" s="9">
        <v>8768.0</v>
      </c>
      <c r="I38" s="24">
        <v>0.001923</v>
      </c>
      <c r="J38" s="24">
        <v>0.021809</v>
      </c>
      <c r="K38" s="24">
        <v>0.003335</v>
      </c>
      <c r="L38" s="9">
        <v>5699684.0</v>
      </c>
      <c r="M38" s="9">
        <v>5680678.0</v>
      </c>
      <c r="N38" s="9">
        <v>19006.0</v>
      </c>
      <c r="O38" s="24">
        <v>0.003335</v>
      </c>
      <c r="P38" s="25">
        <f t="shared" si="7"/>
        <v>1</v>
      </c>
      <c r="S38" s="27">
        <v>2187202.0</v>
      </c>
      <c r="T38" s="2" t="s">
        <v>332</v>
      </c>
      <c r="U38" s="9">
        <v>100.0</v>
      </c>
      <c r="V38" s="24">
        <v>0.348771</v>
      </c>
      <c r="W38" s="24">
        <v>0.001885</v>
      </c>
      <c r="X38" s="9">
        <v>4559747.0</v>
      </c>
      <c r="Y38" s="9">
        <v>4551150.0</v>
      </c>
      <c r="Z38" s="9">
        <v>8597.0</v>
      </c>
      <c r="AA38" s="24">
        <v>0.001885</v>
      </c>
      <c r="AB38" s="24">
        <v>0.429177</v>
      </c>
      <c r="AC38" s="24">
        <v>0.003335</v>
      </c>
      <c r="AD38" s="9">
        <v>5699684.0</v>
      </c>
      <c r="AE38" s="9">
        <v>5680678.0</v>
      </c>
      <c r="AF38" s="9">
        <v>19006.0</v>
      </c>
      <c r="AG38" s="24">
        <v>0.003335</v>
      </c>
      <c r="AH38" s="25">
        <f t="shared" si="8"/>
        <v>1</v>
      </c>
      <c r="AI38" s="25">
        <f>(AG29-AF37)/X38</f>
        <v>0.0008110099091</v>
      </c>
      <c r="AJ38" s="25">
        <f>AG29/AD38</f>
        <v>0.002475049494</v>
      </c>
    </row>
    <row r="39">
      <c r="D39" s="30"/>
      <c r="E39" s="31"/>
      <c r="F39" s="31"/>
      <c r="G39" s="31"/>
      <c r="H39" s="31"/>
      <c r="L39" s="2" t="s">
        <v>333</v>
      </c>
      <c r="V39" s="30"/>
      <c r="W39" s="31"/>
      <c r="X39" s="31"/>
      <c r="Y39" s="31"/>
      <c r="Z39" s="31"/>
      <c r="AD39" s="2" t="s">
        <v>333</v>
      </c>
    </row>
    <row r="40">
      <c r="C40" s="2" t="s">
        <v>55</v>
      </c>
      <c r="D40" s="32">
        <v>0.496173141183391</v>
      </c>
      <c r="E40" s="31"/>
      <c r="F40" s="31"/>
      <c r="G40" s="31"/>
      <c r="H40" s="31"/>
      <c r="L40" s="8" t="s">
        <v>18</v>
      </c>
      <c r="M40" s="8" t="s">
        <v>19</v>
      </c>
      <c r="N40" s="25"/>
      <c r="U40" s="2" t="s">
        <v>55</v>
      </c>
      <c r="V40" s="32">
        <v>0.504753366392427</v>
      </c>
      <c r="W40" s="31"/>
      <c r="X40" s="31"/>
      <c r="Y40" s="31"/>
      <c r="Z40" s="31"/>
      <c r="AD40" s="8" t="s">
        <v>18</v>
      </c>
      <c r="AE40" s="8" t="s">
        <v>19</v>
      </c>
      <c r="AF40" s="25"/>
    </row>
    <row r="41">
      <c r="C41" s="17" t="s">
        <v>56</v>
      </c>
      <c r="D41" s="32">
        <v>0.996655428616744</v>
      </c>
      <c r="E41" s="30"/>
      <c r="L41" s="9">
        <v>1.0</v>
      </c>
      <c r="M41" s="10">
        <f t="shared" ref="M41:M46" si="11">P33</f>
        <v>0.05903398927</v>
      </c>
      <c r="U41" s="17" t="s">
        <v>56</v>
      </c>
      <c r="V41" s="32">
        <v>0.617844427866527</v>
      </c>
      <c r="W41" s="30"/>
      <c r="AD41" s="9">
        <v>1.0</v>
      </c>
      <c r="AE41" s="10">
        <f t="shared" ref="AE41:AE46" si="12">AH33</f>
        <v>0.06834683784</v>
      </c>
    </row>
    <row r="42">
      <c r="C42" s="17" t="s">
        <v>57</v>
      </c>
      <c r="D42" s="32">
        <v>0.0</v>
      </c>
      <c r="L42" s="9">
        <v>3.0</v>
      </c>
      <c r="M42" s="10">
        <f t="shared" si="11"/>
        <v>0.1312743344</v>
      </c>
      <c r="U42" s="17" t="s">
        <v>57</v>
      </c>
      <c r="V42" s="32">
        <v>0.00644928576457432</v>
      </c>
      <c r="AD42" s="9">
        <v>3.0</v>
      </c>
      <c r="AE42" s="10">
        <f t="shared" si="12"/>
        <v>0.14490161</v>
      </c>
    </row>
    <row r="43">
      <c r="C43" s="17" t="s">
        <v>58</v>
      </c>
      <c r="D43" s="32">
        <v>0.0</v>
      </c>
      <c r="L43" s="9">
        <v>5.0</v>
      </c>
      <c r="M43" s="10">
        <f t="shared" si="11"/>
        <v>0.2865937073</v>
      </c>
      <c r="U43" s="17" t="s">
        <v>58</v>
      </c>
      <c r="V43" s="32">
        <v>0.742239292854887</v>
      </c>
      <c r="AD43" s="9">
        <v>5.0</v>
      </c>
      <c r="AE43" s="10">
        <f t="shared" si="12"/>
        <v>0.2994843734</v>
      </c>
    </row>
    <row r="44">
      <c r="C44" s="17" t="s">
        <v>59</v>
      </c>
      <c r="D44" s="32">
        <v>0.0</v>
      </c>
      <c r="L44" s="9">
        <v>10.0</v>
      </c>
      <c r="M44" s="10">
        <f t="shared" si="11"/>
        <v>0.3721982532</v>
      </c>
      <c r="U44" s="17" t="s">
        <v>59</v>
      </c>
      <c r="V44" s="32">
        <v>0.0127874618152811</v>
      </c>
      <c r="AD44" s="9">
        <v>10.0</v>
      </c>
      <c r="AE44" s="10">
        <f t="shared" si="12"/>
        <v>0.4065032095</v>
      </c>
    </row>
    <row r="45">
      <c r="L45" s="9">
        <v>20.0</v>
      </c>
      <c r="M45" s="10">
        <f t="shared" si="11"/>
        <v>0.5386719983</v>
      </c>
      <c r="AD45" s="9">
        <v>20.0</v>
      </c>
      <c r="AE45" s="10">
        <f t="shared" si="12"/>
        <v>0.5476691571</v>
      </c>
    </row>
    <row r="46">
      <c r="L46" s="9">
        <v>100.0</v>
      </c>
      <c r="M46" s="10">
        <f t="shared" si="11"/>
        <v>1</v>
      </c>
      <c r="AD46" s="9">
        <v>100.0</v>
      </c>
      <c r="AE46" s="10">
        <f t="shared" si="12"/>
        <v>1</v>
      </c>
    </row>
    <row r="50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>
      <c r="C51" s="30"/>
      <c r="U51" s="30"/>
    </row>
    <row r="52">
      <c r="C52" s="14" t="s">
        <v>27</v>
      </c>
      <c r="D52" s="15" t="s">
        <v>293</v>
      </c>
      <c r="U52" s="14" t="s">
        <v>27</v>
      </c>
      <c r="V52" s="15" t="s">
        <v>293</v>
      </c>
    </row>
    <row r="53">
      <c r="O53" s="33">
        <v>1.0</v>
      </c>
      <c r="AG53" s="18">
        <v>25307.0</v>
      </c>
    </row>
    <row r="54">
      <c r="C54" s="19" t="s">
        <v>33</v>
      </c>
      <c r="U54" s="19" t="s">
        <v>33</v>
      </c>
    </row>
    <row r="55">
      <c r="C55" s="20" t="s">
        <v>294</v>
      </c>
      <c r="U55" s="20" t="s">
        <v>294</v>
      </c>
    </row>
    <row r="56">
      <c r="C56" s="8" t="s">
        <v>36</v>
      </c>
      <c r="D56" s="8" t="s">
        <v>37</v>
      </c>
      <c r="E56" s="22" t="s">
        <v>38</v>
      </c>
      <c r="F56" s="22" t="s">
        <v>39</v>
      </c>
      <c r="G56" s="22" t="s">
        <v>40</v>
      </c>
      <c r="H56" s="22" t="s">
        <v>41</v>
      </c>
      <c r="I56" s="22" t="s">
        <v>42</v>
      </c>
      <c r="J56" s="22" t="s">
        <v>43</v>
      </c>
      <c r="K56" s="22" t="s">
        <v>44</v>
      </c>
      <c r="L56" s="8" t="s">
        <v>45</v>
      </c>
      <c r="M56" s="22" t="s">
        <v>46</v>
      </c>
      <c r="N56" s="22" t="s">
        <v>47</v>
      </c>
      <c r="O56" s="22" t="s">
        <v>48</v>
      </c>
      <c r="P56" s="2" t="s">
        <v>19</v>
      </c>
      <c r="U56" s="8" t="s">
        <v>36</v>
      </c>
      <c r="V56" s="8" t="s">
        <v>37</v>
      </c>
      <c r="W56" s="22" t="s">
        <v>38</v>
      </c>
      <c r="X56" s="22" t="s">
        <v>39</v>
      </c>
      <c r="Y56" s="22" t="s">
        <v>40</v>
      </c>
      <c r="Z56" s="22" t="s">
        <v>41</v>
      </c>
      <c r="AA56" s="22" t="s">
        <v>42</v>
      </c>
      <c r="AB56" s="22" t="s">
        <v>43</v>
      </c>
      <c r="AC56" s="22" t="s">
        <v>44</v>
      </c>
      <c r="AD56" s="8" t="s">
        <v>45</v>
      </c>
      <c r="AE56" s="22" t="s">
        <v>46</v>
      </c>
      <c r="AF56" s="22" t="s">
        <v>47</v>
      </c>
      <c r="AG56" s="22" t="s">
        <v>48</v>
      </c>
      <c r="AH56" s="1" t="s">
        <v>19</v>
      </c>
      <c r="AI56" s="68" t="s">
        <v>274</v>
      </c>
      <c r="AJ56" s="68" t="s">
        <v>275</v>
      </c>
    </row>
    <row r="57">
      <c r="A57" s="2">
        <v>4.0</v>
      </c>
      <c r="B57" s="2" t="s">
        <v>295</v>
      </c>
      <c r="C57" s="9">
        <v>1.0</v>
      </c>
      <c r="D57" s="26"/>
      <c r="E57" s="24"/>
      <c r="F57" s="9"/>
      <c r="G57" s="9"/>
      <c r="H57" s="9"/>
      <c r="I57" s="24"/>
      <c r="J57" s="24"/>
      <c r="K57" s="24"/>
      <c r="L57" s="9"/>
      <c r="M57" s="9"/>
      <c r="N57" s="9"/>
      <c r="O57" s="24"/>
      <c r="P57" s="25" t="str">
        <f t="shared" ref="P57:P62" si="13">N57/$N$62</f>
        <v>#DIV/0!</v>
      </c>
      <c r="T57" s="2" t="s">
        <v>296</v>
      </c>
      <c r="U57" s="9"/>
      <c r="V57" s="26"/>
      <c r="W57" s="24"/>
      <c r="X57" s="9"/>
      <c r="Y57" s="9"/>
      <c r="Z57" s="9"/>
      <c r="AA57" s="24"/>
      <c r="AB57" s="24"/>
      <c r="AC57" s="24"/>
      <c r="AD57" s="9"/>
      <c r="AE57" s="9"/>
      <c r="AF57" s="9"/>
      <c r="AG57" s="24"/>
      <c r="AH57" s="25" t="str">
        <f t="shared" ref="AH57:AH62" si="14">AF57/$AF$62</f>
        <v>#DIV/0!</v>
      </c>
      <c r="AI57" s="25" t="str">
        <f t="shared" ref="AI57:AI61" si="15">Z57/X57</f>
        <v>#DIV/0!</v>
      </c>
      <c r="AJ57" s="25" t="str">
        <f t="shared" ref="AJ57:AJ61" si="16">AF57/AD57</f>
        <v>#DIV/0!</v>
      </c>
    </row>
    <row r="58">
      <c r="C58" s="9">
        <v>3.0</v>
      </c>
      <c r="D58" s="24"/>
      <c r="E58" s="24"/>
      <c r="F58" s="9"/>
      <c r="G58" s="9"/>
      <c r="H58" s="9"/>
      <c r="I58" s="24"/>
      <c r="J58" s="24"/>
      <c r="K58" s="24"/>
      <c r="L58" s="9"/>
      <c r="M58" s="9"/>
      <c r="N58" s="9"/>
      <c r="O58" s="24"/>
      <c r="P58" s="25" t="str">
        <f t="shared" si="13"/>
        <v>#DIV/0!</v>
      </c>
      <c r="T58" s="2" t="s">
        <v>297</v>
      </c>
      <c r="U58" s="9"/>
      <c r="V58" s="24"/>
      <c r="W58" s="24"/>
      <c r="X58" s="9"/>
      <c r="Y58" s="9"/>
      <c r="Z58" s="9"/>
      <c r="AA58" s="24"/>
      <c r="AB58" s="24"/>
      <c r="AC58" s="24"/>
      <c r="AD58" s="9"/>
      <c r="AE58" s="9"/>
      <c r="AF58" s="9"/>
      <c r="AG58" s="24"/>
      <c r="AH58" s="25" t="str">
        <f t="shared" si="14"/>
        <v>#DIV/0!</v>
      </c>
      <c r="AI58" s="25" t="str">
        <f t="shared" si="15"/>
        <v>#DIV/0!</v>
      </c>
      <c r="AJ58" s="25" t="str">
        <f t="shared" si="16"/>
        <v>#DIV/0!</v>
      </c>
    </row>
    <row r="59">
      <c r="C59" s="9">
        <v>5.0</v>
      </c>
      <c r="D59" s="24"/>
      <c r="E59" s="24"/>
      <c r="F59" s="9"/>
      <c r="G59" s="9"/>
      <c r="H59" s="9"/>
      <c r="I59" s="24"/>
      <c r="J59" s="24"/>
      <c r="K59" s="24"/>
      <c r="L59" s="9"/>
      <c r="M59" s="9"/>
      <c r="N59" s="9"/>
      <c r="O59" s="24"/>
      <c r="P59" s="25" t="str">
        <f t="shared" si="13"/>
        <v>#DIV/0!</v>
      </c>
      <c r="T59" s="2" t="s">
        <v>298</v>
      </c>
      <c r="U59" s="9"/>
      <c r="V59" s="24"/>
      <c r="W59" s="24"/>
      <c r="X59" s="9"/>
      <c r="Y59" s="9"/>
      <c r="Z59" s="9"/>
      <c r="AA59" s="24"/>
      <c r="AB59" s="24"/>
      <c r="AC59" s="24"/>
      <c r="AD59" s="9"/>
      <c r="AE59" s="9"/>
      <c r="AF59" s="9"/>
      <c r="AG59" s="24"/>
      <c r="AH59" s="25" t="str">
        <f t="shared" si="14"/>
        <v>#DIV/0!</v>
      </c>
      <c r="AI59" s="25" t="str">
        <f t="shared" si="15"/>
        <v>#DIV/0!</v>
      </c>
      <c r="AJ59" s="25" t="str">
        <f t="shared" si="16"/>
        <v>#DIV/0!</v>
      </c>
    </row>
    <row r="60">
      <c r="C60" s="9">
        <v>10.0</v>
      </c>
      <c r="D60" s="24"/>
      <c r="E60" s="24"/>
      <c r="F60" s="9"/>
      <c r="G60" s="9"/>
      <c r="H60" s="9"/>
      <c r="I60" s="24"/>
      <c r="J60" s="24"/>
      <c r="K60" s="24"/>
      <c r="L60" s="9"/>
      <c r="M60" s="9"/>
      <c r="N60" s="9"/>
      <c r="O60" s="24"/>
      <c r="P60" s="25" t="str">
        <f t="shared" si="13"/>
        <v>#DIV/0!</v>
      </c>
      <c r="T60" s="2" t="s">
        <v>299</v>
      </c>
      <c r="U60" s="9"/>
      <c r="V60" s="24"/>
      <c r="W60" s="24"/>
      <c r="X60" s="9"/>
      <c r="Y60" s="9"/>
      <c r="Z60" s="9"/>
      <c r="AA60" s="24"/>
      <c r="AB60" s="24"/>
      <c r="AC60" s="24"/>
      <c r="AD60" s="9"/>
      <c r="AE60" s="9"/>
      <c r="AF60" s="9"/>
      <c r="AG60" s="24"/>
      <c r="AH60" s="25" t="str">
        <f t="shared" si="14"/>
        <v>#DIV/0!</v>
      </c>
      <c r="AI60" s="25" t="str">
        <f t="shared" si="15"/>
        <v>#DIV/0!</v>
      </c>
      <c r="AJ60" s="25" t="str">
        <f t="shared" si="16"/>
        <v>#DIV/0!</v>
      </c>
    </row>
    <row r="61">
      <c r="C61" s="9">
        <v>20.0</v>
      </c>
      <c r="D61" s="24"/>
      <c r="E61" s="24"/>
      <c r="F61" s="9"/>
      <c r="G61" s="9"/>
      <c r="H61" s="9"/>
      <c r="I61" s="24"/>
      <c r="J61" s="24"/>
      <c r="K61" s="24"/>
      <c r="L61" s="9"/>
      <c r="M61" s="9"/>
      <c r="N61" s="9"/>
      <c r="O61" s="24"/>
      <c r="P61" s="25" t="str">
        <f t="shared" si="13"/>
        <v>#DIV/0!</v>
      </c>
      <c r="T61" s="2" t="s">
        <v>300</v>
      </c>
      <c r="U61" s="9"/>
      <c r="V61" s="24"/>
      <c r="W61" s="24"/>
      <c r="X61" s="9"/>
      <c r="Y61" s="9"/>
      <c r="Z61" s="9"/>
      <c r="AA61" s="24"/>
      <c r="AB61" s="24"/>
      <c r="AC61" s="24"/>
      <c r="AD61" s="9"/>
      <c r="AE61" s="9"/>
      <c r="AF61" s="9"/>
      <c r="AG61" s="24"/>
      <c r="AH61" s="25" t="str">
        <f t="shared" si="14"/>
        <v>#DIV/0!</v>
      </c>
      <c r="AI61" s="25" t="str">
        <f t="shared" si="15"/>
        <v>#DIV/0!</v>
      </c>
      <c r="AJ61" s="25" t="str">
        <f t="shared" si="16"/>
        <v>#DIV/0!</v>
      </c>
    </row>
    <row r="62">
      <c r="C62" s="9">
        <v>100.0</v>
      </c>
      <c r="D62" s="24"/>
      <c r="E62" s="24"/>
      <c r="F62" s="9"/>
      <c r="G62" s="9"/>
      <c r="H62" s="9"/>
      <c r="I62" s="24"/>
      <c r="J62" s="24"/>
      <c r="K62" s="24"/>
      <c r="L62" s="9"/>
      <c r="M62" s="9"/>
      <c r="N62" s="9"/>
      <c r="O62" s="24"/>
      <c r="P62" s="25" t="str">
        <f t="shared" si="13"/>
        <v>#DIV/0!</v>
      </c>
      <c r="S62" s="73">
        <v>1326007.0</v>
      </c>
      <c r="T62" s="2" t="s">
        <v>301</v>
      </c>
      <c r="U62" s="9"/>
      <c r="V62" s="24"/>
      <c r="W62" s="24"/>
      <c r="X62" s="9"/>
      <c r="Y62" s="9"/>
      <c r="Z62" s="9"/>
      <c r="AA62" s="24"/>
      <c r="AB62" s="24"/>
      <c r="AC62" s="24"/>
      <c r="AD62" s="9"/>
      <c r="AE62" s="9"/>
      <c r="AF62" s="9"/>
      <c r="AG62" s="24"/>
      <c r="AH62" s="25" t="str">
        <f t="shared" si="14"/>
        <v>#DIV/0!</v>
      </c>
      <c r="AI62" s="25" t="str">
        <f>(AG53-AF61)/X62</f>
        <v>#DIV/0!</v>
      </c>
      <c r="AJ62" s="25" t="str">
        <f>AG53/AD62</f>
        <v>#DIV/0!</v>
      </c>
    </row>
    <row r="63">
      <c r="D63" s="30"/>
      <c r="E63" s="31"/>
      <c r="F63" s="31"/>
      <c r="G63" s="31"/>
      <c r="H63" s="31"/>
      <c r="L63" s="2" t="s">
        <v>65</v>
      </c>
      <c r="V63" s="30"/>
      <c r="W63" s="31"/>
      <c r="X63" s="31"/>
      <c r="Y63" s="31"/>
      <c r="Z63" s="31"/>
      <c r="AD63" s="2" t="s">
        <v>65</v>
      </c>
    </row>
    <row r="64">
      <c r="C64" s="2" t="s">
        <v>55</v>
      </c>
      <c r="D64" s="32">
        <v>0.394712859715069</v>
      </c>
      <c r="E64" s="31"/>
      <c r="F64" s="31"/>
      <c r="G64" s="31"/>
      <c r="H64" s="31"/>
      <c r="L64" s="8" t="s">
        <v>18</v>
      </c>
      <c r="M64" s="8" t="s">
        <v>19</v>
      </c>
      <c r="N64" s="25"/>
      <c r="U64" s="2" t="s">
        <v>55</v>
      </c>
      <c r="V64" s="32">
        <v>0.39797532717205</v>
      </c>
      <c r="W64" s="31"/>
      <c r="X64" s="31"/>
      <c r="Y64" s="31"/>
      <c r="Z64" s="31"/>
      <c r="AD64" s="8" t="s">
        <v>18</v>
      </c>
      <c r="AE64" s="8" t="s">
        <v>19</v>
      </c>
      <c r="AF64" s="25"/>
    </row>
    <row r="65">
      <c r="C65" s="17" t="s">
        <v>56</v>
      </c>
      <c r="D65" s="32">
        <v>0.991354246352596</v>
      </c>
      <c r="E65" s="30"/>
      <c r="L65" s="9">
        <v>1.0</v>
      </c>
      <c r="M65" s="10" t="str">
        <f t="shared" ref="M65:M70" si="17">P57</f>
        <v>#DIV/0!</v>
      </c>
      <c r="U65" s="17" t="s">
        <v>56</v>
      </c>
      <c r="V65" s="32">
        <v>0.772530641858211</v>
      </c>
      <c r="W65" s="30"/>
      <c r="AD65" s="9">
        <v>1.0</v>
      </c>
      <c r="AE65" s="10" t="str">
        <f t="shared" ref="AE65:AE70" si="18">AH57</f>
        <v>#DIV/0!</v>
      </c>
    </row>
    <row r="66">
      <c r="C66" s="17" t="s">
        <v>57</v>
      </c>
      <c r="D66" s="32">
        <v>0.25</v>
      </c>
      <c r="L66" s="9">
        <v>3.0</v>
      </c>
      <c r="M66" s="10" t="str">
        <f t="shared" si="17"/>
        <v>#DIV/0!</v>
      </c>
      <c r="U66" s="17" t="s">
        <v>57</v>
      </c>
      <c r="V66" s="32">
        <v>0.019083621205163</v>
      </c>
      <c r="AD66" s="9">
        <v>3.0</v>
      </c>
      <c r="AE66" s="10" t="str">
        <f t="shared" si="18"/>
        <v>#DIV/0!</v>
      </c>
    </row>
    <row r="67">
      <c r="C67" s="17" t="s">
        <v>58</v>
      </c>
      <c r="D67" s="32">
        <v>1.98440259559859E-5</v>
      </c>
      <c r="L67" s="9">
        <v>5.0</v>
      </c>
      <c r="M67" s="10" t="str">
        <f t="shared" si="17"/>
        <v>#DIV/0!</v>
      </c>
      <c r="U67" s="17" t="s">
        <v>58</v>
      </c>
      <c r="V67" s="32">
        <v>0.502192764868136</v>
      </c>
      <c r="AD67" s="9">
        <v>5.0</v>
      </c>
      <c r="AE67" s="10" t="str">
        <f t="shared" si="18"/>
        <v>#DIV/0!</v>
      </c>
    </row>
    <row r="68">
      <c r="C68" s="17" t="s">
        <v>59</v>
      </c>
      <c r="D68" s="32">
        <v>3.96849018790801E-5</v>
      </c>
      <c r="L68" s="9">
        <v>10.0</v>
      </c>
      <c r="M68" s="10" t="str">
        <f t="shared" si="17"/>
        <v>#DIV/0!</v>
      </c>
      <c r="U68" s="17" t="s">
        <v>59</v>
      </c>
      <c r="V68" s="32">
        <v>0.0367699621650209</v>
      </c>
      <c r="AD68" s="9">
        <v>10.0</v>
      </c>
      <c r="AE68" s="10" t="str">
        <f t="shared" si="18"/>
        <v>#DIV/0!</v>
      </c>
    </row>
    <row r="69">
      <c r="L69" s="9">
        <v>20.0</v>
      </c>
      <c r="M69" s="10" t="str">
        <f t="shared" si="17"/>
        <v>#DIV/0!</v>
      </c>
      <c r="AD69" s="9">
        <v>20.0</v>
      </c>
      <c r="AE69" s="10" t="str">
        <f t="shared" si="18"/>
        <v>#DIV/0!</v>
      </c>
    </row>
    <row r="70">
      <c r="L70" s="9">
        <v>100.0</v>
      </c>
      <c r="M70" s="10" t="str">
        <f t="shared" si="17"/>
        <v>#DIV/0!</v>
      </c>
      <c r="AD70" s="9">
        <v>100.0</v>
      </c>
      <c r="AE70" s="10" t="str">
        <f t="shared" si="18"/>
        <v>#DIV/0!</v>
      </c>
    </row>
    <row r="71">
      <c r="C71" s="35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U71" s="35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Z77" s="2" t="s">
        <v>14</v>
      </c>
      <c r="AB77" s="2" t="s">
        <v>302</v>
      </c>
    </row>
    <row r="79">
      <c r="Z79" s="2" t="s">
        <v>258</v>
      </c>
      <c r="AB79" s="2" t="s">
        <v>258</v>
      </c>
    </row>
    <row r="80">
      <c r="Z80" s="2" t="s">
        <v>334</v>
      </c>
      <c r="AB80" s="2" t="s">
        <v>335</v>
      </c>
    </row>
    <row r="82">
      <c r="Z82" s="2" t="s">
        <v>336</v>
      </c>
      <c r="AB82" s="2" t="s">
        <v>336</v>
      </c>
    </row>
    <row r="83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Z83" s="2" t="s">
        <v>337</v>
      </c>
      <c r="AB83" s="2" t="s">
        <v>335</v>
      </c>
    </row>
    <row r="84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</row>
    <row r="8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</row>
    <row r="8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6"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W96" s="37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>
      <c r="E97" s="3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W97" s="30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>
      <c r="E98" s="3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W98" s="30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E99" s="3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W99" s="30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W100" s="30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>
      <c r="E101" s="3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W101" s="30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>
      <c r="E102" s="3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W102" s="30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>
      <c r="W103" s="30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W104" s="30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W105" s="30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</sheetData>
  <mergeCells count="16">
    <mergeCell ref="C10:O10"/>
    <mergeCell ref="U10:AG10"/>
    <mergeCell ref="C11:O11"/>
    <mergeCell ref="U11:AG11"/>
    <mergeCell ref="C30:O30"/>
    <mergeCell ref="U30:AG30"/>
    <mergeCell ref="U31:AG31"/>
    <mergeCell ref="L63:M63"/>
    <mergeCell ref="AD63:AE63"/>
    <mergeCell ref="C31:O31"/>
    <mergeCell ref="L39:M39"/>
    <mergeCell ref="AD39:AE39"/>
    <mergeCell ref="C54:O54"/>
    <mergeCell ref="U54:AG54"/>
    <mergeCell ref="C55:O55"/>
    <mergeCell ref="U55:AG5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6" max="6" width="40.25"/>
    <col customWidth="1" min="13" max="13" width="12.5"/>
    <col customWidth="1" min="14" max="14" width="18.25"/>
    <col customWidth="1" min="15" max="15" width="15.88"/>
    <col customWidth="1" min="24" max="24" width="16.38"/>
    <col customWidth="1" min="25" max="25" width="15.88"/>
  </cols>
  <sheetData>
    <row r="1">
      <c r="A1" s="12" t="s">
        <v>338</v>
      </c>
    </row>
    <row r="2">
      <c r="A2" s="39" t="s">
        <v>339</v>
      </c>
      <c r="F2" s="39" t="s">
        <v>340</v>
      </c>
    </row>
    <row r="4">
      <c r="A4" s="40" t="s">
        <v>118</v>
      </c>
      <c r="B4" s="40" t="s">
        <v>119</v>
      </c>
      <c r="C4" s="40" t="s">
        <v>120</v>
      </c>
      <c r="F4" s="40" t="s">
        <v>118</v>
      </c>
      <c r="G4" s="40" t="s">
        <v>119</v>
      </c>
      <c r="H4" s="40" t="s">
        <v>120</v>
      </c>
    </row>
    <row r="5">
      <c r="A5" s="52" t="s">
        <v>136</v>
      </c>
      <c r="B5" s="53">
        <v>0.1144804</v>
      </c>
      <c r="C5" s="54">
        <v>1.0</v>
      </c>
      <c r="F5" s="52" t="s">
        <v>221</v>
      </c>
      <c r="G5" s="53">
        <v>0.12077937</v>
      </c>
      <c r="H5" s="54">
        <v>1.0</v>
      </c>
      <c r="U5" s="75" t="s">
        <v>341</v>
      </c>
      <c r="V5" s="5"/>
      <c r="W5" s="5"/>
      <c r="X5" s="5"/>
      <c r="Y5" s="6"/>
    </row>
    <row r="6">
      <c r="A6" s="52" t="s">
        <v>216</v>
      </c>
      <c r="B6" s="53">
        <v>0.099924825</v>
      </c>
      <c r="C6" s="54">
        <v>2.0</v>
      </c>
      <c r="F6" s="52" t="s">
        <v>136</v>
      </c>
      <c r="G6" s="53">
        <v>0.104410216</v>
      </c>
      <c r="H6" s="54">
        <v>2.0</v>
      </c>
      <c r="L6" s="69" t="s">
        <v>342</v>
      </c>
      <c r="M6" s="5"/>
      <c r="N6" s="5"/>
      <c r="O6" s="6"/>
      <c r="U6" s="70" t="s">
        <v>142</v>
      </c>
      <c r="V6" s="70" t="s">
        <v>343</v>
      </c>
      <c r="W6" s="70" t="s">
        <v>344</v>
      </c>
      <c r="X6" s="71" t="s">
        <v>345</v>
      </c>
      <c r="Y6" s="71" t="s">
        <v>133</v>
      </c>
    </row>
    <row r="7">
      <c r="A7" s="52" t="s">
        <v>221</v>
      </c>
      <c r="B7" s="53">
        <v>0.09802216</v>
      </c>
      <c r="C7" s="54">
        <v>3.0</v>
      </c>
      <c r="F7" s="52" t="s">
        <v>216</v>
      </c>
      <c r="G7" s="53">
        <v>0.09446356</v>
      </c>
      <c r="H7" s="54">
        <v>3.0</v>
      </c>
      <c r="L7" s="70" t="s">
        <v>130</v>
      </c>
      <c r="M7" s="70" t="s">
        <v>131</v>
      </c>
      <c r="N7" s="70" t="s">
        <v>132</v>
      </c>
      <c r="O7" s="71" t="s">
        <v>133</v>
      </c>
      <c r="U7" s="58">
        <v>3.0</v>
      </c>
      <c r="V7" s="46">
        <v>2023.0</v>
      </c>
      <c r="W7" s="58">
        <v>5.7014278E7</v>
      </c>
      <c r="X7" s="58">
        <v>189673.0</v>
      </c>
      <c r="Y7" s="47">
        <f t="shared" ref="Y7:Y26" si="1">X7/W7</f>
        <v>0.003326763166</v>
      </c>
    </row>
    <row r="8">
      <c r="A8" s="52" t="s">
        <v>219</v>
      </c>
      <c r="B8" s="53">
        <v>0.06930461</v>
      </c>
      <c r="C8" s="54">
        <v>4.0</v>
      </c>
      <c r="F8" s="52" t="s">
        <v>219</v>
      </c>
      <c r="G8" s="53">
        <v>0.07789704</v>
      </c>
      <c r="H8" s="54">
        <v>4.0</v>
      </c>
      <c r="L8" s="58">
        <v>1.0</v>
      </c>
      <c r="M8" s="58">
        <v>1.9173594E7</v>
      </c>
      <c r="N8" s="76">
        <v>175106.0</v>
      </c>
      <c r="O8" s="47">
        <f>N8/M8</f>
        <v>0.009132664434</v>
      </c>
      <c r="U8" s="46">
        <v>2.0</v>
      </c>
      <c r="V8" s="46">
        <v>2023.0</v>
      </c>
      <c r="W8" s="58">
        <v>5.8312586E7</v>
      </c>
      <c r="X8" s="58">
        <v>502711.0</v>
      </c>
      <c r="Y8" s="47">
        <f t="shared" si="1"/>
        <v>0.008620969065</v>
      </c>
    </row>
    <row r="9">
      <c r="A9" s="52" t="s">
        <v>224</v>
      </c>
      <c r="B9" s="53">
        <v>0.041886516</v>
      </c>
      <c r="C9" s="54">
        <v>5.0</v>
      </c>
      <c r="F9" s="52" t="s">
        <v>266</v>
      </c>
      <c r="G9" s="53">
        <v>0.055375203</v>
      </c>
      <c r="H9" s="54">
        <v>5.0</v>
      </c>
      <c r="U9" s="46">
        <v>1.0</v>
      </c>
      <c r="V9" s="46">
        <v>2023.0</v>
      </c>
      <c r="W9" s="58">
        <v>6.3911978E7</v>
      </c>
      <c r="X9" s="58">
        <v>582879.0</v>
      </c>
      <c r="Y9" s="47">
        <f t="shared" si="1"/>
        <v>0.009120027548</v>
      </c>
    </row>
    <row r="10">
      <c r="A10" s="52" t="s">
        <v>266</v>
      </c>
      <c r="B10" s="53">
        <v>0.038220603</v>
      </c>
      <c r="C10" s="54">
        <v>6.0</v>
      </c>
      <c r="F10" s="52" t="s">
        <v>224</v>
      </c>
      <c r="G10" s="53">
        <v>0.046149872</v>
      </c>
      <c r="H10" s="54">
        <v>6.0</v>
      </c>
      <c r="U10" s="46">
        <v>12.0</v>
      </c>
      <c r="V10" s="46">
        <v>2022.0</v>
      </c>
      <c r="W10" s="58">
        <v>6.4073641E7</v>
      </c>
      <c r="X10" s="58">
        <v>515229.0</v>
      </c>
      <c r="Y10" s="47">
        <f t="shared" si="1"/>
        <v>0.008041200593</v>
      </c>
    </row>
    <row r="11">
      <c r="A11" s="52" t="s">
        <v>139</v>
      </c>
      <c r="B11" s="53">
        <v>0.032297548</v>
      </c>
      <c r="C11" s="54">
        <v>7.0</v>
      </c>
      <c r="F11" s="52" t="s">
        <v>229</v>
      </c>
      <c r="G11" s="53">
        <v>0.031206647</v>
      </c>
      <c r="H11" s="54">
        <v>7.0</v>
      </c>
      <c r="U11" s="46">
        <v>11.0</v>
      </c>
      <c r="V11" s="46">
        <v>2022.0</v>
      </c>
      <c r="W11" s="58">
        <v>6.298079E7</v>
      </c>
      <c r="X11" s="58">
        <v>532605.0</v>
      </c>
      <c r="Y11" s="47">
        <f t="shared" si="1"/>
        <v>0.008456626219</v>
      </c>
    </row>
    <row r="12">
      <c r="A12" s="52" t="s">
        <v>140</v>
      </c>
      <c r="B12" s="53">
        <v>0.029938616</v>
      </c>
      <c r="C12" s="54">
        <v>8.0</v>
      </c>
      <c r="F12" s="52" t="s">
        <v>139</v>
      </c>
      <c r="G12" s="53">
        <v>0.025140436</v>
      </c>
      <c r="H12" s="54">
        <v>8.0</v>
      </c>
      <c r="U12" s="46">
        <v>10.0</v>
      </c>
      <c r="V12" s="46">
        <v>2022.0</v>
      </c>
      <c r="W12" s="58">
        <v>6.1746854E7</v>
      </c>
      <c r="X12" s="58">
        <v>424720.0</v>
      </c>
      <c r="Y12" s="47">
        <f t="shared" si="1"/>
        <v>0.006878407117</v>
      </c>
    </row>
    <row r="13">
      <c r="A13" s="52" t="s">
        <v>229</v>
      </c>
      <c r="B13" s="53">
        <v>0.029786574</v>
      </c>
      <c r="C13" s="54">
        <v>9.0</v>
      </c>
      <c r="F13" s="52" t="s">
        <v>145</v>
      </c>
      <c r="G13" s="53">
        <v>0.025133502</v>
      </c>
      <c r="H13" s="54">
        <v>9.0</v>
      </c>
      <c r="U13" s="46">
        <v>9.0</v>
      </c>
      <c r="V13" s="46">
        <v>2022.0</v>
      </c>
      <c r="W13" s="58">
        <v>6.1230113E7</v>
      </c>
      <c r="X13" s="58">
        <v>438312.0</v>
      </c>
      <c r="Y13" s="47">
        <f t="shared" si="1"/>
        <v>0.007158438528</v>
      </c>
    </row>
    <row r="14">
      <c r="A14" s="52" t="s">
        <v>158</v>
      </c>
      <c r="B14" s="53">
        <v>0.026154313</v>
      </c>
      <c r="C14" s="54">
        <v>10.0</v>
      </c>
      <c r="F14" s="52" t="s">
        <v>140</v>
      </c>
      <c r="G14" s="53">
        <v>0.022526717</v>
      </c>
      <c r="H14" s="54">
        <v>10.0</v>
      </c>
      <c r="N14" s="1"/>
      <c r="U14" s="46">
        <v>8.0</v>
      </c>
      <c r="V14" s="46">
        <v>2022.0</v>
      </c>
      <c r="W14" s="58">
        <v>6.1164138E7</v>
      </c>
      <c r="X14" s="58">
        <v>445068.0</v>
      </c>
      <c r="Y14" s="47">
        <f t="shared" si="1"/>
        <v>0.007276616896</v>
      </c>
    </row>
    <row r="15">
      <c r="A15" s="52" t="s">
        <v>147</v>
      </c>
      <c r="B15" s="53">
        <v>0.025067827</v>
      </c>
      <c r="C15" s="54">
        <v>11.0</v>
      </c>
      <c r="F15" s="52" t="s">
        <v>168</v>
      </c>
      <c r="G15" s="53">
        <v>0.022293748</v>
      </c>
      <c r="H15" s="54">
        <v>11.0</v>
      </c>
      <c r="U15" s="46">
        <v>7.0</v>
      </c>
      <c r="V15" s="46">
        <v>2022.0</v>
      </c>
      <c r="W15" s="58">
        <v>6.1003776E7</v>
      </c>
      <c r="X15" s="58">
        <v>454808.0</v>
      </c>
      <c r="Y15" s="47">
        <f t="shared" si="1"/>
        <v>0.007455407351</v>
      </c>
    </row>
    <row r="16">
      <c r="A16" s="52" t="s">
        <v>164</v>
      </c>
      <c r="B16" s="53">
        <v>0.021711446</v>
      </c>
      <c r="C16" s="54">
        <v>12.0</v>
      </c>
      <c r="F16" s="52" t="s">
        <v>158</v>
      </c>
      <c r="G16" s="53">
        <v>0.020607114</v>
      </c>
      <c r="H16" s="54">
        <v>12.0</v>
      </c>
      <c r="U16" s="46">
        <v>6.0</v>
      </c>
      <c r="V16" s="46">
        <v>2022.0</v>
      </c>
      <c r="W16" s="58">
        <v>6.077611E7</v>
      </c>
      <c r="X16" s="58">
        <v>403352.0</v>
      </c>
      <c r="Y16" s="47">
        <f t="shared" si="1"/>
        <v>0.006636686685</v>
      </c>
    </row>
    <row r="17">
      <c r="A17" s="52" t="s">
        <v>145</v>
      </c>
      <c r="B17" s="53">
        <v>0.019295583</v>
      </c>
      <c r="C17" s="54">
        <v>13.0</v>
      </c>
      <c r="F17" s="52" t="s">
        <v>144</v>
      </c>
      <c r="G17" s="53">
        <v>0.015261182</v>
      </c>
      <c r="H17" s="54">
        <v>13.0</v>
      </c>
      <c r="U17" s="46">
        <v>5.0</v>
      </c>
      <c r="V17" s="46">
        <v>2022.0</v>
      </c>
      <c r="W17" s="58">
        <v>6.0497848E7</v>
      </c>
      <c r="X17" s="58">
        <v>367062.0</v>
      </c>
      <c r="Y17" s="47">
        <f t="shared" si="1"/>
        <v>0.006067356313</v>
      </c>
    </row>
    <row r="18">
      <c r="A18" s="52" t="s">
        <v>242</v>
      </c>
      <c r="B18" s="53">
        <v>0.017092653</v>
      </c>
      <c r="C18" s="54">
        <v>14.0</v>
      </c>
      <c r="F18" s="52" t="s">
        <v>164</v>
      </c>
      <c r="G18" s="53">
        <v>0.01483705</v>
      </c>
      <c r="H18" s="54">
        <v>14.0</v>
      </c>
      <c r="N18" s="1"/>
      <c r="U18" s="46">
        <v>4.0</v>
      </c>
      <c r="V18" s="46">
        <v>2022.0</v>
      </c>
      <c r="W18" s="58">
        <v>6.0390889E7</v>
      </c>
      <c r="X18" s="58">
        <v>428890.0</v>
      </c>
      <c r="Y18" s="47">
        <f t="shared" si="1"/>
        <v>0.007101899096</v>
      </c>
    </row>
    <row r="19">
      <c r="A19" s="52" t="s">
        <v>234</v>
      </c>
      <c r="B19" s="53">
        <v>0.016011909</v>
      </c>
      <c r="C19" s="54">
        <v>15.0</v>
      </c>
      <c r="F19" s="52" t="s">
        <v>150</v>
      </c>
      <c r="G19" s="53">
        <v>0.014064894</v>
      </c>
      <c r="H19" s="54">
        <v>15.0</v>
      </c>
      <c r="U19" s="46">
        <v>3.0</v>
      </c>
      <c r="V19" s="46">
        <v>2022.0</v>
      </c>
      <c r="W19" s="58">
        <v>6.1111612E7</v>
      </c>
      <c r="X19" s="58">
        <v>264899.0</v>
      </c>
      <c r="Y19" s="47">
        <f t="shared" si="1"/>
        <v>0.004334675381</v>
      </c>
    </row>
    <row r="20">
      <c r="A20" s="52" t="s">
        <v>150</v>
      </c>
      <c r="B20" s="53">
        <v>0.014958896</v>
      </c>
      <c r="C20" s="54">
        <v>16.0</v>
      </c>
      <c r="F20" s="52" t="s">
        <v>147</v>
      </c>
      <c r="G20" s="53">
        <v>0.014036421</v>
      </c>
      <c r="H20" s="54">
        <v>16.0</v>
      </c>
      <c r="U20" s="46">
        <v>2.0</v>
      </c>
      <c r="V20" s="46">
        <v>2022.0</v>
      </c>
      <c r="W20" s="58">
        <v>5.9567309E7</v>
      </c>
      <c r="X20" s="58">
        <v>21189.0</v>
      </c>
      <c r="Y20" s="47">
        <f t="shared" si="1"/>
        <v>0.0003557152464</v>
      </c>
    </row>
    <row r="21">
      <c r="A21" s="52" t="s">
        <v>159</v>
      </c>
      <c r="B21" s="53">
        <v>0.0144937</v>
      </c>
      <c r="C21" s="54">
        <v>17.0</v>
      </c>
      <c r="F21" s="52" t="s">
        <v>169</v>
      </c>
      <c r="G21" s="53">
        <v>0.013746459</v>
      </c>
      <c r="H21" s="54">
        <v>17.0</v>
      </c>
      <c r="N21" s="1"/>
      <c r="U21" s="46">
        <v>1.0</v>
      </c>
      <c r="V21" s="46">
        <v>2022.0</v>
      </c>
      <c r="W21" s="58">
        <v>6.0366428E7</v>
      </c>
      <c r="X21" s="58">
        <v>38754.0</v>
      </c>
      <c r="Y21" s="47">
        <f t="shared" si="1"/>
        <v>0.0006419793465</v>
      </c>
    </row>
    <row r="22">
      <c r="A22" s="52" t="s">
        <v>168</v>
      </c>
      <c r="B22" s="53">
        <v>0.01242109</v>
      </c>
      <c r="C22" s="54">
        <v>18.0</v>
      </c>
      <c r="F22" s="52" t="s">
        <v>159</v>
      </c>
      <c r="G22" s="53">
        <v>0.012806207</v>
      </c>
      <c r="H22" s="54">
        <v>18.0</v>
      </c>
      <c r="U22" s="46">
        <v>12.0</v>
      </c>
      <c r="V22" s="46">
        <v>2021.0</v>
      </c>
      <c r="W22" s="58">
        <v>6.8989975E7</v>
      </c>
      <c r="X22" s="58">
        <v>86388.0</v>
      </c>
      <c r="Y22" s="47">
        <f t="shared" si="1"/>
        <v>0.001252181929</v>
      </c>
    </row>
    <row r="23">
      <c r="A23" s="52" t="s">
        <v>169</v>
      </c>
      <c r="B23" s="53">
        <v>0.01234602</v>
      </c>
      <c r="C23" s="54">
        <v>19.0</v>
      </c>
      <c r="F23" s="52" t="s">
        <v>234</v>
      </c>
      <c r="G23" s="53">
        <v>0.012185517</v>
      </c>
      <c r="H23" s="54">
        <v>19.0</v>
      </c>
      <c r="U23" s="46">
        <v>11.0</v>
      </c>
      <c r="V23" s="46">
        <v>2021.0</v>
      </c>
      <c r="W23" s="58">
        <v>5.9525537E7</v>
      </c>
      <c r="X23" s="58">
        <v>48731.0</v>
      </c>
      <c r="Y23" s="47">
        <f t="shared" si="1"/>
        <v>0.0008186570413</v>
      </c>
    </row>
    <row r="24">
      <c r="A24" s="52" t="s">
        <v>144</v>
      </c>
      <c r="B24" s="53">
        <v>0.011805512</v>
      </c>
      <c r="C24" s="54">
        <v>20.0</v>
      </c>
      <c r="F24" s="52" t="s">
        <v>143</v>
      </c>
      <c r="G24" s="53">
        <v>0.012067615</v>
      </c>
      <c r="H24" s="54">
        <v>20.0</v>
      </c>
      <c r="N24" s="1"/>
      <c r="U24" s="46">
        <v>10.0</v>
      </c>
      <c r="V24" s="46">
        <v>2021.0</v>
      </c>
      <c r="W24" s="58">
        <v>5.9417819E7</v>
      </c>
      <c r="X24" s="58">
        <v>47427.0</v>
      </c>
      <c r="Y24" s="47">
        <f t="shared" si="1"/>
        <v>0.0007981948984</v>
      </c>
    </row>
    <row r="25">
      <c r="A25" s="52" t="s">
        <v>154</v>
      </c>
      <c r="B25" s="53">
        <v>0.009594059</v>
      </c>
      <c r="C25" s="54">
        <v>21.0</v>
      </c>
      <c r="F25" s="52" t="s">
        <v>242</v>
      </c>
      <c r="G25" s="53">
        <v>0.009248003</v>
      </c>
      <c r="H25" s="54">
        <v>21.0</v>
      </c>
      <c r="U25" s="46">
        <v>9.0</v>
      </c>
      <c r="V25" s="46">
        <v>2021.0</v>
      </c>
      <c r="W25" s="58">
        <v>5.8471113E7</v>
      </c>
      <c r="X25" s="58">
        <v>37335.0</v>
      </c>
      <c r="Y25" s="47">
        <f t="shared" si="1"/>
        <v>0.0006385204263</v>
      </c>
    </row>
    <row r="26">
      <c r="A26" s="52" t="s">
        <v>182</v>
      </c>
      <c r="B26" s="53">
        <v>0.008976698</v>
      </c>
      <c r="C26" s="54">
        <v>22.0</v>
      </c>
      <c r="F26" s="52" t="s">
        <v>154</v>
      </c>
      <c r="G26" s="53">
        <v>0.008640804</v>
      </c>
      <c r="H26" s="54">
        <v>22.0</v>
      </c>
      <c r="U26" s="46">
        <v>8.0</v>
      </c>
      <c r="V26" s="46">
        <v>2021.0</v>
      </c>
      <c r="W26" s="58">
        <v>5.877257E7</v>
      </c>
      <c r="X26" s="58">
        <v>42336.0</v>
      </c>
      <c r="Y26" s="47">
        <f t="shared" si="1"/>
        <v>0.0007203360343</v>
      </c>
    </row>
    <row r="27">
      <c r="A27" s="52" t="s">
        <v>167</v>
      </c>
      <c r="B27" s="53">
        <v>0.007598478</v>
      </c>
      <c r="C27" s="54">
        <v>23.0</v>
      </c>
      <c r="F27" s="52" t="s">
        <v>149</v>
      </c>
      <c r="G27" s="53">
        <v>0.007884456</v>
      </c>
      <c r="H27" s="54">
        <v>23.0</v>
      </c>
    </row>
    <row r="28">
      <c r="A28" s="52" t="s">
        <v>153</v>
      </c>
      <c r="B28" s="53">
        <v>0.0075774062</v>
      </c>
      <c r="C28" s="54">
        <v>24.0</v>
      </c>
      <c r="F28" s="52" t="s">
        <v>187</v>
      </c>
      <c r="G28" s="53">
        <v>0.0073379097</v>
      </c>
      <c r="H28" s="54">
        <v>24.0</v>
      </c>
      <c r="N28" s="1"/>
    </row>
    <row r="29">
      <c r="A29" s="52" t="s">
        <v>137</v>
      </c>
      <c r="B29" s="53">
        <v>0.0073355236</v>
      </c>
      <c r="C29" s="54">
        <v>25.0</v>
      </c>
      <c r="F29" s="52" t="s">
        <v>189</v>
      </c>
      <c r="G29" s="53">
        <v>0.0067258603</v>
      </c>
      <c r="H29" s="54">
        <v>25.0</v>
      </c>
    </row>
    <row r="30">
      <c r="A30" s="52" t="s">
        <v>171</v>
      </c>
      <c r="B30" s="53">
        <v>0.007160409</v>
      </c>
      <c r="C30" s="54">
        <v>26.0</v>
      </c>
      <c r="F30" s="52" t="s">
        <v>137</v>
      </c>
      <c r="G30" s="53">
        <v>0.006235558</v>
      </c>
      <c r="H30" s="54">
        <v>26.0</v>
      </c>
      <c r="W30" s="77"/>
    </row>
    <row r="31">
      <c r="A31" s="52" t="s">
        <v>165</v>
      </c>
      <c r="B31" s="53">
        <v>0.0070191934</v>
      </c>
      <c r="C31" s="54">
        <v>27.0</v>
      </c>
      <c r="F31" s="52" t="s">
        <v>183</v>
      </c>
      <c r="G31" s="53">
        <v>0.0061738426</v>
      </c>
      <c r="H31" s="54">
        <v>27.0</v>
      </c>
    </row>
    <row r="32">
      <c r="A32" s="52" t="s">
        <v>191</v>
      </c>
      <c r="B32" s="53">
        <v>0.0068063205</v>
      </c>
      <c r="C32" s="54">
        <v>28.0</v>
      </c>
      <c r="F32" s="52" t="s">
        <v>165</v>
      </c>
      <c r="G32" s="53">
        <v>0.0061277566</v>
      </c>
      <c r="H32" s="54">
        <v>28.0</v>
      </c>
    </row>
    <row r="33">
      <c r="A33" s="52" t="s">
        <v>209</v>
      </c>
      <c r="B33" s="53">
        <v>0.0067495788</v>
      </c>
      <c r="C33" s="54">
        <v>29.0</v>
      </c>
      <c r="F33" s="52" t="s">
        <v>182</v>
      </c>
      <c r="G33" s="53">
        <v>0.0060102534</v>
      </c>
      <c r="H33" s="54">
        <v>29.0</v>
      </c>
    </row>
    <row r="34">
      <c r="A34" s="52" t="s">
        <v>185</v>
      </c>
      <c r="B34" s="53">
        <v>0.006362673</v>
      </c>
      <c r="C34" s="54">
        <v>30.0</v>
      </c>
      <c r="F34" s="52" t="s">
        <v>181</v>
      </c>
      <c r="G34" s="53">
        <v>0.0059361486</v>
      </c>
      <c r="H34" s="54">
        <v>30.0</v>
      </c>
    </row>
    <row r="35">
      <c r="A35" s="52" t="s">
        <v>149</v>
      </c>
      <c r="B35" s="53">
        <v>0.0059825783</v>
      </c>
      <c r="C35" s="54">
        <v>31.0</v>
      </c>
      <c r="F35" s="52" t="s">
        <v>191</v>
      </c>
      <c r="G35" s="53">
        <v>0.0059336894</v>
      </c>
      <c r="H35" s="54">
        <v>31.0</v>
      </c>
    </row>
    <row r="36">
      <c r="A36" s="52" t="s">
        <v>160</v>
      </c>
      <c r="B36" s="53">
        <v>0.0057617826</v>
      </c>
      <c r="C36" s="54">
        <v>32.0</v>
      </c>
      <c r="F36" s="52" t="s">
        <v>209</v>
      </c>
      <c r="G36" s="53">
        <v>0.0058968742</v>
      </c>
      <c r="H36" s="54">
        <v>32.0</v>
      </c>
    </row>
    <row r="37">
      <c r="A37" s="52" t="s">
        <v>189</v>
      </c>
      <c r="B37" s="53">
        <v>0.005722154</v>
      </c>
      <c r="C37" s="54">
        <v>33.0</v>
      </c>
      <c r="F37" s="52" t="s">
        <v>188</v>
      </c>
      <c r="G37" s="53">
        <v>0.0058004847</v>
      </c>
      <c r="H37" s="54">
        <v>33.0</v>
      </c>
      <c r="M37" s="72"/>
    </row>
    <row r="38">
      <c r="A38" s="52" t="s">
        <v>204</v>
      </c>
      <c r="B38" s="53">
        <v>0.0057042274</v>
      </c>
      <c r="C38" s="54">
        <v>34.0</v>
      </c>
      <c r="F38" s="52" t="s">
        <v>171</v>
      </c>
      <c r="G38" s="53">
        <v>0.0057535055</v>
      </c>
      <c r="H38" s="54">
        <v>34.0</v>
      </c>
    </row>
    <row r="39">
      <c r="A39" s="52" t="s">
        <v>188</v>
      </c>
      <c r="B39" s="53">
        <v>0.005660989</v>
      </c>
      <c r="C39" s="54">
        <v>35.0</v>
      </c>
      <c r="F39" s="52" t="s">
        <v>167</v>
      </c>
      <c r="G39" s="53">
        <v>0.0053994427</v>
      </c>
      <c r="H39" s="54">
        <v>35.0</v>
      </c>
    </row>
    <row r="40">
      <c r="A40" s="52" t="s">
        <v>151</v>
      </c>
      <c r="B40" s="53">
        <v>0.0055861366</v>
      </c>
      <c r="C40" s="54">
        <v>36.0</v>
      </c>
      <c r="F40" s="52" t="s">
        <v>207</v>
      </c>
      <c r="G40" s="53">
        <v>0.005342384</v>
      </c>
      <c r="H40" s="54">
        <v>36.0</v>
      </c>
    </row>
    <row r="41">
      <c r="A41" s="52" t="s">
        <v>162</v>
      </c>
      <c r="B41" s="53">
        <v>0.0055807307</v>
      </c>
      <c r="C41" s="54">
        <v>37.0</v>
      </c>
      <c r="F41" s="52" t="s">
        <v>192</v>
      </c>
      <c r="G41" s="53">
        <v>0.00520434</v>
      </c>
      <c r="H41" s="54">
        <v>37.0</v>
      </c>
    </row>
    <row r="42">
      <c r="A42" s="52" t="s">
        <v>183</v>
      </c>
      <c r="B42" s="53">
        <v>0.0054825544</v>
      </c>
      <c r="C42" s="54">
        <v>38.0</v>
      </c>
      <c r="F42" s="52" t="s">
        <v>172</v>
      </c>
      <c r="G42" s="53">
        <v>0.005170133</v>
      </c>
      <c r="H42" s="54">
        <v>38.0</v>
      </c>
    </row>
    <row r="43">
      <c r="A43" s="52" t="s">
        <v>175</v>
      </c>
      <c r="B43" s="53">
        <v>0.0054454515</v>
      </c>
      <c r="C43" s="54">
        <v>39.0</v>
      </c>
      <c r="F43" s="52" t="s">
        <v>176</v>
      </c>
      <c r="G43" s="53">
        <v>0.0051203263</v>
      </c>
      <c r="H43" s="54">
        <v>39.0</v>
      </c>
    </row>
    <row r="44">
      <c r="A44" s="52" t="s">
        <v>194</v>
      </c>
      <c r="B44" s="53">
        <v>0.005435363</v>
      </c>
      <c r="C44" s="54">
        <v>40.0</v>
      </c>
      <c r="F44" s="52" t="s">
        <v>166</v>
      </c>
      <c r="G44" s="53">
        <v>0.005069402</v>
      </c>
      <c r="H44" s="54">
        <v>40.0</v>
      </c>
    </row>
    <row r="45">
      <c r="A45" s="52" t="s">
        <v>172</v>
      </c>
      <c r="B45" s="53">
        <v>0.00543042</v>
      </c>
      <c r="C45" s="54">
        <v>41.0</v>
      </c>
      <c r="F45" s="52" t="s">
        <v>160</v>
      </c>
      <c r="G45" s="53">
        <v>0.0049861297</v>
      </c>
      <c r="H45" s="54">
        <v>41.0</v>
      </c>
    </row>
    <row r="46">
      <c r="A46" s="52" t="s">
        <v>199</v>
      </c>
      <c r="B46" s="53">
        <v>0.005366745</v>
      </c>
      <c r="C46" s="54">
        <v>42.0</v>
      </c>
      <c r="F46" s="52" t="s">
        <v>177</v>
      </c>
      <c r="G46" s="53">
        <v>0.004979698</v>
      </c>
      <c r="H46" s="54">
        <v>42.0</v>
      </c>
    </row>
    <row r="47">
      <c r="A47" s="52" t="s">
        <v>178</v>
      </c>
      <c r="B47" s="53">
        <v>0.0053197416</v>
      </c>
      <c r="C47" s="54">
        <v>43.0</v>
      </c>
      <c r="F47" s="52" t="s">
        <v>178</v>
      </c>
      <c r="G47" s="53">
        <v>0.0049451273</v>
      </c>
      <c r="H47" s="54">
        <v>43.0</v>
      </c>
    </row>
    <row r="48">
      <c r="A48" s="52" t="s">
        <v>156</v>
      </c>
      <c r="B48" s="53">
        <v>0.005283575</v>
      </c>
      <c r="C48" s="54">
        <v>44.0</v>
      </c>
      <c r="F48" s="52" t="s">
        <v>204</v>
      </c>
      <c r="G48" s="53">
        <v>0.0048566144</v>
      </c>
      <c r="H48" s="54">
        <v>44.0</v>
      </c>
    </row>
    <row r="49">
      <c r="A49" s="52" t="s">
        <v>155</v>
      </c>
      <c r="B49" s="53">
        <v>0.00522361</v>
      </c>
      <c r="C49" s="54">
        <v>45.0</v>
      </c>
      <c r="F49" s="52" t="s">
        <v>155</v>
      </c>
      <c r="G49" s="53">
        <v>0.004851707</v>
      </c>
      <c r="H49" s="54">
        <v>45.0</v>
      </c>
    </row>
    <row r="50">
      <c r="A50" s="52" t="s">
        <v>201</v>
      </c>
      <c r="B50" s="53">
        <v>0.0051383404</v>
      </c>
      <c r="C50" s="54">
        <v>46.0</v>
      </c>
      <c r="F50" s="52" t="s">
        <v>196</v>
      </c>
      <c r="G50" s="53">
        <v>0.0048259255</v>
      </c>
      <c r="H50" s="54">
        <v>46.0</v>
      </c>
    </row>
    <row r="51">
      <c r="A51" s="52" t="s">
        <v>207</v>
      </c>
      <c r="B51" s="53">
        <v>0.005126101</v>
      </c>
      <c r="C51" s="54">
        <v>47.0</v>
      </c>
      <c r="F51" s="52" t="s">
        <v>161</v>
      </c>
      <c r="G51" s="53">
        <v>0.0048101805</v>
      </c>
      <c r="H51" s="54">
        <v>47.0</v>
      </c>
    </row>
    <row r="52">
      <c r="A52" s="52" t="s">
        <v>181</v>
      </c>
      <c r="B52" s="53">
        <v>0.0051003853</v>
      </c>
      <c r="C52" s="54">
        <v>48.0</v>
      </c>
      <c r="F52" s="52" t="s">
        <v>194</v>
      </c>
      <c r="G52" s="53">
        <v>0.00472906</v>
      </c>
      <c r="H52" s="54">
        <v>48.0</v>
      </c>
    </row>
    <row r="53">
      <c r="A53" s="52" t="s">
        <v>192</v>
      </c>
      <c r="B53" s="53">
        <v>0.005008217</v>
      </c>
      <c r="C53" s="54">
        <v>49.0</v>
      </c>
      <c r="F53" s="52" t="s">
        <v>153</v>
      </c>
      <c r="G53" s="53">
        <v>0.004717741</v>
      </c>
      <c r="H53" s="54">
        <v>49.0</v>
      </c>
    </row>
    <row r="54">
      <c r="A54" s="52" t="s">
        <v>176</v>
      </c>
      <c r="B54" s="53">
        <v>0.004978271</v>
      </c>
      <c r="C54" s="54">
        <v>50.0</v>
      </c>
      <c r="F54" s="52" t="s">
        <v>185</v>
      </c>
      <c r="G54" s="53">
        <v>0.004712945</v>
      </c>
      <c r="H54" s="54">
        <v>50.0</v>
      </c>
    </row>
    <row r="55">
      <c r="A55" s="52" t="s">
        <v>146</v>
      </c>
      <c r="B55" s="53">
        <v>0.0048561688</v>
      </c>
      <c r="C55" s="54">
        <v>51.0</v>
      </c>
      <c r="F55" s="52" t="s">
        <v>146</v>
      </c>
      <c r="G55" s="53">
        <v>0.004593155</v>
      </c>
      <c r="H55" s="54">
        <v>51.0</v>
      </c>
    </row>
    <row r="56">
      <c r="A56" s="52" t="s">
        <v>143</v>
      </c>
      <c r="B56" s="53">
        <v>0.004836669</v>
      </c>
      <c r="C56" s="54">
        <v>52.0</v>
      </c>
      <c r="F56" s="52" t="s">
        <v>152</v>
      </c>
      <c r="G56" s="53">
        <v>0.004588378</v>
      </c>
      <c r="H56" s="54">
        <v>52.0</v>
      </c>
    </row>
    <row r="57">
      <c r="A57" s="52" t="s">
        <v>161</v>
      </c>
      <c r="B57" s="53">
        <v>0.004836495</v>
      </c>
      <c r="C57" s="54">
        <v>53.0</v>
      </c>
      <c r="F57" s="52" t="s">
        <v>151</v>
      </c>
      <c r="G57" s="53">
        <v>0.0045076925</v>
      </c>
      <c r="H57" s="54">
        <v>53.0</v>
      </c>
    </row>
    <row r="58">
      <c r="A58" s="52" t="s">
        <v>187</v>
      </c>
      <c r="B58" s="53">
        <v>0.004753029</v>
      </c>
      <c r="C58" s="54">
        <v>54.0</v>
      </c>
      <c r="F58" s="52" t="s">
        <v>156</v>
      </c>
      <c r="G58" s="53">
        <v>0.0044595245</v>
      </c>
      <c r="H58" s="54">
        <v>54.0</v>
      </c>
    </row>
    <row r="59">
      <c r="A59" s="52" t="s">
        <v>152</v>
      </c>
      <c r="B59" s="53">
        <v>0.00465219</v>
      </c>
      <c r="C59" s="54">
        <v>55.0</v>
      </c>
      <c r="F59" s="52" t="s">
        <v>201</v>
      </c>
      <c r="G59" s="53">
        <v>0.004412148</v>
      </c>
      <c r="H59" s="54">
        <v>55.0</v>
      </c>
    </row>
    <row r="60">
      <c r="A60" s="52" t="s">
        <v>193</v>
      </c>
      <c r="B60" s="53">
        <v>0.004626667</v>
      </c>
      <c r="C60" s="54">
        <v>56.0</v>
      </c>
      <c r="F60" s="52" t="s">
        <v>193</v>
      </c>
      <c r="G60" s="53">
        <v>0.0044078603</v>
      </c>
      <c r="H60" s="54">
        <v>56.0</v>
      </c>
    </row>
    <row r="61">
      <c r="A61" s="52" t="s">
        <v>200</v>
      </c>
      <c r="B61" s="53">
        <v>0.0045708367</v>
      </c>
      <c r="C61" s="54">
        <v>57.0</v>
      </c>
      <c r="F61" s="52" t="s">
        <v>162</v>
      </c>
      <c r="G61" s="53">
        <v>0.004402948</v>
      </c>
      <c r="H61" s="54">
        <v>57.0</v>
      </c>
    </row>
    <row r="62">
      <c r="A62" s="52" t="s">
        <v>196</v>
      </c>
      <c r="B62" s="53">
        <v>0.0045242</v>
      </c>
      <c r="C62" s="54">
        <v>58.0</v>
      </c>
      <c r="F62" s="52" t="s">
        <v>199</v>
      </c>
      <c r="G62" s="53">
        <v>0.004381442</v>
      </c>
      <c r="H62" s="54">
        <v>58.0</v>
      </c>
    </row>
    <row r="63">
      <c r="A63" s="52" t="s">
        <v>208</v>
      </c>
      <c r="B63" s="53">
        <v>0.0042208224</v>
      </c>
      <c r="C63" s="54">
        <v>59.0</v>
      </c>
      <c r="F63" s="52" t="s">
        <v>208</v>
      </c>
      <c r="G63" s="53">
        <v>0.0043111457</v>
      </c>
      <c r="H63" s="54">
        <v>59.0</v>
      </c>
    </row>
    <row r="64">
      <c r="A64" s="52" t="s">
        <v>180</v>
      </c>
      <c r="B64" s="53">
        <v>0.0042084632</v>
      </c>
      <c r="C64" s="54">
        <v>60.0</v>
      </c>
      <c r="F64" s="52" t="s">
        <v>200</v>
      </c>
      <c r="G64" s="53">
        <v>0.004309645</v>
      </c>
      <c r="H64" s="54">
        <v>60.0</v>
      </c>
    </row>
    <row r="65">
      <c r="A65" s="52" t="s">
        <v>174</v>
      </c>
      <c r="B65" s="53">
        <v>0.004194815</v>
      </c>
      <c r="C65" s="54">
        <v>61.0</v>
      </c>
      <c r="F65" s="52" t="s">
        <v>174</v>
      </c>
      <c r="G65" s="53">
        <v>0.004301445</v>
      </c>
      <c r="H65" s="54">
        <v>61.0</v>
      </c>
    </row>
    <row r="66">
      <c r="A66" s="52" t="s">
        <v>186</v>
      </c>
      <c r="B66" s="53">
        <v>0.0041688476</v>
      </c>
      <c r="C66" s="54">
        <v>62.0</v>
      </c>
      <c r="F66" s="52" t="s">
        <v>148</v>
      </c>
      <c r="G66" s="53">
        <v>0.004114446</v>
      </c>
      <c r="H66" s="54">
        <v>62.0</v>
      </c>
    </row>
    <row r="67">
      <c r="A67" s="52" t="s">
        <v>177</v>
      </c>
      <c r="B67" s="53">
        <v>0.0039350493</v>
      </c>
      <c r="C67" s="54">
        <v>63.0</v>
      </c>
      <c r="F67" s="52" t="s">
        <v>186</v>
      </c>
      <c r="G67" s="53">
        <v>0.004102213</v>
      </c>
      <c r="H67" s="54">
        <v>63.0</v>
      </c>
    </row>
    <row r="68">
      <c r="A68" s="52" t="s">
        <v>163</v>
      </c>
      <c r="B68" s="53">
        <v>0.0039162645</v>
      </c>
      <c r="C68" s="54">
        <v>64.0</v>
      </c>
      <c r="F68" s="52" t="s">
        <v>175</v>
      </c>
      <c r="G68" s="53">
        <v>0.003946063</v>
      </c>
      <c r="H68" s="54">
        <v>64.0</v>
      </c>
    </row>
    <row r="69">
      <c r="A69" s="52" t="s">
        <v>148</v>
      </c>
      <c r="B69" s="53">
        <v>0.0037154749</v>
      </c>
      <c r="C69" s="54">
        <v>65.0</v>
      </c>
      <c r="F69" s="52" t="s">
        <v>180</v>
      </c>
      <c r="G69" s="53">
        <v>0.003922159</v>
      </c>
      <c r="H69" s="54">
        <v>65.0</v>
      </c>
    </row>
    <row r="70">
      <c r="A70" s="52" t="s">
        <v>166</v>
      </c>
      <c r="B70" s="53">
        <v>0.0027704025</v>
      </c>
      <c r="C70" s="54">
        <v>66.0</v>
      </c>
      <c r="F70" s="52" t="s">
        <v>163</v>
      </c>
      <c r="G70" s="53">
        <v>0.003744456</v>
      </c>
      <c r="H70" s="54">
        <v>66.0</v>
      </c>
    </row>
    <row r="71">
      <c r="A71" s="52" t="s">
        <v>190</v>
      </c>
      <c r="B71" s="53">
        <v>0.0024751257</v>
      </c>
      <c r="C71" s="54">
        <v>67.0</v>
      </c>
      <c r="F71" s="52" t="s">
        <v>190</v>
      </c>
      <c r="G71" s="53">
        <v>0.0030801662</v>
      </c>
      <c r="H71" s="54">
        <v>67.0</v>
      </c>
    </row>
    <row r="72">
      <c r="A72" s="52" t="s">
        <v>142</v>
      </c>
      <c r="B72" s="53">
        <v>0.0</v>
      </c>
      <c r="C72" s="54">
        <v>68.0</v>
      </c>
      <c r="F72" s="52" t="s">
        <v>142</v>
      </c>
      <c r="G72" s="53">
        <v>0.0</v>
      </c>
      <c r="H72" s="54">
        <v>68.0</v>
      </c>
    </row>
    <row r="73">
      <c r="A73" s="52" t="s">
        <v>157</v>
      </c>
      <c r="B73" s="53">
        <v>0.0</v>
      </c>
      <c r="C73" s="54">
        <v>69.0</v>
      </c>
      <c r="F73" s="52" t="s">
        <v>157</v>
      </c>
      <c r="G73" s="53">
        <v>0.0</v>
      </c>
      <c r="H73" s="54">
        <v>69.0</v>
      </c>
    </row>
    <row r="74">
      <c r="A74" s="52" t="s">
        <v>184</v>
      </c>
      <c r="B74" s="53">
        <v>0.0</v>
      </c>
      <c r="C74" s="54">
        <v>70.0</v>
      </c>
      <c r="F74" s="52" t="s">
        <v>184</v>
      </c>
      <c r="G74" s="53">
        <v>0.0</v>
      </c>
      <c r="H74" s="54">
        <v>70.0</v>
      </c>
    </row>
    <row r="75">
      <c r="A75" s="52" t="s">
        <v>179</v>
      </c>
      <c r="B75" s="53">
        <v>0.0</v>
      </c>
      <c r="C75" s="54">
        <v>71.0</v>
      </c>
      <c r="F75" s="52" t="s">
        <v>179</v>
      </c>
      <c r="G75" s="53">
        <v>0.0</v>
      </c>
      <c r="H75" s="54">
        <v>71.0</v>
      </c>
    </row>
    <row r="76">
      <c r="A76" s="52" t="s">
        <v>170</v>
      </c>
      <c r="B76" s="53">
        <v>0.0</v>
      </c>
      <c r="C76" s="54">
        <v>72.0</v>
      </c>
      <c r="F76" s="52" t="s">
        <v>170</v>
      </c>
      <c r="G76" s="53">
        <v>0.0</v>
      </c>
      <c r="H76" s="54">
        <v>72.0</v>
      </c>
    </row>
    <row r="77">
      <c r="A77" s="52" t="s">
        <v>173</v>
      </c>
      <c r="B77" s="53">
        <v>0.0</v>
      </c>
      <c r="C77" s="54">
        <v>73.0</v>
      </c>
      <c r="F77" s="52" t="s">
        <v>173</v>
      </c>
      <c r="G77" s="53">
        <v>0.0</v>
      </c>
      <c r="H77" s="54">
        <v>73.0</v>
      </c>
    </row>
    <row r="78">
      <c r="A78" s="52" t="s">
        <v>197</v>
      </c>
      <c r="B78" s="53">
        <v>0.0</v>
      </c>
      <c r="C78" s="54">
        <v>74.0</v>
      </c>
      <c r="F78" s="52" t="s">
        <v>197</v>
      </c>
      <c r="G78" s="53">
        <v>0.0</v>
      </c>
      <c r="H78" s="54">
        <v>74.0</v>
      </c>
    </row>
  </sheetData>
  <autoFilter ref="$F$4:$H$78">
    <sortState ref="F4:H78">
      <sortCondition descending="1" ref="G4:G78"/>
    </sortState>
  </autoFilter>
  <mergeCells count="4">
    <mergeCell ref="A2:C2"/>
    <mergeCell ref="F2:H2"/>
    <mergeCell ref="L6:O6"/>
    <mergeCell ref="U5:Y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2" t="s">
        <v>338</v>
      </c>
    </row>
    <row r="4">
      <c r="C4" s="14" t="s">
        <v>24</v>
      </c>
      <c r="D4" s="15" t="s">
        <v>346</v>
      </c>
      <c r="U4" s="14" t="s">
        <v>24</v>
      </c>
      <c r="V4" s="15" t="s">
        <v>346</v>
      </c>
    </row>
    <row r="5">
      <c r="C5" s="11"/>
      <c r="D5" s="11"/>
      <c r="U5" s="11"/>
      <c r="V5" s="11"/>
    </row>
    <row r="6">
      <c r="C6" s="14" t="s">
        <v>27</v>
      </c>
      <c r="D6" s="15" t="s">
        <v>347</v>
      </c>
      <c r="U6" s="14" t="s">
        <v>27</v>
      </c>
      <c r="V6" s="15" t="s">
        <v>347</v>
      </c>
    </row>
    <row r="8">
      <c r="C8" s="16" t="s">
        <v>30</v>
      </c>
      <c r="D8" s="17" t="s">
        <v>31</v>
      </c>
      <c r="U8" s="16" t="s">
        <v>30</v>
      </c>
      <c r="V8" s="17" t="s">
        <v>348</v>
      </c>
    </row>
    <row r="9">
      <c r="O9" s="33">
        <v>64.0</v>
      </c>
      <c r="AG9" s="33">
        <v>38166.0</v>
      </c>
    </row>
    <row r="10">
      <c r="C10" s="19" t="s">
        <v>33</v>
      </c>
      <c r="U10" s="19" t="s">
        <v>33</v>
      </c>
    </row>
    <row r="11">
      <c r="C11" s="21" t="s">
        <v>349</v>
      </c>
      <c r="U11" s="21" t="s">
        <v>350</v>
      </c>
    </row>
    <row r="12">
      <c r="C12" s="8" t="s">
        <v>36</v>
      </c>
      <c r="D12" s="8" t="s">
        <v>49</v>
      </c>
      <c r="E12" s="22" t="s">
        <v>38</v>
      </c>
      <c r="F12" s="22" t="s">
        <v>39</v>
      </c>
      <c r="G12" s="22" t="s">
        <v>40</v>
      </c>
      <c r="H12" s="22" t="s">
        <v>41</v>
      </c>
      <c r="I12" s="22" t="s">
        <v>42</v>
      </c>
      <c r="J12" s="22" t="s">
        <v>43</v>
      </c>
      <c r="K12" s="22" t="s">
        <v>44</v>
      </c>
      <c r="L12" s="8" t="s">
        <v>45</v>
      </c>
      <c r="M12" s="22" t="s">
        <v>46</v>
      </c>
      <c r="N12" s="22" t="s">
        <v>47</v>
      </c>
      <c r="O12" s="22" t="s">
        <v>48</v>
      </c>
      <c r="P12" s="68" t="s">
        <v>19</v>
      </c>
      <c r="U12" s="8" t="s">
        <v>36</v>
      </c>
      <c r="V12" s="8" t="s">
        <v>49</v>
      </c>
      <c r="W12" s="22" t="s">
        <v>38</v>
      </c>
      <c r="X12" s="22" t="s">
        <v>39</v>
      </c>
      <c r="Y12" s="22" t="s">
        <v>40</v>
      </c>
      <c r="Z12" s="22" t="s">
        <v>41</v>
      </c>
      <c r="AA12" s="22" t="s">
        <v>42</v>
      </c>
      <c r="AB12" s="22" t="s">
        <v>43</v>
      </c>
      <c r="AC12" s="22" t="s">
        <v>44</v>
      </c>
      <c r="AD12" s="8" t="s">
        <v>45</v>
      </c>
      <c r="AE12" s="22" t="s">
        <v>46</v>
      </c>
      <c r="AF12" s="22" t="s">
        <v>47</v>
      </c>
      <c r="AG12" s="22" t="s">
        <v>48</v>
      </c>
      <c r="AH12" s="68" t="s">
        <v>19</v>
      </c>
      <c r="AI12" s="68" t="s">
        <v>274</v>
      </c>
      <c r="AJ12" s="68" t="s">
        <v>275</v>
      </c>
    </row>
    <row r="13">
      <c r="A13" s="2">
        <v>202.0</v>
      </c>
      <c r="B13" s="2" t="s">
        <v>351</v>
      </c>
      <c r="C13" s="9">
        <v>1.0</v>
      </c>
      <c r="D13" s="26">
        <v>0.109323</v>
      </c>
      <c r="E13" s="24">
        <v>0.103783</v>
      </c>
      <c r="F13" s="9">
        <v>63912.0</v>
      </c>
      <c r="G13" s="9">
        <v>57279.0</v>
      </c>
      <c r="H13" s="9">
        <v>6633.0</v>
      </c>
      <c r="I13" s="24">
        <v>0.103783</v>
      </c>
      <c r="J13" s="24">
        <v>0.109323</v>
      </c>
      <c r="K13" s="24">
        <v>0.103783</v>
      </c>
      <c r="L13" s="9">
        <v>63912.0</v>
      </c>
      <c r="M13" s="9">
        <v>57279.0</v>
      </c>
      <c r="N13" s="9">
        <v>6633.0</v>
      </c>
      <c r="O13" s="26">
        <v>0.103783</v>
      </c>
      <c r="P13" s="25">
        <f t="shared" ref="P13:P18" si="1">N13/$N$18</f>
        <v>0.1142124113</v>
      </c>
      <c r="Q13" s="25"/>
      <c r="S13" s="18"/>
      <c r="T13" s="2" t="s">
        <v>352</v>
      </c>
      <c r="U13" s="9">
        <v>1.0</v>
      </c>
      <c r="V13" s="26">
        <v>0.916507</v>
      </c>
      <c r="W13" s="24">
        <v>0.103455</v>
      </c>
      <c r="X13" s="9">
        <v>63912.0</v>
      </c>
      <c r="Y13" s="9">
        <v>57300.0</v>
      </c>
      <c r="Z13" s="9">
        <v>6612.0</v>
      </c>
      <c r="AA13" s="24">
        <v>0.103455</v>
      </c>
      <c r="AB13" s="24">
        <v>0.916507</v>
      </c>
      <c r="AC13" s="24">
        <v>0.103455</v>
      </c>
      <c r="AD13" s="9">
        <v>63912.0</v>
      </c>
      <c r="AE13" s="9">
        <v>57300.0</v>
      </c>
      <c r="AF13" s="9">
        <v>6612.0</v>
      </c>
      <c r="AG13" s="26">
        <v>0.103455</v>
      </c>
      <c r="AH13" s="25">
        <f t="shared" ref="AH13:AH18" si="2">AF13/$AF$18</f>
        <v>0.1138508162</v>
      </c>
      <c r="AI13" s="25">
        <f t="shared" ref="AI13:AI17" si="3">Z13/X13</f>
        <v>0.1034547503</v>
      </c>
      <c r="AJ13" s="25">
        <f t="shared" ref="AJ13:AJ17" si="4">AF13/AD13</f>
        <v>0.1034547503</v>
      </c>
    </row>
    <row r="14">
      <c r="C14" s="9">
        <v>3.0</v>
      </c>
      <c r="D14" s="24">
        <v>0.051958</v>
      </c>
      <c r="E14" s="24">
        <v>0.051962</v>
      </c>
      <c r="F14" s="9">
        <v>127824.0</v>
      </c>
      <c r="G14" s="9">
        <v>121182.0</v>
      </c>
      <c r="H14" s="9">
        <v>6642.0</v>
      </c>
      <c r="I14" s="24">
        <v>0.051962</v>
      </c>
      <c r="J14" s="24">
        <v>0.071079</v>
      </c>
      <c r="K14" s="24">
        <v>0.069236</v>
      </c>
      <c r="L14" s="9">
        <v>191736.0</v>
      </c>
      <c r="M14" s="9">
        <v>178461.0</v>
      </c>
      <c r="N14" s="9">
        <v>13275.0</v>
      </c>
      <c r="O14" s="24">
        <v>0.069236</v>
      </c>
      <c r="P14" s="25">
        <f t="shared" si="1"/>
        <v>0.228579792</v>
      </c>
      <c r="T14" s="2" t="s">
        <v>353</v>
      </c>
      <c r="U14" s="9">
        <v>3.0</v>
      </c>
      <c r="V14" s="24">
        <v>0.850798</v>
      </c>
      <c r="W14" s="24">
        <v>0.051696</v>
      </c>
      <c r="X14" s="9">
        <v>127824.0</v>
      </c>
      <c r="Y14" s="9">
        <v>121216.0</v>
      </c>
      <c r="Z14" s="9">
        <v>6608.0</v>
      </c>
      <c r="AA14" s="24">
        <v>0.051696</v>
      </c>
      <c r="AB14" s="24">
        <v>0.872701</v>
      </c>
      <c r="AC14" s="24">
        <v>0.068949</v>
      </c>
      <c r="AD14" s="9">
        <v>191736.0</v>
      </c>
      <c r="AE14" s="9">
        <v>178516.0</v>
      </c>
      <c r="AF14" s="9">
        <v>13220.0</v>
      </c>
      <c r="AG14" s="24">
        <v>0.068949</v>
      </c>
      <c r="AH14" s="25">
        <f t="shared" si="2"/>
        <v>0.2276327571</v>
      </c>
      <c r="AI14" s="25">
        <f t="shared" si="3"/>
        <v>0.05169608211</v>
      </c>
      <c r="AJ14" s="25">
        <f t="shared" si="4"/>
        <v>0.0689489715</v>
      </c>
    </row>
    <row r="15">
      <c r="C15" s="9">
        <v>5.0</v>
      </c>
      <c r="D15" s="24">
        <v>0.033127</v>
      </c>
      <c r="E15" s="24">
        <v>0.034117</v>
      </c>
      <c r="F15" s="9">
        <v>127824.0</v>
      </c>
      <c r="G15" s="9">
        <v>123463.0</v>
      </c>
      <c r="H15" s="9">
        <v>4361.0</v>
      </c>
      <c r="I15" s="24">
        <v>0.034117</v>
      </c>
      <c r="J15" s="24">
        <v>0.055899</v>
      </c>
      <c r="K15" s="24">
        <v>0.055188</v>
      </c>
      <c r="L15" s="9">
        <v>319560.0</v>
      </c>
      <c r="M15" s="9">
        <v>301924.0</v>
      </c>
      <c r="N15" s="9">
        <v>17636.0</v>
      </c>
      <c r="O15" s="24">
        <v>0.055188</v>
      </c>
      <c r="P15" s="25">
        <f t="shared" si="1"/>
        <v>0.3036710517</v>
      </c>
      <c r="T15" s="2" t="s">
        <v>354</v>
      </c>
      <c r="U15" s="9">
        <v>5.0</v>
      </c>
      <c r="V15" s="24">
        <v>0.784764</v>
      </c>
      <c r="W15" s="24">
        <v>0.033914</v>
      </c>
      <c r="X15" s="9">
        <v>127824.0</v>
      </c>
      <c r="Y15" s="9">
        <v>123489.0</v>
      </c>
      <c r="Z15" s="9">
        <v>4335.0</v>
      </c>
      <c r="AA15" s="24">
        <v>0.033914</v>
      </c>
      <c r="AB15" s="24">
        <v>0.837526</v>
      </c>
      <c r="AC15" s="24">
        <v>0.054935</v>
      </c>
      <c r="AD15" s="9">
        <v>319560.0</v>
      </c>
      <c r="AE15" s="9">
        <v>302005.0</v>
      </c>
      <c r="AF15" s="9">
        <v>17555.0</v>
      </c>
      <c r="AG15" s="24">
        <v>0.054935</v>
      </c>
      <c r="AH15" s="25">
        <f t="shared" si="2"/>
        <v>0.3022763276</v>
      </c>
      <c r="AI15" s="25">
        <f t="shared" si="3"/>
        <v>0.033913819</v>
      </c>
      <c r="AJ15" s="25">
        <f t="shared" si="4"/>
        <v>0.0549349105</v>
      </c>
    </row>
    <row r="16">
      <c r="C16" s="9">
        <v>10.0</v>
      </c>
      <c r="D16" s="24">
        <v>0.02299</v>
      </c>
      <c r="E16" s="24">
        <v>0.02331</v>
      </c>
      <c r="F16" s="9">
        <v>319560.0</v>
      </c>
      <c r="G16" s="9">
        <v>312111.0</v>
      </c>
      <c r="H16" s="9">
        <v>7449.0</v>
      </c>
      <c r="I16" s="24">
        <v>0.02331</v>
      </c>
      <c r="J16" s="24">
        <v>0.039444</v>
      </c>
      <c r="K16" s="24">
        <v>0.039249</v>
      </c>
      <c r="L16" s="9">
        <v>639120.0</v>
      </c>
      <c r="M16" s="9">
        <v>614035.0</v>
      </c>
      <c r="N16" s="9">
        <v>25085.0</v>
      </c>
      <c r="O16" s="24">
        <v>0.039249</v>
      </c>
      <c r="P16" s="25">
        <f t="shared" si="1"/>
        <v>0.4319340175</v>
      </c>
      <c r="T16" s="2" t="s">
        <v>355</v>
      </c>
      <c r="U16" s="9">
        <v>10.0</v>
      </c>
      <c r="V16" s="24">
        <v>0.716192</v>
      </c>
      <c r="W16" s="24">
        <v>0.02347</v>
      </c>
      <c r="X16" s="9">
        <v>319560.0</v>
      </c>
      <c r="Y16" s="9">
        <v>312060.0</v>
      </c>
      <c r="Z16" s="9">
        <v>7500.0</v>
      </c>
      <c r="AA16" s="24">
        <v>0.02347</v>
      </c>
      <c r="AB16" s="24">
        <v>0.776859</v>
      </c>
      <c r="AC16" s="24">
        <v>0.039202</v>
      </c>
      <c r="AD16" s="9">
        <v>639120.0</v>
      </c>
      <c r="AE16" s="9">
        <v>614065.0</v>
      </c>
      <c r="AF16" s="9">
        <v>25055.0</v>
      </c>
      <c r="AG16" s="24">
        <v>0.039202</v>
      </c>
      <c r="AH16" s="25">
        <f t="shared" si="2"/>
        <v>0.431417453</v>
      </c>
      <c r="AI16" s="25">
        <f t="shared" si="3"/>
        <v>0.02346977094</v>
      </c>
      <c r="AJ16" s="25">
        <f t="shared" si="4"/>
        <v>0.03920234072</v>
      </c>
    </row>
    <row r="17">
      <c r="C17" s="9">
        <v>20.0</v>
      </c>
      <c r="D17" s="24">
        <v>0.014029</v>
      </c>
      <c r="E17" s="24">
        <v>0.013806</v>
      </c>
      <c r="F17" s="9">
        <v>639120.0</v>
      </c>
      <c r="G17" s="9">
        <v>630296.0</v>
      </c>
      <c r="H17" s="9">
        <v>8824.0</v>
      </c>
      <c r="I17" s="24">
        <v>0.013806</v>
      </c>
      <c r="J17" s="24">
        <v>0.026737</v>
      </c>
      <c r="K17" s="24">
        <v>0.026528</v>
      </c>
      <c r="L17" s="9">
        <v>1278240.0</v>
      </c>
      <c r="M17" s="9">
        <v>1244331.0</v>
      </c>
      <c r="N17" s="9">
        <v>33909.0</v>
      </c>
      <c r="O17" s="24">
        <v>0.026528</v>
      </c>
      <c r="P17" s="25">
        <f t="shared" si="1"/>
        <v>0.5838728563</v>
      </c>
      <c r="T17" s="2" t="s">
        <v>356</v>
      </c>
      <c r="U17" s="9">
        <v>20.0</v>
      </c>
      <c r="V17" s="24">
        <v>0.600759</v>
      </c>
      <c r="W17" s="24">
        <v>0.013728</v>
      </c>
      <c r="X17" s="9">
        <v>639120.0</v>
      </c>
      <c r="Y17" s="9">
        <v>630346.0</v>
      </c>
      <c r="Z17" s="9">
        <v>8774.0</v>
      </c>
      <c r="AA17" s="24">
        <v>0.013728</v>
      </c>
      <c r="AB17" s="24">
        <v>0.688809</v>
      </c>
      <c r="AC17" s="24">
        <v>0.026465</v>
      </c>
      <c r="AD17" s="9">
        <v>1278240.0</v>
      </c>
      <c r="AE17" s="9">
        <v>1244411.0</v>
      </c>
      <c r="AF17" s="9">
        <v>33829.0</v>
      </c>
      <c r="AG17" s="24">
        <v>0.026465</v>
      </c>
      <c r="AH17" s="25">
        <f t="shared" si="2"/>
        <v>0.5824953509</v>
      </c>
      <c r="AI17" s="25">
        <f t="shared" si="3"/>
        <v>0.01372825135</v>
      </c>
      <c r="AJ17" s="25">
        <f t="shared" si="4"/>
        <v>0.02646529603</v>
      </c>
    </row>
    <row r="18">
      <c r="C18" s="9">
        <v>100.0</v>
      </c>
      <c r="D18" s="24">
        <v>0.004735</v>
      </c>
      <c r="E18" s="24">
        <v>0.004727</v>
      </c>
      <c r="F18" s="9">
        <v>5112957.0</v>
      </c>
      <c r="G18" s="9">
        <v>5088790.0</v>
      </c>
      <c r="H18" s="9">
        <v>24167.0</v>
      </c>
      <c r="I18" s="24">
        <v>0.004727</v>
      </c>
      <c r="J18" s="24">
        <v>0.009135</v>
      </c>
      <c r="K18" s="24">
        <v>0.009087</v>
      </c>
      <c r="L18" s="9">
        <v>6391197.0</v>
      </c>
      <c r="M18" s="9">
        <v>6333121.0</v>
      </c>
      <c r="N18" s="9">
        <v>58076.0</v>
      </c>
      <c r="O18" s="24">
        <v>0.009087</v>
      </c>
      <c r="P18" s="25">
        <f t="shared" si="1"/>
        <v>1</v>
      </c>
      <c r="S18" s="73">
        <v>1707560.0</v>
      </c>
      <c r="T18" s="2" t="s">
        <v>357</v>
      </c>
      <c r="U18" s="9">
        <v>100.0</v>
      </c>
      <c r="V18" s="24">
        <v>0.302287</v>
      </c>
      <c r="W18" s="24">
        <v>0.004742</v>
      </c>
      <c r="X18" s="9">
        <v>5112957.0</v>
      </c>
      <c r="Y18" s="9">
        <v>5088710.0</v>
      </c>
      <c r="Z18" s="9">
        <v>24247.0</v>
      </c>
      <c r="AA18" s="24">
        <v>0.004742</v>
      </c>
      <c r="AB18" s="24">
        <v>0.379592</v>
      </c>
      <c r="AC18" s="24">
        <v>0.009087</v>
      </c>
      <c r="AD18" s="9">
        <v>6391197.0</v>
      </c>
      <c r="AE18" s="9">
        <v>6333121.0</v>
      </c>
      <c r="AF18" s="9">
        <v>58076.0</v>
      </c>
      <c r="AG18" s="24">
        <v>0.009087</v>
      </c>
      <c r="AH18" s="25">
        <f t="shared" si="2"/>
        <v>1</v>
      </c>
      <c r="AI18" s="25">
        <f>(AG9-AF17)/X18</f>
        <v>0.0008482371356</v>
      </c>
      <c r="AJ18" s="25">
        <f>AG9/AD18</f>
        <v>0.00597165132</v>
      </c>
    </row>
    <row r="19">
      <c r="L19" s="17" t="s">
        <v>358</v>
      </c>
      <c r="AD19" s="17" t="s">
        <v>358</v>
      </c>
      <c r="AI19" s="25"/>
      <c r="AJ19" s="25"/>
    </row>
    <row r="20">
      <c r="C20" s="2" t="s">
        <v>55</v>
      </c>
      <c r="D20" s="32">
        <v>0.5437013830253</v>
      </c>
      <c r="L20" s="8" t="s">
        <v>18</v>
      </c>
      <c r="M20" s="8" t="s">
        <v>19</v>
      </c>
      <c r="U20" s="2" t="s">
        <v>55</v>
      </c>
      <c r="V20" s="32">
        <v>0.542901531975297</v>
      </c>
      <c r="AD20" s="8" t="s">
        <v>18</v>
      </c>
      <c r="AE20" s="8" t="s">
        <v>19</v>
      </c>
      <c r="AI20" s="25"/>
      <c r="AJ20" s="25"/>
    </row>
    <row r="21">
      <c r="C21" s="17" t="s">
        <v>56</v>
      </c>
      <c r="D21" s="32">
        <v>0.990901391398199</v>
      </c>
      <c r="L21" s="9">
        <v>1.0</v>
      </c>
      <c r="M21" s="10">
        <f t="shared" ref="M21:M26" si="5">P13</f>
        <v>0.1142124113</v>
      </c>
      <c r="U21" s="17" t="s">
        <v>56</v>
      </c>
      <c r="V21" s="32">
        <v>0.735657655365653</v>
      </c>
      <c r="AD21" s="9">
        <v>1.0</v>
      </c>
      <c r="AE21" s="10">
        <f t="shared" ref="AE21:AE26" si="6">AH13</f>
        <v>0.1138508162</v>
      </c>
      <c r="AI21" s="25"/>
      <c r="AJ21" s="25"/>
    </row>
    <row r="22">
      <c r="C22" s="17" t="s">
        <v>57</v>
      </c>
      <c r="D22" s="32">
        <v>0.315270935960591</v>
      </c>
      <c r="L22" s="9">
        <v>3.0</v>
      </c>
      <c r="M22" s="10">
        <f t="shared" si="5"/>
        <v>0.228579792</v>
      </c>
      <c r="U22" s="17" t="s">
        <v>57</v>
      </c>
      <c r="V22" s="32">
        <v>0.0223490970416695</v>
      </c>
      <c r="AD22" s="9">
        <v>3.0</v>
      </c>
      <c r="AE22" s="10">
        <f t="shared" si="6"/>
        <v>0.2276327571</v>
      </c>
      <c r="AI22" s="25"/>
      <c r="AJ22" s="25"/>
    </row>
    <row r="23">
      <c r="C23" s="17" t="s">
        <v>58</v>
      </c>
      <c r="D23" s="32">
        <v>0.00110200427026654</v>
      </c>
      <c r="L23" s="9">
        <v>5.0</v>
      </c>
      <c r="M23" s="10">
        <f t="shared" si="5"/>
        <v>0.3036710517</v>
      </c>
      <c r="U23" s="17" t="s">
        <v>58</v>
      </c>
      <c r="V23" s="32">
        <v>0.657173359046766</v>
      </c>
      <c r="AD23" s="9">
        <v>5.0</v>
      </c>
      <c r="AE23" s="10">
        <f t="shared" si="6"/>
        <v>0.3022763276</v>
      </c>
      <c r="AI23" s="25"/>
      <c r="AJ23" s="25"/>
    </row>
    <row r="24">
      <c r="C24" s="17" t="s">
        <v>59</v>
      </c>
      <c r="D24" s="32">
        <v>0.00219633144014138</v>
      </c>
      <c r="L24" s="9">
        <v>10.0</v>
      </c>
      <c r="M24" s="10">
        <f t="shared" si="5"/>
        <v>0.4319340175</v>
      </c>
      <c r="U24" s="17" t="s">
        <v>59</v>
      </c>
      <c r="V24" s="32">
        <v>0.0432280965638159</v>
      </c>
      <c r="AD24" s="9">
        <v>10.0</v>
      </c>
      <c r="AE24" s="10">
        <f t="shared" si="6"/>
        <v>0.431417453</v>
      </c>
      <c r="AI24" s="25"/>
      <c r="AJ24" s="25"/>
    </row>
    <row r="25">
      <c r="L25" s="9">
        <v>20.0</v>
      </c>
      <c r="M25" s="10">
        <f t="shared" si="5"/>
        <v>0.5838728563</v>
      </c>
      <c r="AD25" s="9">
        <v>20.0</v>
      </c>
      <c r="AE25" s="10">
        <f t="shared" si="6"/>
        <v>0.5824953509</v>
      </c>
      <c r="AI25" s="25"/>
      <c r="AJ25" s="25"/>
    </row>
    <row r="26">
      <c r="L26" s="9">
        <v>100.0</v>
      </c>
      <c r="M26" s="10">
        <f t="shared" si="5"/>
        <v>1</v>
      </c>
      <c r="AD26" s="9">
        <v>100.0</v>
      </c>
      <c r="AE26" s="10">
        <f t="shared" si="6"/>
        <v>1</v>
      </c>
      <c r="AI26" s="25"/>
      <c r="AJ26" s="25"/>
    </row>
    <row r="28">
      <c r="C28" s="14" t="s">
        <v>27</v>
      </c>
      <c r="D28" s="15" t="s">
        <v>359</v>
      </c>
      <c r="U28" s="14" t="s">
        <v>27</v>
      </c>
      <c r="V28" s="15" t="s">
        <v>359</v>
      </c>
    </row>
    <row r="29">
      <c r="O29" s="33">
        <v>28.0</v>
      </c>
      <c r="AG29" s="18">
        <v>21981.0</v>
      </c>
    </row>
    <row r="30">
      <c r="C30" s="19" t="s">
        <v>33</v>
      </c>
      <c r="U30" s="19" t="s">
        <v>33</v>
      </c>
    </row>
    <row r="31">
      <c r="C31" s="20" t="s">
        <v>360</v>
      </c>
      <c r="U31" s="20" t="s">
        <v>361</v>
      </c>
    </row>
    <row r="32">
      <c r="C32" s="8" t="s">
        <v>36</v>
      </c>
      <c r="D32" s="22" t="s">
        <v>37</v>
      </c>
      <c r="E32" s="22" t="s">
        <v>38</v>
      </c>
      <c r="F32" s="22" t="s">
        <v>39</v>
      </c>
      <c r="G32" s="22" t="s">
        <v>40</v>
      </c>
      <c r="H32" s="22" t="s">
        <v>41</v>
      </c>
      <c r="I32" s="22" t="s">
        <v>42</v>
      </c>
      <c r="J32" s="22" t="s">
        <v>43</v>
      </c>
      <c r="K32" s="22" t="s">
        <v>44</v>
      </c>
      <c r="L32" s="8" t="s">
        <v>45</v>
      </c>
      <c r="M32" s="22" t="s">
        <v>46</v>
      </c>
      <c r="N32" s="22" t="s">
        <v>47</v>
      </c>
      <c r="O32" s="22" t="s">
        <v>48</v>
      </c>
      <c r="P32" s="2" t="s">
        <v>19</v>
      </c>
      <c r="U32" s="8" t="s">
        <v>36</v>
      </c>
      <c r="V32" s="22" t="s">
        <v>37</v>
      </c>
      <c r="W32" s="22" t="s">
        <v>38</v>
      </c>
      <c r="X32" s="22" t="s">
        <v>39</v>
      </c>
      <c r="Y32" s="22" t="s">
        <v>40</v>
      </c>
      <c r="Z32" s="22" t="s">
        <v>41</v>
      </c>
      <c r="AA32" s="22" t="s">
        <v>42</v>
      </c>
      <c r="AB32" s="22" t="s">
        <v>43</v>
      </c>
      <c r="AC32" s="22" t="s">
        <v>44</v>
      </c>
      <c r="AD32" s="8" t="s">
        <v>45</v>
      </c>
      <c r="AE32" s="22" t="s">
        <v>46</v>
      </c>
      <c r="AF32" s="22" t="s">
        <v>47</v>
      </c>
      <c r="AG32" s="22" t="s">
        <v>48</v>
      </c>
      <c r="AH32" s="2" t="s">
        <v>19</v>
      </c>
      <c r="AI32" s="68" t="s">
        <v>274</v>
      </c>
      <c r="AJ32" s="68" t="s">
        <v>275</v>
      </c>
    </row>
    <row r="33">
      <c r="A33" s="2">
        <v>59.0</v>
      </c>
      <c r="B33" s="2" t="s">
        <v>362</v>
      </c>
      <c r="C33" s="9">
        <v>1.0</v>
      </c>
      <c r="D33" s="26">
        <v>0.097696</v>
      </c>
      <c r="E33" s="24">
        <v>0.056854</v>
      </c>
      <c r="F33" s="9">
        <v>58307.0</v>
      </c>
      <c r="G33" s="9">
        <v>54992.0</v>
      </c>
      <c r="H33" s="9">
        <v>3315.0</v>
      </c>
      <c r="I33" s="24">
        <v>0.056854</v>
      </c>
      <c r="J33" s="24">
        <v>0.097696</v>
      </c>
      <c r="K33" s="24">
        <v>0.056854</v>
      </c>
      <c r="L33" s="9">
        <v>58307.0</v>
      </c>
      <c r="M33" s="9">
        <v>54992.0</v>
      </c>
      <c r="N33" s="9">
        <v>3315.0</v>
      </c>
      <c r="O33" s="24">
        <v>0.056854</v>
      </c>
      <c r="P33" s="25">
        <f t="shared" ref="P33:P38" si="7">N33/$N$38</f>
        <v>0.06613730224</v>
      </c>
      <c r="T33" s="2" t="s">
        <v>363</v>
      </c>
      <c r="U33" s="9">
        <v>1.0</v>
      </c>
      <c r="V33" s="26">
        <v>0.90882</v>
      </c>
      <c r="W33" s="24">
        <v>0.055911</v>
      </c>
      <c r="X33" s="9">
        <v>58307.0</v>
      </c>
      <c r="Y33" s="9">
        <v>55047.0</v>
      </c>
      <c r="Z33" s="9">
        <v>3260.0</v>
      </c>
      <c r="AA33" s="24">
        <v>0.055911</v>
      </c>
      <c r="AB33" s="24">
        <v>0.90882</v>
      </c>
      <c r="AC33" s="24">
        <v>0.055911</v>
      </c>
      <c r="AD33" s="9">
        <v>58307.0</v>
      </c>
      <c r="AE33" s="9">
        <v>55047.0</v>
      </c>
      <c r="AF33" s="9">
        <v>3260.0</v>
      </c>
      <c r="AG33" s="24">
        <v>0.055911</v>
      </c>
      <c r="AH33" s="25">
        <f t="shared" ref="AH33:AH38" si="8">AF33/$AF$38</f>
        <v>0.0650400016</v>
      </c>
      <c r="AI33" s="25">
        <f t="shared" ref="AI33:AI36" si="9">Z33/X33</f>
        <v>0.05591095409</v>
      </c>
      <c r="AJ33" s="25">
        <f t="shared" ref="AJ33:AJ36" si="10">AF33/AD33</f>
        <v>0.05591095409</v>
      </c>
    </row>
    <row r="34">
      <c r="C34" s="9">
        <v>3.0</v>
      </c>
      <c r="D34" s="24">
        <v>0.066839</v>
      </c>
      <c r="E34" s="24">
        <v>0.023642</v>
      </c>
      <c r="F34" s="9">
        <v>116614.0</v>
      </c>
      <c r="G34" s="9">
        <v>113857.0</v>
      </c>
      <c r="H34" s="9">
        <v>2757.0</v>
      </c>
      <c r="I34" s="24">
        <v>0.023642</v>
      </c>
      <c r="J34" s="24">
        <v>0.077125</v>
      </c>
      <c r="K34" s="24">
        <v>0.034713</v>
      </c>
      <c r="L34" s="9">
        <v>174921.0</v>
      </c>
      <c r="M34" s="9">
        <v>168849.0</v>
      </c>
      <c r="N34" s="9">
        <v>6072.0</v>
      </c>
      <c r="O34" s="24">
        <v>0.034713</v>
      </c>
      <c r="P34" s="25">
        <f t="shared" si="7"/>
        <v>0.1211419907</v>
      </c>
      <c r="T34" s="2" t="s">
        <v>364</v>
      </c>
      <c r="U34" s="9">
        <v>3.0</v>
      </c>
      <c r="V34" s="24">
        <v>0.877319</v>
      </c>
      <c r="W34" s="24">
        <v>0.025108</v>
      </c>
      <c r="X34" s="9">
        <v>116614.0</v>
      </c>
      <c r="Y34" s="9">
        <v>113686.0</v>
      </c>
      <c r="Z34" s="9">
        <v>2928.0</v>
      </c>
      <c r="AA34" s="24">
        <v>0.025108</v>
      </c>
      <c r="AB34" s="24">
        <v>0.887819</v>
      </c>
      <c r="AC34" s="24">
        <v>0.035376</v>
      </c>
      <c r="AD34" s="9">
        <v>174921.0</v>
      </c>
      <c r="AE34" s="9">
        <v>168733.0</v>
      </c>
      <c r="AF34" s="9">
        <v>6188.0</v>
      </c>
      <c r="AG34" s="24">
        <v>0.035376</v>
      </c>
      <c r="AH34" s="25">
        <f t="shared" si="8"/>
        <v>0.1234562975</v>
      </c>
      <c r="AI34" s="25">
        <f t="shared" si="9"/>
        <v>0.02510847754</v>
      </c>
      <c r="AJ34" s="25">
        <f t="shared" si="10"/>
        <v>0.03537596972</v>
      </c>
    </row>
    <row r="35">
      <c r="C35" s="9">
        <v>5.0</v>
      </c>
      <c r="D35" s="24">
        <v>0.041455</v>
      </c>
      <c r="E35" s="24">
        <v>0.031008</v>
      </c>
      <c r="F35" s="9">
        <v>116614.0</v>
      </c>
      <c r="G35" s="9">
        <v>112998.0</v>
      </c>
      <c r="H35" s="9">
        <v>3616.0</v>
      </c>
      <c r="I35" s="24">
        <v>0.031008</v>
      </c>
      <c r="J35" s="24">
        <v>0.062857</v>
      </c>
      <c r="K35" s="24">
        <v>0.033231</v>
      </c>
      <c r="L35" s="9">
        <v>291535.0</v>
      </c>
      <c r="M35" s="9">
        <v>281847.0</v>
      </c>
      <c r="N35" s="9">
        <v>9688.0</v>
      </c>
      <c r="O35" s="24">
        <v>0.033231</v>
      </c>
      <c r="P35" s="25">
        <f t="shared" si="7"/>
        <v>0.1932845201</v>
      </c>
      <c r="T35" s="2" t="s">
        <v>365</v>
      </c>
      <c r="U35" s="9">
        <v>5.0</v>
      </c>
      <c r="V35" s="24">
        <v>0.81699</v>
      </c>
      <c r="W35" s="24">
        <v>0.029362</v>
      </c>
      <c r="X35" s="9">
        <v>116614.0</v>
      </c>
      <c r="Y35" s="9">
        <v>113190.0</v>
      </c>
      <c r="Z35" s="9">
        <v>3424.0</v>
      </c>
      <c r="AA35" s="24">
        <v>0.029362</v>
      </c>
      <c r="AB35" s="24">
        <v>0.859488</v>
      </c>
      <c r="AC35" s="24">
        <v>0.03297</v>
      </c>
      <c r="AD35" s="9">
        <v>291535.0</v>
      </c>
      <c r="AE35" s="9">
        <v>281923.0</v>
      </c>
      <c r="AF35" s="9">
        <v>9612.0</v>
      </c>
      <c r="AG35" s="24">
        <v>0.03297</v>
      </c>
      <c r="AH35" s="25">
        <f t="shared" si="8"/>
        <v>0.1917682501</v>
      </c>
      <c r="AI35" s="25">
        <f t="shared" si="9"/>
        <v>0.0293618262</v>
      </c>
      <c r="AJ35" s="25">
        <f t="shared" si="10"/>
        <v>0.03297031231</v>
      </c>
    </row>
    <row r="36">
      <c r="C36" s="9">
        <v>10.0</v>
      </c>
      <c r="D36" s="24">
        <v>0.025487</v>
      </c>
      <c r="E36" s="24">
        <v>0.022944</v>
      </c>
      <c r="F36" s="9">
        <v>291535.0</v>
      </c>
      <c r="G36" s="9">
        <v>284846.0</v>
      </c>
      <c r="H36" s="9">
        <v>6689.0</v>
      </c>
      <c r="I36" s="24">
        <v>0.022944</v>
      </c>
      <c r="J36" s="24">
        <v>0.044172</v>
      </c>
      <c r="K36" s="24">
        <v>0.028088</v>
      </c>
      <c r="L36" s="9">
        <v>583070.0</v>
      </c>
      <c r="M36" s="9">
        <v>566693.0</v>
      </c>
      <c r="N36" s="9">
        <v>16377.0</v>
      </c>
      <c r="O36" s="24">
        <v>0.028088</v>
      </c>
      <c r="P36" s="25">
        <f t="shared" si="7"/>
        <v>0.3267362289</v>
      </c>
      <c r="T36" s="2" t="s">
        <v>366</v>
      </c>
      <c r="U36" s="9">
        <v>10.0</v>
      </c>
      <c r="V36" s="24">
        <v>0.73404</v>
      </c>
      <c r="W36" s="24">
        <v>0.021771</v>
      </c>
      <c r="X36" s="9">
        <v>291535.0</v>
      </c>
      <c r="Y36" s="9">
        <v>285188.0</v>
      </c>
      <c r="Z36" s="9">
        <v>6347.0</v>
      </c>
      <c r="AA36" s="24">
        <v>0.021771</v>
      </c>
      <c r="AB36" s="24">
        <v>0.796764</v>
      </c>
      <c r="AC36" s="24">
        <v>0.027371</v>
      </c>
      <c r="AD36" s="9">
        <v>583070.0</v>
      </c>
      <c r="AE36" s="9">
        <v>567111.0</v>
      </c>
      <c r="AF36" s="9">
        <v>15959.0</v>
      </c>
      <c r="AG36" s="24">
        <v>0.027371</v>
      </c>
      <c r="AH36" s="25">
        <f t="shared" si="8"/>
        <v>0.318396744</v>
      </c>
      <c r="AI36" s="25">
        <f t="shared" si="9"/>
        <v>0.0217709709</v>
      </c>
      <c r="AJ36" s="25">
        <f t="shared" si="10"/>
        <v>0.0273706416</v>
      </c>
    </row>
    <row r="37">
      <c r="C37" s="9">
        <v>20.0</v>
      </c>
      <c r="D37" s="24">
        <v>0.013794</v>
      </c>
      <c r="E37" s="24">
        <v>0.012928</v>
      </c>
      <c r="F37" s="9">
        <v>583070.0</v>
      </c>
      <c r="G37" s="9">
        <v>575532.0</v>
      </c>
      <c r="H37" s="9">
        <v>7538.0</v>
      </c>
      <c r="I37" s="24">
        <v>0.012928</v>
      </c>
      <c r="J37" s="24">
        <v>0.028983</v>
      </c>
      <c r="K37" s="24">
        <v>0.020508</v>
      </c>
      <c r="L37" s="9">
        <v>1166140.0</v>
      </c>
      <c r="M37" s="9">
        <v>1142225.0</v>
      </c>
      <c r="N37" s="9">
        <v>23915.0</v>
      </c>
      <c r="O37" s="24">
        <v>0.020508</v>
      </c>
      <c r="P37" s="25">
        <f t="shared" si="7"/>
        <v>0.4771262694</v>
      </c>
      <c r="S37" s="74">
        <v>1095836.0</v>
      </c>
      <c r="T37" s="2" t="s">
        <v>367</v>
      </c>
      <c r="U37" s="9">
        <v>20.0</v>
      </c>
      <c r="V37" s="24">
        <v>0.567759</v>
      </c>
      <c r="W37" s="24">
        <v>0.01133</v>
      </c>
      <c r="X37" s="9">
        <v>583070.0</v>
      </c>
      <c r="Y37" s="9">
        <v>576464.0</v>
      </c>
      <c r="Z37" s="9">
        <v>6606.0</v>
      </c>
      <c r="AA37" s="24">
        <v>0.01133</v>
      </c>
      <c r="AB37" s="24">
        <v>0.682261</v>
      </c>
      <c r="AC37" s="24">
        <v>0.01935</v>
      </c>
      <c r="AD37" s="9">
        <v>1166140.0</v>
      </c>
      <c r="AE37" s="9">
        <v>1143575.0</v>
      </c>
      <c r="AF37" s="9">
        <v>22565.0</v>
      </c>
      <c r="AG37" s="24">
        <v>0.01935</v>
      </c>
      <c r="AH37" s="25">
        <f t="shared" si="8"/>
        <v>0.4501925264</v>
      </c>
      <c r="AI37" s="25">
        <f>(AG29-AF36)/X37</f>
        <v>0.01032809097</v>
      </c>
      <c r="AJ37" s="25">
        <f>AG29/AD37</f>
        <v>0.01884936629</v>
      </c>
    </row>
    <row r="38">
      <c r="C38" s="9">
        <v>100.0</v>
      </c>
      <c r="D38" s="24">
        <v>0.004105</v>
      </c>
      <c r="E38" s="24">
        <v>0.005619</v>
      </c>
      <c r="F38" s="9">
        <v>4664556.0</v>
      </c>
      <c r="G38" s="9">
        <v>4638348.0</v>
      </c>
      <c r="H38" s="9">
        <v>26208.0</v>
      </c>
      <c r="I38" s="24">
        <v>0.005619</v>
      </c>
      <c r="J38" s="24">
        <v>0.009081</v>
      </c>
      <c r="K38" s="24">
        <v>0.008596</v>
      </c>
      <c r="L38" s="9">
        <v>5830696.0</v>
      </c>
      <c r="M38" s="9">
        <v>5780573.0</v>
      </c>
      <c r="N38" s="9">
        <v>50123.0</v>
      </c>
      <c r="O38" s="24">
        <v>0.008596</v>
      </c>
      <c r="P38" s="25">
        <f t="shared" si="7"/>
        <v>1</v>
      </c>
      <c r="T38" s="2" t="s">
        <v>368</v>
      </c>
      <c r="U38" s="9">
        <v>100.0</v>
      </c>
      <c r="V38" s="24">
        <v>0.208325</v>
      </c>
      <c r="W38" s="24">
        <v>0.005908</v>
      </c>
      <c r="X38" s="9">
        <v>4664556.0</v>
      </c>
      <c r="Y38" s="9">
        <v>4636998.0</v>
      </c>
      <c r="Z38" s="9">
        <v>27558.0</v>
      </c>
      <c r="AA38" s="24">
        <v>0.005908</v>
      </c>
      <c r="AB38" s="24">
        <v>0.303112</v>
      </c>
      <c r="AC38" s="24">
        <v>0.008596</v>
      </c>
      <c r="AD38" s="9">
        <v>5830696.0</v>
      </c>
      <c r="AE38" s="9">
        <v>5780573.0</v>
      </c>
      <c r="AF38" s="9">
        <v>50123.0</v>
      </c>
      <c r="AG38" s="24">
        <v>0.008596</v>
      </c>
      <c r="AH38" s="25">
        <f t="shared" si="8"/>
        <v>1</v>
      </c>
      <c r="AI38" s="25">
        <f>0/X38</f>
        <v>0</v>
      </c>
      <c r="AJ38" s="25">
        <f>AG29/AD38</f>
        <v>0.003769875843</v>
      </c>
    </row>
    <row r="39">
      <c r="D39" s="30"/>
      <c r="E39" s="31"/>
      <c r="F39" s="31"/>
      <c r="G39" s="31"/>
      <c r="H39" s="31"/>
      <c r="L39" s="2" t="s">
        <v>254</v>
      </c>
      <c r="V39" s="30"/>
      <c r="W39" s="31"/>
      <c r="X39" s="31"/>
      <c r="Y39" s="31"/>
      <c r="Z39" s="31"/>
      <c r="AD39" s="2" t="s">
        <v>254</v>
      </c>
    </row>
    <row r="40">
      <c r="C40" s="2" t="s">
        <v>55</v>
      </c>
      <c r="D40" s="32">
        <v>0.396324569170683</v>
      </c>
      <c r="E40" s="31"/>
      <c r="F40" s="31"/>
      <c r="G40" s="31"/>
      <c r="H40" s="31"/>
      <c r="L40" s="8" t="s">
        <v>18</v>
      </c>
      <c r="M40" s="8" t="s">
        <v>19</v>
      </c>
      <c r="N40" s="25"/>
      <c r="U40" s="2" t="s">
        <v>55</v>
      </c>
      <c r="V40" s="32">
        <v>0.330985368135167</v>
      </c>
      <c r="W40" s="31"/>
      <c r="X40" s="31"/>
      <c r="Y40" s="31"/>
      <c r="Z40" s="31"/>
      <c r="AD40" s="8" t="s">
        <v>18</v>
      </c>
      <c r="AE40" s="8" t="s">
        <v>19</v>
      </c>
      <c r="AF40" s="25"/>
    </row>
    <row r="41">
      <c r="C41" s="17" t="s">
        <v>56</v>
      </c>
      <c r="D41" s="32">
        <v>0.991403084640324</v>
      </c>
      <c r="E41" s="30"/>
      <c r="L41" s="9">
        <v>1.0</v>
      </c>
      <c r="M41" s="10">
        <f t="shared" ref="M41:M46" si="11">P33</f>
        <v>0.06613730224</v>
      </c>
      <c r="U41" s="17" t="s">
        <v>56</v>
      </c>
      <c r="V41" s="32">
        <v>0.810987058834828</v>
      </c>
      <c r="W41" s="30"/>
      <c r="AD41" s="9">
        <v>1.0</v>
      </c>
      <c r="AE41" s="10">
        <f t="shared" ref="AE41:AE46" si="12">AH33</f>
        <v>0.0650400016</v>
      </c>
    </row>
    <row r="42">
      <c r="C42" s="17" t="s">
        <v>57</v>
      </c>
      <c r="D42" s="32">
        <v>0.47457627118644</v>
      </c>
      <c r="L42" s="9">
        <v>3.0</v>
      </c>
      <c r="M42" s="10">
        <f t="shared" si="11"/>
        <v>0.1211419907</v>
      </c>
      <c r="U42" s="17" t="s">
        <v>57</v>
      </c>
      <c r="V42" s="32">
        <v>0.0200571941645162</v>
      </c>
      <c r="AD42" s="9">
        <v>3.0</v>
      </c>
      <c r="AE42" s="10">
        <f t="shared" si="12"/>
        <v>0.1234562975</v>
      </c>
    </row>
    <row r="43">
      <c r="C43" s="17" t="s">
        <v>58</v>
      </c>
      <c r="D43" s="32">
        <v>5.58625780579773E-4</v>
      </c>
      <c r="L43" s="9">
        <v>5.0</v>
      </c>
      <c r="M43" s="10">
        <f t="shared" si="11"/>
        <v>0.1932845201</v>
      </c>
      <c r="U43" s="17" t="s">
        <v>58</v>
      </c>
      <c r="V43" s="32">
        <v>0.438541188675857</v>
      </c>
      <c r="AD43" s="9">
        <v>5.0</v>
      </c>
      <c r="AE43" s="10">
        <f t="shared" si="12"/>
        <v>0.1917682501</v>
      </c>
    </row>
    <row r="44">
      <c r="C44" s="17" t="s">
        <v>59</v>
      </c>
      <c r="D44" s="32">
        <v>0.00111593798573193</v>
      </c>
      <c r="L44" s="9">
        <v>10.0</v>
      </c>
      <c r="M44" s="10">
        <f t="shared" si="11"/>
        <v>0.3267362289</v>
      </c>
      <c r="U44" s="17" t="s">
        <v>59</v>
      </c>
      <c r="V44" s="32">
        <v>0.0383599511011405</v>
      </c>
      <c r="AD44" s="9">
        <v>10.0</v>
      </c>
      <c r="AE44" s="10">
        <f t="shared" si="12"/>
        <v>0.318396744</v>
      </c>
    </row>
    <row r="45">
      <c r="L45" s="9">
        <v>20.0</v>
      </c>
      <c r="M45" s="10">
        <f t="shared" si="11"/>
        <v>0.4771262694</v>
      </c>
      <c r="AD45" s="9">
        <v>20.0</v>
      </c>
      <c r="AE45" s="10">
        <f t="shared" si="12"/>
        <v>0.4501925264</v>
      </c>
    </row>
    <row r="46">
      <c r="L46" s="9">
        <v>100.0</v>
      </c>
      <c r="M46" s="10">
        <f t="shared" si="11"/>
        <v>1</v>
      </c>
      <c r="AD46" s="9">
        <v>100.0</v>
      </c>
      <c r="AE46" s="10">
        <f t="shared" si="12"/>
        <v>1</v>
      </c>
    </row>
    <row r="50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>
      <c r="C51" s="30"/>
      <c r="U51" s="30"/>
    </row>
    <row r="52">
      <c r="C52" s="14" t="s">
        <v>27</v>
      </c>
      <c r="D52" s="15" t="s">
        <v>323</v>
      </c>
      <c r="U52" s="14" t="s">
        <v>27</v>
      </c>
      <c r="V52" s="15" t="s">
        <v>323</v>
      </c>
    </row>
    <row r="53">
      <c r="O53" s="33">
        <v>7.0</v>
      </c>
      <c r="AG53" s="18">
        <v>10729.0</v>
      </c>
    </row>
    <row r="54">
      <c r="C54" s="19" t="s">
        <v>33</v>
      </c>
      <c r="U54" s="19" t="s">
        <v>33</v>
      </c>
    </row>
    <row r="55">
      <c r="C55" s="20" t="s">
        <v>324</v>
      </c>
      <c r="U55" s="20" t="s">
        <v>324</v>
      </c>
    </row>
    <row r="56">
      <c r="C56" s="8" t="s">
        <v>36</v>
      </c>
      <c r="D56" s="8" t="s">
        <v>37</v>
      </c>
      <c r="E56" s="22" t="s">
        <v>38</v>
      </c>
      <c r="F56" s="22" t="s">
        <v>39</v>
      </c>
      <c r="G56" s="22" t="s">
        <v>40</v>
      </c>
      <c r="H56" s="22" t="s">
        <v>41</v>
      </c>
      <c r="I56" s="22" t="s">
        <v>42</v>
      </c>
      <c r="J56" s="22" t="s">
        <v>43</v>
      </c>
      <c r="K56" s="22" t="s">
        <v>44</v>
      </c>
      <c r="L56" s="8" t="s">
        <v>45</v>
      </c>
      <c r="M56" s="22" t="s">
        <v>46</v>
      </c>
      <c r="N56" s="22" t="s">
        <v>47</v>
      </c>
      <c r="O56" s="22" t="s">
        <v>48</v>
      </c>
      <c r="P56" s="2" t="s">
        <v>19</v>
      </c>
      <c r="U56" s="8" t="s">
        <v>36</v>
      </c>
      <c r="V56" s="8" t="s">
        <v>37</v>
      </c>
      <c r="W56" s="22" t="s">
        <v>38</v>
      </c>
      <c r="X56" s="22" t="s">
        <v>39</v>
      </c>
      <c r="Y56" s="22" t="s">
        <v>40</v>
      </c>
      <c r="Z56" s="22" t="s">
        <v>41</v>
      </c>
      <c r="AA56" s="22" t="s">
        <v>42</v>
      </c>
      <c r="AB56" s="22" t="s">
        <v>43</v>
      </c>
      <c r="AC56" s="22" t="s">
        <v>44</v>
      </c>
      <c r="AD56" s="8" t="s">
        <v>45</v>
      </c>
      <c r="AE56" s="22" t="s">
        <v>46</v>
      </c>
      <c r="AF56" s="22" t="s">
        <v>47</v>
      </c>
      <c r="AG56" s="22" t="s">
        <v>48</v>
      </c>
      <c r="AH56" s="1" t="s">
        <v>19</v>
      </c>
      <c r="AI56" s="68" t="s">
        <v>274</v>
      </c>
      <c r="AJ56" s="68" t="s">
        <v>275</v>
      </c>
    </row>
    <row r="57">
      <c r="A57" s="2">
        <v>167.0</v>
      </c>
      <c r="B57" s="2" t="s">
        <v>369</v>
      </c>
      <c r="C57" s="9">
        <v>1.0</v>
      </c>
      <c r="D57" s="26">
        <v>0.115163</v>
      </c>
      <c r="E57" s="24">
        <v>0.016334</v>
      </c>
      <c r="F57" s="9">
        <v>56997.0</v>
      </c>
      <c r="G57" s="9">
        <v>56066.0</v>
      </c>
      <c r="H57" s="9">
        <v>931.0</v>
      </c>
      <c r="I57" s="24">
        <v>0.016334</v>
      </c>
      <c r="J57" s="24">
        <v>0.115163</v>
      </c>
      <c r="K57" s="24">
        <v>0.016334</v>
      </c>
      <c r="L57" s="9">
        <v>56997.0</v>
      </c>
      <c r="M57" s="9">
        <v>56066.0</v>
      </c>
      <c r="N57" s="9">
        <v>931.0</v>
      </c>
      <c r="O57" s="24">
        <v>0.016334</v>
      </c>
      <c r="P57" s="25">
        <f t="shared" ref="P57:P62" si="13">N57/$N$62</f>
        <v>0.0489845312</v>
      </c>
      <c r="T57" s="2" t="s">
        <v>370</v>
      </c>
      <c r="U57" s="9">
        <v>1.0</v>
      </c>
      <c r="V57" s="26">
        <v>0.914735</v>
      </c>
      <c r="W57" s="24">
        <v>0.016229</v>
      </c>
      <c r="X57" s="9">
        <v>56997.0</v>
      </c>
      <c r="Y57" s="9">
        <v>56072.0</v>
      </c>
      <c r="Z57" s="9">
        <v>925.0</v>
      </c>
      <c r="AA57" s="24">
        <v>0.016229</v>
      </c>
      <c r="AB57" s="24">
        <v>0.914735</v>
      </c>
      <c r="AC57" s="24">
        <v>0.016229</v>
      </c>
      <c r="AD57" s="9">
        <v>56997.0</v>
      </c>
      <c r="AE57" s="9">
        <v>56072.0</v>
      </c>
      <c r="AF57" s="9">
        <v>925.0</v>
      </c>
      <c r="AG57" s="24">
        <v>0.016229</v>
      </c>
      <c r="AH57" s="25">
        <f t="shared" ref="AH57:AH62" si="14">AF57/$AF$62</f>
        <v>0.04866884142</v>
      </c>
      <c r="AI57" s="25">
        <f t="shared" ref="AI57:AI61" si="15">Z57/X57</f>
        <v>0.01622892433</v>
      </c>
      <c r="AJ57" s="25">
        <f t="shared" ref="AJ57:AJ61" si="16">AF57/AD57</f>
        <v>0.01622892433</v>
      </c>
    </row>
    <row r="58">
      <c r="C58" s="9">
        <v>3.0</v>
      </c>
      <c r="D58" s="24">
        <v>0.072911</v>
      </c>
      <c r="E58" s="24">
        <v>0.00457</v>
      </c>
      <c r="F58" s="9">
        <v>113994.0</v>
      </c>
      <c r="G58" s="9">
        <v>113473.0</v>
      </c>
      <c r="H58" s="9">
        <v>521.0</v>
      </c>
      <c r="I58" s="24">
        <v>0.00457</v>
      </c>
      <c r="J58" s="24">
        <v>0.086995</v>
      </c>
      <c r="K58" s="24">
        <v>0.008492</v>
      </c>
      <c r="L58" s="9">
        <v>170991.0</v>
      </c>
      <c r="M58" s="9">
        <v>169539.0</v>
      </c>
      <c r="N58" s="9">
        <v>1452.0</v>
      </c>
      <c r="O58" s="24">
        <v>0.008492</v>
      </c>
      <c r="P58" s="25">
        <f t="shared" si="13"/>
        <v>0.07639692729</v>
      </c>
      <c r="T58" s="2" t="s">
        <v>371</v>
      </c>
      <c r="U58" s="9">
        <v>3.0</v>
      </c>
      <c r="V58" s="24">
        <v>0.889419</v>
      </c>
      <c r="W58" s="24">
        <v>0.005299</v>
      </c>
      <c r="X58" s="9">
        <v>113994.0</v>
      </c>
      <c r="Y58" s="9">
        <v>113390.0</v>
      </c>
      <c r="Z58" s="9">
        <v>604.0</v>
      </c>
      <c r="AA58" s="24">
        <v>0.005299</v>
      </c>
      <c r="AB58" s="24">
        <v>0.897858</v>
      </c>
      <c r="AC58" s="24">
        <v>0.008942</v>
      </c>
      <c r="AD58" s="9">
        <v>170991.0</v>
      </c>
      <c r="AE58" s="9">
        <v>169462.0</v>
      </c>
      <c r="AF58" s="9">
        <v>1529.0</v>
      </c>
      <c r="AG58" s="24">
        <v>0.008942</v>
      </c>
      <c r="AH58" s="25">
        <f t="shared" si="14"/>
        <v>0.08044827949</v>
      </c>
      <c r="AI58" s="25">
        <f t="shared" si="15"/>
        <v>0.005298524484</v>
      </c>
      <c r="AJ58" s="25">
        <f t="shared" si="16"/>
        <v>0.008941991099</v>
      </c>
    </row>
    <row r="59">
      <c r="C59" s="9">
        <v>5.0</v>
      </c>
      <c r="D59" s="24">
        <v>0.044645</v>
      </c>
      <c r="E59" s="24">
        <v>0.015299</v>
      </c>
      <c r="F59" s="9">
        <v>113994.0</v>
      </c>
      <c r="G59" s="9">
        <v>112250.0</v>
      </c>
      <c r="H59" s="9">
        <v>1744.0</v>
      </c>
      <c r="I59" s="24">
        <v>0.015299</v>
      </c>
      <c r="J59" s="24">
        <v>0.070055</v>
      </c>
      <c r="K59" s="24">
        <v>0.011215</v>
      </c>
      <c r="L59" s="9">
        <v>284985.0</v>
      </c>
      <c r="M59" s="9">
        <v>281789.0</v>
      </c>
      <c r="N59" s="9">
        <v>3196.0</v>
      </c>
      <c r="O59" s="24">
        <v>0.011215</v>
      </c>
      <c r="P59" s="25">
        <f t="shared" si="13"/>
        <v>0.168157424</v>
      </c>
      <c r="T59" s="2" t="s">
        <v>372</v>
      </c>
      <c r="U59" s="9">
        <v>5.0</v>
      </c>
      <c r="V59" s="24">
        <v>0.82569</v>
      </c>
      <c r="W59" s="24">
        <v>0.014755</v>
      </c>
      <c r="X59" s="9">
        <v>113994.0</v>
      </c>
      <c r="Y59" s="9">
        <v>112312.0</v>
      </c>
      <c r="Z59" s="9">
        <v>1682.0</v>
      </c>
      <c r="AA59" s="24">
        <v>0.014755</v>
      </c>
      <c r="AB59" s="24">
        <v>0.868991</v>
      </c>
      <c r="AC59" s="24">
        <v>0.011267</v>
      </c>
      <c r="AD59" s="9">
        <v>284985.0</v>
      </c>
      <c r="AE59" s="9">
        <v>281774.0</v>
      </c>
      <c r="AF59" s="9">
        <v>3211.0</v>
      </c>
      <c r="AG59" s="24">
        <v>0.011267</v>
      </c>
      <c r="AH59" s="25">
        <f t="shared" si="14"/>
        <v>0.1689466484</v>
      </c>
      <c r="AI59" s="25">
        <f t="shared" si="15"/>
        <v>0.01475516255</v>
      </c>
      <c r="AJ59" s="25">
        <f t="shared" si="16"/>
        <v>0.01126725968</v>
      </c>
    </row>
    <row r="60">
      <c r="C60" s="9">
        <v>10.0</v>
      </c>
      <c r="D60" s="24">
        <v>0.024366</v>
      </c>
      <c r="E60" s="24">
        <v>0.015415</v>
      </c>
      <c r="F60" s="9">
        <v>284984.0</v>
      </c>
      <c r="G60" s="9">
        <v>280591.0</v>
      </c>
      <c r="H60" s="9">
        <v>4393.0</v>
      </c>
      <c r="I60" s="24">
        <v>0.015415</v>
      </c>
      <c r="J60" s="24">
        <v>0.047211</v>
      </c>
      <c r="K60" s="24">
        <v>0.013315</v>
      </c>
      <c r="L60" s="9">
        <v>569969.0</v>
      </c>
      <c r="M60" s="9">
        <v>562380.0</v>
      </c>
      <c r="N60" s="9">
        <v>7589.0</v>
      </c>
      <c r="O60" s="24">
        <v>0.013315</v>
      </c>
      <c r="P60" s="25">
        <f t="shared" si="13"/>
        <v>0.3992949595</v>
      </c>
      <c r="T60" s="2" t="s">
        <v>373</v>
      </c>
      <c r="U60" s="9">
        <v>10.0</v>
      </c>
      <c r="V60" s="24">
        <v>0.720269</v>
      </c>
      <c r="W60" s="24">
        <v>0.015068</v>
      </c>
      <c r="X60" s="9">
        <v>284984.0</v>
      </c>
      <c r="Y60" s="9">
        <v>280690.0</v>
      </c>
      <c r="Z60" s="9">
        <v>4294.0</v>
      </c>
      <c r="AA60" s="24">
        <v>0.015068</v>
      </c>
      <c r="AB60" s="24">
        <v>0.79463</v>
      </c>
      <c r="AC60" s="24">
        <v>0.013167</v>
      </c>
      <c r="AD60" s="9">
        <v>569969.0</v>
      </c>
      <c r="AE60" s="9">
        <v>562464.0</v>
      </c>
      <c r="AF60" s="9">
        <v>7505.0</v>
      </c>
      <c r="AG60" s="24">
        <v>0.013167</v>
      </c>
      <c r="AH60" s="25">
        <f t="shared" si="14"/>
        <v>0.3948753025</v>
      </c>
      <c r="AI60" s="25">
        <f t="shared" si="15"/>
        <v>0.01506751256</v>
      </c>
      <c r="AJ60" s="25">
        <f t="shared" si="16"/>
        <v>0.01316738279</v>
      </c>
    </row>
    <row r="61">
      <c r="C61" s="9">
        <v>20.0</v>
      </c>
      <c r="D61" s="24">
        <v>0.013917</v>
      </c>
      <c r="E61" s="24">
        <v>0.004914</v>
      </c>
      <c r="F61" s="9">
        <v>569968.0</v>
      </c>
      <c r="G61" s="9">
        <v>567167.0</v>
      </c>
      <c r="H61" s="9">
        <v>2801.0</v>
      </c>
      <c r="I61" s="24">
        <v>0.004914</v>
      </c>
      <c r="J61" s="24">
        <v>0.030564</v>
      </c>
      <c r="K61" s="24">
        <v>0.009115</v>
      </c>
      <c r="L61" s="9">
        <v>1139937.0</v>
      </c>
      <c r="M61" s="9">
        <v>1129547.0</v>
      </c>
      <c r="N61" s="9">
        <v>10390.0</v>
      </c>
      <c r="O61" s="24">
        <v>0.009115</v>
      </c>
      <c r="P61" s="25">
        <f t="shared" si="13"/>
        <v>0.5466694728</v>
      </c>
      <c r="T61" s="2" t="s">
        <v>374</v>
      </c>
      <c r="U61" s="9">
        <v>20.0</v>
      </c>
      <c r="V61" s="24">
        <v>0.585361</v>
      </c>
      <c r="W61" s="24">
        <v>0.004562</v>
      </c>
      <c r="X61" s="9">
        <v>569968.0</v>
      </c>
      <c r="Y61" s="9">
        <v>567368.0</v>
      </c>
      <c r="Z61" s="9">
        <v>2600.0</v>
      </c>
      <c r="AA61" s="24">
        <v>0.004562</v>
      </c>
      <c r="AB61" s="24">
        <v>0.689996</v>
      </c>
      <c r="AC61" s="24">
        <v>0.008865</v>
      </c>
      <c r="AD61" s="9">
        <v>1139937.0</v>
      </c>
      <c r="AE61" s="9">
        <v>1129832.0</v>
      </c>
      <c r="AF61" s="9">
        <v>10105.0</v>
      </c>
      <c r="AG61" s="24">
        <v>0.008865</v>
      </c>
      <c r="AH61" s="25">
        <f t="shared" si="14"/>
        <v>0.5316742081</v>
      </c>
      <c r="AI61" s="25">
        <f t="shared" si="15"/>
        <v>0.004561659602</v>
      </c>
      <c r="AJ61" s="25">
        <f t="shared" si="16"/>
        <v>0.008864524969</v>
      </c>
    </row>
    <row r="62">
      <c r="C62" s="9">
        <v>100.0</v>
      </c>
      <c r="D62" s="24">
        <v>0.004523</v>
      </c>
      <c r="E62" s="24">
        <v>0.00189</v>
      </c>
      <c r="F62" s="9">
        <v>4559747.0</v>
      </c>
      <c r="G62" s="9">
        <v>4551131.0</v>
      </c>
      <c r="H62" s="9">
        <v>8616.0</v>
      </c>
      <c r="I62" s="24">
        <v>0.00189</v>
      </c>
      <c r="J62" s="24">
        <v>0.009731</v>
      </c>
      <c r="K62" s="24">
        <v>0.003335</v>
      </c>
      <c r="L62" s="9">
        <v>5699684.0</v>
      </c>
      <c r="M62" s="9">
        <v>5680678.0</v>
      </c>
      <c r="N62" s="9">
        <v>19006.0</v>
      </c>
      <c r="O62" s="24">
        <v>0.003335</v>
      </c>
      <c r="P62" s="25">
        <f t="shared" si="13"/>
        <v>1</v>
      </c>
      <c r="S62" s="27">
        <v>1322081.0</v>
      </c>
      <c r="T62" s="2" t="s">
        <v>375</v>
      </c>
      <c r="U62" s="9">
        <v>100.0</v>
      </c>
      <c r="V62" s="24">
        <v>0.264205</v>
      </c>
      <c r="W62" s="24">
        <v>0.001952</v>
      </c>
      <c r="X62" s="9">
        <v>4559747.0</v>
      </c>
      <c r="Y62" s="9">
        <v>4550846.0</v>
      </c>
      <c r="Z62" s="9">
        <v>8901.0</v>
      </c>
      <c r="AA62" s="24">
        <v>0.001952</v>
      </c>
      <c r="AB62" s="24">
        <v>0.349363</v>
      </c>
      <c r="AC62" s="24">
        <v>0.003335</v>
      </c>
      <c r="AD62" s="9">
        <v>5699684.0</v>
      </c>
      <c r="AE62" s="9">
        <v>5680678.0</v>
      </c>
      <c r="AF62" s="9">
        <v>19006.0</v>
      </c>
      <c r="AG62" s="24">
        <v>0.003335</v>
      </c>
      <c r="AH62" s="25">
        <f t="shared" si="14"/>
        <v>1</v>
      </c>
      <c r="AI62" s="25">
        <f>(AG53-AF61)/X62</f>
        <v>0.000136849698</v>
      </c>
      <c r="AJ62" s="25">
        <f>AG53/AD62</f>
        <v>0.001882385059</v>
      </c>
    </row>
    <row r="63">
      <c r="D63" s="30"/>
      <c r="E63" s="31"/>
      <c r="F63" s="31"/>
      <c r="G63" s="31"/>
      <c r="H63" s="31"/>
      <c r="L63" s="2" t="s">
        <v>65</v>
      </c>
      <c r="V63" s="30"/>
      <c r="W63" s="31"/>
      <c r="X63" s="31"/>
      <c r="Y63" s="31"/>
      <c r="Z63" s="31"/>
      <c r="AD63" s="2" t="s">
        <v>65</v>
      </c>
    </row>
    <row r="64">
      <c r="C64" s="2" t="s">
        <v>55</v>
      </c>
      <c r="D64" s="32">
        <v>0.473406744872393</v>
      </c>
      <c r="E64" s="31"/>
      <c r="F64" s="31"/>
      <c r="G64" s="31"/>
      <c r="H64" s="31"/>
      <c r="L64" s="8" t="s">
        <v>18</v>
      </c>
      <c r="M64" s="8" t="s">
        <v>19</v>
      </c>
      <c r="N64" s="25"/>
      <c r="U64" s="2" t="s">
        <v>55</v>
      </c>
      <c r="V64" s="32">
        <v>0.39797532717205</v>
      </c>
      <c r="W64" s="31"/>
      <c r="X64" s="31"/>
      <c r="Y64" s="31"/>
      <c r="Z64" s="31"/>
      <c r="AD64" s="8" t="s">
        <v>18</v>
      </c>
      <c r="AE64" s="8" t="s">
        <v>19</v>
      </c>
      <c r="AF64" s="25"/>
    </row>
    <row r="65">
      <c r="C65" s="17" t="s">
        <v>56</v>
      </c>
      <c r="D65" s="32">
        <v>0.996628234126663</v>
      </c>
      <c r="E65" s="30"/>
      <c r="L65" s="9">
        <v>1.0</v>
      </c>
      <c r="M65" s="10">
        <f t="shared" ref="M65:M70" si="17">P57</f>
        <v>0.0489845312</v>
      </c>
      <c r="U65" s="17" t="s">
        <v>56</v>
      </c>
      <c r="V65" s="32">
        <v>0.76844295227595</v>
      </c>
      <c r="W65" s="30"/>
      <c r="AD65" s="9">
        <v>1.0</v>
      </c>
      <c r="AE65" s="10">
        <f t="shared" ref="AE65:AE70" si="18">AH57</f>
        <v>0.04866884142</v>
      </c>
    </row>
    <row r="66">
      <c r="C66" s="17" t="s">
        <v>57</v>
      </c>
      <c r="D66" s="32">
        <v>0.0309734513274336</v>
      </c>
      <c r="L66" s="9">
        <v>3.0</v>
      </c>
      <c r="M66" s="10">
        <f t="shared" si="17"/>
        <v>0.07639692729</v>
      </c>
      <c r="U66" s="17" t="s">
        <v>57</v>
      </c>
      <c r="V66" s="32">
        <v>0.00811417473496015</v>
      </c>
      <c r="AD66" s="9">
        <v>3.0</v>
      </c>
      <c r="AE66" s="10">
        <f t="shared" si="18"/>
        <v>0.08044827949</v>
      </c>
    </row>
    <row r="67">
      <c r="C67" s="17" t="s">
        <v>58</v>
      </c>
      <c r="D67" s="32">
        <v>3.68304745869725E-4</v>
      </c>
      <c r="L67" s="9">
        <v>5.0</v>
      </c>
      <c r="M67" s="10">
        <f t="shared" si="17"/>
        <v>0.168157424</v>
      </c>
      <c r="U67" s="17" t="s">
        <v>58</v>
      </c>
      <c r="V67" s="32">
        <v>0.564505945490897</v>
      </c>
      <c r="AD67" s="9">
        <v>5.0</v>
      </c>
      <c r="AE67" s="10">
        <f t="shared" si="18"/>
        <v>0.1689466484</v>
      </c>
    </row>
    <row r="68">
      <c r="C68" s="17" t="s">
        <v>59</v>
      </c>
      <c r="D68" s="32">
        <v>7.27953410981697E-4</v>
      </c>
      <c r="L68" s="9">
        <v>10.0</v>
      </c>
      <c r="M68" s="10">
        <f t="shared" si="17"/>
        <v>0.3992949595</v>
      </c>
      <c r="U68" s="17" t="s">
        <v>59</v>
      </c>
      <c r="V68" s="32">
        <v>0.0159983895739826</v>
      </c>
      <c r="AD68" s="9">
        <v>10.0</v>
      </c>
      <c r="AE68" s="10">
        <f t="shared" si="18"/>
        <v>0.3948753025</v>
      </c>
    </row>
    <row r="69">
      <c r="L69" s="9">
        <v>20.0</v>
      </c>
      <c r="M69" s="10">
        <f t="shared" si="17"/>
        <v>0.5466694728</v>
      </c>
      <c r="AD69" s="9">
        <v>20.0</v>
      </c>
      <c r="AE69" s="10">
        <f t="shared" si="18"/>
        <v>0.5316742081</v>
      </c>
    </row>
    <row r="70">
      <c r="L70" s="9">
        <v>100.0</v>
      </c>
      <c r="M70" s="10">
        <f t="shared" si="17"/>
        <v>1</v>
      </c>
      <c r="AD70" s="9">
        <v>100.0</v>
      </c>
      <c r="AE70" s="10">
        <f t="shared" si="18"/>
        <v>1</v>
      </c>
    </row>
    <row r="71">
      <c r="C71" s="35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U71" s="35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Z77" s="2" t="s">
        <v>14</v>
      </c>
      <c r="AB77" s="2" t="s">
        <v>376</v>
      </c>
    </row>
    <row r="79">
      <c r="Z79" s="2" t="s">
        <v>258</v>
      </c>
      <c r="AB79" s="2" t="s">
        <v>258</v>
      </c>
    </row>
    <row r="80">
      <c r="Z80" s="2" t="s">
        <v>377</v>
      </c>
      <c r="AB80" s="2" t="s">
        <v>378</v>
      </c>
    </row>
    <row r="82">
      <c r="Z82" s="2" t="s">
        <v>262</v>
      </c>
      <c r="AB82" s="2" t="s">
        <v>262</v>
      </c>
    </row>
    <row r="83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Z83" s="2" t="s">
        <v>379</v>
      </c>
      <c r="AB83" s="2" t="s">
        <v>380</v>
      </c>
    </row>
    <row r="84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Z85" s="2" t="s">
        <v>336</v>
      </c>
      <c r="AB85" s="2" t="s">
        <v>336</v>
      </c>
    </row>
    <row r="8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Z86" s="2" t="s">
        <v>381</v>
      </c>
      <c r="AB86" s="2" t="s">
        <v>382</v>
      </c>
    </row>
    <row r="8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6">
      <c r="E96" s="30" t="s">
        <v>36</v>
      </c>
      <c r="F96" s="30" t="s">
        <v>49</v>
      </c>
      <c r="G96" s="30" t="s">
        <v>38</v>
      </c>
      <c r="H96" s="30" t="s">
        <v>39</v>
      </c>
      <c r="I96" s="30" t="s">
        <v>40</v>
      </c>
      <c r="J96" s="30" t="s">
        <v>41</v>
      </c>
      <c r="K96" s="30" t="s">
        <v>42</v>
      </c>
      <c r="L96" s="30" t="s">
        <v>43</v>
      </c>
      <c r="M96" s="30" t="s">
        <v>44</v>
      </c>
      <c r="N96" s="30" t="s">
        <v>45</v>
      </c>
      <c r="O96" s="30" t="s">
        <v>46</v>
      </c>
      <c r="P96" s="30" t="s">
        <v>47</v>
      </c>
      <c r="Q96" s="30" t="s">
        <v>48</v>
      </c>
      <c r="R96" s="30"/>
      <c r="W96" s="37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>
      <c r="E97" s="30">
        <v>0.0</v>
      </c>
      <c r="F97" s="31">
        <v>1.0</v>
      </c>
      <c r="G97" s="31">
        <v>0.914735</v>
      </c>
      <c r="H97" s="31">
        <v>0.016229</v>
      </c>
      <c r="I97" s="31">
        <v>56997.0</v>
      </c>
      <c r="J97" s="31">
        <v>56072.0</v>
      </c>
      <c r="K97" s="31">
        <v>925.0</v>
      </c>
      <c r="L97" s="31">
        <v>0.016229</v>
      </c>
      <c r="M97" s="31">
        <v>0.914735</v>
      </c>
      <c r="N97" s="31">
        <v>0.016229</v>
      </c>
      <c r="O97" s="31">
        <v>56997.0</v>
      </c>
      <c r="P97" s="31">
        <v>56072.0</v>
      </c>
      <c r="Q97" s="31">
        <v>925.0</v>
      </c>
      <c r="R97" s="31">
        <v>0.016229</v>
      </c>
      <c r="W97" s="30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>
      <c r="E98" s="30">
        <v>1.0</v>
      </c>
      <c r="F98" s="31">
        <v>3.0</v>
      </c>
      <c r="G98" s="31">
        <v>0.889419</v>
      </c>
      <c r="H98" s="31">
        <v>0.005299</v>
      </c>
      <c r="I98" s="31">
        <v>113994.0</v>
      </c>
      <c r="J98" s="31">
        <v>113390.0</v>
      </c>
      <c r="K98" s="31">
        <v>604.0</v>
      </c>
      <c r="L98" s="31">
        <v>0.005299</v>
      </c>
      <c r="M98" s="31">
        <v>0.897858</v>
      </c>
      <c r="N98" s="31">
        <v>0.008942</v>
      </c>
      <c r="O98" s="31">
        <v>170991.0</v>
      </c>
      <c r="P98" s="31">
        <v>169462.0</v>
      </c>
      <c r="Q98" s="31">
        <v>1529.0</v>
      </c>
      <c r="R98" s="31">
        <v>0.008942</v>
      </c>
      <c r="W98" s="30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E99" s="30">
        <v>2.0</v>
      </c>
      <c r="F99" s="31">
        <v>5.0</v>
      </c>
      <c r="G99" s="31">
        <v>0.82569</v>
      </c>
      <c r="H99" s="31">
        <v>0.014755</v>
      </c>
      <c r="I99" s="31">
        <v>113994.0</v>
      </c>
      <c r="J99" s="31">
        <v>112312.0</v>
      </c>
      <c r="K99" s="31">
        <v>1682.0</v>
      </c>
      <c r="L99" s="31">
        <v>0.014755</v>
      </c>
      <c r="M99" s="31">
        <v>0.868991</v>
      </c>
      <c r="N99" s="31">
        <v>0.011267</v>
      </c>
      <c r="O99" s="31">
        <v>284985.0</v>
      </c>
      <c r="P99" s="31">
        <v>281774.0</v>
      </c>
      <c r="Q99" s="31">
        <v>3211.0</v>
      </c>
      <c r="R99" s="31">
        <v>0.011267</v>
      </c>
      <c r="W99" s="30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>
      <c r="E100" s="30">
        <v>3.0</v>
      </c>
      <c r="F100" s="31">
        <v>10.0</v>
      </c>
      <c r="G100" s="31">
        <v>0.720269</v>
      </c>
      <c r="H100" s="31">
        <v>0.015068</v>
      </c>
      <c r="I100" s="31">
        <v>284984.0</v>
      </c>
      <c r="J100" s="31">
        <v>280690.0</v>
      </c>
      <c r="K100" s="31">
        <v>4294.0</v>
      </c>
      <c r="L100" s="31">
        <v>0.015068</v>
      </c>
      <c r="M100" s="31">
        <v>0.79463</v>
      </c>
      <c r="N100" s="31">
        <v>0.013167</v>
      </c>
      <c r="O100" s="31">
        <v>569969.0</v>
      </c>
      <c r="P100" s="31">
        <v>562464.0</v>
      </c>
      <c r="Q100" s="31">
        <v>7505.0</v>
      </c>
      <c r="R100" s="31">
        <v>0.013167</v>
      </c>
      <c r="W100" s="30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>
      <c r="E101" s="30">
        <v>4.0</v>
      </c>
      <c r="F101" s="31">
        <v>20.0</v>
      </c>
      <c r="G101" s="31">
        <v>0.585361</v>
      </c>
      <c r="H101" s="31">
        <v>0.004562</v>
      </c>
      <c r="I101" s="31">
        <v>569968.0</v>
      </c>
      <c r="J101" s="31">
        <v>567368.0</v>
      </c>
      <c r="K101" s="31">
        <v>2600.0</v>
      </c>
      <c r="L101" s="31">
        <v>0.004562</v>
      </c>
      <c r="M101" s="31">
        <v>0.689996</v>
      </c>
      <c r="N101" s="31">
        <v>0.008865</v>
      </c>
      <c r="O101" s="31">
        <v>1139937.0</v>
      </c>
      <c r="P101" s="31">
        <v>1129832.0</v>
      </c>
      <c r="Q101" s="31">
        <v>10105.0</v>
      </c>
      <c r="R101" s="31">
        <v>0.008865</v>
      </c>
      <c r="W101" s="30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>
      <c r="E102" s="30">
        <v>5.0</v>
      </c>
      <c r="F102" s="31">
        <v>100.0</v>
      </c>
      <c r="G102" s="31">
        <v>0.264205</v>
      </c>
      <c r="H102" s="31">
        <v>0.001952</v>
      </c>
      <c r="I102" s="31">
        <v>4559747.0</v>
      </c>
      <c r="J102" s="31">
        <v>4550846.0</v>
      </c>
      <c r="K102" s="31">
        <v>8901.0</v>
      </c>
      <c r="L102" s="31">
        <v>0.001952</v>
      </c>
      <c r="M102" s="31">
        <v>0.349363</v>
      </c>
      <c r="N102" s="31">
        <v>0.003335</v>
      </c>
      <c r="O102" s="31">
        <v>5699684.0</v>
      </c>
      <c r="P102" s="31">
        <v>5680678.0</v>
      </c>
      <c r="Q102" s="31">
        <v>19006.0</v>
      </c>
      <c r="R102" s="31">
        <v>0.003335</v>
      </c>
      <c r="W102" s="30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>
      <c r="E103" s="30">
        <v>5.0</v>
      </c>
      <c r="F103" s="31">
        <v>100.0</v>
      </c>
      <c r="G103" s="31">
        <v>0.004523</v>
      </c>
      <c r="H103" s="31">
        <v>0.00189</v>
      </c>
      <c r="I103" s="31">
        <v>4559747.0</v>
      </c>
      <c r="J103" s="31">
        <v>4551131.0</v>
      </c>
      <c r="K103" s="31">
        <v>8616.0</v>
      </c>
      <c r="L103" s="31">
        <v>0.00189</v>
      </c>
      <c r="M103" s="31">
        <v>0.009731</v>
      </c>
      <c r="N103" s="31">
        <v>0.003335</v>
      </c>
      <c r="O103" s="31">
        <v>5699684.0</v>
      </c>
      <c r="P103" s="31">
        <v>5680678.0</v>
      </c>
      <c r="Q103" s="31">
        <v>19006.0</v>
      </c>
      <c r="R103" s="31">
        <v>0.003335</v>
      </c>
      <c r="W103" s="30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W104" s="30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W105" s="30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</sheetData>
  <mergeCells count="16">
    <mergeCell ref="C10:O10"/>
    <mergeCell ref="U10:AG10"/>
    <mergeCell ref="C11:O11"/>
    <mergeCell ref="U11:AG11"/>
    <mergeCell ref="C30:O30"/>
    <mergeCell ref="U30:AG30"/>
    <mergeCell ref="U31:AG31"/>
    <mergeCell ref="L63:M63"/>
    <mergeCell ref="AD63:AE63"/>
    <mergeCell ref="C31:O31"/>
    <mergeCell ref="L39:M39"/>
    <mergeCell ref="AD39:AE39"/>
    <mergeCell ref="C54:O54"/>
    <mergeCell ref="U54:AG54"/>
    <mergeCell ref="C55:O55"/>
    <mergeCell ref="U55:AG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13" width="12.63"/>
    <col customWidth="1" min="14" max="14" width="14.75"/>
    <col customWidth="1" min="15" max="16" width="12.63"/>
  </cols>
  <sheetData>
    <row r="1">
      <c r="C1" s="11"/>
      <c r="D1" s="11"/>
    </row>
    <row r="2">
      <c r="C2" s="12" t="s">
        <v>23</v>
      </c>
      <c r="D2" s="13"/>
      <c r="S2" s="14"/>
      <c r="T2" s="15"/>
    </row>
    <row r="3">
      <c r="C3" s="14" t="s">
        <v>24</v>
      </c>
      <c r="D3" s="15" t="s">
        <v>25</v>
      </c>
      <c r="S3" s="14" t="s">
        <v>24</v>
      </c>
      <c r="T3" s="15" t="s">
        <v>26</v>
      </c>
    </row>
    <row r="4">
      <c r="C4" s="11"/>
      <c r="D4" s="11"/>
      <c r="S4" s="11"/>
      <c r="T4" s="11"/>
    </row>
    <row r="5">
      <c r="C5" s="14" t="s">
        <v>27</v>
      </c>
      <c r="D5" s="15" t="s">
        <v>28</v>
      </c>
      <c r="S5" s="14" t="s">
        <v>27</v>
      </c>
      <c r="T5" s="15" t="s">
        <v>29</v>
      </c>
    </row>
    <row r="7">
      <c r="C7" s="16" t="s">
        <v>30</v>
      </c>
      <c r="D7" s="17" t="s">
        <v>31</v>
      </c>
      <c r="S7" s="16" t="s">
        <v>30</v>
      </c>
      <c r="T7" s="17" t="s">
        <v>32</v>
      </c>
    </row>
    <row r="8">
      <c r="O8" s="18">
        <v>38247.0</v>
      </c>
      <c r="AE8" s="18">
        <v>72171.0</v>
      </c>
    </row>
    <row r="9">
      <c r="C9" s="19" t="s">
        <v>33</v>
      </c>
      <c r="S9" s="19" t="s">
        <v>33</v>
      </c>
    </row>
    <row r="10">
      <c r="C10" s="20" t="s">
        <v>34</v>
      </c>
      <c r="S10" s="21" t="s">
        <v>35</v>
      </c>
    </row>
    <row r="11">
      <c r="C11" s="8" t="s">
        <v>36</v>
      </c>
      <c r="D11" s="8" t="s">
        <v>37</v>
      </c>
      <c r="E11" s="22" t="s">
        <v>38</v>
      </c>
      <c r="F11" s="22" t="s">
        <v>39</v>
      </c>
      <c r="G11" s="22" t="s">
        <v>40</v>
      </c>
      <c r="H11" s="22" t="s">
        <v>41</v>
      </c>
      <c r="I11" s="22" t="s">
        <v>42</v>
      </c>
      <c r="J11" s="22" t="s">
        <v>43</v>
      </c>
      <c r="K11" s="22" t="s">
        <v>44</v>
      </c>
      <c r="L11" s="8" t="s">
        <v>45</v>
      </c>
      <c r="M11" s="22" t="s">
        <v>46</v>
      </c>
      <c r="N11" s="22" t="s">
        <v>47</v>
      </c>
      <c r="O11" s="22" t="s">
        <v>48</v>
      </c>
      <c r="S11" s="8" t="s">
        <v>36</v>
      </c>
      <c r="T11" s="22" t="s">
        <v>49</v>
      </c>
      <c r="U11" s="22" t="s">
        <v>38</v>
      </c>
      <c r="V11" s="22" t="s">
        <v>39</v>
      </c>
      <c r="W11" s="22" t="s">
        <v>40</v>
      </c>
      <c r="X11" s="22" t="s">
        <v>41</v>
      </c>
      <c r="Y11" s="22" t="s">
        <v>42</v>
      </c>
      <c r="Z11" s="22" t="s">
        <v>43</v>
      </c>
      <c r="AA11" s="22" t="s">
        <v>44</v>
      </c>
      <c r="AB11" s="8" t="s">
        <v>45</v>
      </c>
      <c r="AC11" s="22" t="s">
        <v>46</v>
      </c>
      <c r="AD11" s="22" t="s">
        <v>47</v>
      </c>
      <c r="AE11" s="22" t="s">
        <v>48</v>
      </c>
      <c r="AF11" s="23" t="s">
        <v>19</v>
      </c>
    </row>
    <row r="12">
      <c r="A12" s="2">
        <v>45669.0</v>
      </c>
      <c r="B12" s="2" t="s">
        <v>50</v>
      </c>
      <c r="C12" s="9">
        <v>1.0</v>
      </c>
      <c r="D12" s="24">
        <v>0.691905</v>
      </c>
      <c r="E12" s="24">
        <v>0.698945</v>
      </c>
      <c r="F12" s="9">
        <v>63912.0</v>
      </c>
      <c r="G12" s="9">
        <v>19241.0</v>
      </c>
      <c r="H12" s="9">
        <v>44671.0</v>
      </c>
      <c r="I12" s="24">
        <v>0.698945</v>
      </c>
      <c r="J12" s="24">
        <v>0.691905</v>
      </c>
      <c r="K12" s="24">
        <v>0.698945</v>
      </c>
      <c r="L12" s="9">
        <v>63912.0</v>
      </c>
      <c r="M12" s="9">
        <v>19241.0</v>
      </c>
      <c r="N12" s="9">
        <v>44671.0</v>
      </c>
      <c r="O12" s="24">
        <v>0.698945</v>
      </c>
      <c r="P12" s="25">
        <f t="shared" ref="P12:P17" si="1">N12/$N$17</f>
        <v>0.7698843562</v>
      </c>
      <c r="R12" s="2" t="s">
        <v>51</v>
      </c>
      <c r="S12" s="9">
        <v>1.0</v>
      </c>
      <c r="T12" s="26">
        <v>0.864297</v>
      </c>
      <c r="U12" s="24">
        <v>0.879658</v>
      </c>
      <c r="V12" s="9">
        <v>70599.0</v>
      </c>
      <c r="W12" s="9">
        <v>8496.0</v>
      </c>
      <c r="X12" s="9">
        <v>62103.0</v>
      </c>
      <c r="Y12" s="24">
        <v>0.879658</v>
      </c>
      <c r="Z12" s="24">
        <v>0.864297</v>
      </c>
      <c r="AA12" s="24">
        <v>0.879658</v>
      </c>
      <c r="AB12" s="9">
        <v>70599.0</v>
      </c>
      <c r="AC12" s="9">
        <v>8496.0</v>
      </c>
      <c r="AD12" s="9">
        <v>62103.0</v>
      </c>
      <c r="AE12" s="24">
        <v>0.879658</v>
      </c>
      <c r="AF12" s="25">
        <f t="shared" ref="AF12:AF17" si="2">AD12/$AD$17</f>
        <v>0.5046808718</v>
      </c>
    </row>
    <row r="13">
      <c r="C13" s="9">
        <v>3.0</v>
      </c>
      <c r="D13" s="24">
        <v>0.059565</v>
      </c>
      <c r="E13" s="24">
        <v>0.059425</v>
      </c>
      <c r="F13" s="9">
        <v>127824.0</v>
      </c>
      <c r="G13" s="9">
        <v>120228.0</v>
      </c>
      <c r="H13" s="9">
        <v>7596.0</v>
      </c>
      <c r="I13" s="24">
        <v>0.059425</v>
      </c>
      <c r="J13" s="24">
        <v>0.270345</v>
      </c>
      <c r="K13" s="24">
        <v>0.272599</v>
      </c>
      <c r="L13" s="9">
        <v>191736.0</v>
      </c>
      <c r="M13" s="9">
        <v>139469.0</v>
      </c>
      <c r="N13" s="9">
        <v>52267.0</v>
      </c>
      <c r="O13" s="24">
        <v>0.272599</v>
      </c>
      <c r="P13" s="25">
        <f t="shared" si="1"/>
        <v>0.9007979594</v>
      </c>
      <c r="Q13" s="27">
        <v>87397.0</v>
      </c>
      <c r="R13" s="2" t="s">
        <v>52</v>
      </c>
      <c r="S13" s="9">
        <v>3.0</v>
      </c>
      <c r="T13" s="24">
        <v>0.25773</v>
      </c>
      <c r="U13" s="24">
        <v>0.269229</v>
      </c>
      <c r="V13" s="9">
        <v>141196.0</v>
      </c>
      <c r="W13" s="9">
        <v>103182.0</v>
      </c>
      <c r="X13" s="9">
        <v>38014.0</v>
      </c>
      <c r="Y13" s="24">
        <v>0.269229</v>
      </c>
      <c r="Z13" s="24">
        <v>0.459921</v>
      </c>
      <c r="AA13" s="24">
        <v>0.472707</v>
      </c>
      <c r="AB13" s="9">
        <v>211795.0</v>
      </c>
      <c r="AC13" s="9">
        <v>111678.0</v>
      </c>
      <c r="AD13" s="9">
        <v>100117.0</v>
      </c>
      <c r="AE13" s="24">
        <v>0.472707</v>
      </c>
      <c r="AF13" s="25">
        <f t="shared" si="2"/>
        <v>0.8136021584</v>
      </c>
    </row>
    <row r="14">
      <c r="C14" s="9">
        <v>5.0</v>
      </c>
      <c r="D14" s="24">
        <v>0.013536</v>
      </c>
      <c r="E14" s="24">
        <v>0.012392</v>
      </c>
      <c r="F14" s="9">
        <v>127824.0</v>
      </c>
      <c r="G14" s="9">
        <v>126240.0</v>
      </c>
      <c r="H14" s="9">
        <v>1584.0</v>
      </c>
      <c r="I14" s="24">
        <v>0.012392</v>
      </c>
      <c r="J14" s="24">
        <v>0.167622</v>
      </c>
      <c r="K14" s="24">
        <v>0.168516</v>
      </c>
      <c r="L14" s="9">
        <v>319560.0</v>
      </c>
      <c r="M14" s="9">
        <v>265709.0</v>
      </c>
      <c r="N14" s="9">
        <v>53851.0</v>
      </c>
      <c r="O14" s="24">
        <v>0.168516</v>
      </c>
      <c r="P14" s="25">
        <f t="shared" si="1"/>
        <v>0.9280974786</v>
      </c>
      <c r="S14" s="9">
        <v>5.0</v>
      </c>
      <c r="T14" s="24">
        <v>0.061278</v>
      </c>
      <c r="U14" s="24">
        <v>0.057048</v>
      </c>
      <c r="V14" s="9">
        <v>141196.0</v>
      </c>
      <c r="W14" s="9">
        <v>133141.0</v>
      </c>
      <c r="X14" s="9">
        <v>8055.0</v>
      </c>
      <c r="Y14" s="24">
        <v>0.057048</v>
      </c>
      <c r="Z14" s="24">
        <v>0.300464</v>
      </c>
      <c r="AA14" s="24">
        <v>0.306444</v>
      </c>
      <c r="AB14" s="9">
        <v>352991.0</v>
      </c>
      <c r="AC14" s="9">
        <v>244819.0</v>
      </c>
      <c r="AD14" s="9">
        <v>108172.0</v>
      </c>
      <c r="AE14" s="24">
        <v>0.306444</v>
      </c>
      <c r="AF14" s="25">
        <f t="shared" si="2"/>
        <v>0.8790612252</v>
      </c>
    </row>
    <row r="15">
      <c r="C15" s="9">
        <v>10.0</v>
      </c>
      <c r="D15" s="24">
        <v>0.005368</v>
      </c>
      <c r="E15" s="24">
        <v>0.004954</v>
      </c>
      <c r="F15" s="9">
        <v>319560.0</v>
      </c>
      <c r="G15" s="9">
        <v>317977.0</v>
      </c>
      <c r="H15" s="9">
        <v>1583.0</v>
      </c>
      <c r="I15" s="24">
        <v>0.004954</v>
      </c>
      <c r="J15" s="24">
        <v>0.086495</v>
      </c>
      <c r="K15" s="24">
        <v>0.086735</v>
      </c>
      <c r="L15" s="9">
        <v>639120.0</v>
      </c>
      <c r="M15" s="9">
        <v>583686.0</v>
      </c>
      <c r="N15" s="9">
        <v>55434.0</v>
      </c>
      <c r="O15" s="24">
        <v>0.086735</v>
      </c>
      <c r="P15" s="25">
        <f t="shared" si="1"/>
        <v>0.9553797632</v>
      </c>
      <c r="S15" s="9">
        <v>10.0</v>
      </c>
      <c r="T15" s="24">
        <v>0.022116</v>
      </c>
      <c r="U15" s="24">
        <v>0.020802</v>
      </c>
      <c r="V15" s="9">
        <v>352991.0</v>
      </c>
      <c r="W15" s="9">
        <v>345648.0</v>
      </c>
      <c r="X15" s="9">
        <v>7343.0</v>
      </c>
      <c r="Y15" s="24">
        <v>0.020802</v>
      </c>
      <c r="Z15" s="24">
        <v>0.16129</v>
      </c>
      <c r="AA15" s="24">
        <v>0.163623</v>
      </c>
      <c r="AB15" s="9">
        <v>705982.0</v>
      </c>
      <c r="AC15" s="9">
        <v>590467.0</v>
      </c>
      <c r="AD15" s="9">
        <v>115515.0</v>
      </c>
      <c r="AE15" s="24">
        <v>0.163623</v>
      </c>
      <c r="AF15" s="25">
        <f t="shared" si="2"/>
        <v>0.9387342142</v>
      </c>
    </row>
    <row r="16">
      <c r="C16" s="9">
        <v>20.0</v>
      </c>
      <c r="D16" s="24">
        <v>0.002207</v>
      </c>
      <c r="E16" s="24">
        <v>0.001907</v>
      </c>
      <c r="F16" s="9">
        <v>639120.0</v>
      </c>
      <c r="G16" s="9">
        <v>637901.0</v>
      </c>
      <c r="H16" s="9">
        <v>1219.0</v>
      </c>
      <c r="I16" s="24">
        <v>0.001907</v>
      </c>
      <c r="J16" s="24">
        <v>0.044351</v>
      </c>
      <c r="K16" s="24">
        <v>0.044321</v>
      </c>
      <c r="L16" s="9">
        <v>1278240.0</v>
      </c>
      <c r="M16" s="9">
        <v>1221587.0</v>
      </c>
      <c r="N16" s="9">
        <v>56653.0</v>
      </c>
      <c r="O16" s="24">
        <v>0.044321</v>
      </c>
      <c r="P16" s="25">
        <f t="shared" si="1"/>
        <v>0.9763886735</v>
      </c>
      <c r="S16" s="9">
        <v>20.0</v>
      </c>
      <c r="T16" s="24">
        <v>0.007126</v>
      </c>
      <c r="U16" s="24">
        <v>0.005809</v>
      </c>
      <c r="V16" s="9">
        <v>705982.0</v>
      </c>
      <c r="W16" s="9">
        <v>701881.0</v>
      </c>
      <c r="X16" s="9">
        <v>4101.0</v>
      </c>
      <c r="Y16" s="24">
        <v>0.005809</v>
      </c>
      <c r="Z16" s="24">
        <v>0.084208</v>
      </c>
      <c r="AA16" s="24">
        <v>0.084716</v>
      </c>
      <c r="AB16" s="9">
        <v>1411964.0</v>
      </c>
      <c r="AC16" s="9">
        <v>1292348.0</v>
      </c>
      <c r="AD16" s="9">
        <v>119616.0</v>
      </c>
      <c r="AE16" s="24">
        <v>0.084716</v>
      </c>
      <c r="AF16" s="25">
        <f t="shared" si="2"/>
        <v>0.9720610464</v>
      </c>
    </row>
    <row r="17">
      <c r="C17" s="9">
        <v>100.0</v>
      </c>
      <c r="D17" s="24">
        <v>2.77E-4</v>
      </c>
      <c r="E17" s="24">
        <v>2.68E-4</v>
      </c>
      <c r="F17" s="9">
        <v>5112957.0</v>
      </c>
      <c r="G17" s="9">
        <v>5111587.0</v>
      </c>
      <c r="H17" s="9">
        <v>1370.0</v>
      </c>
      <c r="I17" s="24">
        <v>2.68E-4</v>
      </c>
      <c r="J17" s="24">
        <v>0.009092</v>
      </c>
      <c r="K17" s="24">
        <v>0.009079</v>
      </c>
      <c r="L17" s="9">
        <v>6391197.0</v>
      </c>
      <c r="M17" s="28">
        <v>6333174.0</v>
      </c>
      <c r="N17" s="9">
        <v>58023.0</v>
      </c>
      <c r="O17" s="24">
        <v>0.009079</v>
      </c>
      <c r="P17" s="25">
        <f t="shared" si="1"/>
        <v>1</v>
      </c>
      <c r="S17" s="9">
        <v>100.0</v>
      </c>
      <c r="T17" s="24">
        <v>7.74E-4</v>
      </c>
      <c r="U17" s="24">
        <v>6.09E-4</v>
      </c>
      <c r="V17" s="9">
        <v>5647855.0</v>
      </c>
      <c r="W17" s="9">
        <v>5644417.0</v>
      </c>
      <c r="X17" s="9">
        <v>3438.0</v>
      </c>
      <c r="Y17" s="24">
        <v>6.09E-4</v>
      </c>
      <c r="Z17" s="24">
        <v>0.017461</v>
      </c>
      <c r="AA17" s="24">
        <v>0.01743</v>
      </c>
      <c r="AB17" s="9">
        <v>7059819.0</v>
      </c>
      <c r="AC17" s="9">
        <v>6936765.0</v>
      </c>
      <c r="AD17" s="29">
        <v>123054.0</v>
      </c>
      <c r="AE17" s="24">
        <v>0.01743</v>
      </c>
      <c r="AF17" s="25">
        <f t="shared" si="2"/>
        <v>1</v>
      </c>
    </row>
    <row r="18">
      <c r="D18" s="30"/>
      <c r="E18" s="31"/>
      <c r="F18" s="31"/>
      <c r="G18" s="31"/>
      <c r="H18" s="31"/>
      <c r="M18" s="17" t="s">
        <v>53</v>
      </c>
      <c r="AB18" s="17" t="s">
        <v>54</v>
      </c>
    </row>
    <row r="19">
      <c r="C19" s="2" t="s">
        <v>55</v>
      </c>
      <c r="D19" s="32">
        <v>0.969387621743353</v>
      </c>
      <c r="E19" s="31"/>
      <c r="F19" s="31"/>
      <c r="G19" s="31"/>
      <c r="H19" s="31"/>
      <c r="M19" s="8" t="s">
        <v>18</v>
      </c>
      <c r="N19" s="8" t="s">
        <v>19</v>
      </c>
      <c r="S19" s="2" t="s">
        <v>55</v>
      </c>
      <c r="T19" s="32">
        <v>0.958748405859295</v>
      </c>
      <c r="AB19" s="8" t="s">
        <v>18</v>
      </c>
      <c r="AC19" s="8" t="s">
        <v>19</v>
      </c>
    </row>
    <row r="20">
      <c r="C20" s="17" t="s">
        <v>56</v>
      </c>
      <c r="D20" s="32">
        <v>0.995744459136528</v>
      </c>
      <c r="M20" s="9">
        <v>1.0</v>
      </c>
      <c r="N20" s="10">
        <f t="shared" ref="N20:N25" si="3">P12</f>
        <v>0.7698843562</v>
      </c>
      <c r="S20" s="17" t="s">
        <v>56</v>
      </c>
      <c r="T20" s="32">
        <v>0.99063587890851</v>
      </c>
      <c r="AB20" s="9">
        <v>1.0</v>
      </c>
      <c r="AC20" s="10">
        <v>0.5046808718123751</v>
      </c>
    </row>
    <row r="21">
      <c r="C21" s="17" t="s">
        <v>57</v>
      </c>
      <c r="D21" s="32">
        <v>0.837482756355514</v>
      </c>
      <c r="M21" s="9">
        <v>3.0</v>
      </c>
      <c r="N21" s="10">
        <f t="shared" si="3"/>
        <v>0.9007979594</v>
      </c>
      <c r="S21" s="17" t="s">
        <v>57</v>
      </c>
      <c r="T21" s="32">
        <v>0.825783493712598</v>
      </c>
      <c r="AB21" s="9">
        <v>3.0</v>
      </c>
      <c r="AC21" s="10">
        <v>0.8136021584020023</v>
      </c>
    </row>
    <row r="22">
      <c r="C22" s="17" t="s">
        <v>58</v>
      </c>
      <c r="D22" s="32">
        <v>0.659169639625665</v>
      </c>
      <c r="M22" s="9">
        <v>5.0</v>
      </c>
      <c r="N22" s="10">
        <f t="shared" si="3"/>
        <v>0.9280974786</v>
      </c>
      <c r="S22" s="17" t="s">
        <v>58</v>
      </c>
      <c r="T22" s="32">
        <v>0.58649861036618</v>
      </c>
      <c r="AB22" s="9">
        <v>5.0</v>
      </c>
      <c r="AC22" s="10">
        <v>0.8790612251531847</v>
      </c>
    </row>
    <row r="23">
      <c r="C23" s="17" t="s">
        <v>59</v>
      </c>
      <c r="D23" s="32">
        <v>0.73770396944798</v>
      </c>
      <c r="M23" s="9">
        <v>10.0</v>
      </c>
      <c r="N23" s="10">
        <f t="shared" si="3"/>
        <v>0.9553797632</v>
      </c>
      <c r="S23" s="17" t="s">
        <v>59</v>
      </c>
      <c r="T23" s="32">
        <v>0.685869869945973</v>
      </c>
      <c r="AB23" s="9">
        <v>10.0</v>
      </c>
      <c r="AC23" s="10">
        <v>0.9387342142474036</v>
      </c>
    </row>
    <row r="24">
      <c r="M24" s="9">
        <v>20.0</v>
      </c>
      <c r="N24" s="10">
        <f t="shared" si="3"/>
        <v>0.9763886735</v>
      </c>
      <c r="AB24" s="9">
        <v>20.0</v>
      </c>
      <c r="AC24" s="10">
        <v>0.9720610463698864</v>
      </c>
    </row>
    <row r="25">
      <c r="M25" s="9">
        <v>100.0</v>
      </c>
      <c r="N25" s="10">
        <f t="shared" si="3"/>
        <v>1</v>
      </c>
      <c r="AB25" s="9">
        <v>100.0</v>
      </c>
      <c r="AC25" s="10">
        <v>1.0</v>
      </c>
    </row>
    <row r="27">
      <c r="C27" s="14" t="s">
        <v>27</v>
      </c>
      <c r="D27" s="15" t="s">
        <v>60</v>
      </c>
      <c r="S27" s="14" t="s">
        <v>27</v>
      </c>
      <c r="T27" s="15" t="s">
        <v>60</v>
      </c>
    </row>
    <row r="28">
      <c r="O28" s="18">
        <v>28022.0</v>
      </c>
      <c r="AE28" s="33">
        <v>24577.0</v>
      </c>
    </row>
    <row r="29">
      <c r="C29" s="19" t="s">
        <v>33</v>
      </c>
      <c r="S29" s="19" t="s">
        <v>33</v>
      </c>
    </row>
    <row r="30">
      <c r="C30" s="20" t="s">
        <v>61</v>
      </c>
      <c r="S30" s="20" t="s">
        <v>61</v>
      </c>
    </row>
    <row r="31">
      <c r="C31" s="8" t="s">
        <v>36</v>
      </c>
      <c r="D31" s="22" t="s">
        <v>37</v>
      </c>
      <c r="E31" s="22" t="s">
        <v>38</v>
      </c>
      <c r="F31" s="22" t="s">
        <v>39</v>
      </c>
      <c r="G31" s="22" t="s">
        <v>40</v>
      </c>
      <c r="H31" s="22" t="s">
        <v>41</v>
      </c>
      <c r="I31" s="22" t="s">
        <v>42</v>
      </c>
      <c r="J31" s="22" t="s">
        <v>43</v>
      </c>
      <c r="K31" s="22" t="s">
        <v>44</v>
      </c>
      <c r="L31" s="8" t="s">
        <v>45</v>
      </c>
      <c r="M31" s="22" t="s">
        <v>46</v>
      </c>
      <c r="N31" s="22" t="s">
        <v>47</v>
      </c>
      <c r="O31" s="22" t="s">
        <v>48</v>
      </c>
      <c r="S31" s="8" t="s">
        <v>36</v>
      </c>
      <c r="T31" s="22" t="s">
        <v>37</v>
      </c>
      <c r="U31" s="22" t="s">
        <v>38</v>
      </c>
      <c r="V31" s="22" t="s">
        <v>39</v>
      </c>
      <c r="W31" s="22" t="s">
        <v>40</v>
      </c>
      <c r="X31" s="22" t="s">
        <v>41</v>
      </c>
      <c r="Y31" s="22" t="s">
        <v>42</v>
      </c>
      <c r="Z31" s="22" t="s">
        <v>43</v>
      </c>
      <c r="AA31" s="22" t="s">
        <v>44</v>
      </c>
      <c r="AB31" s="8" t="s">
        <v>45</v>
      </c>
      <c r="AC31" s="22" t="s">
        <v>46</v>
      </c>
      <c r="AD31" s="22" t="s">
        <v>47</v>
      </c>
      <c r="AE31" s="22" t="s">
        <v>48</v>
      </c>
      <c r="AF31" s="2" t="s">
        <v>19</v>
      </c>
    </row>
    <row r="32">
      <c r="A32" s="2">
        <v>41709.0</v>
      </c>
      <c r="B32" s="2" t="s">
        <v>62</v>
      </c>
      <c r="C32" s="9">
        <v>1.0</v>
      </c>
      <c r="D32" s="24">
        <v>0.680155</v>
      </c>
      <c r="E32" s="24">
        <v>0.548636</v>
      </c>
      <c r="F32" s="9">
        <v>58352.0</v>
      </c>
      <c r="G32" s="9">
        <v>26338.0</v>
      </c>
      <c r="H32" s="9">
        <v>32014.0</v>
      </c>
      <c r="I32" s="24">
        <v>0.548636</v>
      </c>
      <c r="J32" s="24">
        <v>0.680155</v>
      </c>
      <c r="K32" s="24">
        <v>0.548636</v>
      </c>
      <c r="L32" s="9">
        <v>58352.0</v>
      </c>
      <c r="M32" s="9">
        <v>26338.0</v>
      </c>
      <c r="N32" s="9">
        <v>32014.0</v>
      </c>
      <c r="O32" s="24">
        <v>0.548636</v>
      </c>
      <c r="P32" s="25">
        <f t="shared" ref="P32:P37" si="4">N32/$N$37</f>
        <v>0.6327502718</v>
      </c>
      <c r="Q32" s="2">
        <v>31788.0</v>
      </c>
      <c r="R32" s="2" t="s">
        <v>63</v>
      </c>
      <c r="S32" s="9">
        <v>1.0</v>
      </c>
      <c r="T32" s="26">
        <v>0.580464</v>
      </c>
      <c r="U32" s="24">
        <v>0.572405</v>
      </c>
      <c r="V32" s="9">
        <v>58352.0</v>
      </c>
      <c r="W32" s="9">
        <v>24951.0</v>
      </c>
      <c r="X32" s="9">
        <v>33401.0</v>
      </c>
      <c r="Y32" s="24">
        <v>0.572405</v>
      </c>
      <c r="Z32" s="24">
        <v>0.580464</v>
      </c>
      <c r="AA32" s="24">
        <v>0.572405</v>
      </c>
      <c r="AB32" s="9">
        <v>58352.0</v>
      </c>
      <c r="AC32" s="9">
        <v>24951.0</v>
      </c>
      <c r="AD32" s="9">
        <v>33401.0</v>
      </c>
      <c r="AE32" s="24">
        <v>0.572405</v>
      </c>
      <c r="AF32" s="25">
        <f t="shared" ref="AF32:AF37" si="5">AD32/$AD$37</f>
        <v>0.6601640478</v>
      </c>
    </row>
    <row r="33">
      <c r="C33" s="9">
        <v>3.0</v>
      </c>
      <c r="D33" s="24">
        <v>0.205967</v>
      </c>
      <c r="E33" s="24">
        <v>0.05705</v>
      </c>
      <c r="F33" s="9">
        <v>116704.0</v>
      </c>
      <c r="G33" s="9">
        <v>110046.0</v>
      </c>
      <c r="H33" s="9">
        <v>6658.0</v>
      </c>
      <c r="I33" s="24">
        <v>0.05705</v>
      </c>
      <c r="J33" s="24">
        <v>0.36403</v>
      </c>
      <c r="K33" s="24">
        <v>0.220912</v>
      </c>
      <c r="L33" s="9">
        <v>175056.0</v>
      </c>
      <c r="M33" s="9">
        <v>136384.0</v>
      </c>
      <c r="N33" s="9">
        <v>38672.0</v>
      </c>
      <c r="O33" s="24">
        <v>0.220912</v>
      </c>
      <c r="P33" s="25">
        <f t="shared" si="4"/>
        <v>0.7643443028</v>
      </c>
      <c r="S33" s="9">
        <v>3.0</v>
      </c>
      <c r="T33" s="24">
        <v>0.124755</v>
      </c>
      <c r="U33" s="24">
        <v>0.066322</v>
      </c>
      <c r="V33" s="9">
        <v>116704.0</v>
      </c>
      <c r="W33" s="9">
        <v>108964.0</v>
      </c>
      <c r="X33" s="9">
        <v>7740.0</v>
      </c>
      <c r="Y33" s="24">
        <v>0.066322</v>
      </c>
      <c r="Z33" s="24">
        <v>0.276658</v>
      </c>
      <c r="AA33" s="24">
        <v>0.235016</v>
      </c>
      <c r="AB33" s="9">
        <v>175056.0</v>
      </c>
      <c r="AC33" s="9">
        <v>133915.0</v>
      </c>
      <c r="AD33" s="9">
        <v>41141.0</v>
      </c>
      <c r="AE33" s="24">
        <v>0.235016</v>
      </c>
      <c r="AF33" s="25">
        <f t="shared" si="5"/>
        <v>0.8131435913</v>
      </c>
    </row>
    <row r="34">
      <c r="C34" s="9">
        <v>5.0</v>
      </c>
      <c r="D34" s="24">
        <v>0.086097</v>
      </c>
      <c r="E34" s="24">
        <v>0.022004</v>
      </c>
      <c r="F34" s="9">
        <v>116704.0</v>
      </c>
      <c r="G34" s="9">
        <v>114136.0</v>
      </c>
      <c r="H34" s="9">
        <v>2568.0</v>
      </c>
      <c r="I34" s="24">
        <v>0.022004</v>
      </c>
      <c r="J34" s="24">
        <v>0.252857</v>
      </c>
      <c r="K34" s="24">
        <v>0.141349</v>
      </c>
      <c r="L34" s="9">
        <v>291760.0</v>
      </c>
      <c r="M34" s="9">
        <v>250520.0</v>
      </c>
      <c r="N34" s="9">
        <v>41240.0</v>
      </c>
      <c r="O34" s="24">
        <v>0.141349</v>
      </c>
      <c r="P34" s="25">
        <f t="shared" si="4"/>
        <v>0.8151003064</v>
      </c>
      <c r="Q34" s="30"/>
      <c r="S34" s="9">
        <v>5.0</v>
      </c>
      <c r="T34" s="24">
        <v>0.05179</v>
      </c>
      <c r="U34" s="24">
        <v>0.017214</v>
      </c>
      <c r="V34" s="9">
        <v>116704.0</v>
      </c>
      <c r="W34" s="9">
        <v>114695.0</v>
      </c>
      <c r="X34" s="9">
        <v>2009.0</v>
      </c>
      <c r="Y34" s="24">
        <v>0.017214</v>
      </c>
      <c r="Z34" s="24">
        <v>0.186711</v>
      </c>
      <c r="AA34" s="24">
        <v>0.147896</v>
      </c>
      <c r="AB34" s="9">
        <v>291760.0</v>
      </c>
      <c r="AC34" s="9">
        <v>248610.0</v>
      </c>
      <c r="AD34" s="9">
        <v>43150.0</v>
      </c>
      <c r="AE34" s="24">
        <v>0.147896</v>
      </c>
      <c r="AF34" s="25">
        <f t="shared" si="5"/>
        <v>0.8528510722</v>
      </c>
    </row>
    <row r="35">
      <c r="C35" s="9">
        <v>10.0</v>
      </c>
      <c r="D35" s="24">
        <v>0.034855</v>
      </c>
      <c r="E35" s="24">
        <v>0.011513</v>
      </c>
      <c r="F35" s="9">
        <v>291759.0</v>
      </c>
      <c r="G35" s="9">
        <v>288400.0</v>
      </c>
      <c r="H35" s="9">
        <v>3359.0</v>
      </c>
      <c r="I35" s="24">
        <v>0.011513</v>
      </c>
      <c r="J35" s="24">
        <v>0.143856</v>
      </c>
      <c r="K35" s="24">
        <v>0.076431</v>
      </c>
      <c r="L35" s="9">
        <v>583519.0</v>
      </c>
      <c r="M35" s="9">
        <v>538920.0</v>
      </c>
      <c r="N35" s="9">
        <v>44599.0</v>
      </c>
      <c r="O35" s="24">
        <v>0.076431</v>
      </c>
      <c r="P35" s="25">
        <f t="shared" si="4"/>
        <v>0.8814902658</v>
      </c>
      <c r="S35" s="9">
        <v>10.0</v>
      </c>
      <c r="T35" s="24">
        <v>0.025452</v>
      </c>
      <c r="U35" s="24">
        <v>0.009055</v>
      </c>
      <c r="V35" s="9">
        <v>291759.0</v>
      </c>
      <c r="W35" s="9">
        <v>289117.0</v>
      </c>
      <c r="X35" s="9">
        <v>2642.0</v>
      </c>
      <c r="Y35" s="24">
        <v>0.009055</v>
      </c>
      <c r="Z35" s="24">
        <v>0.106081</v>
      </c>
      <c r="AA35" s="24">
        <v>0.078476</v>
      </c>
      <c r="AB35" s="9">
        <v>583519.0</v>
      </c>
      <c r="AC35" s="9">
        <v>537727.0</v>
      </c>
      <c r="AD35" s="9">
        <v>45792.0</v>
      </c>
      <c r="AE35" s="24">
        <v>0.078476</v>
      </c>
      <c r="AF35" s="25">
        <f t="shared" si="5"/>
        <v>0.9050696709</v>
      </c>
    </row>
    <row r="36">
      <c r="C36" s="9">
        <v>20.0</v>
      </c>
      <c r="D36" s="24">
        <v>0.009854</v>
      </c>
      <c r="E36" s="24">
        <v>0.005458</v>
      </c>
      <c r="F36" s="9">
        <v>583519.0</v>
      </c>
      <c r="G36" s="9">
        <v>580334.0</v>
      </c>
      <c r="H36" s="9">
        <v>3185.0</v>
      </c>
      <c r="I36" s="24">
        <v>0.005458</v>
      </c>
      <c r="J36" s="24">
        <v>0.076855</v>
      </c>
      <c r="K36" s="24">
        <v>0.040945</v>
      </c>
      <c r="L36" s="9">
        <v>1167038.0</v>
      </c>
      <c r="M36" s="9">
        <v>1119254.0</v>
      </c>
      <c r="N36" s="9">
        <v>47784.0</v>
      </c>
      <c r="O36" s="24">
        <v>0.040945</v>
      </c>
      <c r="P36" s="25">
        <f t="shared" si="4"/>
        <v>0.9444411503</v>
      </c>
      <c r="S36" s="9">
        <v>20.0</v>
      </c>
      <c r="T36" s="24">
        <v>0.01023</v>
      </c>
      <c r="U36" s="24">
        <v>0.003984</v>
      </c>
      <c r="V36" s="9">
        <v>583519.0</v>
      </c>
      <c r="W36" s="9">
        <v>581194.0</v>
      </c>
      <c r="X36" s="9">
        <v>2325.0</v>
      </c>
      <c r="Y36" s="24">
        <v>0.003984</v>
      </c>
      <c r="Z36" s="24">
        <v>0.058156</v>
      </c>
      <c r="AA36" s="24">
        <v>0.04123</v>
      </c>
      <c r="AB36" s="9">
        <v>1167038.0</v>
      </c>
      <c r="AC36" s="9">
        <v>1118921.0</v>
      </c>
      <c r="AD36" s="9">
        <v>48117.0</v>
      </c>
      <c r="AE36" s="24">
        <v>0.04123</v>
      </c>
      <c r="AF36" s="25">
        <f t="shared" si="5"/>
        <v>0.9510228283</v>
      </c>
    </row>
    <row r="37">
      <c r="C37" s="9">
        <v>100.0</v>
      </c>
      <c r="D37" s="24">
        <v>7.53E-4</v>
      </c>
      <c r="E37" s="24">
        <v>6.02E-4</v>
      </c>
      <c r="F37" s="9">
        <v>4668151.0</v>
      </c>
      <c r="G37" s="9">
        <v>4665340.0</v>
      </c>
      <c r="H37" s="9">
        <v>2811.0</v>
      </c>
      <c r="I37" s="24">
        <v>6.02E-4</v>
      </c>
      <c r="J37" s="24">
        <v>0.015973</v>
      </c>
      <c r="K37" s="24">
        <v>0.008671</v>
      </c>
      <c r="L37" s="9">
        <v>5835189.0</v>
      </c>
      <c r="M37" s="9">
        <v>5784594.0</v>
      </c>
      <c r="N37" s="9">
        <v>50595.0</v>
      </c>
      <c r="O37" s="24">
        <v>0.008671</v>
      </c>
      <c r="P37" s="25">
        <f t="shared" si="4"/>
        <v>1</v>
      </c>
      <c r="S37" s="9">
        <v>100.0</v>
      </c>
      <c r="T37" s="24">
        <v>0.001125</v>
      </c>
      <c r="U37" s="24">
        <v>5.31E-4</v>
      </c>
      <c r="V37" s="9">
        <v>4668151.0</v>
      </c>
      <c r="W37" s="9">
        <v>4665673.0</v>
      </c>
      <c r="X37" s="9">
        <v>2478.0</v>
      </c>
      <c r="Y37" s="24">
        <v>5.31E-4</v>
      </c>
      <c r="Z37" s="24">
        <v>0.012531</v>
      </c>
      <c r="AA37" s="24">
        <v>0.008671</v>
      </c>
      <c r="AB37" s="9">
        <v>5835189.0</v>
      </c>
      <c r="AC37" s="9">
        <v>5784594.0</v>
      </c>
      <c r="AD37" s="9">
        <v>50595.0</v>
      </c>
      <c r="AE37" s="24">
        <v>0.008671</v>
      </c>
      <c r="AF37" s="25">
        <f t="shared" si="5"/>
        <v>1</v>
      </c>
    </row>
    <row r="38">
      <c r="D38" s="30"/>
      <c r="E38" s="31"/>
      <c r="F38" s="31"/>
      <c r="G38" s="31"/>
      <c r="H38" s="31"/>
      <c r="M38" s="17" t="s">
        <v>64</v>
      </c>
      <c r="T38" s="30"/>
      <c r="U38" s="31"/>
      <c r="V38" s="31"/>
      <c r="W38" s="31"/>
      <c r="X38" s="31"/>
      <c r="AB38" s="2" t="s">
        <v>65</v>
      </c>
    </row>
    <row r="39">
      <c r="C39" s="2" t="s">
        <v>55</v>
      </c>
      <c r="D39" s="32">
        <v>0.925719512693227</v>
      </c>
      <c r="E39" s="31"/>
      <c r="F39" s="31"/>
      <c r="G39" s="31"/>
      <c r="H39" s="31"/>
      <c r="M39" s="8" t="s">
        <v>18</v>
      </c>
      <c r="N39" s="8" t="s">
        <v>19</v>
      </c>
      <c r="S39" s="2" t="s">
        <v>55</v>
      </c>
      <c r="T39" s="32">
        <v>0.906335380572445</v>
      </c>
      <c r="U39" s="31"/>
      <c r="V39" s="31"/>
      <c r="W39" s="31"/>
      <c r="X39" s="31"/>
      <c r="AB39" s="8" t="s">
        <v>18</v>
      </c>
      <c r="AC39" s="8" t="s">
        <v>19</v>
      </c>
      <c r="AD39" s="25"/>
    </row>
    <row r="40">
      <c r="C40" s="17" t="s">
        <v>56</v>
      </c>
      <c r="D40" s="32">
        <v>0.993785976769561</v>
      </c>
      <c r="E40" s="30"/>
      <c r="M40" s="9">
        <v>1.0</v>
      </c>
      <c r="N40" s="10">
        <f t="shared" ref="N40:N45" si="6">P32</f>
        <v>0.6327502718</v>
      </c>
      <c r="S40" s="17" t="s">
        <v>56</v>
      </c>
      <c r="T40" s="32">
        <v>0.994305240155888</v>
      </c>
      <c r="U40" s="30"/>
      <c r="AB40" s="9">
        <v>1.0</v>
      </c>
      <c r="AC40" s="10">
        <v>0.6601640478308133</v>
      </c>
    </row>
    <row r="41">
      <c r="C41" s="17" t="s">
        <v>57</v>
      </c>
      <c r="D41" s="32">
        <v>0.67184540506845</v>
      </c>
      <c r="M41" s="9">
        <v>3.0</v>
      </c>
      <c r="N41" s="10">
        <f t="shared" si="6"/>
        <v>0.7643443028</v>
      </c>
      <c r="S41" s="17" t="s">
        <v>57</v>
      </c>
      <c r="T41" s="32">
        <v>0.77312906980402</v>
      </c>
      <c r="AB41" s="9">
        <v>3.0</v>
      </c>
      <c r="AC41" s="10">
        <v>0.8131435912639589</v>
      </c>
    </row>
    <row r="42">
      <c r="C42" s="17" t="s">
        <v>58</v>
      </c>
      <c r="D42" s="34">
        <v>0.553849194584445</v>
      </c>
      <c r="M42" s="9">
        <v>5.0</v>
      </c>
      <c r="N42" s="10">
        <f t="shared" si="6"/>
        <v>0.8151003064</v>
      </c>
      <c r="S42" s="17" t="s">
        <v>58</v>
      </c>
      <c r="T42" s="32">
        <v>0.48575946239747</v>
      </c>
      <c r="AB42" s="9">
        <v>5.0</v>
      </c>
      <c r="AC42" s="10">
        <v>0.85285107224034</v>
      </c>
    </row>
    <row r="43">
      <c r="C43" s="17" t="s">
        <v>59</v>
      </c>
      <c r="D43" s="32">
        <v>0.607167620038134</v>
      </c>
      <c r="M43" s="9">
        <v>10.0</v>
      </c>
      <c r="N43" s="10">
        <f t="shared" si="6"/>
        <v>0.8814902658</v>
      </c>
      <c r="S43" s="17" t="s">
        <v>59</v>
      </c>
      <c r="T43" s="32">
        <v>0.59664497960769</v>
      </c>
      <c r="AB43" s="9">
        <v>10.0</v>
      </c>
      <c r="AC43" s="10">
        <v>0.9050696709160985</v>
      </c>
    </row>
    <row r="44">
      <c r="M44" s="9">
        <v>20.0</v>
      </c>
      <c r="N44" s="10">
        <f t="shared" si="6"/>
        <v>0.9444411503</v>
      </c>
      <c r="AB44" s="9">
        <v>20.0</v>
      </c>
      <c r="AC44" s="10">
        <v>0.9510228283427216</v>
      </c>
    </row>
    <row r="45">
      <c r="M45" s="9">
        <v>100.0</v>
      </c>
      <c r="N45" s="10">
        <f t="shared" si="6"/>
        <v>1</v>
      </c>
      <c r="AB45" s="9">
        <v>100.0</v>
      </c>
      <c r="AC45" s="10">
        <v>1.0</v>
      </c>
    </row>
    <row r="49"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>
      <c r="S50" s="30"/>
    </row>
    <row r="51">
      <c r="S51" s="30"/>
    </row>
    <row r="52">
      <c r="S52" s="30"/>
    </row>
    <row r="53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S53" s="30"/>
    </row>
    <row r="54">
      <c r="C54" s="30"/>
      <c r="S54" s="30"/>
    </row>
    <row r="55">
      <c r="C55" s="30"/>
      <c r="S55" s="30"/>
    </row>
    <row r="56">
      <c r="C56" s="30"/>
    </row>
    <row r="57">
      <c r="C57" s="30"/>
    </row>
    <row r="58">
      <c r="C58" s="30"/>
    </row>
    <row r="59">
      <c r="C59" s="30"/>
      <c r="AC59" s="2" t="s">
        <v>66</v>
      </c>
    </row>
    <row r="60">
      <c r="AA60" s="2" t="s">
        <v>67</v>
      </c>
      <c r="AC60" s="2" t="s">
        <v>68</v>
      </c>
    </row>
    <row r="62">
      <c r="AA62" s="2" t="s">
        <v>69</v>
      </c>
      <c r="AC62" s="2" t="s">
        <v>70</v>
      </c>
    </row>
    <row r="63">
      <c r="AA63" s="2" t="s">
        <v>71</v>
      </c>
      <c r="AC63" s="2" t="s">
        <v>72</v>
      </c>
    </row>
    <row r="86">
      <c r="R86" s="35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>
      <c r="R87" s="30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>
      <c r="R88" s="30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>
      <c r="R89" s="30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>
      <c r="R90" s="30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>
      <c r="R91" s="30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>
      <c r="R92" s="30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</sheetData>
  <mergeCells count="9">
    <mergeCell ref="S30:AE30"/>
    <mergeCell ref="AB38:AC38"/>
    <mergeCell ref="C9:O9"/>
    <mergeCell ref="S9:AE9"/>
    <mergeCell ref="C10:O10"/>
    <mergeCell ref="S10:AE10"/>
    <mergeCell ref="C29:O29"/>
    <mergeCell ref="S29:AE29"/>
    <mergeCell ref="C30:O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2" t="s">
        <v>23</v>
      </c>
    </row>
    <row r="3">
      <c r="C3" s="14" t="s">
        <v>24</v>
      </c>
      <c r="D3" s="15" t="s">
        <v>25</v>
      </c>
      <c r="S3" s="14" t="s">
        <v>24</v>
      </c>
      <c r="T3" s="15" t="s">
        <v>26</v>
      </c>
    </row>
    <row r="4">
      <c r="C4" s="11"/>
      <c r="D4" s="11"/>
      <c r="S4" s="11"/>
      <c r="T4" s="11"/>
    </row>
    <row r="5">
      <c r="C5" s="14" t="s">
        <v>27</v>
      </c>
      <c r="D5" s="15" t="s">
        <v>28</v>
      </c>
      <c r="S5" s="14" t="s">
        <v>27</v>
      </c>
      <c r="T5" s="15" t="s">
        <v>29</v>
      </c>
    </row>
    <row r="7">
      <c r="C7" s="16" t="s">
        <v>30</v>
      </c>
      <c r="D7" s="17" t="s">
        <v>73</v>
      </c>
      <c r="S7" s="16" t="s">
        <v>30</v>
      </c>
      <c r="T7" s="17" t="s">
        <v>74</v>
      </c>
    </row>
    <row r="8">
      <c r="AE8" s="18">
        <v>113537.0</v>
      </c>
    </row>
    <row r="9">
      <c r="C9" s="19" t="s">
        <v>33</v>
      </c>
      <c r="S9" s="19" t="s">
        <v>33</v>
      </c>
    </row>
    <row r="10">
      <c r="C10" s="20" t="s">
        <v>75</v>
      </c>
      <c r="S10" s="21" t="s">
        <v>76</v>
      </c>
    </row>
    <row r="11">
      <c r="C11" s="8" t="s">
        <v>36</v>
      </c>
      <c r="D11" s="8" t="s">
        <v>77</v>
      </c>
      <c r="E11" s="22" t="s">
        <v>38</v>
      </c>
      <c r="F11" s="22" t="s">
        <v>39</v>
      </c>
      <c r="G11" s="22" t="s">
        <v>40</v>
      </c>
      <c r="H11" s="22" t="s">
        <v>41</v>
      </c>
      <c r="I11" s="22" t="s">
        <v>42</v>
      </c>
      <c r="J11" s="8" t="s">
        <v>78</v>
      </c>
      <c r="K11" s="22" t="s">
        <v>44</v>
      </c>
      <c r="L11" s="8" t="s">
        <v>45</v>
      </c>
      <c r="M11" s="22" t="s">
        <v>46</v>
      </c>
      <c r="N11" s="22" t="s">
        <v>47</v>
      </c>
      <c r="O11" s="22" t="s">
        <v>48</v>
      </c>
      <c r="S11" s="8" t="s">
        <v>36</v>
      </c>
      <c r="T11" s="36" t="s">
        <v>79</v>
      </c>
      <c r="U11" s="22" t="s">
        <v>38</v>
      </c>
      <c r="V11" s="22" t="s">
        <v>39</v>
      </c>
      <c r="W11" s="22" t="s">
        <v>40</v>
      </c>
      <c r="X11" s="22" t="s">
        <v>41</v>
      </c>
      <c r="Y11" s="22" t="s">
        <v>42</v>
      </c>
      <c r="Z11" s="36" t="s">
        <v>78</v>
      </c>
      <c r="AA11" s="22" t="s">
        <v>44</v>
      </c>
      <c r="AB11" s="8" t="s">
        <v>45</v>
      </c>
      <c r="AC11" s="22" t="s">
        <v>46</v>
      </c>
      <c r="AD11" s="22" t="s">
        <v>47</v>
      </c>
      <c r="AE11" s="22" t="s">
        <v>48</v>
      </c>
    </row>
    <row r="12">
      <c r="C12" s="9">
        <v>1.0</v>
      </c>
      <c r="D12" s="24">
        <v>0.990961</v>
      </c>
      <c r="E12" s="24">
        <v>0.686929</v>
      </c>
      <c r="F12" s="9">
        <v>63912.0</v>
      </c>
      <c r="G12" s="9">
        <v>20009.0</v>
      </c>
      <c r="H12" s="9">
        <v>43903.0</v>
      </c>
      <c r="I12" s="24">
        <v>0.686929</v>
      </c>
      <c r="J12" s="24">
        <v>0.990961</v>
      </c>
      <c r="K12" s="24">
        <v>0.686929</v>
      </c>
      <c r="L12" s="9">
        <v>63912.0</v>
      </c>
      <c r="M12" s="9">
        <v>20009.0</v>
      </c>
      <c r="N12" s="9">
        <v>43903.0</v>
      </c>
      <c r="O12" s="24">
        <v>0.686929</v>
      </c>
      <c r="P12" s="25">
        <f t="shared" ref="P12:P17" si="1">N12/$N$17</f>
        <v>0.7566482257</v>
      </c>
      <c r="R12" s="2" t="s">
        <v>80</v>
      </c>
      <c r="S12" s="9">
        <v>1.0</v>
      </c>
      <c r="T12" s="24">
        <v>0.994871</v>
      </c>
      <c r="U12" s="24">
        <v>0.854814</v>
      </c>
      <c r="V12" s="9">
        <v>70599.0</v>
      </c>
      <c r="W12" s="9">
        <v>10250.0</v>
      </c>
      <c r="X12" s="9">
        <v>60349.0</v>
      </c>
      <c r="Y12" s="24">
        <v>0.854814</v>
      </c>
      <c r="Z12" s="24">
        <v>0.994871</v>
      </c>
      <c r="AA12" s="24">
        <v>0.854814</v>
      </c>
      <c r="AB12" s="9">
        <v>70599.0</v>
      </c>
      <c r="AC12" s="9">
        <v>10250.0</v>
      </c>
      <c r="AD12" s="9">
        <v>60349.0</v>
      </c>
      <c r="AE12" s="24">
        <v>0.854814</v>
      </c>
      <c r="AF12" s="25">
        <f t="shared" ref="AF12:AF17" si="2">AD12/$AD$17</f>
        <v>0.490426967</v>
      </c>
    </row>
    <row r="13">
      <c r="C13" s="9">
        <v>3.0</v>
      </c>
      <c r="D13" s="24">
        <v>0.824407</v>
      </c>
      <c r="E13" s="24">
        <v>0.064996</v>
      </c>
      <c r="F13" s="9">
        <v>127824.0</v>
      </c>
      <c r="G13" s="9">
        <v>119516.0</v>
      </c>
      <c r="H13" s="9">
        <v>8308.0</v>
      </c>
      <c r="I13" s="24">
        <v>0.064996</v>
      </c>
      <c r="J13" s="24">
        <v>0.879925</v>
      </c>
      <c r="K13" s="24">
        <v>0.272307</v>
      </c>
      <c r="L13" s="9">
        <v>191736.0</v>
      </c>
      <c r="M13" s="9">
        <v>139525.0</v>
      </c>
      <c r="N13" s="9">
        <v>52211.0</v>
      </c>
      <c r="O13" s="24">
        <v>0.272307</v>
      </c>
      <c r="P13" s="25">
        <f t="shared" si="1"/>
        <v>0.8998328249</v>
      </c>
      <c r="R13" s="2" t="s">
        <v>81</v>
      </c>
      <c r="S13" s="9">
        <v>3.0</v>
      </c>
      <c r="T13" s="24">
        <v>0.926493</v>
      </c>
      <c r="U13" s="24">
        <v>0.277614</v>
      </c>
      <c r="V13" s="9">
        <v>141196.0</v>
      </c>
      <c r="W13" s="9">
        <v>101998.0</v>
      </c>
      <c r="X13" s="9">
        <v>39198.0</v>
      </c>
      <c r="Y13" s="24">
        <v>0.277614</v>
      </c>
      <c r="Z13" s="24">
        <v>0.949286</v>
      </c>
      <c r="AA13" s="24">
        <v>0.470016</v>
      </c>
      <c r="AB13" s="9">
        <v>211795.0</v>
      </c>
      <c r="AC13" s="9">
        <v>112248.0</v>
      </c>
      <c r="AD13" s="9">
        <v>99547.0</v>
      </c>
      <c r="AE13" s="24">
        <v>0.470016</v>
      </c>
      <c r="AF13" s="25">
        <f t="shared" si="2"/>
        <v>0.8089700457</v>
      </c>
    </row>
    <row r="14">
      <c r="C14" s="9">
        <v>5.0</v>
      </c>
      <c r="D14" s="24">
        <v>0.565376</v>
      </c>
      <c r="E14" s="24">
        <v>0.013534</v>
      </c>
      <c r="F14" s="9">
        <v>127824.0</v>
      </c>
      <c r="G14" s="9">
        <v>126094.0</v>
      </c>
      <c r="H14" s="9">
        <v>1730.0</v>
      </c>
      <c r="I14" s="24">
        <v>0.013534</v>
      </c>
      <c r="J14" s="24">
        <v>0.754105</v>
      </c>
      <c r="K14" s="24">
        <v>0.168798</v>
      </c>
      <c r="L14" s="9">
        <v>319560.0</v>
      </c>
      <c r="M14" s="9">
        <v>265619.0</v>
      </c>
      <c r="N14" s="9">
        <v>53941.0</v>
      </c>
      <c r="O14" s="24">
        <v>0.168798</v>
      </c>
      <c r="P14" s="25">
        <f t="shared" si="1"/>
        <v>0.9296485876</v>
      </c>
      <c r="R14" s="2" t="s">
        <v>82</v>
      </c>
      <c r="S14" s="9">
        <v>5.0</v>
      </c>
      <c r="T14" s="24">
        <v>0.768075</v>
      </c>
      <c r="U14" s="24">
        <v>0.063274</v>
      </c>
      <c r="V14" s="9">
        <v>141196.0</v>
      </c>
      <c r="W14" s="9">
        <v>132262.0</v>
      </c>
      <c r="X14" s="9">
        <v>8934.0</v>
      </c>
      <c r="Y14" s="24">
        <v>0.063274</v>
      </c>
      <c r="Z14" s="24">
        <v>0.876802</v>
      </c>
      <c r="AA14" s="24">
        <v>0.307319</v>
      </c>
      <c r="AB14" s="9">
        <v>352991.0</v>
      </c>
      <c r="AC14" s="9">
        <v>244510.0</v>
      </c>
      <c r="AD14" s="9">
        <v>108481.0</v>
      </c>
      <c r="AE14" s="24">
        <v>0.307319</v>
      </c>
      <c r="AF14" s="25">
        <f t="shared" si="2"/>
        <v>0.8815723178</v>
      </c>
    </row>
    <row r="15">
      <c r="C15" s="9">
        <v>10.0</v>
      </c>
      <c r="D15" s="24">
        <v>0.330867</v>
      </c>
      <c r="E15" s="24">
        <v>0.004954</v>
      </c>
      <c r="F15" s="9">
        <v>319560.0</v>
      </c>
      <c r="G15" s="9">
        <v>317977.0</v>
      </c>
      <c r="H15" s="9">
        <v>1583.0</v>
      </c>
      <c r="I15" s="24">
        <v>0.004954</v>
      </c>
      <c r="J15" s="24">
        <v>0.542486</v>
      </c>
      <c r="K15" s="24">
        <v>0.086876</v>
      </c>
      <c r="L15" s="9">
        <v>639120.0</v>
      </c>
      <c r="M15" s="9">
        <v>583596.0</v>
      </c>
      <c r="N15" s="9">
        <v>55524.0</v>
      </c>
      <c r="O15" s="24">
        <v>0.086876</v>
      </c>
      <c r="P15" s="25">
        <f t="shared" si="1"/>
        <v>0.9569308722</v>
      </c>
      <c r="Q15" s="27">
        <v>530741.0</v>
      </c>
      <c r="R15" s="2" t="s">
        <v>83</v>
      </c>
      <c r="S15" s="9">
        <v>10.0</v>
      </c>
      <c r="T15" s="24">
        <v>0.510444</v>
      </c>
      <c r="U15" s="24">
        <v>0.021581</v>
      </c>
      <c r="V15" s="9">
        <v>352991.0</v>
      </c>
      <c r="W15" s="9">
        <v>345373.0</v>
      </c>
      <c r="X15" s="9">
        <v>7618.0</v>
      </c>
      <c r="Y15" s="24">
        <v>0.021581</v>
      </c>
      <c r="Z15" s="24">
        <v>0.693623</v>
      </c>
      <c r="AA15" s="24">
        <v>0.16445</v>
      </c>
      <c r="AB15" s="9">
        <v>705982.0</v>
      </c>
      <c r="AC15" s="9">
        <v>589883.0</v>
      </c>
      <c r="AD15" s="9">
        <v>116099.0</v>
      </c>
      <c r="AE15" s="24">
        <v>0.16445</v>
      </c>
      <c r="AF15" s="25">
        <f t="shared" si="2"/>
        <v>0.9434800982</v>
      </c>
    </row>
    <row r="16">
      <c r="C16" s="9">
        <v>20.0</v>
      </c>
      <c r="D16" s="24">
        <v>0.164289</v>
      </c>
      <c r="E16" s="24">
        <v>0.001976</v>
      </c>
      <c r="F16" s="9">
        <v>639120.0</v>
      </c>
      <c r="G16" s="9">
        <v>637857.0</v>
      </c>
      <c r="H16" s="9">
        <v>1263.0</v>
      </c>
      <c r="I16" s="24">
        <v>0.001976</v>
      </c>
      <c r="J16" s="24">
        <v>0.353388</v>
      </c>
      <c r="K16" s="24">
        <v>0.044426</v>
      </c>
      <c r="L16" s="9">
        <v>1278240.0</v>
      </c>
      <c r="M16" s="9">
        <v>1221453.0</v>
      </c>
      <c r="N16" s="9">
        <v>56787.0</v>
      </c>
      <c r="O16" s="24">
        <v>0.044426</v>
      </c>
      <c r="P16" s="25">
        <f t="shared" si="1"/>
        <v>0.9786981025</v>
      </c>
      <c r="S16" s="9">
        <v>20.0</v>
      </c>
      <c r="T16" s="24">
        <v>0.238109</v>
      </c>
      <c r="U16" s="24">
        <v>0.005514</v>
      </c>
      <c r="V16" s="9">
        <v>705982.0</v>
      </c>
      <c r="W16" s="9">
        <v>702089.0</v>
      </c>
      <c r="X16" s="9">
        <v>3893.0</v>
      </c>
      <c r="Y16" s="24">
        <v>0.005514</v>
      </c>
      <c r="Z16" s="24">
        <v>0.465866</v>
      </c>
      <c r="AA16" s="24">
        <v>0.084982</v>
      </c>
      <c r="AB16" s="9">
        <v>1411964.0</v>
      </c>
      <c r="AC16" s="9">
        <v>1291972.0</v>
      </c>
      <c r="AD16" s="9">
        <v>119992.0</v>
      </c>
      <c r="AE16" s="24">
        <v>0.084982</v>
      </c>
      <c r="AF16" s="25">
        <f t="shared" si="2"/>
        <v>0.9751166155</v>
      </c>
    </row>
    <row r="17">
      <c r="C17" s="9">
        <v>100.0</v>
      </c>
      <c r="D17" s="24">
        <v>0.022582</v>
      </c>
      <c r="E17" s="24">
        <v>2.42E-4</v>
      </c>
      <c r="F17" s="9">
        <v>5112957.0</v>
      </c>
      <c r="G17" s="9">
        <v>5111721.0</v>
      </c>
      <c r="H17" s="9">
        <v>1236.0</v>
      </c>
      <c r="I17" s="24">
        <v>2.42E-4</v>
      </c>
      <c r="J17" s="24">
        <v>0.088743</v>
      </c>
      <c r="K17" s="24">
        <v>0.009079</v>
      </c>
      <c r="L17" s="9">
        <v>6391197.0</v>
      </c>
      <c r="M17" s="9">
        <v>6333174.0</v>
      </c>
      <c r="N17" s="9">
        <v>58023.0</v>
      </c>
      <c r="O17" s="24">
        <v>0.009079</v>
      </c>
      <c r="P17" s="25">
        <f t="shared" si="1"/>
        <v>1</v>
      </c>
      <c r="S17" s="9">
        <v>100.0</v>
      </c>
      <c r="T17" s="24">
        <v>0.032437</v>
      </c>
      <c r="U17" s="24">
        <v>5.42E-4</v>
      </c>
      <c r="V17" s="9">
        <v>5647855.0</v>
      </c>
      <c r="W17" s="9">
        <v>5644793.0</v>
      </c>
      <c r="X17" s="9">
        <v>3062.0</v>
      </c>
      <c r="Y17" s="24">
        <v>5.42E-4</v>
      </c>
      <c r="Z17" s="24">
        <v>0.119123</v>
      </c>
      <c r="AA17" s="24">
        <v>0.01743</v>
      </c>
      <c r="AB17" s="29">
        <v>7059819.0</v>
      </c>
      <c r="AC17" s="9">
        <v>6936765.0</v>
      </c>
      <c r="AD17" s="9">
        <v>123054.0</v>
      </c>
      <c r="AE17" s="24">
        <v>0.01743</v>
      </c>
      <c r="AF17" s="25">
        <f t="shared" si="2"/>
        <v>1</v>
      </c>
    </row>
    <row r="18">
      <c r="D18" s="30"/>
      <c r="E18" s="31"/>
      <c r="F18" s="31"/>
      <c r="G18" s="31"/>
      <c r="H18" s="31"/>
      <c r="M18" s="17" t="s">
        <v>53</v>
      </c>
      <c r="AC18" s="17" t="s">
        <v>84</v>
      </c>
    </row>
    <row r="19">
      <c r="C19" s="2" t="s">
        <v>55</v>
      </c>
      <c r="D19" s="32">
        <v>0.970029370613258</v>
      </c>
      <c r="E19" s="31"/>
      <c r="F19" s="31"/>
      <c r="G19" s="31"/>
      <c r="H19" s="31"/>
      <c r="M19" s="8" t="s">
        <v>18</v>
      </c>
      <c r="N19" s="8" t="s">
        <v>19</v>
      </c>
      <c r="S19" s="2" t="s">
        <v>55</v>
      </c>
      <c r="T19" s="32">
        <v>0.96029176598755</v>
      </c>
      <c r="AC19" s="8" t="s">
        <v>18</v>
      </c>
      <c r="AD19" s="8" t="s">
        <v>19</v>
      </c>
    </row>
    <row r="20">
      <c r="C20" s="17" t="s">
        <v>56</v>
      </c>
      <c r="D20" s="32">
        <v>0.961467468457004</v>
      </c>
      <c r="M20" s="9">
        <v>1.0</v>
      </c>
      <c r="N20" s="10">
        <f t="shared" ref="N20:N25" si="3">P12</f>
        <v>0.7566482257</v>
      </c>
      <c r="S20" s="17" t="s">
        <v>56</v>
      </c>
      <c r="T20" s="32">
        <v>0.9395314525769</v>
      </c>
      <c r="AC20" s="9">
        <v>1.0</v>
      </c>
      <c r="AD20" s="10">
        <f t="shared" ref="AD20:AD25" si="4">AF12</f>
        <v>0.490426967</v>
      </c>
    </row>
    <row r="21">
      <c r="C21" s="17" t="s">
        <v>57</v>
      </c>
      <c r="D21" s="32">
        <v>0.181670601126901</v>
      </c>
      <c r="M21" s="9">
        <v>3.0</v>
      </c>
      <c r="N21" s="10">
        <f t="shared" si="3"/>
        <v>0.8998328249</v>
      </c>
      <c r="S21" s="17" t="s">
        <v>57</v>
      </c>
      <c r="T21" s="32">
        <v>0.213850752565843</v>
      </c>
      <c r="AC21" s="9">
        <v>3.0</v>
      </c>
      <c r="AD21" s="10">
        <f t="shared" si="4"/>
        <v>0.8089700457</v>
      </c>
    </row>
    <row r="22">
      <c r="C22" s="17" t="s">
        <v>58</v>
      </c>
      <c r="D22" s="32">
        <v>0.925770815021629</v>
      </c>
      <c r="M22" s="9">
        <v>5.0</v>
      </c>
      <c r="N22" s="10">
        <f t="shared" si="3"/>
        <v>0.9296485876</v>
      </c>
      <c r="S22" s="17" t="s">
        <v>58</v>
      </c>
      <c r="T22" s="32">
        <v>0.92265997041949</v>
      </c>
      <c r="AC22" s="9">
        <v>5.0</v>
      </c>
      <c r="AD22" s="10">
        <f t="shared" si="4"/>
        <v>0.8815723178</v>
      </c>
    </row>
    <row r="23">
      <c r="C23" s="17" t="s">
        <v>59</v>
      </c>
      <c r="D23" s="32">
        <v>0.303736772019304</v>
      </c>
      <c r="M23" s="9">
        <v>10.0</v>
      </c>
      <c r="N23" s="10">
        <f t="shared" si="3"/>
        <v>0.9569308722</v>
      </c>
      <c r="S23" s="17" t="s">
        <v>59</v>
      </c>
      <c r="T23" s="32">
        <v>0.347223347824292</v>
      </c>
      <c r="AC23" s="9">
        <v>10.0</v>
      </c>
      <c r="AD23" s="10">
        <f t="shared" si="4"/>
        <v>0.9434800982</v>
      </c>
    </row>
    <row r="24">
      <c r="M24" s="9">
        <v>20.0</v>
      </c>
      <c r="N24" s="10">
        <f t="shared" si="3"/>
        <v>0.9786981025</v>
      </c>
      <c r="AC24" s="9">
        <v>20.0</v>
      </c>
      <c r="AD24" s="10">
        <f t="shared" si="4"/>
        <v>0.9751166155</v>
      </c>
    </row>
    <row r="25">
      <c r="M25" s="9">
        <v>100.0</v>
      </c>
      <c r="N25" s="10">
        <f t="shared" si="3"/>
        <v>1</v>
      </c>
      <c r="AC25" s="9">
        <v>100.0</v>
      </c>
      <c r="AD25" s="10">
        <f t="shared" si="4"/>
        <v>1</v>
      </c>
    </row>
    <row r="27">
      <c r="C27" s="14" t="s">
        <v>27</v>
      </c>
      <c r="D27" s="15" t="s">
        <v>60</v>
      </c>
      <c r="S27" s="14" t="s">
        <v>27</v>
      </c>
      <c r="T27" s="15" t="s">
        <v>60</v>
      </c>
    </row>
    <row r="28">
      <c r="AE28" s="18">
        <v>44895.0</v>
      </c>
    </row>
    <row r="29">
      <c r="C29" s="19" t="s">
        <v>33</v>
      </c>
      <c r="S29" s="19" t="s">
        <v>33</v>
      </c>
    </row>
    <row r="30">
      <c r="C30" s="20" t="s">
        <v>85</v>
      </c>
      <c r="S30" s="20" t="s">
        <v>86</v>
      </c>
    </row>
    <row r="31">
      <c r="C31" s="8" t="s">
        <v>36</v>
      </c>
      <c r="D31" s="8" t="s">
        <v>77</v>
      </c>
      <c r="E31" s="22" t="s">
        <v>38</v>
      </c>
      <c r="F31" s="22" t="s">
        <v>39</v>
      </c>
      <c r="G31" s="22" t="s">
        <v>40</v>
      </c>
      <c r="H31" s="22" t="s">
        <v>41</v>
      </c>
      <c r="I31" s="22" t="s">
        <v>42</v>
      </c>
      <c r="J31" s="8" t="s">
        <v>78</v>
      </c>
      <c r="K31" s="22" t="s">
        <v>44</v>
      </c>
      <c r="L31" s="8" t="s">
        <v>45</v>
      </c>
      <c r="M31" s="22" t="s">
        <v>46</v>
      </c>
      <c r="N31" s="22" t="s">
        <v>47</v>
      </c>
      <c r="O31" s="22" t="s">
        <v>48</v>
      </c>
      <c r="S31" s="8" t="s">
        <v>36</v>
      </c>
      <c r="T31" s="36" t="s">
        <v>77</v>
      </c>
      <c r="U31" s="22" t="s">
        <v>38</v>
      </c>
      <c r="V31" s="22" t="s">
        <v>39</v>
      </c>
      <c r="W31" s="22" t="s">
        <v>40</v>
      </c>
      <c r="X31" s="22" t="s">
        <v>41</v>
      </c>
      <c r="Y31" s="22" t="s">
        <v>42</v>
      </c>
      <c r="Z31" s="36" t="s">
        <v>78</v>
      </c>
      <c r="AA31" s="22" t="s">
        <v>44</v>
      </c>
      <c r="AB31" s="8" t="s">
        <v>45</v>
      </c>
      <c r="AC31" s="22" t="s">
        <v>46</v>
      </c>
      <c r="AD31" s="22" t="s">
        <v>47</v>
      </c>
      <c r="AE31" s="22" t="s">
        <v>48</v>
      </c>
    </row>
    <row r="32">
      <c r="C32" s="9">
        <v>1.0</v>
      </c>
      <c r="D32" s="24">
        <v>0.99107</v>
      </c>
      <c r="E32" s="24">
        <v>0.564951</v>
      </c>
      <c r="F32" s="9">
        <v>58352.0</v>
      </c>
      <c r="G32" s="9">
        <v>25386.0</v>
      </c>
      <c r="H32" s="9">
        <v>32966.0</v>
      </c>
      <c r="I32" s="24">
        <v>0.564951</v>
      </c>
      <c r="J32" s="24">
        <v>0.99107</v>
      </c>
      <c r="K32" s="24">
        <v>0.564951</v>
      </c>
      <c r="L32" s="9">
        <v>58352.0</v>
      </c>
      <c r="M32" s="9">
        <v>25386.0</v>
      </c>
      <c r="N32" s="9">
        <v>32966.0</v>
      </c>
      <c r="O32" s="24">
        <v>0.564951</v>
      </c>
      <c r="P32" s="25">
        <f t="shared" ref="P32:P37" si="5">N32/$N$37</f>
        <v>0.6515663603</v>
      </c>
      <c r="R32" s="2" t="s">
        <v>87</v>
      </c>
      <c r="S32" s="9">
        <v>1.0</v>
      </c>
      <c r="T32" s="24">
        <v>0.974104</v>
      </c>
      <c r="U32" s="24">
        <v>0.572577</v>
      </c>
      <c r="V32" s="9">
        <v>58352.0</v>
      </c>
      <c r="W32" s="9">
        <v>24941.0</v>
      </c>
      <c r="X32" s="9">
        <v>33411.0</v>
      </c>
      <c r="Y32" s="24">
        <v>0.572577</v>
      </c>
      <c r="Z32" s="24">
        <v>0.974104</v>
      </c>
      <c r="AA32" s="24">
        <v>0.572577</v>
      </c>
      <c r="AB32" s="9">
        <v>58352.0</v>
      </c>
      <c r="AC32" s="9">
        <v>24941.0</v>
      </c>
      <c r="AD32" s="9">
        <v>33411.0</v>
      </c>
      <c r="AE32" s="24">
        <v>0.572577</v>
      </c>
      <c r="AF32" s="25">
        <f t="shared" ref="AF32:AF37" si="6">AD32/$AD$37</f>
        <v>0.6603616958</v>
      </c>
    </row>
    <row r="33">
      <c r="C33" s="9">
        <v>3.0</v>
      </c>
      <c r="D33" s="24">
        <v>0.935225</v>
      </c>
      <c r="E33" s="24">
        <v>0.060092</v>
      </c>
      <c r="F33" s="9">
        <v>116704.0</v>
      </c>
      <c r="G33" s="9">
        <v>109691.0</v>
      </c>
      <c r="H33" s="9">
        <v>7013.0</v>
      </c>
      <c r="I33" s="24">
        <v>0.060092</v>
      </c>
      <c r="J33" s="24">
        <v>0.95384</v>
      </c>
      <c r="K33" s="24">
        <v>0.228378</v>
      </c>
      <c r="L33" s="9">
        <v>175056.0</v>
      </c>
      <c r="M33" s="9">
        <v>135077.0</v>
      </c>
      <c r="N33" s="9">
        <v>39979.0</v>
      </c>
      <c r="O33" s="24">
        <v>0.228378</v>
      </c>
      <c r="P33" s="25">
        <f t="shared" si="5"/>
        <v>0.790176895</v>
      </c>
      <c r="R33" s="2" t="s">
        <v>88</v>
      </c>
      <c r="S33" s="9">
        <v>3.0</v>
      </c>
      <c r="T33" s="24">
        <v>0.821341</v>
      </c>
      <c r="U33" s="24">
        <v>0.071257</v>
      </c>
      <c r="V33" s="9">
        <v>116704.0</v>
      </c>
      <c r="W33" s="9">
        <v>108388.0</v>
      </c>
      <c r="X33" s="9">
        <v>8316.0</v>
      </c>
      <c r="Y33" s="24">
        <v>0.071257</v>
      </c>
      <c r="Z33" s="24">
        <v>0.872262</v>
      </c>
      <c r="AA33" s="24">
        <v>0.238364</v>
      </c>
      <c r="AB33" s="9">
        <v>175056.0</v>
      </c>
      <c r="AC33" s="9">
        <v>133329.0</v>
      </c>
      <c r="AD33" s="9">
        <v>41727.0</v>
      </c>
      <c r="AE33" s="24">
        <v>0.238364</v>
      </c>
      <c r="AF33" s="25">
        <f t="shared" si="6"/>
        <v>0.8247257634</v>
      </c>
    </row>
    <row r="34">
      <c r="C34" s="9">
        <v>5.0</v>
      </c>
      <c r="D34" s="24">
        <v>0.868113</v>
      </c>
      <c r="E34" s="24">
        <v>0.016726</v>
      </c>
      <c r="F34" s="9">
        <v>116704.0</v>
      </c>
      <c r="G34" s="9">
        <v>114752.0</v>
      </c>
      <c r="H34" s="9">
        <v>1952.0</v>
      </c>
      <c r="I34" s="24">
        <v>0.016726</v>
      </c>
      <c r="J34" s="24">
        <v>0.919549</v>
      </c>
      <c r="K34" s="24">
        <v>0.143717</v>
      </c>
      <c r="L34" s="9">
        <v>291760.0</v>
      </c>
      <c r="M34" s="9">
        <v>249829.0</v>
      </c>
      <c r="N34" s="9">
        <v>41931.0</v>
      </c>
      <c r="O34" s="24">
        <v>0.143717</v>
      </c>
      <c r="P34" s="25">
        <f t="shared" si="5"/>
        <v>0.8287577824</v>
      </c>
      <c r="Q34" s="30"/>
      <c r="R34" s="2" t="s">
        <v>89</v>
      </c>
      <c r="S34" s="9">
        <v>5.0</v>
      </c>
      <c r="T34" s="24">
        <v>0.639654</v>
      </c>
      <c r="U34" s="24">
        <v>0.017172</v>
      </c>
      <c r="V34" s="9">
        <v>116704.0</v>
      </c>
      <c r="W34" s="9">
        <v>114700.0</v>
      </c>
      <c r="X34" s="9">
        <v>2004.0</v>
      </c>
      <c r="Y34" s="24">
        <v>0.017172</v>
      </c>
      <c r="Z34" s="24">
        <v>0.779219</v>
      </c>
      <c r="AA34" s="24">
        <v>0.149887</v>
      </c>
      <c r="AB34" s="9">
        <v>291760.0</v>
      </c>
      <c r="AC34" s="9">
        <v>248029.0</v>
      </c>
      <c r="AD34" s="9">
        <v>43731.0</v>
      </c>
      <c r="AE34" s="24">
        <v>0.149887</v>
      </c>
      <c r="AF34" s="25">
        <f t="shared" si="6"/>
        <v>0.8643344204</v>
      </c>
    </row>
    <row r="35">
      <c r="C35" s="9">
        <v>10.0</v>
      </c>
      <c r="D35" s="24">
        <v>0.732364</v>
      </c>
      <c r="E35" s="24">
        <v>0.010858</v>
      </c>
      <c r="F35" s="9">
        <v>291759.0</v>
      </c>
      <c r="G35" s="9">
        <v>288591.0</v>
      </c>
      <c r="H35" s="9">
        <v>3168.0</v>
      </c>
      <c r="I35" s="24">
        <v>0.010858</v>
      </c>
      <c r="J35" s="24">
        <v>0.825957</v>
      </c>
      <c r="K35" s="24">
        <v>0.077288</v>
      </c>
      <c r="L35" s="9">
        <v>583519.0</v>
      </c>
      <c r="M35" s="9">
        <v>538420.0</v>
      </c>
      <c r="N35" s="9">
        <v>45099.0</v>
      </c>
      <c r="O35" s="24">
        <v>0.077288</v>
      </c>
      <c r="P35" s="25">
        <f t="shared" si="5"/>
        <v>0.8913726653</v>
      </c>
      <c r="Q35" s="27">
        <v>397240.0</v>
      </c>
      <c r="R35" s="2" t="s">
        <v>90</v>
      </c>
      <c r="S35" s="9">
        <v>10.0</v>
      </c>
      <c r="T35" s="24">
        <v>0.471287</v>
      </c>
      <c r="U35" s="24">
        <v>0.008675</v>
      </c>
      <c r="V35" s="9">
        <v>291759.0</v>
      </c>
      <c r="W35" s="9">
        <v>289228.0</v>
      </c>
      <c r="X35" s="9">
        <v>2531.0</v>
      </c>
      <c r="Y35" s="24">
        <v>0.008675</v>
      </c>
      <c r="Z35" s="24">
        <v>0.625253</v>
      </c>
      <c r="AA35" s="24">
        <v>0.079281</v>
      </c>
      <c r="AB35" s="9">
        <v>583519.0</v>
      </c>
      <c r="AC35" s="9">
        <v>537257.0</v>
      </c>
      <c r="AD35" s="9">
        <v>46262.0</v>
      </c>
      <c r="AE35" s="24">
        <v>0.079281</v>
      </c>
      <c r="AF35" s="25">
        <f t="shared" si="6"/>
        <v>0.9143591264</v>
      </c>
    </row>
    <row r="36">
      <c r="C36" s="9">
        <v>20.0</v>
      </c>
      <c r="D36" s="24">
        <v>0.445656</v>
      </c>
      <c r="E36" s="24">
        <v>0.004894</v>
      </c>
      <c r="F36" s="9">
        <v>583519.0</v>
      </c>
      <c r="G36" s="9">
        <v>580663.0</v>
      </c>
      <c r="H36" s="9">
        <v>2856.0</v>
      </c>
      <c r="I36" s="24">
        <v>0.004894</v>
      </c>
      <c r="J36" s="24">
        <v>0.635807</v>
      </c>
      <c r="K36" s="24">
        <v>0.041091</v>
      </c>
      <c r="L36" s="9">
        <v>1167038.0</v>
      </c>
      <c r="M36" s="9">
        <v>1119083.0</v>
      </c>
      <c r="N36" s="9">
        <v>47955.0</v>
      </c>
      <c r="O36" s="24">
        <v>0.041091</v>
      </c>
      <c r="P36" s="25">
        <f t="shared" si="5"/>
        <v>0.9478209309</v>
      </c>
      <c r="S36" s="9">
        <v>20.0</v>
      </c>
      <c r="T36" s="24">
        <v>0.254254</v>
      </c>
      <c r="U36" s="24">
        <v>0.003446</v>
      </c>
      <c r="V36" s="9">
        <v>583519.0</v>
      </c>
      <c r="W36" s="9">
        <v>581508.0</v>
      </c>
      <c r="X36" s="9">
        <v>2011.0</v>
      </c>
      <c r="Y36" s="24">
        <v>0.003446</v>
      </c>
      <c r="Z36" s="24">
        <v>0.439753</v>
      </c>
      <c r="AA36" s="24">
        <v>0.041364</v>
      </c>
      <c r="AB36" s="9">
        <v>1167038.0</v>
      </c>
      <c r="AC36" s="9">
        <v>1118765.0</v>
      </c>
      <c r="AD36" s="9">
        <v>48273.0</v>
      </c>
      <c r="AE36" s="24">
        <v>0.041364</v>
      </c>
      <c r="AF36" s="25">
        <f t="shared" si="6"/>
        <v>0.954106137</v>
      </c>
    </row>
    <row r="37">
      <c r="C37" s="9">
        <v>100.0</v>
      </c>
      <c r="D37" s="24">
        <v>0.05722</v>
      </c>
      <c r="E37" s="24">
        <v>5.66E-4</v>
      </c>
      <c r="F37" s="9">
        <v>4668151.0</v>
      </c>
      <c r="G37" s="9">
        <v>4665511.0</v>
      </c>
      <c r="H37" s="9">
        <v>2640.0</v>
      </c>
      <c r="I37" s="24">
        <v>5.66E-4</v>
      </c>
      <c r="J37" s="24">
        <v>0.172938</v>
      </c>
      <c r="K37" s="24">
        <v>0.008671</v>
      </c>
      <c r="L37" s="9">
        <v>5835189.0</v>
      </c>
      <c r="M37" s="9">
        <v>5784594.0</v>
      </c>
      <c r="N37" s="9">
        <v>50595.0</v>
      </c>
      <c r="O37" s="24">
        <v>0.008671</v>
      </c>
      <c r="P37" s="25">
        <f t="shared" si="5"/>
        <v>1</v>
      </c>
      <c r="S37" s="9">
        <v>100.0</v>
      </c>
      <c r="T37" s="24">
        <v>0.039284</v>
      </c>
      <c r="U37" s="24">
        <v>4.97E-4</v>
      </c>
      <c r="V37" s="9">
        <v>4668151.0</v>
      </c>
      <c r="W37" s="9">
        <v>4665829.0</v>
      </c>
      <c r="X37" s="9">
        <v>2322.0</v>
      </c>
      <c r="Y37" s="24">
        <v>4.97E-4</v>
      </c>
      <c r="Z37" s="24">
        <v>0.119378</v>
      </c>
      <c r="AA37" s="24">
        <v>0.008671</v>
      </c>
      <c r="AB37" s="9">
        <v>5835189.0</v>
      </c>
      <c r="AC37" s="9">
        <v>5784594.0</v>
      </c>
      <c r="AD37" s="9">
        <v>50595.0</v>
      </c>
      <c r="AE37" s="24">
        <v>0.008671</v>
      </c>
      <c r="AF37" s="25">
        <f t="shared" si="6"/>
        <v>1</v>
      </c>
    </row>
    <row r="38">
      <c r="D38" s="30"/>
      <c r="E38" s="31"/>
      <c r="F38" s="31"/>
      <c r="G38" s="31"/>
      <c r="H38" s="31"/>
      <c r="M38" s="17" t="s">
        <v>64</v>
      </c>
      <c r="T38" s="30"/>
      <c r="U38" s="31"/>
      <c r="V38" s="31"/>
      <c r="W38" s="31"/>
      <c r="X38" s="31"/>
      <c r="AC38" s="2" t="s">
        <v>65</v>
      </c>
    </row>
    <row r="39">
      <c r="C39" s="2" t="s">
        <v>55</v>
      </c>
      <c r="D39" s="32">
        <v>0.930746673110082</v>
      </c>
      <c r="E39" s="31"/>
      <c r="F39" s="31"/>
      <c r="G39" s="31"/>
      <c r="H39" s="31"/>
      <c r="M39" s="8" t="s">
        <v>18</v>
      </c>
      <c r="N39" s="8" t="s">
        <v>19</v>
      </c>
      <c r="S39" s="2" t="s">
        <v>55</v>
      </c>
      <c r="T39" s="32">
        <v>0.941301498506998</v>
      </c>
      <c r="U39" s="31"/>
      <c r="V39" s="31"/>
      <c r="W39" s="31"/>
      <c r="X39" s="31"/>
      <c r="AC39" s="8" t="s">
        <v>18</v>
      </c>
      <c r="AD39" s="8" t="s">
        <v>19</v>
      </c>
    </row>
    <row r="40">
      <c r="C40" s="17" t="s">
        <v>56</v>
      </c>
      <c r="D40" s="32">
        <v>0.875353651784029</v>
      </c>
      <c r="E40" s="30"/>
      <c r="M40" s="9">
        <v>1.0</v>
      </c>
      <c r="N40" s="10">
        <f t="shared" ref="N40:N45" si="7">P32</f>
        <v>0.6515663603</v>
      </c>
      <c r="S40" s="17" t="s">
        <v>56</v>
      </c>
      <c r="T40" s="32">
        <v>0.938625124224768</v>
      </c>
      <c r="U40" s="30"/>
      <c r="AC40" s="9">
        <v>1.0</v>
      </c>
      <c r="AD40" s="10">
        <f t="shared" ref="AD40:AD45" si="8">AF32</f>
        <v>0.6603616958</v>
      </c>
    </row>
    <row r="41">
      <c r="C41" s="17" t="s">
        <v>57</v>
      </c>
      <c r="D41" s="32">
        <v>0.0604636843787102</v>
      </c>
      <c r="M41" s="9">
        <v>3.0</v>
      </c>
      <c r="N41" s="10">
        <f t="shared" si="7"/>
        <v>0.790176895</v>
      </c>
      <c r="S41" s="17" t="s">
        <v>57</v>
      </c>
      <c r="T41" s="32">
        <v>0.112992004107427</v>
      </c>
      <c r="AC41" s="9">
        <v>3.0</v>
      </c>
      <c r="AD41" s="10">
        <f t="shared" si="8"/>
        <v>0.8247257634</v>
      </c>
    </row>
    <row r="42">
      <c r="C42" s="17" t="s">
        <v>58</v>
      </c>
      <c r="D42" s="32">
        <v>0.919992094080442</v>
      </c>
      <c r="M42" s="9">
        <v>5.0</v>
      </c>
      <c r="N42" s="10">
        <f t="shared" si="7"/>
        <v>0.8287577824</v>
      </c>
      <c r="S42" s="17" t="s">
        <v>58</v>
      </c>
      <c r="T42" s="32">
        <v>0.887340646308923</v>
      </c>
      <c r="AC42" s="9">
        <v>5.0</v>
      </c>
      <c r="AD42" s="10">
        <f t="shared" si="8"/>
        <v>0.8643344204</v>
      </c>
    </row>
    <row r="43">
      <c r="C43" s="17" t="s">
        <v>59</v>
      </c>
      <c r="D43" s="32">
        <v>0.113469904159896</v>
      </c>
      <c r="M43" s="9">
        <v>10.0</v>
      </c>
      <c r="N43" s="10">
        <f t="shared" si="7"/>
        <v>0.8913726653</v>
      </c>
      <c r="S43" s="17" t="s">
        <v>59</v>
      </c>
      <c r="T43" s="32">
        <v>0.200458113429956</v>
      </c>
      <c r="AC43" s="9">
        <v>10.0</v>
      </c>
      <c r="AD43" s="10">
        <f t="shared" si="8"/>
        <v>0.9143591264</v>
      </c>
    </row>
    <row r="44">
      <c r="M44" s="9">
        <v>20.0</v>
      </c>
      <c r="N44" s="10">
        <f t="shared" si="7"/>
        <v>0.9478209309</v>
      </c>
      <c r="AC44" s="9">
        <v>20.0</v>
      </c>
      <c r="AD44" s="10">
        <f t="shared" si="8"/>
        <v>0.954106137</v>
      </c>
    </row>
    <row r="45">
      <c r="M45" s="9">
        <v>100.0</v>
      </c>
      <c r="N45" s="10">
        <f t="shared" si="7"/>
        <v>1</v>
      </c>
      <c r="AC45" s="9">
        <v>100.0</v>
      </c>
      <c r="AD45" s="10">
        <f t="shared" si="8"/>
        <v>1</v>
      </c>
    </row>
    <row r="48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>
      <c r="D49" s="3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>
      <c r="D51" s="30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>
      <c r="D54" s="3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>
      <c r="AA55" s="2" t="s">
        <v>91</v>
      </c>
      <c r="AC55" s="2" t="s">
        <v>92</v>
      </c>
    </row>
    <row r="57">
      <c r="AA57" s="2" t="s">
        <v>93</v>
      </c>
      <c r="AC57" s="2" t="s">
        <v>94</v>
      </c>
    </row>
    <row r="59">
      <c r="AA59" s="2" t="s">
        <v>95</v>
      </c>
      <c r="AC59" s="2" t="s">
        <v>96</v>
      </c>
    </row>
    <row r="60">
      <c r="AA60" s="2" t="s">
        <v>97</v>
      </c>
      <c r="AC60" s="2" t="s">
        <v>98</v>
      </c>
    </row>
    <row r="72"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>
      <c r="T73" s="30"/>
    </row>
    <row r="74">
      <c r="R74" s="37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>
      <c r="R75" s="30"/>
      <c r="S75" s="30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>
      <c r="R76" s="30"/>
      <c r="S76" s="30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>
      <c r="R77" s="30"/>
      <c r="S77" s="30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>
      <c r="R78" s="30"/>
      <c r="S78" s="30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>
      <c r="R79" s="30"/>
      <c r="S79" s="30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>
      <c r="R80" s="30"/>
      <c r="S80" s="30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</sheetData>
  <mergeCells count="10">
    <mergeCell ref="S29:AE29"/>
    <mergeCell ref="S30:AE30"/>
    <mergeCell ref="AC38:AD38"/>
    <mergeCell ref="C9:O9"/>
    <mergeCell ref="S9:AE9"/>
    <mergeCell ref="C10:O10"/>
    <mergeCell ref="S10:AE10"/>
    <mergeCell ref="AC18:AD18"/>
    <mergeCell ref="C29:O29"/>
    <mergeCell ref="C30:O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13" width="12.63"/>
    <col customWidth="1" min="14" max="14" width="14.75"/>
    <col customWidth="1" min="15" max="16" width="12.63"/>
  </cols>
  <sheetData>
    <row r="1">
      <c r="C1" s="11"/>
      <c r="D1" s="11"/>
    </row>
    <row r="2">
      <c r="C2" s="12" t="s">
        <v>23</v>
      </c>
      <c r="D2" s="13"/>
      <c r="S2" s="14"/>
      <c r="T2" s="15"/>
    </row>
    <row r="3">
      <c r="C3" s="14" t="s">
        <v>24</v>
      </c>
      <c r="D3" s="15" t="s">
        <v>25</v>
      </c>
      <c r="S3" s="14" t="s">
        <v>24</v>
      </c>
      <c r="T3" s="15" t="s">
        <v>26</v>
      </c>
    </row>
    <row r="4">
      <c r="C4" s="11"/>
      <c r="D4" s="11"/>
      <c r="S4" s="11"/>
      <c r="T4" s="11"/>
    </row>
    <row r="5">
      <c r="C5" s="14" t="s">
        <v>27</v>
      </c>
      <c r="D5" s="15" t="s">
        <v>28</v>
      </c>
      <c r="S5" s="14" t="s">
        <v>27</v>
      </c>
      <c r="T5" s="15" t="s">
        <v>29</v>
      </c>
    </row>
    <row r="7">
      <c r="C7" s="16" t="s">
        <v>30</v>
      </c>
      <c r="D7" s="17" t="s">
        <v>99</v>
      </c>
      <c r="S7" s="16" t="s">
        <v>30</v>
      </c>
      <c r="T7" s="17" t="s">
        <v>100</v>
      </c>
    </row>
    <row r="8">
      <c r="O8" s="33">
        <v>37363.0</v>
      </c>
      <c r="AE8" s="33">
        <v>63098.0</v>
      </c>
    </row>
    <row r="9">
      <c r="C9" s="19" t="s">
        <v>33</v>
      </c>
      <c r="S9" s="19" t="s">
        <v>33</v>
      </c>
    </row>
    <row r="10">
      <c r="C10" s="20" t="s">
        <v>101</v>
      </c>
      <c r="S10" s="20" t="s">
        <v>102</v>
      </c>
    </row>
    <row r="11">
      <c r="C11" s="8" t="s">
        <v>36</v>
      </c>
      <c r="D11" s="22" t="s">
        <v>103</v>
      </c>
      <c r="E11" s="22" t="s">
        <v>38</v>
      </c>
      <c r="F11" s="22" t="s">
        <v>39</v>
      </c>
      <c r="G11" s="22" t="s">
        <v>40</v>
      </c>
      <c r="H11" s="22" t="s">
        <v>41</v>
      </c>
      <c r="I11" s="22" t="s">
        <v>42</v>
      </c>
      <c r="J11" s="22" t="s">
        <v>43</v>
      </c>
      <c r="K11" s="22" t="s">
        <v>44</v>
      </c>
      <c r="L11" s="8" t="s">
        <v>45</v>
      </c>
      <c r="M11" s="22" t="s">
        <v>46</v>
      </c>
      <c r="N11" s="22" t="s">
        <v>47</v>
      </c>
      <c r="O11" s="22" t="s">
        <v>48</v>
      </c>
      <c r="S11" s="8" t="s">
        <v>36</v>
      </c>
      <c r="T11" s="22" t="s">
        <v>104</v>
      </c>
      <c r="U11" s="22" t="s">
        <v>38</v>
      </c>
      <c r="V11" s="22" t="s">
        <v>39</v>
      </c>
      <c r="W11" s="22" t="s">
        <v>40</v>
      </c>
      <c r="X11" s="22" t="s">
        <v>41</v>
      </c>
      <c r="Y11" s="22" t="s">
        <v>42</v>
      </c>
      <c r="Z11" s="36" t="s">
        <v>105</v>
      </c>
      <c r="AA11" s="22" t="s">
        <v>44</v>
      </c>
      <c r="AB11" s="8" t="s">
        <v>45</v>
      </c>
      <c r="AC11" s="22" t="s">
        <v>46</v>
      </c>
      <c r="AD11" s="22" t="s">
        <v>47</v>
      </c>
      <c r="AE11" s="22" t="s">
        <v>48</v>
      </c>
      <c r="AF11" s="23" t="s">
        <v>19</v>
      </c>
    </row>
    <row r="12">
      <c r="A12" s="2">
        <v>47125.0</v>
      </c>
      <c r="B12" s="2" t="s">
        <v>106</v>
      </c>
      <c r="C12" s="9">
        <v>1.0</v>
      </c>
      <c r="D12" s="24">
        <v>0.716783</v>
      </c>
      <c r="E12" s="24">
        <v>0.676477</v>
      </c>
      <c r="F12" s="9">
        <v>63912.0</v>
      </c>
      <c r="G12" s="9">
        <v>20677.0</v>
      </c>
      <c r="H12" s="9">
        <v>43235.0</v>
      </c>
      <c r="I12" s="24">
        <v>0.676477</v>
      </c>
      <c r="J12" s="24">
        <v>0.716783</v>
      </c>
      <c r="K12" s="24">
        <v>0.676477</v>
      </c>
      <c r="L12" s="9">
        <v>63912.0</v>
      </c>
      <c r="M12" s="9">
        <v>20677.0</v>
      </c>
      <c r="N12" s="9">
        <v>43235.0</v>
      </c>
      <c r="O12" s="24">
        <v>0.676477</v>
      </c>
      <c r="P12" s="25">
        <f t="shared" ref="P12:P17" si="1">N12/$N$17</f>
        <v>0.7451355497</v>
      </c>
      <c r="R12" s="17" t="s">
        <v>107</v>
      </c>
      <c r="S12" s="9">
        <v>1.0</v>
      </c>
      <c r="T12" s="26">
        <v>0.828229</v>
      </c>
      <c r="U12" s="24">
        <v>0.806654</v>
      </c>
      <c r="V12" s="9">
        <v>70599.0</v>
      </c>
      <c r="W12" s="9">
        <v>13650.0</v>
      </c>
      <c r="X12" s="9">
        <v>56949.0</v>
      </c>
      <c r="Y12" s="24">
        <v>0.806654</v>
      </c>
      <c r="Z12" s="24">
        <v>0.828229</v>
      </c>
      <c r="AA12" s="24">
        <v>0.806654</v>
      </c>
      <c r="AB12" s="9">
        <v>70599.0</v>
      </c>
      <c r="AC12" s="9">
        <v>13650.0</v>
      </c>
      <c r="AD12" s="9">
        <v>56949.0</v>
      </c>
      <c r="AE12" s="24">
        <v>0.806654</v>
      </c>
      <c r="AF12" s="25">
        <f t="shared" ref="AF12:AF17" si="2">AD12/$AD$17</f>
        <v>0.4627968209</v>
      </c>
    </row>
    <row r="13">
      <c r="C13" s="9">
        <v>3.0</v>
      </c>
      <c r="D13" s="24">
        <v>0.043657</v>
      </c>
      <c r="E13" s="24">
        <v>0.063329</v>
      </c>
      <c r="F13" s="9">
        <v>127824.0</v>
      </c>
      <c r="G13" s="9">
        <v>119729.0</v>
      </c>
      <c r="H13" s="9">
        <v>8095.0</v>
      </c>
      <c r="I13" s="24">
        <v>0.063329</v>
      </c>
      <c r="J13" s="24">
        <v>0.268032</v>
      </c>
      <c r="K13" s="24">
        <v>0.267712</v>
      </c>
      <c r="L13" s="9">
        <v>191736.0</v>
      </c>
      <c r="M13" s="9">
        <v>140406.0</v>
      </c>
      <c r="N13" s="9">
        <v>51330.0</v>
      </c>
      <c r="O13" s="24">
        <v>0.267712</v>
      </c>
      <c r="P13" s="25">
        <f t="shared" si="1"/>
        <v>0.8846491908</v>
      </c>
      <c r="Q13" s="38">
        <v>81378.0</v>
      </c>
      <c r="R13" s="17" t="s">
        <v>108</v>
      </c>
      <c r="S13" s="9">
        <v>3.0</v>
      </c>
      <c r="T13" s="24">
        <v>0.232688</v>
      </c>
      <c r="U13" s="24">
        <v>0.271799</v>
      </c>
      <c r="V13" s="9">
        <v>141196.0</v>
      </c>
      <c r="W13" s="9">
        <v>102819.0</v>
      </c>
      <c r="X13" s="9">
        <v>38377.0</v>
      </c>
      <c r="Y13" s="24">
        <v>0.271799</v>
      </c>
      <c r="Z13" s="24">
        <v>0.431204</v>
      </c>
      <c r="AA13" s="24">
        <v>0.450086</v>
      </c>
      <c r="AB13" s="9">
        <v>211795.0</v>
      </c>
      <c r="AC13" s="9">
        <v>116469.0</v>
      </c>
      <c r="AD13" s="9">
        <v>95326.0</v>
      </c>
      <c r="AE13" s="24">
        <v>0.450086</v>
      </c>
      <c r="AF13" s="25">
        <f t="shared" si="2"/>
        <v>0.7746680319</v>
      </c>
    </row>
    <row r="14">
      <c r="C14" s="9">
        <v>5.0</v>
      </c>
      <c r="D14" s="24">
        <v>0.010589</v>
      </c>
      <c r="E14" s="24">
        <v>0.015107</v>
      </c>
      <c r="F14" s="9">
        <v>127824.0</v>
      </c>
      <c r="G14" s="9">
        <v>125893.0</v>
      </c>
      <c r="H14" s="9">
        <v>1931.0</v>
      </c>
      <c r="I14" s="24">
        <v>0.015107</v>
      </c>
      <c r="J14" s="24">
        <v>0.165055</v>
      </c>
      <c r="K14" s="24">
        <v>0.16667</v>
      </c>
      <c r="L14" s="9">
        <v>319560.0</v>
      </c>
      <c r="M14" s="9">
        <v>266299.0</v>
      </c>
      <c r="N14" s="9">
        <v>53261.0</v>
      </c>
      <c r="O14" s="24">
        <v>0.16667</v>
      </c>
      <c r="P14" s="25">
        <f t="shared" si="1"/>
        <v>0.9179290971</v>
      </c>
      <c r="S14" s="9">
        <v>5.0</v>
      </c>
      <c r="T14" s="24">
        <v>0.062802</v>
      </c>
      <c r="U14" s="24">
        <v>0.06207</v>
      </c>
      <c r="V14" s="9">
        <v>141196.0</v>
      </c>
      <c r="W14" s="9">
        <v>132432.0</v>
      </c>
      <c r="X14" s="9">
        <v>8764.0</v>
      </c>
      <c r="Y14" s="24">
        <v>0.06207</v>
      </c>
      <c r="Z14" s="24">
        <v>0.283843</v>
      </c>
      <c r="AA14" s="24">
        <v>0.29488</v>
      </c>
      <c r="AB14" s="9">
        <v>352991.0</v>
      </c>
      <c r="AC14" s="9">
        <v>248901.0</v>
      </c>
      <c r="AD14" s="9">
        <v>104090.0</v>
      </c>
      <c r="AE14" s="24">
        <v>0.29488</v>
      </c>
      <c r="AF14" s="25">
        <f t="shared" si="2"/>
        <v>0.8458887968</v>
      </c>
    </row>
    <row r="15">
      <c r="C15" s="9">
        <v>10.0</v>
      </c>
      <c r="D15" s="24">
        <v>0.005547</v>
      </c>
      <c r="E15" s="24">
        <v>0.00558</v>
      </c>
      <c r="F15" s="9">
        <v>319560.0</v>
      </c>
      <c r="G15" s="9">
        <v>317777.0</v>
      </c>
      <c r="H15" s="9">
        <v>1783.0</v>
      </c>
      <c r="I15" s="24">
        <v>0.00558</v>
      </c>
      <c r="J15" s="24">
        <v>0.085301</v>
      </c>
      <c r="K15" s="24">
        <v>0.086125</v>
      </c>
      <c r="L15" s="9">
        <v>639120.0</v>
      </c>
      <c r="M15" s="9">
        <v>584076.0</v>
      </c>
      <c r="N15" s="9">
        <v>55044.0</v>
      </c>
      <c r="O15" s="24">
        <v>0.086125</v>
      </c>
      <c r="P15" s="25">
        <f t="shared" si="1"/>
        <v>0.9486582907</v>
      </c>
      <c r="S15" s="9">
        <v>10.0</v>
      </c>
      <c r="T15" s="24">
        <v>0.022688</v>
      </c>
      <c r="U15" s="24">
        <v>0.021734</v>
      </c>
      <c r="V15" s="9">
        <v>352991.0</v>
      </c>
      <c r="W15" s="9">
        <v>345319.0</v>
      </c>
      <c r="X15" s="9">
        <v>7672.0</v>
      </c>
      <c r="Y15" s="24">
        <v>0.021734</v>
      </c>
      <c r="Z15" s="24">
        <v>0.153266</v>
      </c>
      <c r="AA15" s="24">
        <v>0.158307</v>
      </c>
      <c r="AB15" s="9">
        <v>705982.0</v>
      </c>
      <c r="AC15" s="9">
        <v>594220.0</v>
      </c>
      <c r="AD15" s="9">
        <v>111762.0</v>
      </c>
      <c r="AE15" s="24">
        <v>0.158307</v>
      </c>
      <c r="AF15" s="25">
        <f t="shared" si="2"/>
        <v>0.9082354088</v>
      </c>
    </row>
    <row r="16">
      <c r="C16" s="9">
        <v>20.0</v>
      </c>
      <c r="D16" s="24">
        <v>0.002757</v>
      </c>
      <c r="E16" s="24">
        <v>0.002222</v>
      </c>
      <c r="F16" s="9">
        <v>639120.0</v>
      </c>
      <c r="G16" s="9">
        <v>637700.0</v>
      </c>
      <c r="H16" s="9">
        <v>1420.0</v>
      </c>
      <c r="I16" s="24">
        <v>0.002222</v>
      </c>
      <c r="J16" s="24">
        <v>0.044029</v>
      </c>
      <c r="K16" s="24">
        <v>0.044173</v>
      </c>
      <c r="L16" s="9">
        <v>1278240.0</v>
      </c>
      <c r="M16" s="9">
        <v>1221776.0</v>
      </c>
      <c r="N16" s="9">
        <v>56464.0</v>
      </c>
      <c r="O16" s="24">
        <v>0.044173</v>
      </c>
      <c r="P16" s="25">
        <f t="shared" si="1"/>
        <v>0.9731313445</v>
      </c>
      <c r="S16" s="9">
        <v>20.0</v>
      </c>
      <c r="T16" s="24">
        <v>0.009014</v>
      </c>
      <c r="U16" s="24">
        <v>0.007564</v>
      </c>
      <c r="V16" s="9">
        <v>705982.0</v>
      </c>
      <c r="W16" s="9">
        <v>700642.0</v>
      </c>
      <c r="X16" s="9">
        <v>5340.0</v>
      </c>
      <c r="Y16" s="24">
        <v>0.007564</v>
      </c>
      <c r="Z16" s="24">
        <v>0.08114</v>
      </c>
      <c r="AA16" s="24">
        <v>0.082936</v>
      </c>
      <c r="AB16" s="9">
        <v>1411964.0</v>
      </c>
      <c r="AC16" s="9">
        <v>1294862.0</v>
      </c>
      <c r="AD16" s="9">
        <v>117102.0</v>
      </c>
      <c r="AE16" s="24">
        <v>0.082936</v>
      </c>
      <c r="AF16" s="25">
        <f t="shared" si="2"/>
        <v>0.9516309913</v>
      </c>
    </row>
    <row r="17">
      <c r="C17" s="9">
        <v>100.0</v>
      </c>
      <c r="D17" s="24">
        <v>4.13E-4</v>
      </c>
      <c r="E17" s="24">
        <v>3.05E-4</v>
      </c>
      <c r="F17" s="9">
        <v>5112957.0</v>
      </c>
      <c r="G17" s="9">
        <v>5111398.0</v>
      </c>
      <c r="H17" s="9">
        <v>1559.0</v>
      </c>
      <c r="I17" s="24">
        <v>3.05E-4</v>
      </c>
      <c r="J17" s="24">
        <v>0.009136</v>
      </c>
      <c r="K17" s="24">
        <v>0.009079</v>
      </c>
      <c r="L17" s="9">
        <v>6391197.0</v>
      </c>
      <c r="M17" s="9">
        <v>6333174.0</v>
      </c>
      <c r="N17" s="9">
        <v>58023.0</v>
      </c>
      <c r="O17" s="24">
        <v>0.009079</v>
      </c>
      <c r="P17" s="25">
        <f t="shared" si="1"/>
        <v>1</v>
      </c>
      <c r="S17" s="9">
        <v>100.0</v>
      </c>
      <c r="T17" s="24">
        <v>0.00173</v>
      </c>
      <c r="U17" s="24">
        <v>0.001054</v>
      </c>
      <c r="V17" s="9">
        <v>5647855.0</v>
      </c>
      <c r="W17" s="9">
        <v>5641903.0</v>
      </c>
      <c r="X17" s="9">
        <v>5952.0</v>
      </c>
      <c r="Y17" s="24">
        <v>0.001054</v>
      </c>
      <c r="Z17" s="24">
        <v>0.017612</v>
      </c>
      <c r="AA17" s="24">
        <v>0.01743</v>
      </c>
      <c r="AB17" s="9">
        <v>7059819.0</v>
      </c>
      <c r="AC17" s="9">
        <v>6936765.0</v>
      </c>
      <c r="AD17" s="9">
        <v>123054.0</v>
      </c>
      <c r="AE17" s="24">
        <v>0.01743</v>
      </c>
      <c r="AF17" s="25">
        <f t="shared" si="2"/>
        <v>1</v>
      </c>
    </row>
    <row r="18">
      <c r="D18" s="30"/>
      <c r="E18" s="31"/>
      <c r="F18" s="31"/>
      <c r="G18" s="31"/>
      <c r="H18" s="31"/>
      <c r="M18" s="17" t="s">
        <v>53</v>
      </c>
      <c r="AB18" s="17" t="s">
        <v>84</v>
      </c>
    </row>
    <row r="19">
      <c r="C19" s="2" t="s">
        <v>55</v>
      </c>
      <c r="D19" s="32">
        <v>0.963625204697652</v>
      </c>
      <c r="E19" s="31"/>
      <c r="F19" s="31"/>
      <c r="G19" s="31"/>
      <c r="H19" s="31"/>
      <c r="M19" s="8" t="s">
        <v>18</v>
      </c>
      <c r="N19" s="8" t="s">
        <v>19</v>
      </c>
      <c r="S19" s="2" t="s">
        <v>55</v>
      </c>
      <c r="T19" s="34">
        <v>0.93934581904513</v>
      </c>
      <c r="AB19" s="8" t="s">
        <v>18</v>
      </c>
      <c r="AC19" s="8" t="s">
        <v>19</v>
      </c>
    </row>
    <row r="20">
      <c r="C20" s="17" t="s">
        <v>56</v>
      </c>
      <c r="D20" s="32">
        <v>0.995239858824567</v>
      </c>
      <c r="M20" s="9">
        <v>1.0</v>
      </c>
      <c r="N20" s="10">
        <f t="shared" ref="N20:N25" si="3">P12</f>
        <v>0.7451355497</v>
      </c>
      <c r="S20" s="17" t="s">
        <v>56</v>
      </c>
      <c r="T20" s="34">
        <v>0.988917987840764</v>
      </c>
      <c r="AB20" s="9">
        <v>1.0</v>
      </c>
      <c r="AC20" s="10">
        <f t="shared" ref="AC20:AC25" si="4">AF12</f>
        <v>0.4627968209</v>
      </c>
    </row>
    <row r="21">
      <c r="C21" s="17" t="s">
        <v>57</v>
      </c>
      <c r="D21" s="32">
        <v>0.792831982345202</v>
      </c>
      <c r="M21" s="9">
        <v>3.0</v>
      </c>
      <c r="N21" s="10">
        <f t="shared" si="3"/>
        <v>0.8846491908</v>
      </c>
      <c r="S21" s="17" t="s">
        <v>57</v>
      </c>
      <c r="T21" s="34">
        <v>0.775359736541368</v>
      </c>
      <c r="AB21" s="9">
        <v>3.0</v>
      </c>
      <c r="AC21" s="10">
        <f t="shared" si="4"/>
        <v>0.7746680319</v>
      </c>
    </row>
    <row r="22">
      <c r="C22" s="17" t="s">
        <v>58</v>
      </c>
      <c r="D22" s="32">
        <v>0.643934301914758</v>
      </c>
      <c r="M22" s="9">
        <v>5.0</v>
      </c>
      <c r="N22" s="10">
        <f t="shared" si="3"/>
        <v>0.9179290971</v>
      </c>
      <c r="S22" s="17" t="s">
        <v>58</v>
      </c>
      <c r="T22" s="34">
        <v>0.51276675280771</v>
      </c>
      <c r="AB22" s="9">
        <v>5.0</v>
      </c>
      <c r="AC22" s="10">
        <f t="shared" si="4"/>
        <v>0.8458887968</v>
      </c>
    </row>
    <row r="23">
      <c r="C23" s="17" t="s">
        <v>59</v>
      </c>
      <c r="D23" s="32">
        <v>0.710667719141408</v>
      </c>
      <c r="M23" s="9">
        <v>10.0</v>
      </c>
      <c r="N23" s="10">
        <f t="shared" si="3"/>
        <v>0.9486582907</v>
      </c>
      <c r="S23" s="17" t="s">
        <v>59</v>
      </c>
      <c r="T23" s="34">
        <v>0.617297598724276</v>
      </c>
      <c r="AB23" s="9">
        <v>10.0</v>
      </c>
      <c r="AC23" s="10">
        <f t="shared" si="4"/>
        <v>0.9082354088</v>
      </c>
    </row>
    <row r="24">
      <c r="M24" s="9">
        <v>20.0</v>
      </c>
      <c r="N24" s="10">
        <f t="shared" si="3"/>
        <v>0.9731313445</v>
      </c>
      <c r="AB24" s="9">
        <v>20.0</v>
      </c>
      <c r="AC24" s="10">
        <f t="shared" si="4"/>
        <v>0.9516309913</v>
      </c>
    </row>
    <row r="25">
      <c r="M25" s="9">
        <v>100.0</v>
      </c>
      <c r="N25" s="10">
        <f t="shared" si="3"/>
        <v>1</v>
      </c>
      <c r="AB25" s="9">
        <v>100.0</v>
      </c>
      <c r="AC25" s="10">
        <f t="shared" si="4"/>
        <v>1</v>
      </c>
    </row>
    <row r="27">
      <c r="C27" s="14" t="s">
        <v>27</v>
      </c>
      <c r="D27" s="15" t="s">
        <v>60</v>
      </c>
      <c r="S27" s="14" t="s">
        <v>27</v>
      </c>
      <c r="T27" s="15" t="s">
        <v>60</v>
      </c>
    </row>
    <row r="28">
      <c r="O28" s="33">
        <v>26832.0</v>
      </c>
      <c r="AE28" s="33">
        <v>19890.0</v>
      </c>
    </row>
    <row r="29">
      <c r="C29" s="19" t="s">
        <v>33</v>
      </c>
      <c r="S29" s="19" t="s">
        <v>33</v>
      </c>
    </row>
    <row r="30">
      <c r="C30" s="20" t="s">
        <v>109</v>
      </c>
      <c r="S30" s="20" t="s">
        <v>109</v>
      </c>
    </row>
    <row r="31">
      <c r="C31" s="8" t="s">
        <v>36</v>
      </c>
      <c r="D31" s="22" t="s">
        <v>110</v>
      </c>
      <c r="E31" s="22" t="s">
        <v>38</v>
      </c>
      <c r="F31" s="22" t="s">
        <v>39</v>
      </c>
      <c r="G31" s="22" t="s">
        <v>40</v>
      </c>
      <c r="H31" s="22" t="s">
        <v>41</v>
      </c>
      <c r="I31" s="22" t="s">
        <v>42</v>
      </c>
      <c r="J31" s="22" t="s">
        <v>43</v>
      </c>
      <c r="K31" s="22" t="s">
        <v>44</v>
      </c>
      <c r="L31" s="8" t="s">
        <v>45</v>
      </c>
      <c r="M31" s="22" t="s">
        <v>46</v>
      </c>
      <c r="N31" s="22" t="s">
        <v>47</v>
      </c>
      <c r="O31" s="22" t="s">
        <v>48</v>
      </c>
      <c r="S31" s="8" t="s">
        <v>36</v>
      </c>
      <c r="T31" s="22" t="s">
        <v>111</v>
      </c>
      <c r="U31" s="22" t="s">
        <v>38</v>
      </c>
      <c r="V31" s="22" t="s">
        <v>39</v>
      </c>
      <c r="W31" s="22" t="s">
        <v>40</v>
      </c>
      <c r="X31" s="22" t="s">
        <v>41</v>
      </c>
      <c r="Y31" s="22" t="s">
        <v>42</v>
      </c>
      <c r="Z31" s="36" t="s">
        <v>105</v>
      </c>
      <c r="AA31" s="22" t="s">
        <v>44</v>
      </c>
      <c r="AB31" s="8" t="s">
        <v>45</v>
      </c>
      <c r="AC31" s="22" t="s">
        <v>46</v>
      </c>
      <c r="AD31" s="22" t="s">
        <v>47</v>
      </c>
      <c r="AE31" s="22" t="s">
        <v>48</v>
      </c>
      <c r="AF31" s="2" t="s">
        <v>19</v>
      </c>
    </row>
    <row r="32">
      <c r="A32" s="2">
        <v>56660.0</v>
      </c>
      <c r="B32" s="2" t="s">
        <v>112</v>
      </c>
      <c r="C32" s="9">
        <v>1.0</v>
      </c>
      <c r="D32" s="24">
        <v>0.852763</v>
      </c>
      <c r="E32" s="24">
        <v>0.469787</v>
      </c>
      <c r="F32" s="9">
        <v>58352.0</v>
      </c>
      <c r="G32" s="9">
        <v>30939.0</v>
      </c>
      <c r="H32" s="9">
        <v>27413.0</v>
      </c>
      <c r="I32" s="24">
        <v>0.469787</v>
      </c>
      <c r="J32" s="24">
        <v>0.852763</v>
      </c>
      <c r="K32" s="24">
        <v>0.469787</v>
      </c>
      <c r="L32" s="9">
        <v>58352.0</v>
      </c>
      <c r="M32" s="9">
        <v>30939.0</v>
      </c>
      <c r="N32" s="9">
        <v>27413.0</v>
      </c>
      <c r="O32" s="24">
        <v>0.469787</v>
      </c>
      <c r="P32" s="25">
        <f t="shared" ref="P32:P37" si="5">N32/$N$37</f>
        <v>0.5418124321</v>
      </c>
      <c r="Q32" s="18">
        <v>28947.0</v>
      </c>
      <c r="R32" s="17" t="s">
        <v>113</v>
      </c>
      <c r="S32" s="9">
        <v>1.0</v>
      </c>
      <c r="T32" s="26">
        <v>0.51036</v>
      </c>
      <c r="U32" s="24">
        <v>0.537634</v>
      </c>
      <c r="V32" s="9">
        <v>58352.0</v>
      </c>
      <c r="W32" s="9">
        <v>26980.0</v>
      </c>
      <c r="X32" s="9">
        <v>31372.0</v>
      </c>
      <c r="Y32" s="24">
        <v>0.537634</v>
      </c>
      <c r="Z32" s="24">
        <v>0.51036</v>
      </c>
      <c r="AA32" s="24">
        <v>0.537634</v>
      </c>
      <c r="AB32" s="9">
        <v>58352.0</v>
      </c>
      <c r="AC32" s="9">
        <v>26980.0</v>
      </c>
      <c r="AD32" s="9">
        <v>31372.0</v>
      </c>
      <c r="AE32" s="24">
        <v>0.537634</v>
      </c>
      <c r="AF32" s="25">
        <f t="shared" ref="AF32:AF37" si="6">AD32/$AD$37</f>
        <v>0.6200612709</v>
      </c>
    </row>
    <row r="33">
      <c r="C33" s="9">
        <v>3.0</v>
      </c>
      <c r="D33" s="24">
        <v>0.142734</v>
      </c>
      <c r="E33" s="24">
        <v>0.100236</v>
      </c>
      <c r="F33" s="9">
        <v>116704.0</v>
      </c>
      <c r="G33" s="9">
        <v>105006.0</v>
      </c>
      <c r="H33" s="9">
        <v>11698.0</v>
      </c>
      <c r="I33" s="24">
        <v>0.100236</v>
      </c>
      <c r="J33" s="24">
        <v>0.379411</v>
      </c>
      <c r="K33" s="24">
        <v>0.22342</v>
      </c>
      <c r="L33" s="9">
        <v>175056.0</v>
      </c>
      <c r="M33" s="9">
        <v>135945.0</v>
      </c>
      <c r="N33" s="9">
        <v>39111.0</v>
      </c>
      <c r="O33" s="24">
        <v>0.22342</v>
      </c>
      <c r="P33" s="25">
        <f t="shared" si="5"/>
        <v>0.7730210495</v>
      </c>
      <c r="S33" s="9">
        <v>3.0</v>
      </c>
      <c r="T33" s="24">
        <v>0.106447</v>
      </c>
      <c r="U33" s="24">
        <v>0.076518</v>
      </c>
      <c r="V33" s="9">
        <v>116704.0</v>
      </c>
      <c r="W33" s="9">
        <v>107774.0</v>
      </c>
      <c r="X33" s="9">
        <v>8930.0</v>
      </c>
      <c r="Y33" s="24">
        <v>0.076518</v>
      </c>
      <c r="Z33" s="24">
        <v>0.241085</v>
      </c>
      <c r="AA33" s="24">
        <v>0.230223</v>
      </c>
      <c r="AB33" s="9">
        <v>175056.0</v>
      </c>
      <c r="AC33" s="9">
        <v>134754.0</v>
      </c>
      <c r="AD33" s="9">
        <v>40302.0</v>
      </c>
      <c r="AE33" s="24">
        <v>0.230223</v>
      </c>
      <c r="AF33" s="25">
        <f t="shared" si="6"/>
        <v>0.796560925</v>
      </c>
    </row>
    <row r="34">
      <c r="C34" s="9">
        <v>5.0</v>
      </c>
      <c r="D34" s="24">
        <v>0.040203</v>
      </c>
      <c r="E34" s="24">
        <v>0.016375</v>
      </c>
      <c r="F34" s="9">
        <v>116704.0</v>
      </c>
      <c r="G34" s="9">
        <v>114793.0</v>
      </c>
      <c r="H34" s="9">
        <v>1911.0</v>
      </c>
      <c r="I34" s="24">
        <v>0.016375</v>
      </c>
      <c r="J34" s="24">
        <v>0.243728</v>
      </c>
      <c r="K34" s="24">
        <v>0.140602</v>
      </c>
      <c r="L34" s="9">
        <v>291760.0</v>
      </c>
      <c r="M34" s="9">
        <v>250738.0</v>
      </c>
      <c r="N34" s="9">
        <v>41022.0</v>
      </c>
      <c r="O34" s="24">
        <v>0.140602</v>
      </c>
      <c r="P34" s="25">
        <f t="shared" si="5"/>
        <v>0.8107915802</v>
      </c>
      <c r="Q34" s="30"/>
      <c r="S34" s="9">
        <v>5.0</v>
      </c>
      <c r="T34" s="24">
        <v>0.044596</v>
      </c>
      <c r="U34" s="24">
        <v>0.011482</v>
      </c>
      <c r="V34" s="9">
        <v>116704.0</v>
      </c>
      <c r="W34" s="9">
        <v>115364.0</v>
      </c>
      <c r="X34" s="9">
        <v>1340.0</v>
      </c>
      <c r="Y34" s="24">
        <v>0.011482</v>
      </c>
      <c r="Z34" s="24">
        <v>0.162489</v>
      </c>
      <c r="AA34" s="24">
        <v>0.142727</v>
      </c>
      <c r="AB34" s="9">
        <v>291760.0</v>
      </c>
      <c r="AC34" s="9">
        <v>250118.0</v>
      </c>
      <c r="AD34" s="9">
        <v>41642.0</v>
      </c>
      <c r="AE34" s="24">
        <v>0.142727</v>
      </c>
      <c r="AF34" s="25">
        <f t="shared" si="6"/>
        <v>0.8230457555</v>
      </c>
    </row>
    <row r="35">
      <c r="C35" s="9">
        <v>10.0</v>
      </c>
      <c r="D35" s="24">
        <v>0.019613</v>
      </c>
      <c r="E35" s="24">
        <v>0.011091</v>
      </c>
      <c r="F35" s="9">
        <v>291759.0</v>
      </c>
      <c r="G35" s="9">
        <v>288523.0</v>
      </c>
      <c r="H35" s="9">
        <v>3236.0</v>
      </c>
      <c r="I35" s="24">
        <v>0.011091</v>
      </c>
      <c r="J35" s="24">
        <v>0.13167</v>
      </c>
      <c r="K35" s="24">
        <v>0.075847</v>
      </c>
      <c r="L35" s="9">
        <v>583519.0</v>
      </c>
      <c r="M35" s="9">
        <v>539261.0</v>
      </c>
      <c r="N35" s="9">
        <v>44258.0</v>
      </c>
      <c r="O35" s="24">
        <v>0.075847</v>
      </c>
      <c r="P35" s="25">
        <f t="shared" si="5"/>
        <v>0.8747504694</v>
      </c>
      <c r="S35" s="9">
        <v>10.0</v>
      </c>
      <c r="T35" s="24">
        <v>0.030767</v>
      </c>
      <c r="U35" s="24">
        <v>0.006437</v>
      </c>
      <c r="V35" s="9">
        <v>291759.0</v>
      </c>
      <c r="W35" s="9">
        <v>289881.0</v>
      </c>
      <c r="X35" s="9">
        <v>1878.0</v>
      </c>
      <c r="Y35" s="24">
        <v>0.006437</v>
      </c>
      <c r="Z35" s="24">
        <v>0.096628</v>
      </c>
      <c r="AA35" s="24">
        <v>0.074582</v>
      </c>
      <c r="AB35" s="9">
        <v>583519.0</v>
      </c>
      <c r="AC35" s="9">
        <v>539999.0</v>
      </c>
      <c r="AD35" s="9">
        <v>43520.0</v>
      </c>
      <c r="AE35" s="24">
        <v>0.074582</v>
      </c>
      <c r="AF35" s="25">
        <f t="shared" si="6"/>
        <v>0.8601640478</v>
      </c>
    </row>
    <row r="36">
      <c r="C36" s="9">
        <v>20.0</v>
      </c>
      <c r="D36" s="24">
        <v>0.007423</v>
      </c>
      <c r="E36" s="24">
        <v>0.005626</v>
      </c>
      <c r="F36" s="9">
        <v>583519.0</v>
      </c>
      <c r="G36" s="9">
        <v>580236.0</v>
      </c>
      <c r="H36" s="9">
        <v>3283.0</v>
      </c>
      <c r="I36" s="24">
        <v>0.005626</v>
      </c>
      <c r="J36" s="24">
        <v>0.069547</v>
      </c>
      <c r="K36" s="24">
        <v>0.040736</v>
      </c>
      <c r="L36" s="9">
        <v>1167038.0</v>
      </c>
      <c r="M36" s="9">
        <v>1119497.0</v>
      </c>
      <c r="N36" s="9">
        <v>47541.0</v>
      </c>
      <c r="O36" s="24">
        <v>0.040736</v>
      </c>
      <c r="P36" s="25">
        <f t="shared" si="5"/>
        <v>0.9396383042</v>
      </c>
      <c r="S36" s="9">
        <v>20.0</v>
      </c>
      <c r="T36" s="24">
        <v>0.016283</v>
      </c>
      <c r="U36" s="24">
        <v>0.003532</v>
      </c>
      <c r="V36" s="9">
        <v>583519.0</v>
      </c>
      <c r="W36" s="9">
        <v>581458.0</v>
      </c>
      <c r="X36" s="9">
        <v>2061.0</v>
      </c>
      <c r="Y36" s="24">
        <v>0.003532</v>
      </c>
      <c r="Z36" s="24">
        <v>0.056456</v>
      </c>
      <c r="AA36" s="24">
        <v>0.039057</v>
      </c>
      <c r="AB36" s="9">
        <v>1167038.0</v>
      </c>
      <c r="AC36" s="9">
        <v>1121457.0</v>
      </c>
      <c r="AD36" s="9">
        <v>45581.0</v>
      </c>
      <c r="AE36" s="24">
        <v>0.039057</v>
      </c>
      <c r="AF36" s="25">
        <f t="shared" si="6"/>
        <v>0.9008992983</v>
      </c>
    </row>
    <row r="37">
      <c r="C37" s="9">
        <v>100.0</v>
      </c>
      <c r="D37" s="24">
        <v>8.4E-4</v>
      </c>
      <c r="E37" s="24">
        <v>6.54E-4</v>
      </c>
      <c r="F37" s="9">
        <v>4668151.0</v>
      </c>
      <c r="G37" s="9">
        <v>4665097.0</v>
      </c>
      <c r="H37" s="9">
        <v>3054.0</v>
      </c>
      <c r="I37" s="24">
        <v>6.54E-4</v>
      </c>
      <c r="J37" s="24">
        <v>0.014581</v>
      </c>
      <c r="K37" s="24">
        <v>0.008671</v>
      </c>
      <c r="L37" s="9">
        <v>5835189.0</v>
      </c>
      <c r="M37" s="9">
        <v>5784594.0</v>
      </c>
      <c r="N37" s="9">
        <v>50595.0</v>
      </c>
      <c r="O37" s="24">
        <v>0.008671</v>
      </c>
      <c r="P37" s="25">
        <f t="shared" si="5"/>
        <v>1</v>
      </c>
      <c r="S37" s="9">
        <v>100.0</v>
      </c>
      <c r="T37" s="24">
        <v>0.003492</v>
      </c>
      <c r="U37" s="24">
        <v>0.001074</v>
      </c>
      <c r="V37" s="9">
        <v>4668151.0</v>
      </c>
      <c r="W37" s="9">
        <v>4663137.0</v>
      </c>
      <c r="X37" s="9">
        <v>5014.0</v>
      </c>
      <c r="Y37" s="24">
        <v>0.001074</v>
      </c>
      <c r="Z37" s="24">
        <v>0.014084</v>
      </c>
      <c r="AA37" s="24">
        <v>0.008671</v>
      </c>
      <c r="AB37" s="9">
        <v>5835189.0</v>
      </c>
      <c r="AC37" s="9">
        <v>5784594.0</v>
      </c>
      <c r="AD37" s="9">
        <v>50595.0</v>
      </c>
      <c r="AE37" s="24">
        <v>0.008671</v>
      </c>
      <c r="AF37" s="25">
        <f t="shared" si="6"/>
        <v>1</v>
      </c>
    </row>
    <row r="38">
      <c r="D38" s="30"/>
      <c r="E38" s="31"/>
      <c r="F38" s="31"/>
      <c r="G38" s="31"/>
      <c r="H38" s="31"/>
      <c r="M38" s="17" t="s">
        <v>64</v>
      </c>
      <c r="T38" s="30"/>
      <c r="U38" s="31"/>
      <c r="V38" s="31"/>
      <c r="W38" s="31"/>
      <c r="X38" s="31"/>
      <c r="AB38" s="2" t="s">
        <v>65</v>
      </c>
    </row>
    <row r="39">
      <c r="C39" s="2" t="s">
        <v>55</v>
      </c>
      <c r="D39" s="32">
        <v>0.921332094344234</v>
      </c>
      <c r="E39" s="31"/>
      <c r="F39" s="31"/>
      <c r="G39" s="31"/>
      <c r="H39" s="31"/>
      <c r="M39" s="8" t="s">
        <v>18</v>
      </c>
      <c r="N39" s="8" t="s">
        <v>19</v>
      </c>
      <c r="S39" s="2" t="s">
        <v>55</v>
      </c>
      <c r="T39" s="32">
        <v>0.905453025008265</v>
      </c>
      <c r="U39" s="31"/>
      <c r="V39" s="31"/>
      <c r="W39" s="31"/>
      <c r="X39" s="31"/>
      <c r="AB39" s="8" t="s">
        <v>18</v>
      </c>
      <c r="AC39" s="8" t="s">
        <v>19</v>
      </c>
      <c r="AD39" s="25"/>
    </row>
    <row r="40">
      <c r="C40" s="17" t="s">
        <v>56</v>
      </c>
      <c r="D40" s="32">
        <v>0.991979350440714</v>
      </c>
      <c r="E40" s="30"/>
      <c r="M40" s="9">
        <v>1.0</v>
      </c>
      <c r="N40" s="10">
        <f t="shared" ref="N40:N45" si="7">P32</f>
        <v>0.5418124321</v>
      </c>
      <c r="S40" s="17" t="s">
        <v>56</v>
      </c>
      <c r="T40" s="34">
        <v>0.993185824829324</v>
      </c>
      <c r="U40" s="30"/>
      <c r="AB40" s="9">
        <v>1.0</v>
      </c>
      <c r="AC40" s="10">
        <f t="shared" ref="AC40:AC45" si="8">AF32</f>
        <v>0.6200612709</v>
      </c>
    </row>
    <row r="41">
      <c r="C41" s="17" t="s">
        <v>57</v>
      </c>
      <c r="D41" s="32">
        <v>0.536035148553865</v>
      </c>
      <c r="M41" s="9">
        <v>3.0</v>
      </c>
      <c r="N41" s="10">
        <f t="shared" si="7"/>
        <v>0.7730210495</v>
      </c>
      <c r="S41" s="17" t="s">
        <v>57</v>
      </c>
      <c r="T41" s="34">
        <v>0.687117836045186</v>
      </c>
      <c r="AB41" s="9">
        <v>3.0</v>
      </c>
      <c r="AC41" s="10">
        <f t="shared" si="8"/>
        <v>0.796560925</v>
      </c>
    </row>
    <row r="42">
      <c r="C42" s="17" t="s">
        <v>58</v>
      </c>
      <c r="D42" s="32">
        <v>0.539404032593826</v>
      </c>
      <c r="M42" s="9">
        <v>5.0</v>
      </c>
      <c r="N42" s="10">
        <f t="shared" si="7"/>
        <v>0.8107915802</v>
      </c>
      <c r="S42" s="17" t="s">
        <v>58</v>
      </c>
      <c r="T42" s="34">
        <v>0.393121849985176</v>
      </c>
      <c r="AB42" s="9">
        <v>5.0</v>
      </c>
      <c r="AC42" s="10">
        <f t="shared" si="8"/>
        <v>0.8230457555</v>
      </c>
    </row>
    <row r="43">
      <c r="C43" s="17" t="s">
        <v>59</v>
      </c>
      <c r="D43" s="32">
        <v>0.537714313948317</v>
      </c>
      <c r="M43" s="9">
        <v>10.0</v>
      </c>
      <c r="N43" s="10">
        <f t="shared" si="7"/>
        <v>0.8747504694</v>
      </c>
      <c r="S43" s="17" t="s">
        <v>59</v>
      </c>
      <c r="T43" s="34">
        <v>0.500113147770988</v>
      </c>
      <c r="AB43" s="9">
        <v>10.0</v>
      </c>
      <c r="AC43" s="10">
        <f t="shared" si="8"/>
        <v>0.8601640478</v>
      </c>
    </row>
    <row r="44">
      <c r="M44" s="9">
        <v>20.0</v>
      </c>
      <c r="N44" s="10">
        <f t="shared" si="7"/>
        <v>0.9396383042</v>
      </c>
      <c r="AB44" s="9">
        <v>20.0</v>
      </c>
      <c r="AC44" s="10">
        <f t="shared" si="8"/>
        <v>0.9008992983</v>
      </c>
    </row>
    <row r="45">
      <c r="M45" s="9">
        <v>100.0</v>
      </c>
      <c r="N45" s="10">
        <f t="shared" si="7"/>
        <v>1</v>
      </c>
      <c r="AB45" s="9">
        <v>100.0</v>
      </c>
      <c r="AC45" s="10">
        <f t="shared" si="8"/>
        <v>1</v>
      </c>
    </row>
    <row r="49"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>
      <c r="S50" s="30"/>
    </row>
    <row r="51">
      <c r="S51" s="30"/>
    </row>
    <row r="52">
      <c r="S52" s="30"/>
    </row>
    <row r="53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S53" s="30"/>
    </row>
    <row r="54">
      <c r="C54" s="30"/>
      <c r="S54" s="30"/>
    </row>
    <row r="55">
      <c r="C55" s="30"/>
      <c r="S55" s="30"/>
    </row>
    <row r="56">
      <c r="C56" s="30"/>
    </row>
    <row r="57">
      <c r="C57" s="30"/>
    </row>
    <row r="58">
      <c r="C58" s="30"/>
    </row>
    <row r="59">
      <c r="C59" s="30"/>
      <c r="AC59" s="2" t="s">
        <v>66</v>
      </c>
    </row>
    <row r="60">
      <c r="AA60" s="2" t="s">
        <v>114</v>
      </c>
      <c r="AC60" s="17" t="s">
        <v>115</v>
      </c>
    </row>
    <row r="62">
      <c r="AA62" s="2" t="s">
        <v>69</v>
      </c>
      <c r="AC62" s="2" t="s">
        <v>70</v>
      </c>
    </row>
    <row r="63">
      <c r="AA63" s="2" t="s">
        <v>116</v>
      </c>
      <c r="AC63" s="17" t="s">
        <v>117</v>
      </c>
    </row>
    <row r="86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>
      <c r="R87" s="35"/>
      <c r="S87" s="30" t="s">
        <v>36</v>
      </c>
      <c r="T87" s="30" t="s">
        <v>110</v>
      </c>
      <c r="U87" s="30" t="s">
        <v>38</v>
      </c>
      <c r="V87" s="30" t="s">
        <v>39</v>
      </c>
      <c r="W87" s="30" t="s">
        <v>40</v>
      </c>
      <c r="X87" s="30" t="s">
        <v>41</v>
      </c>
      <c r="Y87" s="30" t="s">
        <v>42</v>
      </c>
      <c r="Z87" s="30" t="s">
        <v>43</v>
      </c>
      <c r="AA87" s="30" t="s">
        <v>44</v>
      </c>
      <c r="AB87" s="30" t="s">
        <v>45</v>
      </c>
      <c r="AC87" s="30" t="s">
        <v>46</v>
      </c>
      <c r="AD87" s="30" t="s">
        <v>47</v>
      </c>
      <c r="AE87" s="30" t="s">
        <v>48</v>
      </c>
    </row>
    <row r="88">
      <c r="R88" s="30">
        <v>0.0</v>
      </c>
      <c r="S88" s="31">
        <v>1.0</v>
      </c>
      <c r="T88" s="31">
        <v>0.852763</v>
      </c>
      <c r="U88" s="31">
        <v>0.469787</v>
      </c>
      <c r="V88" s="31">
        <v>58352.0</v>
      </c>
      <c r="W88" s="31">
        <v>30939.0</v>
      </c>
      <c r="X88" s="31">
        <v>27413.0</v>
      </c>
      <c r="Y88" s="31">
        <v>0.469787</v>
      </c>
      <c r="Z88" s="31">
        <v>0.852763</v>
      </c>
      <c r="AA88" s="31">
        <v>0.469787</v>
      </c>
      <c r="AB88" s="31">
        <v>58352.0</v>
      </c>
      <c r="AC88" s="31">
        <v>30939.0</v>
      </c>
      <c r="AD88" s="31">
        <v>27413.0</v>
      </c>
      <c r="AE88" s="31">
        <v>0.469787</v>
      </c>
    </row>
    <row r="89">
      <c r="R89" s="30">
        <v>1.0</v>
      </c>
      <c r="S89" s="31">
        <v>3.0</v>
      </c>
      <c r="T89" s="31">
        <v>0.142734</v>
      </c>
      <c r="U89" s="31">
        <v>0.100236</v>
      </c>
      <c r="V89" s="31">
        <v>116704.0</v>
      </c>
      <c r="W89" s="31">
        <v>105006.0</v>
      </c>
      <c r="X89" s="31">
        <v>11698.0</v>
      </c>
      <c r="Y89" s="31">
        <v>0.100236</v>
      </c>
      <c r="Z89" s="31">
        <v>0.379411</v>
      </c>
      <c r="AA89" s="31">
        <v>0.22342</v>
      </c>
      <c r="AB89" s="31">
        <v>175056.0</v>
      </c>
      <c r="AC89" s="31">
        <v>135945.0</v>
      </c>
      <c r="AD89" s="31">
        <v>39111.0</v>
      </c>
      <c r="AE89" s="31">
        <v>0.22342</v>
      </c>
    </row>
    <row r="90">
      <c r="R90" s="30">
        <v>2.0</v>
      </c>
      <c r="S90" s="31">
        <v>5.0</v>
      </c>
      <c r="T90" s="31">
        <v>0.040203</v>
      </c>
      <c r="U90" s="31">
        <v>0.016375</v>
      </c>
      <c r="V90" s="31">
        <v>116704.0</v>
      </c>
      <c r="W90" s="31">
        <v>114793.0</v>
      </c>
      <c r="X90" s="31">
        <v>1911.0</v>
      </c>
      <c r="Y90" s="31">
        <v>0.016375</v>
      </c>
      <c r="Z90" s="31">
        <v>0.243728</v>
      </c>
      <c r="AA90" s="31">
        <v>0.140602</v>
      </c>
      <c r="AB90" s="31">
        <v>291760.0</v>
      </c>
      <c r="AC90" s="31">
        <v>250738.0</v>
      </c>
      <c r="AD90" s="31">
        <v>41022.0</v>
      </c>
      <c r="AE90" s="31">
        <v>0.140602</v>
      </c>
    </row>
    <row r="91">
      <c r="R91" s="30">
        <v>3.0</v>
      </c>
      <c r="S91" s="31">
        <v>10.0</v>
      </c>
      <c r="T91" s="31">
        <v>0.019613</v>
      </c>
      <c r="U91" s="31">
        <v>0.011091</v>
      </c>
      <c r="V91" s="31">
        <v>291759.0</v>
      </c>
      <c r="W91" s="31">
        <v>288523.0</v>
      </c>
      <c r="X91" s="31">
        <v>3236.0</v>
      </c>
      <c r="Y91" s="31">
        <v>0.011091</v>
      </c>
      <c r="Z91" s="31">
        <v>0.13167</v>
      </c>
      <c r="AA91" s="31">
        <v>0.075847</v>
      </c>
      <c r="AB91" s="31">
        <v>583519.0</v>
      </c>
      <c r="AC91" s="31">
        <v>539261.0</v>
      </c>
      <c r="AD91" s="31">
        <v>44258.0</v>
      </c>
      <c r="AE91" s="31">
        <v>0.075847</v>
      </c>
    </row>
    <row r="92">
      <c r="R92" s="30">
        <v>4.0</v>
      </c>
      <c r="S92" s="31">
        <v>20.0</v>
      </c>
      <c r="T92" s="31">
        <v>0.007423</v>
      </c>
      <c r="U92" s="31">
        <v>0.005626</v>
      </c>
      <c r="V92" s="31">
        <v>583519.0</v>
      </c>
      <c r="W92" s="31">
        <v>580236.0</v>
      </c>
      <c r="X92" s="31">
        <v>3283.0</v>
      </c>
      <c r="Y92" s="31">
        <v>0.005626</v>
      </c>
      <c r="Z92" s="31">
        <v>0.069547</v>
      </c>
      <c r="AA92" s="31">
        <v>0.040736</v>
      </c>
      <c r="AB92" s="31">
        <v>1167038.0</v>
      </c>
      <c r="AC92" s="31">
        <v>1119497.0</v>
      </c>
      <c r="AD92" s="31">
        <v>47541.0</v>
      </c>
      <c r="AE92" s="31">
        <v>0.040736</v>
      </c>
    </row>
    <row r="93">
      <c r="R93" s="30">
        <v>5.0</v>
      </c>
      <c r="S93" s="31">
        <v>100.0</v>
      </c>
      <c r="T93" s="31">
        <v>8.4E-4</v>
      </c>
      <c r="U93" s="31">
        <v>6.54E-4</v>
      </c>
      <c r="V93" s="31">
        <v>4668151.0</v>
      </c>
      <c r="W93" s="31">
        <v>4665097.0</v>
      </c>
      <c r="X93" s="31">
        <v>3054.0</v>
      </c>
      <c r="Y93" s="31">
        <v>6.54E-4</v>
      </c>
      <c r="Z93" s="31">
        <v>0.014581</v>
      </c>
      <c r="AA93" s="31">
        <v>0.008671</v>
      </c>
      <c r="AB93" s="31">
        <v>5835189.0</v>
      </c>
      <c r="AC93" s="31">
        <v>5784594.0</v>
      </c>
      <c r="AD93" s="31">
        <v>50595.0</v>
      </c>
      <c r="AE93" s="31">
        <v>0.008671</v>
      </c>
    </row>
  </sheetData>
  <mergeCells count="10">
    <mergeCell ref="S29:AE29"/>
    <mergeCell ref="S30:AE30"/>
    <mergeCell ref="AB38:AC38"/>
    <mergeCell ref="C9:O9"/>
    <mergeCell ref="S9:AE9"/>
    <mergeCell ref="C10:O10"/>
    <mergeCell ref="S10:AE10"/>
    <mergeCell ref="AB18:AC18"/>
    <mergeCell ref="C29:O29"/>
    <mergeCell ref="C30:O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25"/>
    <col customWidth="1" min="7" max="7" width="39.25"/>
    <col customWidth="1" min="17" max="17" width="11.5"/>
    <col customWidth="1" min="18" max="18" width="16.5"/>
    <col customWidth="1" min="19" max="19" width="14.63"/>
  </cols>
  <sheetData>
    <row r="1">
      <c r="B1" s="12" t="s">
        <v>23</v>
      </c>
    </row>
    <row r="2">
      <c r="B2" s="39" t="s">
        <v>31</v>
      </c>
      <c r="G2" s="39" t="s">
        <v>32</v>
      </c>
    </row>
    <row r="4">
      <c r="B4" s="40" t="s">
        <v>118</v>
      </c>
      <c r="C4" s="40" t="s">
        <v>119</v>
      </c>
      <c r="D4" s="40" t="s">
        <v>120</v>
      </c>
      <c r="G4" s="40" t="s">
        <v>118</v>
      </c>
      <c r="H4" s="40" t="s">
        <v>119</v>
      </c>
      <c r="I4" s="40" t="s">
        <v>120</v>
      </c>
      <c r="L4" s="2" t="s">
        <v>121</v>
      </c>
      <c r="M4" s="2" t="s">
        <v>122</v>
      </c>
      <c r="P4" s="2" t="s">
        <v>123</v>
      </c>
    </row>
    <row r="5">
      <c r="B5" s="41" t="s">
        <v>124</v>
      </c>
      <c r="C5" s="42">
        <v>0.2336201</v>
      </c>
      <c r="D5" s="43">
        <v>1.0</v>
      </c>
      <c r="G5" s="41" t="s">
        <v>124</v>
      </c>
      <c r="H5" s="42">
        <v>0.17888616</v>
      </c>
      <c r="I5" s="43">
        <v>1.0</v>
      </c>
      <c r="L5" s="2" t="s">
        <v>125</v>
      </c>
      <c r="M5" s="2" t="s">
        <v>126</v>
      </c>
      <c r="P5" s="44" t="s">
        <v>127</v>
      </c>
      <c r="Q5" s="5"/>
      <c r="R5" s="5"/>
      <c r="S5" s="6"/>
    </row>
    <row r="6">
      <c r="B6" s="41" t="s">
        <v>128</v>
      </c>
      <c r="C6" s="42">
        <v>0.12895878</v>
      </c>
      <c r="D6" s="43">
        <v>2.0</v>
      </c>
      <c r="G6" s="41" t="s">
        <v>128</v>
      </c>
      <c r="H6" s="42">
        <v>0.16008279</v>
      </c>
      <c r="I6" s="43">
        <v>2.0</v>
      </c>
      <c r="L6" s="2" t="s">
        <v>129</v>
      </c>
      <c r="P6" s="41" t="s">
        <v>130</v>
      </c>
      <c r="Q6" s="41" t="s">
        <v>131</v>
      </c>
      <c r="R6" s="41" t="s">
        <v>132</v>
      </c>
      <c r="S6" s="45" t="s">
        <v>133</v>
      </c>
    </row>
    <row r="7">
      <c r="B7" s="41" t="s">
        <v>134</v>
      </c>
      <c r="C7" s="42">
        <v>0.10990774</v>
      </c>
      <c r="D7" s="43">
        <v>3.0</v>
      </c>
      <c r="G7" s="41" t="s">
        <v>135</v>
      </c>
      <c r="H7" s="42">
        <v>0.095818534</v>
      </c>
      <c r="I7" s="43">
        <v>3.0</v>
      </c>
      <c r="P7" s="41">
        <v>1.0</v>
      </c>
      <c r="Q7" s="46">
        <v>2454346.0</v>
      </c>
      <c r="R7" s="41">
        <v>37052.0</v>
      </c>
      <c r="S7" s="47">
        <f t="shared" ref="S7:S18" si="1">R7/Q7</f>
        <v>0.01509648599</v>
      </c>
    </row>
    <row r="8">
      <c r="B8" s="41" t="s">
        <v>135</v>
      </c>
      <c r="C8" s="42">
        <v>0.10552291</v>
      </c>
      <c r="D8" s="43">
        <v>4.0</v>
      </c>
      <c r="G8" s="41" t="s">
        <v>134</v>
      </c>
      <c r="H8" s="42">
        <v>0.056650445</v>
      </c>
      <c r="I8" s="43">
        <v>4.0</v>
      </c>
      <c r="P8" s="48">
        <v>2.0</v>
      </c>
      <c r="Q8" s="48">
        <v>2015926.0</v>
      </c>
      <c r="R8" s="48">
        <v>3796.0</v>
      </c>
      <c r="S8" s="49">
        <f t="shared" si="1"/>
        <v>0.001883005626</v>
      </c>
      <c r="T8" s="2" t="s">
        <v>122</v>
      </c>
    </row>
    <row r="9">
      <c r="B9" s="41" t="s">
        <v>136</v>
      </c>
      <c r="C9" s="42">
        <v>0.041926466</v>
      </c>
      <c r="D9" s="43">
        <v>5.0</v>
      </c>
      <c r="G9" s="41" t="s">
        <v>137</v>
      </c>
      <c r="H9" s="42">
        <v>0.056198195</v>
      </c>
      <c r="I9" s="43">
        <v>5.0</v>
      </c>
      <c r="P9" s="41">
        <v>3.0</v>
      </c>
      <c r="Q9" s="41">
        <v>2030962.0</v>
      </c>
      <c r="R9" s="41">
        <v>34434.0</v>
      </c>
      <c r="S9" s="47">
        <f t="shared" si="1"/>
        <v>0.01695452697</v>
      </c>
    </row>
    <row r="10">
      <c r="B10" s="41" t="s">
        <v>138</v>
      </c>
      <c r="C10" s="42">
        <v>0.029857926</v>
      </c>
      <c r="D10" s="43">
        <v>6.0</v>
      </c>
      <c r="G10" s="41" t="s">
        <v>136</v>
      </c>
      <c r="H10" s="42">
        <v>0.03602917</v>
      </c>
      <c r="I10" s="43">
        <v>6.0</v>
      </c>
      <c r="P10" s="41">
        <v>4.0</v>
      </c>
      <c r="Q10" s="41">
        <v>1793844.0</v>
      </c>
      <c r="R10" s="46">
        <v>41381.0</v>
      </c>
      <c r="S10" s="47">
        <f t="shared" si="1"/>
        <v>0.02306833816</v>
      </c>
    </row>
    <row r="11">
      <c r="B11" s="41" t="s">
        <v>139</v>
      </c>
      <c r="C11" s="42">
        <v>0.027747074</v>
      </c>
      <c r="D11" s="43">
        <v>7.0</v>
      </c>
      <c r="G11" s="41" t="s">
        <v>139</v>
      </c>
      <c r="H11" s="42">
        <v>0.03355958</v>
      </c>
      <c r="I11" s="43">
        <v>7.0</v>
      </c>
      <c r="L11" s="50"/>
      <c r="P11" s="41">
        <v>5.0</v>
      </c>
      <c r="Q11" s="41">
        <v>1735713.0</v>
      </c>
      <c r="R11" s="41">
        <v>29139.0</v>
      </c>
      <c r="S11" s="47">
        <f t="shared" si="1"/>
        <v>0.01678791367</v>
      </c>
    </row>
    <row r="12">
      <c r="B12" s="41" t="s">
        <v>140</v>
      </c>
      <c r="C12" s="42">
        <v>0.024621112</v>
      </c>
      <c r="D12" s="43">
        <v>8.0</v>
      </c>
      <c r="G12" s="41" t="s">
        <v>138</v>
      </c>
      <c r="H12" s="42">
        <v>0.031194547</v>
      </c>
      <c r="I12" s="43">
        <v>8.0</v>
      </c>
      <c r="P12" s="41">
        <v>6.0</v>
      </c>
      <c r="Q12" s="41">
        <v>1766855.0</v>
      </c>
      <c r="R12" s="41">
        <v>27636.0</v>
      </c>
      <c r="S12" s="47">
        <f t="shared" si="1"/>
        <v>0.01564135144</v>
      </c>
    </row>
    <row r="13">
      <c r="B13" s="41" t="s">
        <v>141</v>
      </c>
      <c r="C13" s="42">
        <v>0.023065858</v>
      </c>
      <c r="D13" s="43">
        <v>9.0</v>
      </c>
      <c r="G13" s="41" t="s">
        <v>142</v>
      </c>
      <c r="H13" s="42">
        <v>0.029222297</v>
      </c>
      <c r="I13" s="43">
        <v>9.0</v>
      </c>
      <c r="P13" s="41">
        <v>7.0</v>
      </c>
      <c r="Q13" s="41">
        <v>1738153.0</v>
      </c>
      <c r="R13" s="41">
        <v>29371.0</v>
      </c>
      <c r="S13" s="47">
        <f t="shared" si="1"/>
        <v>0.016897822</v>
      </c>
    </row>
    <row r="14">
      <c r="B14" s="41" t="s">
        <v>137</v>
      </c>
      <c r="C14" s="42">
        <v>0.02072112</v>
      </c>
      <c r="D14" s="43">
        <v>10.0</v>
      </c>
      <c r="G14" s="41" t="s">
        <v>140</v>
      </c>
      <c r="H14" s="42">
        <v>0.028318413</v>
      </c>
      <c r="I14" s="43">
        <v>10.0</v>
      </c>
      <c r="P14" s="41">
        <v>8.0</v>
      </c>
      <c r="Q14" s="41">
        <v>1769376.0</v>
      </c>
      <c r="R14" s="41">
        <v>25912.0</v>
      </c>
      <c r="S14" s="47">
        <f t="shared" si="1"/>
        <v>0.0146447109</v>
      </c>
    </row>
    <row r="15">
      <c r="B15" s="41" t="s">
        <v>143</v>
      </c>
      <c r="C15" s="42">
        <v>0.019879345</v>
      </c>
      <c r="D15" s="43">
        <v>11.0</v>
      </c>
      <c r="G15" s="41" t="s">
        <v>141</v>
      </c>
      <c r="H15" s="42">
        <v>0.026292816</v>
      </c>
      <c r="I15" s="43">
        <v>11.0</v>
      </c>
      <c r="P15" s="41">
        <v>9.0</v>
      </c>
      <c r="Q15" s="41">
        <v>1779376.0</v>
      </c>
      <c r="R15" s="41">
        <v>26101.0</v>
      </c>
      <c r="S15" s="47">
        <f t="shared" si="1"/>
        <v>0.01466862541</v>
      </c>
    </row>
    <row r="16">
      <c r="B16" s="41" t="s">
        <v>144</v>
      </c>
      <c r="C16" s="42">
        <v>0.019866575</v>
      </c>
      <c r="D16" s="43">
        <v>12.0</v>
      </c>
      <c r="G16" s="41" t="s">
        <v>143</v>
      </c>
      <c r="H16" s="42">
        <v>0.021878952</v>
      </c>
      <c r="I16" s="43">
        <v>12.0</v>
      </c>
      <c r="L16" s="51"/>
      <c r="M16" s="51"/>
      <c r="P16" s="41">
        <v>10.0</v>
      </c>
      <c r="Q16" s="41">
        <v>1839601.0</v>
      </c>
      <c r="R16" s="41">
        <v>24055.0</v>
      </c>
      <c r="S16" s="47">
        <f t="shared" si="1"/>
        <v>0.01307620511</v>
      </c>
    </row>
    <row r="17">
      <c r="B17" s="41" t="s">
        <v>145</v>
      </c>
      <c r="C17" s="42">
        <v>0.018674983</v>
      </c>
      <c r="D17" s="43">
        <v>13.0</v>
      </c>
      <c r="G17" s="41" t="s">
        <v>146</v>
      </c>
      <c r="H17" s="42">
        <v>0.019098613</v>
      </c>
      <c r="I17" s="43">
        <v>13.0</v>
      </c>
      <c r="P17" s="41">
        <v>11.0</v>
      </c>
      <c r="Q17" s="41">
        <v>2023454.0</v>
      </c>
      <c r="R17" s="46">
        <v>51949.0</v>
      </c>
      <c r="S17" s="47">
        <f t="shared" si="1"/>
        <v>0.02567342771</v>
      </c>
    </row>
    <row r="18">
      <c r="B18" s="41" t="s">
        <v>147</v>
      </c>
      <c r="C18" s="42">
        <v>0.015378042</v>
      </c>
      <c r="D18" s="43">
        <v>14.0</v>
      </c>
      <c r="G18" s="41" t="s">
        <v>148</v>
      </c>
      <c r="H18" s="42">
        <v>0.018388992</v>
      </c>
      <c r="I18" s="43">
        <v>14.0</v>
      </c>
      <c r="P18" s="41">
        <v>12.0</v>
      </c>
      <c r="Q18" s="46">
        <v>2247810.0</v>
      </c>
      <c r="R18" s="41">
        <v>42453.0</v>
      </c>
      <c r="S18" s="47">
        <f t="shared" si="1"/>
        <v>0.01888638275</v>
      </c>
    </row>
    <row r="19">
      <c r="B19" s="41" t="s">
        <v>149</v>
      </c>
      <c r="C19" s="42">
        <v>0.015253402</v>
      </c>
      <c r="D19" s="43">
        <v>15.0</v>
      </c>
      <c r="G19" s="41" t="s">
        <v>150</v>
      </c>
      <c r="H19" s="42">
        <v>0.017964834</v>
      </c>
      <c r="I19" s="43">
        <v>15.0</v>
      </c>
      <c r="P19" s="3"/>
      <c r="Q19" s="46">
        <v>2.3195416E7</v>
      </c>
      <c r="R19" s="3"/>
      <c r="S19" s="3"/>
    </row>
    <row r="20">
      <c r="B20" s="41" t="s">
        <v>150</v>
      </c>
      <c r="C20" s="42">
        <v>0.013369413</v>
      </c>
      <c r="D20" s="43">
        <v>16.0</v>
      </c>
      <c r="G20" s="41" t="s">
        <v>144</v>
      </c>
      <c r="H20" s="42">
        <v>0.017495224</v>
      </c>
      <c r="I20" s="43">
        <v>16.0</v>
      </c>
    </row>
    <row r="21">
      <c r="B21" s="41" t="s">
        <v>151</v>
      </c>
      <c r="C21" s="42">
        <v>0.012413668</v>
      </c>
      <c r="D21" s="43">
        <v>17.0</v>
      </c>
      <c r="G21" s="41" t="s">
        <v>152</v>
      </c>
      <c r="H21" s="42">
        <v>0.017389283</v>
      </c>
      <c r="I21" s="43">
        <v>17.0</v>
      </c>
    </row>
    <row r="22">
      <c r="B22" s="41" t="s">
        <v>153</v>
      </c>
      <c r="C22" s="42">
        <v>0.009078758</v>
      </c>
      <c r="D22" s="43">
        <v>18.0</v>
      </c>
      <c r="G22" s="41" t="s">
        <v>154</v>
      </c>
      <c r="H22" s="42">
        <v>0.014806535</v>
      </c>
      <c r="I22" s="43">
        <v>18.0</v>
      </c>
    </row>
    <row r="23">
      <c r="B23" s="41" t="s">
        <v>155</v>
      </c>
      <c r="C23" s="42">
        <v>0.008228671</v>
      </c>
      <c r="D23" s="43">
        <v>19.0</v>
      </c>
      <c r="G23" s="41" t="s">
        <v>147</v>
      </c>
      <c r="H23" s="42">
        <v>0.012495718</v>
      </c>
      <c r="I23" s="43">
        <v>19.0</v>
      </c>
    </row>
    <row r="24">
      <c r="B24" s="41" t="s">
        <v>156</v>
      </c>
      <c r="C24" s="42">
        <v>0.0077056657</v>
      </c>
      <c r="D24" s="43">
        <v>20.0</v>
      </c>
      <c r="G24" s="41" t="s">
        <v>153</v>
      </c>
      <c r="H24" s="42">
        <v>0.0096091</v>
      </c>
      <c r="I24" s="43">
        <v>20.0</v>
      </c>
    </row>
    <row r="25">
      <c r="B25" s="41" t="s">
        <v>154</v>
      </c>
      <c r="C25" s="42">
        <v>0.006913266</v>
      </c>
      <c r="D25" s="43">
        <v>21.0</v>
      </c>
      <c r="G25" s="41" t="s">
        <v>157</v>
      </c>
      <c r="H25" s="42">
        <v>0.009088268</v>
      </c>
      <c r="I25" s="43">
        <v>21.0</v>
      </c>
    </row>
    <row r="26">
      <c r="B26" s="41" t="s">
        <v>158</v>
      </c>
      <c r="C26" s="42">
        <v>0.0060911295</v>
      </c>
      <c r="D26" s="43">
        <v>22.0</v>
      </c>
      <c r="G26" s="41" t="s">
        <v>149</v>
      </c>
      <c r="H26" s="42">
        <v>0.009059054</v>
      </c>
      <c r="I26" s="43">
        <v>22.0</v>
      </c>
    </row>
    <row r="27">
      <c r="B27" s="41" t="s">
        <v>159</v>
      </c>
      <c r="C27" s="42">
        <v>0.006025737</v>
      </c>
      <c r="D27" s="43">
        <v>23.0</v>
      </c>
      <c r="G27" s="41" t="s">
        <v>158</v>
      </c>
      <c r="H27" s="42">
        <v>0.006915713</v>
      </c>
      <c r="I27" s="43">
        <v>23.0</v>
      </c>
    </row>
    <row r="28">
      <c r="B28" s="41" t="s">
        <v>160</v>
      </c>
      <c r="C28" s="42">
        <v>0.0050149923</v>
      </c>
      <c r="D28" s="43">
        <v>24.0</v>
      </c>
      <c r="G28" s="41" t="s">
        <v>161</v>
      </c>
      <c r="H28" s="42">
        <v>0.0065836925</v>
      </c>
      <c r="I28" s="43">
        <v>24.0</v>
      </c>
    </row>
    <row r="29">
      <c r="B29" s="41" t="s">
        <v>162</v>
      </c>
      <c r="C29" s="42">
        <v>0.004974748</v>
      </c>
      <c r="D29" s="43">
        <v>25.0</v>
      </c>
      <c r="G29" s="41" t="s">
        <v>156</v>
      </c>
      <c r="H29" s="42">
        <v>0.0062320153</v>
      </c>
      <c r="I29" s="43">
        <v>25.0</v>
      </c>
    </row>
    <row r="30">
      <c r="B30" s="41" t="s">
        <v>163</v>
      </c>
      <c r="C30" s="42">
        <v>0.004860947</v>
      </c>
      <c r="D30" s="43">
        <v>26.0</v>
      </c>
      <c r="G30" s="41" t="s">
        <v>164</v>
      </c>
      <c r="H30" s="42">
        <v>0.005429952</v>
      </c>
      <c r="I30" s="43">
        <v>26.0</v>
      </c>
    </row>
    <row r="31">
      <c r="B31" s="41" t="s">
        <v>164</v>
      </c>
      <c r="C31" s="42">
        <v>0.00485315</v>
      </c>
      <c r="D31" s="43">
        <v>27.0</v>
      </c>
      <c r="G31" s="41" t="s">
        <v>165</v>
      </c>
      <c r="H31" s="42">
        <v>0.0049354793</v>
      </c>
      <c r="I31" s="43">
        <v>27.0</v>
      </c>
    </row>
    <row r="32">
      <c r="B32" s="41" t="s">
        <v>161</v>
      </c>
      <c r="C32" s="42">
        <v>0.0044728145</v>
      </c>
      <c r="D32" s="43">
        <v>28.0</v>
      </c>
      <c r="G32" s="41" t="s">
        <v>166</v>
      </c>
      <c r="H32" s="42">
        <v>0.004869253</v>
      </c>
      <c r="I32" s="43">
        <v>28.0</v>
      </c>
    </row>
    <row r="33">
      <c r="B33" s="41" t="s">
        <v>167</v>
      </c>
      <c r="C33" s="42">
        <v>0.0040002293</v>
      </c>
      <c r="D33" s="43">
        <v>29.0</v>
      </c>
      <c r="G33" s="41" t="s">
        <v>159</v>
      </c>
      <c r="H33" s="42">
        <v>0.004699053</v>
      </c>
      <c r="I33" s="43">
        <v>29.0</v>
      </c>
    </row>
    <row r="34">
      <c r="B34" s="41" t="s">
        <v>168</v>
      </c>
      <c r="C34" s="42">
        <v>0.0039075813</v>
      </c>
      <c r="D34" s="43">
        <v>30.0</v>
      </c>
      <c r="G34" s="41" t="s">
        <v>169</v>
      </c>
      <c r="H34" s="42">
        <v>0.0033400215</v>
      </c>
      <c r="I34" s="43">
        <v>30.0</v>
      </c>
    </row>
    <row r="35">
      <c r="B35" s="41" t="s">
        <v>146</v>
      </c>
      <c r="C35" s="42">
        <v>0.0035548443</v>
      </c>
      <c r="D35" s="43">
        <v>31.0</v>
      </c>
      <c r="G35" s="41" t="s">
        <v>170</v>
      </c>
      <c r="H35" s="42">
        <v>0.0031772312</v>
      </c>
      <c r="I35" s="43">
        <v>31.0</v>
      </c>
    </row>
    <row r="36">
      <c r="B36" s="41" t="s">
        <v>171</v>
      </c>
      <c r="C36" s="42">
        <v>0.0033601231</v>
      </c>
      <c r="D36" s="43">
        <v>32.0</v>
      </c>
      <c r="G36" s="41" t="s">
        <v>145</v>
      </c>
      <c r="H36" s="42">
        <v>0.0028568038</v>
      </c>
      <c r="I36" s="43">
        <v>32.0</v>
      </c>
    </row>
    <row r="37">
      <c r="B37" s="41" t="s">
        <v>172</v>
      </c>
      <c r="C37" s="42">
        <v>0.0029784597</v>
      </c>
      <c r="D37" s="43">
        <v>33.0</v>
      </c>
      <c r="G37" s="41" t="s">
        <v>173</v>
      </c>
      <c r="H37" s="42">
        <v>0.0027935281</v>
      </c>
      <c r="I37" s="43">
        <v>33.0</v>
      </c>
    </row>
    <row r="38">
      <c r="B38" s="41" t="s">
        <v>174</v>
      </c>
      <c r="C38" s="42">
        <v>0.0028889417</v>
      </c>
      <c r="D38" s="43">
        <v>34.0</v>
      </c>
      <c r="G38" s="41" t="s">
        <v>175</v>
      </c>
      <c r="H38" s="42">
        <v>0.002426544</v>
      </c>
      <c r="I38" s="43">
        <v>34.0</v>
      </c>
    </row>
    <row r="39">
      <c r="B39" s="41" t="s">
        <v>176</v>
      </c>
      <c r="C39" s="42">
        <v>0.0028667026</v>
      </c>
      <c r="D39" s="43">
        <v>35.0</v>
      </c>
      <c r="G39" s="41" t="s">
        <v>171</v>
      </c>
      <c r="H39" s="42">
        <v>0.0022112671</v>
      </c>
      <c r="I39" s="43">
        <v>35.0</v>
      </c>
    </row>
    <row r="40">
      <c r="B40" s="41" t="s">
        <v>165</v>
      </c>
      <c r="C40" s="42">
        <v>0.0027526729</v>
      </c>
      <c r="D40" s="43">
        <v>36.0</v>
      </c>
      <c r="G40" s="41" t="s">
        <v>177</v>
      </c>
      <c r="H40" s="42">
        <v>0.001923041</v>
      </c>
      <c r="I40" s="43">
        <v>36.0</v>
      </c>
    </row>
    <row r="41">
      <c r="B41" s="41" t="s">
        <v>178</v>
      </c>
      <c r="C41" s="42">
        <v>0.0026355803</v>
      </c>
      <c r="D41" s="43">
        <v>37.0</v>
      </c>
      <c r="G41" s="41" t="s">
        <v>179</v>
      </c>
      <c r="H41" s="42">
        <v>0.0017445381</v>
      </c>
      <c r="I41" s="43">
        <v>37.0</v>
      </c>
    </row>
    <row r="42">
      <c r="B42" s="41" t="s">
        <v>152</v>
      </c>
      <c r="C42" s="42">
        <v>0.0025582456</v>
      </c>
      <c r="D42" s="43">
        <v>38.0</v>
      </c>
      <c r="G42" s="41" t="s">
        <v>180</v>
      </c>
      <c r="H42" s="42">
        <v>0.0016565581</v>
      </c>
      <c r="I42" s="43">
        <v>38.0</v>
      </c>
    </row>
    <row r="43">
      <c r="B43" s="41" t="s">
        <v>181</v>
      </c>
      <c r="C43" s="42">
        <v>0.0024265987</v>
      </c>
      <c r="D43" s="43">
        <v>39.0</v>
      </c>
      <c r="G43" s="41" t="s">
        <v>160</v>
      </c>
      <c r="H43" s="42">
        <v>0.0016279996</v>
      </c>
      <c r="I43" s="43">
        <v>39.0</v>
      </c>
    </row>
    <row r="44">
      <c r="B44" s="41" t="s">
        <v>182</v>
      </c>
      <c r="C44" s="42">
        <v>0.0020719778</v>
      </c>
      <c r="D44" s="43">
        <v>40.0</v>
      </c>
      <c r="G44" s="41" t="s">
        <v>183</v>
      </c>
      <c r="H44" s="42">
        <v>0.0015950564</v>
      </c>
      <c r="I44" s="43">
        <v>40.0</v>
      </c>
    </row>
    <row r="45">
      <c r="B45" s="41" t="s">
        <v>148</v>
      </c>
      <c r="C45" s="42">
        <v>0.0019801138</v>
      </c>
      <c r="D45" s="43">
        <v>41.0</v>
      </c>
      <c r="G45" s="41" t="s">
        <v>184</v>
      </c>
      <c r="H45" s="42">
        <v>0.0015836739</v>
      </c>
      <c r="I45" s="43">
        <v>41.0</v>
      </c>
    </row>
    <row r="46">
      <c r="B46" s="41" t="s">
        <v>185</v>
      </c>
      <c r="C46" s="42">
        <v>0.0019665498</v>
      </c>
      <c r="D46" s="43">
        <v>42.0</v>
      </c>
      <c r="G46" s="41" t="s">
        <v>186</v>
      </c>
      <c r="H46" s="42">
        <v>0.0015817806</v>
      </c>
      <c r="I46" s="43">
        <v>42.0</v>
      </c>
    </row>
    <row r="47">
      <c r="B47" s="41" t="s">
        <v>187</v>
      </c>
      <c r="C47" s="42">
        <v>0.001922016</v>
      </c>
      <c r="D47" s="43">
        <v>43.0</v>
      </c>
      <c r="G47" s="41" t="s">
        <v>188</v>
      </c>
      <c r="H47" s="42">
        <v>0.0015360023</v>
      </c>
      <c r="I47" s="43">
        <v>43.0</v>
      </c>
    </row>
    <row r="48">
      <c r="B48" s="41" t="s">
        <v>189</v>
      </c>
      <c r="C48" s="42">
        <v>0.0019135778</v>
      </c>
      <c r="D48" s="43">
        <v>44.0</v>
      </c>
      <c r="G48" s="41" t="s">
        <v>189</v>
      </c>
      <c r="H48" s="42">
        <v>0.0015190438</v>
      </c>
      <c r="I48" s="43">
        <v>44.0</v>
      </c>
    </row>
    <row r="49">
      <c r="B49" s="41" t="s">
        <v>177</v>
      </c>
      <c r="C49" s="42">
        <v>0.0019087051</v>
      </c>
      <c r="D49" s="43">
        <v>45.0</v>
      </c>
      <c r="G49" s="41" t="s">
        <v>190</v>
      </c>
      <c r="H49" s="42">
        <v>0.0013819471</v>
      </c>
      <c r="I49" s="43">
        <v>45.0</v>
      </c>
    </row>
    <row r="50">
      <c r="B50" s="41" t="s">
        <v>191</v>
      </c>
      <c r="C50" s="42">
        <v>0.0018610869</v>
      </c>
      <c r="D50" s="43">
        <v>46.0</v>
      </c>
      <c r="G50" s="41" t="s">
        <v>167</v>
      </c>
      <c r="H50" s="42">
        <v>0.0012942393</v>
      </c>
      <c r="I50" s="43">
        <v>46.0</v>
      </c>
    </row>
    <row r="51">
      <c r="B51" s="41" t="s">
        <v>192</v>
      </c>
      <c r="C51" s="42">
        <v>0.0018282322</v>
      </c>
      <c r="D51" s="43">
        <v>47.0</v>
      </c>
      <c r="G51" s="41" t="s">
        <v>176</v>
      </c>
      <c r="H51" s="42">
        <v>0.0012926438</v>
      </c>
      <c r="I51" s="43">
        <v>47.0</v>
      </c>
    </row>
    <row r="52">
      <c r="B52" s="41" t="s">
        <v>169</v>
      </c>
      <c r="C52" s="42">
        <v>0.0017278256</v>
      </c>
      <c r="D52" s="43">
        <v>48.0</v>
      </c>
      <c r="G52" s="41" t="s">
        <v>193</v>
      </c>
      <c r="H52" s="42">
        <v>0.0012921423</v>
      </c>
      <c r="I52" s="43">
        <v>48.0</v>
      </c>
    </row>
    <row r="53">
      <c r="B53" s="41" t="s">
        <v>180</v>
      </c>
      <c r="C53" s="42">
        <v>0.0016471369</v>
      </c>
      <c r="D53" s="43">
        <v>49.0</v>
      </c>
      <c r="G53" s="41" t="s">
        <v>194</v>
      </c>
      <c r="H53" s="42">
        <v>0.0012842815</v>
      </c>
      <c r="I53" s="43">
        <v>49.0</v>
      </c>
    </row>
    <row r="54">
      <c r="B54" s="41" t="s">
        <v>194</v>
      </c>
      <c r="C54" s="42">
        <v>0.0016443606</v>
      </c>
      <c r="D54" s="43">
        <v>50.0</v>
      </c>
      <c r="G54" s="41" t="s">
        <v>151</v>
      </c>
      <c r="H54" s="42">
        <v>0.0012146087</v>
      </c>
      <c r="I54" s="43">
        <v>50.0</v>
      </c>
      <c r="T54" s="2" t="s">
        <v>195</v>
      </c>
    </row>
    <row r="55">
      <c r="B55" s="41" t="s">
        <v>196</v>
      </c>
      <c r="C55" s="42">
        <v>0.0016248615</v>
      </c>
      <c r="D55" s="43">
        <v>51.0</v>
      </c>
      <c r="G55" s="41" t="s">
        <v>197</v>
      </c>
      <c r="H55" s="42">
        <v>0.0011766386</v>
      </c>
      <c r="I55" s="43">
        <v>51.0</v>
      </c>
      <c r="T55" s="2" t="s">
        <v>198</v>
      </c>
    </row>
    <row r="56">
      <c r="B56" s="41" t="s">
        <v>188</v>
      </c>
      <c r="C56" s="42">
        <v>0.0015943118</v>
      </c>
      <c r="D56" s="43">
        <v>52.0</v>
      </c>
      <c r="G56" s="41" t="s">
        <v>199</v>
      </c>
      <c r="H56" s="42">
        <v>0.0011672776</v>
      </c>
      <c r="I56" s="43">
        <v>52.0</v>
      </c>
    </row>
    <row r="57">
      <c r="B57" s="41" t="s">
        <v>200</v>
      </c>
      <c r="C57" s="42">
        <v>0.0015726655</v>
      </c>
      <c r="D57" s="43">
        <v>53.0</v>
      </c>
      <c r="G57" s="41" t="s">
        <v>201</v>
      </c>
      <c r="H57" s="42">
        <v>0.0011461427</v>
      </c>
      <c r="I57" s="43">
        <v>53.0</v>
      </c>
      <c r="T57" s="2" t="s">
        <v>202</v>
      </c>
    </row>
    <row r="58">
      <c r="B58" s="41" t="s">
        <v>193</v>
      </c>
      <c r="C58" s="42">
        <v>0.0014496399</v>
      </c>
      <c r="D58" s="43">
        <v>54.0</v>
      </c>
      <c r="G58" s="41" t="s">
        <v>191</v>
      </c>
      <c r="H58" s="42">
        <v>0.0011440264</v>
      </c>
      <c r="I58" s="43">
        <v>54.0</v>
      </c>
      <c r="T58" s="2" t="s">
        <v>203</v>
      </c>
    </row>
    <row r="59">
      <c r="B59" s="41" t="s">
        <v>204</v>
      </c>
      <c r="C59" s="42">
        <v>0.0014309905</v>
      </c>
      <c r="D59" s="43">
        <v>55.0</v>
      </c>
      <c r="G59" s="41" t="s">
        <v>196</v>
      </c>
      <c r="H59" s="42">
        <v>0.0011269393</v>
      </c>
      <c r="I59" s="43">
        <v>55.0</v>
      </c>
      <c r="T59" s="17" t="s">
        <v>205</v>
      </c>
    </row>
    <row r="60">
      <c r="B60" s="41" t="s">
        <v>201</v>
      </c>
      <c r="C60" s="42">
        <v>0.0014138148</v>
      </c>
      <c r="D60" s="43">
        <v>56.0</v>
      </c>
      <c r="G60" s="41" t="s">
        <v>162</v>
      </c>
      <c r="H60" s="42">
        <v>0.001078881</v>
      </c>
      <c r="I60" s="43">
        <v>56.0</v>
      </c>
      <c r="T60" s="17" t="s">
        <v>206</v>
      </c>
    </row>
    <row r="61">
      <c r="B61" s="41" t="s">
        <v>175</v>
      </c>
      <c r="C61" s="42">
        <v>0.0013905779</v>
      </c>
      <c r="D61" s="43">
        <v>57.0</v>
      </c>
      <c r="G61" s="41" t="s">
        <v>200</v>
      </c>
      <c r="H61" s="42">
        <v>0.0010576365</v>
      </c>
      <c r="I61" s="43">
        <v>57.0</v>
      </c>
    </row>
    <row r="62">
      <c r="B62" s="41" t="s">
        <v>199</v>
      </c>
      <c r="C62" s="42">
        <v>0.0013822655</v>
      </c>
      <c r="D62" s="43">
        <v>58.0</v>
      </c>
      <c r="G62" s="41" t="s">
        <v>181</v>
      </c>
      <c r="H62" s="42">
        <v>0.0010439758</v>
      </c>
      <c r="I62" s="43">
        <v>58.0</v>
      </c>
    </row>
    <row r="63">
      <c r="B63" s="41" t="s">
        <v>207</v>
      </c>
      <c r="C63" s="42">
        <v>0.0013412315</v>
      </c>
      <c r="D63" s="43">
        <v>59.0</v>
      </c>
      <c r="G63" s="41" t="s">
        <v>208</v>
      </c>
      <c r="H63" s="42">
        <v>0.0010420557</v>
      </c>
      <c r="I63" s="43">
        <v>59.0</v>
      </c>
    </row>
    <row r="64">
      <c r="B64" s="41" t="s">
        <v>183</v>
      </c>
      <c r="C64" s="42">
        <v>0.0013351336</v>
      </c>
      <c r="D64" s="43">
        <v>60.0</v>
      </c>
      <c r="G64" s="41" t="s">
        <v>182</v>
      </c>
      <c r="H64" s="42">
        <v>0.001011118</v>
      </c>
      <c r="I64" s="43">
        <v>60.0</v>
      </c>
    </row>
    <row r="65">
      <c r="B65" s="41" t="s">
        <v>209</v>
      </c>
      <c r="C65" s="42">
        <v>0.0011689601</v>
      </c>
      <c r="D65" s="43">
        <v>61.0</v>
      </c>
      <c r="G65" s="41" t="s">
        <v>172</v>
      </c>
      <c r="H65" s="42">
        <v>0.001006237</v>
      </c>
      <c r="I65" s="43">
        <v>61.0</v>
      </c>
    </row>
    <row r="66">
      <c r="B66" s="41" t="s">
        <v>208</v>
      </c>
      <c r="C66" s="42">
        <v>8.8959275E-4</v>
      </c>
      <c r="D66" s="43">
        <v>62.0</v>
      </c>
      <c r="G66" s="41" t="s">
        <v>174</v>
      </c>
      <c r="H66" s="42">
        <v>9.855506E-4</v>
      </c>
      <c r="I66" s="43">
        <v>62.0</v>
      </c>
      <c r="T66" s="2" t="s">
        <v>210</v>
      </c>
    </row>
    <row r="67">
      <c r="B67" s="41" t="s">
        <v>142</v>
      </c>
      <c r="C67" s="42">
        <v>0.0</v>
      </c>
      <c r="D67" s="43">
        <v>63.0</v>
      </c>
      <c r="G67" s="41" t="s">
        <v>187</v>
      </c>
      <c r="H67" s="42">
        <v>9.774945E-4</v>
      </c>
      <c r="I67" s="43">
        <v>63.0</v>
      </c>
      <c r="T67" s="2" t="s">
        <v>211</v>
      </c>
    </row>
    <row r="68">
      <c r="B68" s="41" t="s">
        <v>157</v>
      </c>
      <c r="C68" s="42">
        <v>0.0</v>
      </c>
      <c r="D68" s="43">
        <v>64.0</v>
      </c>
      <c r="G68" s="41" t="s">
        <v>207</v>
      </c>
      <c r="H68" s="42">
        <v>9.399475E-4</v>
      </c>
      <c r="I68" s="43">
        <v>64.0</v>
      </c>
      <c r="T68" s="2" t="s">
        <v>212</v>
      </c>
    </row>
    <row r="69">
      <c r="B69" s="41" t="s">
        <v>184</v>
      </c>
      <c r="C69" s="42">
        <v>0.0</v>
      </c>
      <c r="D69" s="43">
        <v>65.0</v>
      </c>
      <c r="G69" s="41" t="s">
        <v>204</v>
      </c>
      <c r="H69" s="42">
        <v>9.367908E-4</v>
      </c>
      <c r="I69" s="43">
        <v>65.0</v>
      </c>
      <c r="T69" s="2" t="s">
        <v>213</v>
      </c>
    </row>
    <row r="70">
      <c r="B70" s="41" t="s">
        <v>179</v>
      </c>
      <c r="C70" s="42">
        <v>0.0</v>
      </c>
      <c r="D70" s="43">
        <v>66.0</v>
      </c>
      <c r="G70" s="41" t="s">
        <v>209</v>
      </c>
      <c r="H70" s="42">
        <v>9.1098313E-4</v>
      </c>
      <c r="I70" s="43">
        <v>66.0</v>
      </c>
    </row>
    <row r="71">
      <c r="B71" s="41" t="s">
        <v>170</v>
      </c>
      <c r="C71" s="42">
        <v>0.0</v>
      </c>
      <c r="D71" s="43">
        <v>67.0</v>
      </c>
      <c r="G71" s="41" t="s">
        <v>168</v>
      </c>
      <c r="H71" s="42">
        <v>9.081298E-4</v>
      </c>
      <c r="I71" s="43">
        <v>67.0</v>
      </c>
    </row>
    <row r="72">
      <c r="B72" s="41" t="s">
        <v>173</v>
      </c>
      <c r="C72" s="42">
        <v>0.0</v>
      </c>
      <c r="D72" s="43">
        <v>68.0</v>
      </c>
      <c r="G72" s="41" t="s">
        <v>185</v>
      </c>
      <c r="H72" s="42">
        <v>8.810186E-4</v>
      </c>
      <c r="I72" s="43">
        <v>68.0</v>
      </c>
    </row>
    <row r="73">
      <c r="B73" s="41" t="s">
        <v>197</v>
      </c>
      <c r="C73" s="42">
        <v>0.0</v>
      </c>
      <c r="D73" s="43">
        <v>69.0</v>
      </c>
      <c r="G73" s="41" t="s">
        <v>192</v>
      </c>
      <c r="H73" s="42">
        <v>8.238936E-4</v>
      </c>
      <c r="I73" s="43">
        <v>69.0</v>
      </c>
    </row>
    <row r="74">
      <c r="B74" s="41" t="s">
        <v>166</v>
      </c>
      <c r="C74" s="42">
        <v>0.0</v>
      </c>
      <c r="D74" s="43">
        <v>70.0</v>
      </c>
      <c r="G74" s="41" t="s">
        <v>155</v>
      </c>
      <c r="H74" s="42">
        <v>8.225665E-4</v>
      </c>
      <c r="I74" s="43">
        <v>70.0</v>
      </c>
    </row>
    <row r="75">
      <c r="B75" s="41" t="s">
        <v>186</v>
      </c>
      <c r="C75" s="42">
        <v>0.0</v>
      </c>
      <c r="D75" s="43">
        <v>71.0</v>
      </c>
      <c r="G75" s="41" t="s">
        <v>178</v>
      </c>
      <c r="H75" s="42">
        <v>7.581483E-4</v>
      </c>
      <c r="I75" s="43">
        <v>71.0</v>
      </c>
    </row>
    <row r="76">
      <c r="B76" s="41" t="s">
        <v>190</v>
      </c>
      <c r="C76" s="42">
        <v>0.0</v>
      </c>
      <c r="D76" s="43">
        <v>72.0</v>
      </c>
      <c r="G76" s="41" t="s">
        <v>163</v>
      </c>
      <c r="H76" s="42">
        <v>5.2889035E-4</v>
      </c>
      <c r="I76" s="43">
        <v>72.0</v>
      </c>
    </row>
  </sheetData>
  <autoFilter ref="$G$4:$I$77">
    <sortState ref="G4:I77">
      <sortCondition descending="1" ref="H4:H77"/>
    </sortState>
  </autoFilter>
  <mergeCells count="3">
    <mergeCell ref="B2:D2"/>
    <mergeCell ref="G2:I2"/>
    <mergeCell ref="P5:S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5"/>
    <col customWidth="1" min="5" max="5" width="16.5"/>
    <col customWidth="1" min="6" max="6" width="14.63"/>
    <col customWidth="1" min="9" max="9" width="39.25"/>
    <col customWidth="1" min="13" max="13" width="22.63"/>
    <col customWidth="1" min="14" max="14" width="26.5"/>
  </cols>
  <sheetData>
    <row r="2">
      <c r="C2" s="12" t="s">
        <v>214</v>
      </c>
    </row>
    <row r="5">
      <c r="I5" s="40" t="s">
        <v>118</v>
      </c>
      <c r="J5" s="40" t="s">
        <v>119</v>
      </c>
      <c r="K5" s="40" t="s">
        <v>120</v>
      </c>
      <c r="M5" s="2" t="s">
        <v>215</v>
      </c>
    </row>
    <row r="6">
      <c r="I6" s="52" t="s">
        <v>216</v>
      </c>
      <c r="J6" s="53">
        <v>0.2594337</v>
      </c>
      <c r="K6" s="54">
        <v>1.0</v>
      </c>
      <c r="M6" s="2" t="s">
        <v>217</v>
      </c>
    </row>
    <row r="7">
      <c r="C7" s="55" t="s">
        <v>218</v>
      </c>
      <c r="D7" s="5"/>
      <c r="E7" s="5"/>
      <c r="F7" s="6"/>
      <c r="I7" s="52" t="s">
        <v>219</v>
      </c>
      <c r="J7" s="53">
        <v>0.08765124</v>
      </c>
      <c r="K7" s="54">
        <v>2.0</v>
      </c>
      <c r="M7" s="2" t="s">
        <v>220</v>
      </c>
    </row>
    <row r="8">
      <c r="C8" s="41" t="s">
        <v>130</v>
      </c>
      <c r="D8" s="41" t="s">
        <v>131</v>
      </c>
      <c r="E8" s="41" t="s">
        <v>132</v>
      </c>
      <c r="F8" s="45" t="s">
        <v>133</v>
      </c>
      <c r="G8" s="11"/>
      <c r="I8" s="52" t="s">
        <v>142</v>
      </c>
      <c r="J8" s="53">
        <v>0.06251103</v>
      </c>
      <c r="K8" s="54">
        <v>3.0</v>
      </c>
      <c r="L8" s="56"/>
    </row>
    <row r="9">
      <c r="C9" s="57">
        <v>1.0</v>
      </c>
      <c r="D9" s="58">
        <v>2169643.0</v>
      </c>
      <c r="E9" s="57">
        <v>6674.0</v>
      </c>
      <c r="F9" s="47">
        <v>0.0030760821019863637</v>
      </c>
      <c r="G9" s="59"/>
      <c r="I9" s="52" t="s">
        <v>221</v>
      </c>
      <c r="J9" s="53">
        <v>0.051040553</v>
      </c>
      <c r="K9" s="54">
        <v>4.0</v>
      </c>
      <c r="L9" s="60"/>
    </row>
    <row r="10">
      <c r="C10" s="57">
        <v>2.0</v>
      </c>
      <c r="D10" s="58">
        <v>1824393.0</v>
      </c>
      <c r="E10" s="57">
        <v>2590.0</v>
      </c>
      <c r="F10" s="47">
        <v>0.0014196502617582945</v>
      </c>
      <c r="G10" s="59"/>
      <c r="I10" s="52" t="s">
        <v>136</v>
      </c>
      <c r="J10" s="53">
        <v>0.047917604</v>
      </c>
      <c r="K10" s="54">
        <v>5.0</v>
      </c>
      <c r="L10" s="60"/>
      <c r="N10" s="61"/>
      <c r="O10" s="54" t="s">
        <v>222</v>
      </c>
      <c r="P10" s="54" t="s">
        <v>223</v>
      </c>
    </row>
    <row r="11">
      <c r="C11" s="57">
        <v>3.0</v>
      </c>
      <c r="D11" s="58">
        <v>1937730.0</v>
      </c>
      <c r="E11" s="57">
        <v>28707.0</v>
      </c>
      <c r="F11" s="47">
        <v>0.01481475747395148</v>
      </c>
      <c r="G11" s="59"/>
      <c r="I11" s="52" t="s">
        <v>224</v>
      </c>
      <c r="J11" s="53">
        <v>0.04749697</v>
      </c>
      <c r="K11" s="54">
        <v>6.0</v>
      </c>
      <c r="L11" s="60"/>
      <c r="N11" s="54" t="s">
        <v>225</v>
      </c>
      <c r="O11" s="62">
        <v>44896.0</v>
      </c>
      <c r="P11" s="54" t="s">
        <v>226</v>
      </c>
    </row>
    <row r="12">
      <c r="C12" s="57">
        <v>4.0</v>
      </c>
      <c r="D12" s="58">
        <v>1750835.0</v>
      </c>
      <c r="E12" s="57">
        <v>36452.0</v>
      </c>
      <c r="F12" s="47">
        <v>0.02081978027626818</v>
      </c>
      <c r="G12" s="59"/>
      <c r="I12" s="63" t="s">
        <v>146</v>
      </c>
      <c r="J12" s="53">
        <v>0.033525225</v>
      </c>
      <c r="K12" s="54">
        <v>7.0</v>
      </c>
      <c r="L12" s="60"/>
      <c r="N12" s="54" t="s">
        <v>227</v>
      </c>
      <c r="O12" s="62">
        <v>44851.0</v>
      </c>
      <c r="P12" s="62">
        <v>44881.0</v>
      </c>
      <c r="R12" s="64">
        <v>44896.0</v>
      </c>
      <c r="S12" s="64">
        <v>44926.0</v>
      </c>
    </row>
    <row r="13">
      <c r="C13" s="57">
        <v>5.0</v>
      </c>
      <c r="D13" s="58">
        <v>1716827.0</v>
      </c>
      <c r="E13" s="57">
        <v>26449.0</v>
      </c>
      <c r="F13" s="47">
        <v>0.015405745599294512</v>
      </c>
      <c r="G13" s="59"/>
      <c r="I13" s="52" t="s">
        <v>144</v>
      </c>
      <c r="J13" s="53">
        <v>0.027117744</v>
      </c>
      <c r="K13" s="54">
        <v>8.0</v>
      </c>
      <c r="L13" s="60"/>
      <c r="N13" s="54" t="s">
        <v>228</v>
      </c>
      <c r="O13" s="62">
        <v>44761.0</v>
      </c>
      <c r="P13" s="62">
        <v>44851.0</v>
      </c>
    </row>
    <row r="14">
      <c r="C14" s="57">
        <v>6.0</v>
      </c>
      <c r="D14" s="58">
        <v>1759166.0</v>
      </c>
      <c r="E14" s="57">
        <v>25827.0</v>
      </c>
      <c r="F14" s="47">
        <v>0.01468138879446283</v>
      </c>
      <c r="G14" s="59"/>
      <c r="I14" s="52" t="s">
        <v>229</v>
      </c>
      <c r="J14" s="53">
        <v>0.026201302</v>
      </c>
      <c r="K14" s="54">
        <v>9.0</v>
      </c>
      <c r="L14" s="60"/>
      <c r="N14" s="54" t="s">
        <v>230</v>
      </c>
      <c r="O14" s="62">
        <v>44789.0</v>
      </c>
      <c r="P14" s="65">
        <f>O11-15</f>
        <v>44881</v>
      </c>
    </row>
    <row r="15">
      <c r="C15" s="57">
        <v>7.0</v>
      </c>
      <c r="D15" s="58">
        <v>1742635.0</v>
      </c>
      <c r="E15" s="57">
        <v>28128.0</v>
      </c>
      <c r="F15" s="47">
        <v>0.016141073718822358</v>
      </c>
      <c r="G15" s="59"/>
      <c r="I15" s="52" t="s">
        <v>147</v>
      </c>
      <c r="J15" s="53">
        <v>0.02379439</v>
      </c>
      <c r="K15" s="54">
        <v>10.0</v>
      </c>
      <c r="L15" s="60"/>
      <c r="N15" s="54" t="s">
        <v>231</v>
      </c>
      <c r="O15" s="62">
        <v>44697.0</v>
      </c>
      <c r="P15" s="62">
        <v>44789.0</v>
      </c>
    </row>
    <row r="16">
      <c r="C16" s="57">
        <v>8.0</v>
      </c>
      <c r="D16" s="58">
        <v>1788678.0</v>
      </c>
      <c r="E16" s="57">
        <v>25537.0</v>
      </c>
      <c r="F16" s="47">
        <v>0.014277024707633236</v>
      </c>
      <c r="G16" s="59"/>
      <c r="I16" s="52" t="s">
        <v>140</v>
      </c>
      <c r="J16" s="53">
        <v>0.017514162</v>
      </c>
      <c r="K16" s="54">
        <v>11.0</v>
      </c>
      <c r="N16" s="54" t="s">
        <v>232</v>
      </c>
      <c r="O16" s="62">
        <v>44608.0</v>
      </c>
      <c r="P16" s="62">
        <v>44697.0</v>
      </c>
    </row>
    <row r="17">
      <c r="C17" s="57">
        <v>9.0</v>
      </c>
      <c r="D17" s="58">
        <v>1812927.0</v>
      </c>
      <c r="E17" s="57">
        <v>25757.0</v>
      </c>
      <c r="F17" s="47">
        <v>0.014207411550492656</v>
      </c>
      <c r="G17" s="59"/>
      <c r="I17" s="52" t="s">
        <v>158</v>
      </c>
      <c r="J17" s="53">
        <v>0.017231291</v>
      </c>
      <c r="K17" s="54">
        <v>12.0</v>
      </c>
      <c r="N17" s="54" t="s">
        <v>233</v>
      </c>
      <c r="O17" s="62">
        <v>44516.0</v>
      </c>
      <c r="P17" s="62">
        <v>44608.0</v>
      </c>
    </row>
    <row r="18">
      <c r="C18" s="57">
        <v>10.0</v>
      </c>
      <c r="D18" s="58">
        <v>1899766.0</v>
      </c>
      <c r="E18" s="57">
        <v>23794.0</v>
      </c>
      <c r="F18" s="47">
        <v>0.012524700410471606</v>
      </c>
      <c r="G18" s="59"/>
      <c r="I18" s="52" t="s">
        <v>153</v>
      </c>
      <c r="J18" s="53">
        <v>0.015575422</v>
      </c>
      <c r="K18" s="54">
        <v>13.0</v>
      </c>
    </row>
    <row r="19">
      <c r="C19" s="57">
        <v>11.0</v>
      </c>
      <c r="D19" s="58">
        <v>2156961.0</v>
      </c>
      <c r="E19" s="57">
        <v>52106.0</v>
      </c>
      <c r="F19" s="47">
        <v>0.024157135896291124</v>
      </c>
      <c r="G19" s="59"/>
      <c r="I19" s="52" t="s">
        <v>234</v>
      </c>
      <c r="J19" s="53">
        <v>0.015433224</v>
      </c>
      <c r="K19" s="54">
        <v>14.0</v>
      </c>
      <c r="L19" s="56"/>
      <c r="M19" s="66"/>
    </row>
    <row r="20">
      <c r="C20" s="57">
        <v>12.0</v>
      </c>
      <c r="D20" s="58">
        <v>2633809.0</v>
      </c>
      <c r="E20" s="57">
        <v>43590.0</v>
      </c>
      <c r="F20" s="47">
        <v>0.01655017505065857</v>
      </c>
      <c r="G20" s="59"/>
      <c r="I20" s="52" t="s">
        <v>150</v>
      </c>
      <c r="J20" s="53">
        <v>0.014348114</v>
      </c>
      <c r="K20" s="54">
        <v>15.0</v>
      </c>
      <c r="L20" s="60"/>
      <c r="M20" s="67"/>
    </row>
    <row r="21">
      <c r="I21" s="63" t="s">
        <v>145</v>
      </c>
      <c r="J21" s="53">
        <v>0.014005935</v>
      </c>
      <c r="K21" s="54">
        <v>16.0</v>
      </c>
      <c r="L21" s="60"/>
      <c r="M21" s="67"/>
    </row>
    <row r="22">
      <c r="B22" s="2" t="s">
        <v>235</v>
      </c>
      <c r="I22" s="52" t="s">
        <v>137</v>
      </c>
      <c r="J22" s="53">
        <v>0.013131573</v>
      </c>
      <c r="K22" s="54">
        <v>17.0</v>
      </c>
    </row>
    <row r="23">
      <c r="C23" s="41">
        <v>1.0</v>
      </c>
      <c r="D23" s="58">
        <v>2169643.0</v>
      </c>
      <c r="E23" s="41">
        <v>6569.0</v>
      </c>
      <c r="F23" s="47">
        <f t="shared" ref="F23:F34" si="1">E23/D23</f>
        <v>0.003027687043</v>
      </c>
      <c r="I23" s="52" t="s">
        <v>164</v>
      </c>
      <c r="J23" s="53">
        <v>0.011979151</v>
      </c>
      <c r="K23" s="54">
        <v>18.0</v>
      </c>
    </row>
    <row r="24">
      <c r="C24" s="41">
        <v>2.0</v>
      </c>
      <c r="D24" s="58">
        <v>1824393.0</v>
      </c>
      <c r="E24" s="41">
        <v>2621.0</v>
      </c>
      <c r="F24" s="47">
        <f t="shared" si="1"/>
        <v>0.001436642215</v>
      </c>
      <c r="I24" s="52" t="s">
        <v>186</v>
      </c>
      <c r="J24" s="53">
        <v>0.010352676</v>
      </c>
      <c r="K24" s="54">
        <v>19.0</v>
      </c>
    </row>
    <row r="25">
      <c r="C25" s="41">
        <v>3.0</v>
      </c>
      <c r="D25" s="58">
        <v>1937730.0</v>
      </c>
      <c r="E25" s="41">
        <v>28813.0</v>
      </c>
      <c r="F25" s="47">
        <f t="shared" si="1"/>
        <v>0.01486946066</v>
      </c>
      <c r="I25" s="63" t="s">
        <v>139</v>
      </c>
      <c r="J25" s="53">
        <v>0.009944119</v>
      </c>
      <c r="K25" s="54">
        <v>20.0</v>
      </c>
      <c r="L25" s="56"/>
      <c r="M25" s="66"/>
      <c r="N25" s="2" t="s">
        <v>236</v>
      </c>
    </row>
    <row r="26">
      <c r="C26" s="41">
        <v>4.0</v>
      </c>
      <c r="D26" s="58">
        <v>1750835.0</v>
      </c>
      <c r="E26" s="41">
        <v>36406.0</v>
      </c>
      <c r="F26" s="47">
        <f t="shared" si="1"/>
        <v>0.0207935071</v>
      </c>
      <c r="I26" s="52" t="s">
        <v>159</v>
      </c>
      <c r="J26" s="53">
        <v>0.009283778</v>
      </c>
      <c r="K26" s="54">
        <v>21.0</v>
      </c>
      <c r="L26" s="60"/>
      <c r="M26" s="67"/>
    </row>
    <row r="27">
      <c r="C27" s="41">
        <v>5.0</v>
      </c>
      <c r="D27" s="58">
        <v>1716827.0</v>
      </c>
      <c r="E27" s="41">
        <v>26496.0</v>
      </c>
      <c r="F27" s="47">
        <f t="shared" si="1"/>
        <v>0.01543312168</v>
      </c>
      <c r="I27" s="63" t="s">
        <v>175</v>
      </c>
      <c r="J27" s="53">
        <v>0.008299661</v>
      </c>
      <c r="K27" s="54">
        <v>22.0</v>
      </c>
      <c r="L27" s="60"/>
      <c r="M27" s="67"/>
      <c r="N27" s="2" t="s">
        <v>237</v>
      </c>
      <c r="O27" s="2" t="s">
        <v>238</v>
      </c>
      <c r="P27" s="2" t="s">
        <v>239</v>
      </c>
    </row>
    <row r="28">
      <c r="C28" s="41">
        <v>6.0</v>
      </c>
      <c r="D28" s="58">
        <v>1759166.0</v>
      </c>
      <c r="E28" s="41">
        <v>25984.0</v>
      </c>
      <c r="F28" s="47">
        <f t="shared" si="1"/>
        <v>0.01477063563</v>
      </c>
      <c r="I28" s="52" t="s">
        <v>166</v>
      </c>
      <c r="J28" s="53">
        <v>0.008080461</v>
      </c>
      <c r="K28" s="54">
        <v>23.0</v>
      </c>
      <c r="L28" s="60"/>
      <c r="M28" s="67"/>
      <c r="O28" s="2" t="s">
        <v>240</v>
      </c>
      <c r="P28" s="2" t="s">
        <v>241</v>
      </c>
    </row>
    <row r="29">
      <c r="C29" s="41">
        <v>7.0</v>
      </c>
      <c r="D29" s="58">
        <v>1742635.0</v>
      </c>
      <c r="E29" s="41">
        <v>28234.0</v>
      </c>
      <c r="F29" s="47">
        <f t="shared" si="1"/>
        <v>0.01620190114</v>
      </c>
      <c r="I29" s="52" t="s">
        <v>242</v>
      </c>
      <c r="J29" s="53">
        <v>0.0074853455</v>
      </c>
      <c r="K29" s="54">
        <v>24.0</v>
      </c>
      <c r="L29" s="60"/>
      <c r="M29" s="67"/>
    </row>
    <row r="30">
      <c r="C30" s="41">
        <v>8.0</v>
      </c>
      <c r="D30" s="58">
        <v>1788678.0</v>
      </c>
      <c r="E30" s="41">
        <v>25468.0</v>
      </c>
      <c r="F30" s="47">
        <f t="shared" si="1"/>
        <v>0.01423844873</v>
      </c>
      <c r="I30" s="52" t="s">
        <v>171</v>
      </c>
      <c r="J30" s="53">
        <v>0.0067868857</v>
      </c>
      <c r="K30" s="54">
        <v>25.0</v>
      </c>
      <c r="L30" s="60"/>
      <c r="M30" s="67"/>
      <c r="N30" s="2" t="s">
        <v>243</v>
      </c>
    </row>
    <row r="31">
      <c r="C31" s="41">
        <v>9.0</v>
      </c>
      <c r="D31" s="58">
        <v>1812927.0</v>
      </c>
      <c r="E31" s="41">
        <v>25895.0</v>
      </c>
      <c r="F31" s="47">
        <f t="shared" si="1"/>
        <v>0.01428353155</v>
      </c>
      <c r="I31" s="52" t="s">
        <v>165</v>
      </c>
      <c r="J31" s="53">
        <v>0.0067511983</v>
      </c>
      <c r="K31" s="54">
        <v>26.0</v>
      </c>
      <c r="M31" s="60"/>
      <c r="N31" s="60"/>
      <c r="O31" s="67"/>
    </row>
    <row r="32">
      <c r="C32" s="41">
        <v>10.0</v>
      </c>
      <c r="D32" s="58">
        <v>1899766.0</v>
      </c>
      <c r="E32" s="41">
        <v>24073.0</v>
      </c>
      <c r="F32" s="47">
        <f t="shared" si="1"/>
        <v>0.0126715606</v>
      </c>
      <c r="I32" s="52" t="s">
        <v>154</v>
      </c>
      <c r="J32" s="53">
        <v>0.006473127</v>
      </c>
      <c r="K32" s="54">
        <v>27.0</v>
      </c>
      <c r="M32" s="60"/>
      <c r="N32" s="60" t="s">
        <v>244</v>
      </c>
      <c r="O32" s="67"/>
    </row>
    <row r="33">
      <c r="C33" s="41">
        <v>11.0</v>
      </c>
      <c r="D33" s="58">
        <v>2156961.0</v>
      </c>
      <c r="E33" s="41">
        <v>51864.0</v>
      </c>
      <c r="F33" s="47">
        <f t="shared" si="1"/>
        <v>0.02404494101</v>
      </c>
      <c r="I33" s="52" t="s">
        <v>181</v>
      </c>
      <c r="J33" s="53">
        <v>0.005836032</v>
      </c>
      <c r="K33" s="54">
        <v>28.0</v>
      </c>
      <c r="M33" s="60"/>
      <c r="N33" s="60"/>
      <c r="O33" s="67"/>
    </row>
    <row r="34">
      <c r="C34" s="41">
        <v>12.0</v>
      </c>
      <c r="D34" s="58">
        <v>2633809.0</v>
      </c>
      <c r="E34" s="41">
        <v>43622.0</v>
      </c>
      <c r="F34" s="47">
        <f t="shared" si="1"/>
        <v>0.01656232475</v>
      </c>
      <c r="I34" s="52" t="s">
        <v>169</v>
      </c>
      <c r="J34" s="53">
        <v>0.005336356</v>
      </c>
      <c r="K34" s="54">
        <v>29.0</v>
      </c>
      <c r="M34" s="60"/>
      <c r="N34" s="60"/>
      <c r="O34" s="67"/>
    </row>
    <row r="35">
      <c r="I35" s="52" t="s">
        <v>178</v>
      </c>
      <c r="J35" s="53">
        <v>0.005237839</v>
      </c>
      <c r="K35" s="54">
        <v>30.0</v>
      </c>
      <c r="M35" s="60"/>
      <c r="N35" s="60"/>
      <c r="O35" s="67"/>
    </row>
    <row r="36">
      <c r="B36" s="2" t="s">
        <v>245</v>
      </c>
      <c r="I36" s="52" t="s">
        <v>163</v>
      </c>
      <c r="J36" s="53">
        <v>0.0041076713</v>
      </c>
      <c r="K36" s="54">
        <v>31.0</v>
      </c>
      <c r="M36" s="60"/>
      <c r="N36" s="60"/>
      <c r="O36" s="67"/>
    </row>
    <row r="37">
      <c r="C37" s="41">
        <v>1.0</v>
      </c>
      <c r="D37" s="58">
        <v>2169643.0</v>
      </c>
      <c r="E37" s="41">
        <v>6673.0</v>
      </c>
      <c r="F37" s="47">
        <f t="shared" ref="F37:F48" si="2">E37/D37</f>
        <v>0.003075621197</v>
      </c>
      <c r="I37" s="52" t="s">
        <v>152</v>
      </c>
      <c r="J37" s="53">
        <v>0.0040901275</v>
      </c>
      <c r="K37" s="54">
        <v>32.0</v>
      </c>
      <c r="M37" s="60"/>
      <c r="N37" s="60"/>
      <c r="O37" s="67"/>
    </row>
    <row r="38">
      <c r="C38" s="41">
        <v>2.0</v>
      </c>
      <c r="D38" s="58">
        <v>1824393.0</v>
      </c>
      <c r="E38" s="41">
        <v>2544.0</v>
      </c>
      <c r="F38" s="47">
        <f t="shared" si="2"/>
        <v>0.001394436396</v>
      </c>
      <c r="I38" s="52" t="s">
        <v>143</v>
      </c>
      <c r="J38" s="53">
        <v>0.0039527747</v>
      </c>
      <c r="K38" s="54">
        <v>33.0</v>
      </c>
      <c r="M38" s="60"/>
      <c r="N38" s="60"/>
    </row>
    <row r="39">
      <c r="C39" s="41">
        <v>3.0</v>
      </c>
      <c r="D39" s="58">
        <v>1937730.0</v>
      </c>
      <c r="E39" s="41">
        <v>28549.0</v>
      </c>
      <c r="F39" s="47">
        <f t="shared" si="2"/>
        <v>0.01473321877</v>
      </c>
      <c r="I39" s="63" t="s">
        <v>149</v>
      </c>
      <c r="J39" s="53">
        <v>0.003908102</v>
      </c>
      <c r="K39" s="54">
        <v>34.0</v>
      </c>
    </row>
    <row r="40">
      <c r="C40" s="41">
        <v>4.0</v>
      </c>
      <c r="D40" s="58">
        <v>1750835.0</v>
      </c>
      <c r="E40" s="41">
        <v>36445.0</v>
      </c>
      <c r="F40" s="47">
        <f t="shared" si="2"/>
        <v>0.02081578218</v>
      </c>
      <c r="I40" s="52" t="s">
        <v>182</v>
      </c>
      <c r="J40" s="53">
        <v>0.0038598485</v>
      </c>
      <c r="K40" s="54">
        <v>35.0</v>
      </c>
    </row>
    <row r="41">
      <c r="C41" s="41">
        <v>5.0</v>
      </c>
      <c r="D41" s="58">
        <v>1716827.0</v>
      </c>
      <c r="E41" s="41">
        <v>26478.0</v>
      </c>
      <c r="F41" s="47">
        <f t="shared" si="2"/>
        <v>0.01542263723</v>
      </c>
      <c r="I41" s="52" t="s">
        <v>173</v>
      </c>
      <c r="J41" s="53">
        <v>0.00374616</v>
      </c>
      <c r="K41" s="54">
        <v>36.0</v>
      </c>
    </row>
    <row r="42">
      <c r="C42" s="41">
        <v>6.0</v>
      </c>
      <c r="D42" s="58">
        <v>1759166.0</v>
      </c>
      <c r="E42" s="41">
        <v>25963.0</v>
      </c>
      <c r="F42" s="47">
        <f t="shared" si="2"/>
        <v>0.01475869816</v>
      </c>
      <c r="I42" s="52" t="s">
        <v>188</v>
      </c>
      <c r="J42" s="53">
        <v>0.003596658</v>
      </c>
      <c r="K42" s="54">
        <v>37.0</v>
      </c>
    </row>
    <row r="43">
      <c r="C43" s="41">
        <v>7.0</v>
      </c>
      <c r="D43" s="58">
        <v>1742635.0</v>
      </c>
      <c r="E43" s="41">
        <v>28013.0</v>
      </c>
      <c r="F43" s="47">
        <f t="shared" si="2"/>
        <v>0.0160750817</v>
      </c>
      <c r="I43" s="52" t="s">
        <v>161</v>
      </c>
      <c r="J43" s="53">
        <v>0.0034998648</v>
      </c>
      <c r="K43" s="54">
        <v>38.0</v>
      </c>
    </row>
    <row r="44">
      <c r="C44" s="41">
        <v>8.0</v>
      </c>
      <c r="D44" s="58">
        <v>1788678.0</v>
      </c>
      <c r="E44" s="41">
        <v>25738.0</v>
      </c>
      <c r="F44" s="47">
        <f t="shared" si="2"/>
        <v>0.0143893982</v>
      </c>
      <c r="I44" s="52" t="s">
        <v>170</v>
      </c>
      <c r="J44" s="53">
        <v>0.003428071</v>
      </c>
      <c r="K44" s="54">
        <v>39.0</v>
      </c>
    </row>
    <row r="45">
      <c r="C45" s="41">
        <v>9.0</v>
      </c>
      <c r="D45" s="58">
        <v>1812927.0</v>
      </c>
      <c r="E45" s="41">
        <v>25799.0</v>
      </c>
      <c r="F45" s="47">
        <f t="shared" si="2"/>
        <v>0.01423057851</v>
      </c>
      <c r="I45" s="52" t="s">
        <v>187</v>
      </c>
      <c r="J45" s="53">
        <v>0.0032848048</v>
      </c>
      <c r="K45" s="54">
        <v>40.0</v>
      </c>
    </row>
    <row r="46">
      <c r="C46" s="41">
        <v>10.0</v>
      </c>
      <c r="D46" s="58">
        <v>1899766.0</v>
      </c>
      <c r="E46" s="41">
        <v>23947.0</v>
      </c>
      <c r="F46" s="47">
        <f t="shared" si="2"/>
        <v>0.01260523664</v>
      </c>
      <c r="I46" s="63" t="s">
        <v>168</v>
      </c>
      <c r="J46" s="53">
        <v>0.0032741756</v>
      </c>
      <c r="K46" s="54">
        <v>41.0</v>
      </c>
    </row>
    <row r="47">
      <c r="C47" s="41">
        <v>11.0</v>
      </c>
      <c r="D47" s="58">
        <v>2156961.0</v>
      </c>
      <c r="E47" s="41">
        <v>51815.0</v>
      </c>
      <c r="F47" s="47">
        <f t="shared" si="2"/>
        <v>0.02402222386</v>
      </c>
      <c r="I47" s="63" t="s">
        <v>209</v>
      </c>
      <c r="J47" s="53">
        <v>0.0031420067</v>
      </c>
      <c r="K47" s="54">
        <v>42.0</v>
      </c>
    </row>
    <row r="48">
      <c r="C48" s="41">
        <v>12.0</v>
      </c>
      <c r="D48" s="58">
        <v>2633809.0</v>
      </c>
      <c r="E48" s="41">
        <v>43977.0</v>
      </c>
      <c r="F48" s="47">
        <f t="shared" si="2"/>
        <v>0.01669711053</v>
      </c>
      <c r="I48" s="63" t="s">
        <v>160</v>
      </c>
      <c r="J48" s="53">
        <v>0.0030285344</v>
      </c>
      <c r="K48" s="54">
        <v>43.0</v>
      </c>
    </row>
    <row r="49">
      <c r="I49" s="52" t="s">
        <v>189</v>
      </c>
      <c r="J49" s="53">
        <v>0.0029715872</v>
      </c>
      <c r="K49" s="54">
        <v>44.0</v>
      </c>
    </row>
    <row r="50">
      <c r="I50" s="52" t="s">
        <v>162</v>
      </c>
      <c r="J50" s="53">
        <v>0.0029294486</v>
      </c>
      <c r="K50" s="54">
        <v>45.0</v>
      </c>
    </row>
    <row r="51">
      <c r="I51" s="63" t="s">
        <v>157</v>
      </c>
      <c r="J51" s="53">
        <v>0.0029175177</v>
      </c>
      <c r="K51" s="54">
        <v>46.0</v>
      </c>
    </row>
    <row r="52">
      <c r="I52" s="52" t="s">
        <v>180</v>
      </c>
      <c r="J52" s="53">
        <v>0.0028222858</v>
      </c>
      <c r="K52" s="54">
        <v>47.0</v>
      </c>
    </row>
    <row r="53">
      <c r="I53" s="52" t="s">
        <v>191</v>
      </c>
      <c r="J53" s="53">
        <v>0.0028102845</v>
      </c>
      <c r="K53" s="54">
        <v>48.0</v>
      </c>
    </row>
    <row r="54">
      <c r="I54" s="52" t="s">
        <v>176</v>
      </c>
      <c r="J54" s="53">
        <v>0.0027998786</v>
      </c>
      <c r="K54" s="54">
        <v>49.0</v>
      </c>
    </row>
    <row r="55">
      <c r="I55" s="52" t="s">
        <v>183</v>
      </c>
      <c r="J55" s="53">
        <v>0.0027336816</v>
      </c>
      <c r="K55" s="54">
        <v>50.0</v>
      </c>
    </row>
    <row r="56">
      <c r="I56" s="52" t="s">
        <v>151</v>
      </c>
      <c r="J56" s="53">
        <v>0.0026688098</v>
      </c>
      <c r="K56" s="54">
        <v>51.0</v>
      </c>
    </row>
    <row r="57">
      <c r="I57" s="52" t="s">
        <v>167</v>
      </c>
      <c r="J57" s="53">
        <v>0.0026662836</v>
      </c>
      <c r="K57" s="54">
        <v>52.0</v>
      </c>
    </row>
    <row r="58">
      <c r="I58" s="52" t="s">
        <v>172</v>
      </c>
      <c r="J58" s="53">
        <v>0.0026658766</v>
      </c>
      <c r="K58" s="54">
        <v>53.0</v>
      </c>
    </row>
    <row r="59">
      <c r="I59" s="52" t="s">
        <v>207</v>
      </c>
      <c r="J59" s="53">
        <v>0.0026561832</v>
      </c>
      <c r="K59" s="54">
        <v>54.0</v>
      </c>
    </row>
    <row r="60">
      <c r="I60" s="52" t="s">
        <v>192</v>
      </c>
      <c r="J60" s="53">
        <v>0.0026532894</v>
      </c>
      <c r="K60" s="54">
        <v>55.0</v>
      </c>
    </row>
    <row r="61">
      <c r="I61" s="52" t="s">
        <v>200</v>
      </c>
      <c r="J61" s="53">
        <v>0.0025977409</v>
      </c>
      <c r="K61" s="54">
        <v>56.0</v>
      </c>
    </row>
    <row r="62">
      <c r="I62" s="63" t="s">
        <v>194</v>
      </c>
      <c r="J62" s="53">
        <v>0.0025881056</v>
      </c>
      <c r="K62" s="54">
        <v>57.0</v>
      </c>
    </row>
    <row r="63">
      <c r="I63" s="52" t="s">
        <v>155</v>
      </c>
      <c r="J63" s="53">
        <v>0.0025814557</v>
      </c>
      <c r="K63" s="54">
        <v>58.0</v>
      </c>
    </row>
    <row r="64">
      <c r="I64" s="52" t="s">
        <v>177</v>
      </c>
      <c r="J64" s="53">
        <v>0.0025323394</v>
      </c>
      <c r="K64" s="54">
        <v>59.0</v>
      </c>
    </row>
    <row r="65">
      <c r="I65" s="52" t="s">
        <v>185</v>
      </c>
      <c r="J65" s="53">
        <v>0.0025134713</v>
      </c>
      <c r="K65" s="54">
        <v>60.0</v>
      </c>
    </row>
    <row r="66">
      <c r="I66" s="63" t="s">
        <v>179</v>
      </c>
      <c r="J66" s="53">
        <v>0.002502915</v>
      </c>
      <c r="K66" s="54">
        <v>61.0</v>
      </c>
    </row>
    <row r="67">
      <c r="I67" s="52" t="s">
        <v>204</v>
      </c>
      <c r="J67" s="53">
        <v>0.0024775928</v>
      </c>
      <c r="K67" s="54">
        <v>62.0</v>
      </c>
    </row>
    <row r="68">
      <c r="I68" s="52" t="s">
        <v>156</v>
      </c>
      <c r="J68" s="53">
        <v>0.0024669485</v>
      </c>
      <c r="K68" s="54">
        <v>63.0</v>
      </c>
    </row>
    <row r="69">
      <c r="I69" s="52" t="s">
        <v>190</v>
      </c>
      <c r="J69" s="53">
        <v>0.0024604895</v>
      </c>
      <c r="K69" s="54">
        <v>64.0</v>
      </c>
    </row>
    <row r="70">
      <c r="I70" s="52" t="s">
        <v>197</v>
      </c>
      <c r="J70" s="53">
        <v>0.0024504885</v>
      </c>
      <c r="K70" s="54">
        <v>65.0</v>
      </c>
    </row>
    <row r="71">
      <c r="I71" s="63" t="s">
        <v>196</v>
      </c>
      <c r="J71" s="53">
        <v>0.0024440805</v>
      </c>
      <c r="K71" s="54">
        <v>66.0</v>
      </c>
    </row>
    <row r="72">
      <c r="I72" s="63" t="s">
        <v>184</v>
      </c>
      <c r="J72" s="53">
        <v>0.0024090668</v>
      </c>
      <c r="K72" s="54">
        <v>67.0</v>
      </c>
    </row>
    <row r="73">
      <c r="I73" s="52" t="s">
        <v>201</v>
      </c>
      <c r="J73" s="53">
        <v>0.0023901525</v>
      </c>
      <c r="K73" s="54">
        <v>68.0</v>
      </c>
    </row>
    <row r="74">
      <c r="I74" s="52" t="s">
        <v>174</v>
      </c>
      <c r="J74" s="53">
        <v>0.0023835485</v>
      </c>
      <c r="K74" s="54">
        <v>69.0</v>
      </c>
    </row>
    <row r="75">
      <c r="I75" s="52" t="s">
        <v>208</v>
      </c>
      <c r="J75" s="53">
        <v>0.0023490002</v>
      </c>
      <c r="K75" s="54">
        <v>70.0</v>
      </c>
    </row>
    <row r="76">
      <c r="I76" s="52" t="s">
        <v>199</v>
      </c>
      <c r="J76" s="53">
        <v>0.0023275374</v>
      </c>
      <c r="K76" s="54">
        <v>71.0</v>
      </c>
    </row>
    <row r="77">
      <c r="I77" s="52" t="s">
        <v>148</v>
      </c>
      <c r="J77" s="53">
        <v>0.0023049514</v>
      </c>
      <c r="K77" s="54">
        <v>72.0</v>
      </c>
    </row>
    <row r="78">
      <c r="I78" s="52" t="s">
        <v>193</v>
      </c>
      <c r="J78" s="53">
        <v>0.002230002</v>
      </c>
      <c r="K78" s="54">
        <v>73.0</v>
      </c>
    </row>
  </sheetData>
  <autoFilter ref="$I$5:$J$78">
    <sortState ref="I5:J78">
      <sortCondition descending="1" ref="J5:J78"/>
    </sortState>
  </autoFilter>
  <mergeCells count="1">
    <mergeCell ref="C7:F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2" t="s">
        <v>214</v>
      </c>
    </row>
    <row r="4">
      <c r="C4" s="14" t="s">
        <v>24</v>
      </c>
      <c r="D4" s="15" t="s">
        <v>246</v>
      </c>
    </row>
    <row r="5">
      <c r="C5" s="11"/>
      <c r="D5" s="11"/>
    </row>
    <row r="6">
      <c r="C6" s="14" t="s">
        <v>27</v>
      </c>
      <c r="D6" s="15" t="s">
        <v>247</v>
      </c>
    </row>
    <row r="8">
      <c r="C8" s="16" t="s">
        <v>30</v>
      </c>
      <c r="D8" s="17" t="s">
        <v>248</v>
      </c>
    </row>
    <row r="9">
      <c r="O9" s="18">
        <v>1489.0</v>
      </c>
    </row>
    <row r="10">
      <c r="C10" s="19" t="s">
        <v>33</v>
      </c>
    </row>
    <row r="11">
      <c r="C11" s="21" t="s">
        <v>249</v>
      </c>
    </row>
    <row r="12">
      <c r="C12" s="8" t="s">
        <v>36</v>
      </c>
      <c r="D12" s="22" t="s">
        <v>49</v>
      </c>
      <c r="E12" s="22" t="s">
        <v>38</v>
      </c>
      <c r="F12" s="22" t="s">
        <v>39</v>
      </c>
      <c r="G12" s="22" t="s">
        <v>40</v>
      </c>
      <c r="H12" s="22" t="s">
        <v>41</v>
      </c>
      <c r="I12" s="22" t="s">
        <v>42</v>
      </c>
      <c r="J12" s="22" t="s">
        <v>43</v>
      </c>
      <c r="K12" s="22" t="s">
        <v>44</v>
      </c>
      <c r="L12" s="8" t="s">
        <v>45</v>
      </c>
      <c r="M12" s="22" t="s">
        <v>46</v>
      </c>
      <c r="N12" s="22" t="s">
        <v>47</v>
      </c>
      <c r="O12" s="22" t="s">
        <v>48</v>
      </c>
      <c r="P12" s="68" t="s">
        <v>19</v>
      </c>
    </row>
    <row r="13">
      <c r="A13" s="2">
        <v>1619.0</v>
      </c>
      <c r="B13" s="2" t="s">
        <v>250</v>
      </c>
      <c r="C13" s="9">
        <v>1.0</v>
      </c>
      <c r="D13" s="26">
        <v>0.17389</v>
      </c>
      <c r="E13" s="24">
        <v>0.174115</v>
      </c>
      <c r="F13" s="9">
        <v>63998.0</v>
      </c>
      <c r="G13" s="9">
        <v>52855.0</v>
      </c>
      <c r="H13" s="9">
        <v>11143.0</v>
      </c>
      <c r="I13" s="24">
        <v>0.174115</v>
      </c>
      <c r="J13" s="24">
        <v>0.17389</v>
      </c>
      <c r="K13" s="24">
        <v>0.174115</v>
      </c>
      <c r="L13" s="9">
        <v>63998.0</v>
      </c>
      <c r="M13" s="9">
        <v>52855.0</v>
      </c>
      <c r="N13" s="9">
        <v>11143.0</v>
      </c>
      <c r="O13" s="24">
        <v>0.174115</v>
      </c>
      <c r="P13" s="25">
        <f t="shared" ref="P13:P18" si="1">N13/$N$18</f>
        <v>0.1054259899</v>
      </c>
      <c r="Q13" s="25"/>
    </row>
    <row r="14">
      <c r="C14" s="9">
        <v>3.0</v>
      </c>
      <c r="D14" s="24">
        <v>0.113869</v>
      </c>
      <c r="E14" s="24">
        <v>0.120348</v>
      </c>
      <c r="F14" s="9">
        <v>127996.0</v>
      </c>
      <c r="G14" s="9">
        <v>112592.0</v>
      </c>
      <c r="H14" s="9">
        <v>15404.0</v>
      </c>
      <c r="I14" s="24">
        <v>0.120348</v>
      </c>
      <c r="J14" s="24">
        <v>0.133876</v>
      </c>
      <c r="K14" s="24">
        <v>0.13827</v>
      </c>
      <c r="L14" s="9">
        <v>191994.0</v>
      </c>
      <c r="M14" s="9">
        <v>165447.0</v>
      </c>
      <c r="N14" s="9">
        <v>26547.0</v>
      </c>
      <c r="O14" s="24">
        <v>0.13827</v>
      </c>
      <c r="P14" s="25">
        <f t="shared" si="1"/>
        <v>0.2511660911</v>
      </c>
    </row>
    <row r="15">
      <c r="C15" s="9">
        <v>5.0</v>
      </c>
      <c r="D15" s="24">
        <v>0.073658</v>
      </c>
      <c r="E15" s="24">
        <v>0.073167</v>
      </c>
      <c r="F15" s="9">
        <v>127995.0</v>
      </c>
      <c r="G15" s="9">
        <v>118630.0</v>
      </c>
      <c r="H15" s="9">
        <v>9365.0</v>
      </c>
      <c r="I15" s="24">
        <v>0.073167</v>
      </c>
      <c r="J15" s="24">
        <v>0.109789</v>
      </c>
      <c r="K15" s="24">
        <v>0.112229</v>
      </c>
      <c r="L15" s="9">
        <v>319989.0</v>
      </c>
      <c r="M15" s="9">
        <v>284077.0</v>
      </c>
      <c r="N15" s="9">
        <v>35912.0</v>
      </c>
      <c r="O15" s="24">
        <v>0.112229</v>
      </c>
      <c r="P15" s="25">
        <f t="shared" si="1"/>
        <v>0.3397700932</v>
      </c>
    </row>
    <row r="16">
      <c r="C16" s="9">
        <v>10.0</v>
      </c>
      <c r="D16" s="24">
        <v>0.051811</v>
      </c>
      <c r="E16" s="24">
        <v>0.051611</v>
      </c>
      <c r="F16" s="9">
        <v>319988.0</v>
      </c>
      <c r="G16" s="9">
        <v>303473.0</v>
      </c>
      <c r="H16" s="9">
        <v>16515.0</v>
      </c>
      <c r="I16" s="24">
        <v>0.051611</v>
      </c>
      <c r="J16" s="24">
        <v>0.0808</v>
      </c>
      <c r="K16" s="24">
        <v>0.08192</v>
      </c>
      <c r="L16" s="9">
        <v>639977.0</v>
      </c>
      <c r="M16" s="9">
        <v>587550.0</v>
      </c>
      <c r="N16" s="9">
        <v>52427.0</v>
      </c>
      <c r="O16" s="24">
        <v>0.08192</v>
      </c>
      <c r="P16" s="25">
        <f t="shared" si="1"/>
        <v>0.4960215715</v>
      </c>
    </row>
    <row r="17">
      <c r="C17" s="9">
        <v>20.0</v>
      </c>
      <c r="D17" s="24">
        <v>0.029482</v>
      </c>
      <c r="E17" s="24">
        <v>0.028698</v>
      </c>
      <c r="F17" s="9">
        <v>639977.0</v>
      </c>
      <c r="G17" s="9">
        <v>621611.0</v>
      </c>
      <c r="H17" s="9">
        <v>18366.0</v>
      </c>
      <c r="I17" s="24">
        <v>0.028698</v>
      </c>
      <c r="J17" s="24">
        <v>0.055141</v>
      </c>
      <c r="K17" s="24">
        <v>0.055309</v>
      </c>
      <c r="L17" s="9">
        <v>1279954.0</v>
      </c>
      <c r="M17" s="9">
        <v>1209161.0</v>
      </c>
      <c r="N17" s="9">
        <v>70793.0</v>
      </c>
      <c r="O17" s="24">
        <v>0.055309</v>
      </c>
      <c r="P17" s="25">
        <f t="shared" si="1"/>
        <v>0.6697857041</v>
      </c>
    </row>
    <row r="18">
      <c r="C18" s="9">
        <v>100.0</v>
      </c>
      <c r="D18" s="24">
        <v>0.006854</v>
      </c>
      <c r="E18" s="24">
        <v>0.006817</v>
      </c>
      <c r="F18" s="9">
        <v>5119815.0</v>
      </c>
      <c r="G18" s="9">
        <v>5084913.0</v>
      </c>
      <c r="H18" s="9">
        <v>34902.0</v>
      </c>
      <c r="I18" s="24">
        <v>0.006817</v>
      </c>
      <c r="J18" s="24">
        <v>0.016512</v>
      </c>
      <c r="K18" s="24">
        <v>0.016515</v>
      </c>
      <c r="L18" s="9">
        <v>6399769.0</v>
      </c>
      <c r="M18" s="9">
        <v>6294074.0</v>
      </c>
      <c r="N18" s="9">
        <v>105695.0</v>
      </c>
      <c r="O18" s="24">
        <v>0.016515</v>
      </c>
      <c r="P18" s="25">
        <f t="shared" si="1"/>
        <v>1</v>
      </c>
    </row>
    <row r="19">
      <c r="L19" s="17" t="s">
        <v>54</v>
      </c>
    </row>
    <row r="20">
      <c r="C20" s="2" t="s">
        <v>55</v>
      </c>
      <c r="D20" s="32">
        <v>0.630999142517122</v>
      </c>
      <c r="L20" s="8" t="s">
        <v>18</v>
      </c>
      <c r="M20" s="8" t="s">
        <v>19</v>
      </c>
    </row>
    <row r="21">
      <c r="C21" s="17" t="s">
        <v>56</v>
      </c>
      <c r="D21" s="32">
        <v>0.983696755304761</v>
      </c>
      <c r="L21" s="9">
        <v>1.0</v>
      </c>
      <c r="M21" s="10">
        <f t="shared" ref="M21:M26" si="2">P13</f>
        <v>0.1054259899</v>
      </c>
    </row>
    <row r="22">
      <c r="C22" s="17" t="s">
        <v>57</v>
      </c>
      <c r="D22" s="32">
        <v>0.919135802469135</v>
      </c>
      <c r="L22" s="9">
        <v>3.0</v>
      </c>
      <c r="M22" s="10">
        <f t="shared" si="2"/>
        <v>0.2511660911</v>
      </c>
    </row>
    <row r="23">
      <c r="C23" s="17" t="s">
        <v>58</v>
      </c>
      <c r="D23" s="32">
        <v>0.0140877051894602</v>
      </c>
      <c r="L23" s="9">
        <v>5.0</v>
      </c>
      <c r="M23" s="10">
        <f t="shared" si="2"/>
        <v>0.3397700932</v>
      </c>
    </row>
    <row r="24">
      <c r="C24" s="17" t="s">
        <v>59</v>
      </c>
      <c r="D24" s="32">
        <v>0.027750081535666</v>
      </c>
      <c r="L24" s="9">
        <v>10.0</v>
      </c>
      <c r="M24" s="10">
        <f t="shared" si="2"/>
        <v>0.4960215715</v>
      </c>
    </row>
    <row r="25">
      <c r="L25" s="9">
        <v>20.0</v>
      </c>
      <c r="M25" s="10">
        <f t="shared" si="2"/>
        <v>0.6697857041</v>
      </c>
    </row>
    <row r="26">
      <c r="L26" s="9">
        <v>100.0</v>
      </c>
      <c r="M26" s="10">
        <f t="shared" si="2"/>
        <v>1</v>
      </c>
    </row>
    <row r="28">
      <c r="C28" s="14" t="s">
        <v>27</v>
      </c>
      <c r="D28" s="15" t="s">
        <v>251</v>
      </c>
    </row>
    <row r="29">
      <c r="O29" s="33">
        <v>1.0</v>
      </c>
    </row>
    <row r="30">
      <c r="C30" s="19" t="s">
        <v>33</v>
      </c>
    </row>
    <row r="31">
      <c r="C31" s="20" t="s">
        <v>252</v>
      </c>
    </row>
    <row r="32">
      <c r="C32" s="8" t="s">
        <v>36</v>
      </c>
      <c r="D32" s="22" t="s">
        <v>37</v>
      </c>
      <c r="E32" s="22" t="s">
        <v>38</v>
      </c>
      <c r="F32" s="22" t="s">
        <v>39</v>
      </c>
      <c r="G32" s="22" t="s">
        <v>40</v>
      </c>
      <c r="H32" s="22" t="s">
        <v>41</v>
      </c>
      <c r="I32" s="22" t="s">
        <v>42</v>
      </c>
      <c r="J32" s="22" t="s">
        <v>43</v>
      </c>
      <c r="K32" s="22" t="s">
        <v>44</v>
      </c>
      <c r="L32" s="8" t="s">
        <v>45</v>
      </c>
      <c r="M32" s="22" t="s">
        <v>46</v>
      </c>
      <c r="N32" s="22" t="s">
        <v>47</v>
      </c>
      <c r="O32" s="22" t="s">
        <v>48</v>
      </c>
      <c r="P32" s="2" t="s">
        <v>19</v>
      </c>
    </row>
    <row r="33">
      <c r="A33" s="2">
        <v>7.0</v>
      </c>
      <c r="B33" s="2" t="s">
        <v>253</v>
      </c>
      <c r="C33" s="9">
        <v>1.0</v>
      </c>
      <c r="D33" s="26">
        <v>0.11537</v>
      </c>
      <c r="E33" s="24">
        <v>0.075843</v>
      </c>
      <c r="F33" s="9">
        <v>63908.0</v>
      </c>
      <c r="G33" s="9">
        <v>59061.0</v>
      </c>
      <c r="H33" s="9">
        <v>4847.0</v>
      </c>
      <c r="I33" s="24">
        <v>0.075843</v>
      </c>
      <c r="J33" s="24">
        <v>0.11537</v>
      </c>
      <c r="K33" s="24">
        <v>0.075843</v>
      </c>
      <c r="L33" s="9">
        <v>63908.0</v>
      </c>
      <c r="M33" s="9">
        <v>59061.0</v>
      </c>
      <c r="N33" s="9">
        <v>4847.0</v>
      </c>
      <c r="O33" s="24">
        <v>0.075843</v>
      </c>
      <c r="P33" s="25">
        <f t="shared" ref="P33:P38" si="3">N33/$N$38</f>
        <v>0.08341364356</v>
      </c>
    </row>
    <row r="34">
      <c r="C34" s="9">
        <v>3.0</v>
      </c>
      <c r="D34" s="24">
        <v>0.06777</v>
      </c>
      <c r="E34" s="24">
        <v>0.034222</v>
      </c>
      <c r="F34" s="9">
        <v>127814.0</v>
      </c>
      <c r="G34" s="9">
        <v>123440.0</v>
      </c>
      <c r="H34" s="9">
        <v>4374.0</v>
      </c>
      <c r="I34" s="24">
        <v>0.034222</v>
      </c>
      <c r="J34" s="24">
        <v>0.083637</v>
      </c>
      <c r="K34" s="24">
        <v>0.048096</v>
      </c>
      <c r="L34" s="9">
        <v>191722.0</v>
      </c>
      <c r="M34" s="9">
        <v>182501.0</v>
      </c>
      <c r="N34" s="9">
        <v>9221.0</v>
      </c>
      <c r="O34" s="24">
        <v>0.048096</v>
      </c>
      <c r="P34" s="25">
        <f t="shared" si="3"/>
        <v>0.158687272</v>
      </c>
    </row>
    <row r="35">
      <c r="C35" s="9">
        <v>5.0</v>
      </c>
      <c r="D35" s="24">
        <v>0.055231</v>
      </c>
      <c r="E35" s="24">
        <v>0.035614</v>
      </c>
      <c r="F35" s="9">
        <v>127814.0</v>
      </c>
      <c r="G35" s="9">
        <v>123262.0</v>
      </c>
      <c r="H35" s="9">
        <v>4552.0</v>
      </c>
      <c r="I35" s="24">
        <v>0.035614</v>
      </c>
      <c r="J35" s="24">
        <v>0.072275</v>
      </c>
      <c r="K35" s="24">
        <v>0.043103</v>
      </c>
      <c r="L35" s="9">
        <v>319536.0</v>
      </c>
      <c r="M35" s="9">
        <v>305763.0</v>
      </c>
      <c r="N35" s="9">
        <v>13773.0</v>
      </c>
      <c r="O35" s="24">
        <v>0.043103</v>
      </c>
      <c r="P35" s="25">
        <f t="shared" si="3"/>
        <v>0.2370241619</v>
      </c>
    </row>
    <row r="36">
      <c r="C36" s="9">
        <v>10.0</v>
      </c>
      <c r="D36" s="24">
        <v>0.035749</v>
      </c>
      <c r="E36" s="24">
        <v>0.021431</v>
      </c>
      <c r="F36" s="9">
        <v>319536.0</v>
      </c>
      <c r="G36" s="9">
        <v>312688.0</v>
      </c>
      <c r="H36" s="9">
        <v>6848.0</v>
      </c>
      <c r="I36" s="24">
        <v>0.021431</v>
      </c>
      <c r="J36" s="24">
        <v>0.054012</v>
      </c>
      <c r="K36" s="24">
        <v>0.032267</v>
      </c>
      <c r="L36" s="9">
        <v>639072.0</v>
      </c>
      <c r="M36" s="9">
        <v>618451.0</v>
      </c>
      <c r="N36" s="9">
        <v>20621.0</v>
      </c>
      <c r="O36" s="24">
        <v>0.032267</v>
      </c>
      <c r="P36" s="25">
        <f t="shared" si="3"/>
        <v>0.3548736835</v>
      </c>
    </row>
    <row r="37">
      <c r="C37" s="9">
        <v>20.0</v>
      </c>
      <c r="D37" s="24">
        <v>0.019631</v>
      </c>
      <c r="E37" s="24">
        <v>0.013058</v>
      </c>
      <c r="F37" s="9">
        <v>639072.0</v>
      </c>
      <c r="G37" s="9">
        <v>630727.0</v>
      </c>
      <c r="H37" s="9">
        <v>8345.0</v>
      </c>
      <c r="I37" s="24">
        <v>0.013058</v>
      </c>
      <c r="J37" s="24">
        <v>0.036822</v>
      </c>
      <c r="K37" s="24">
        <v>0.022663</v>
      </c>
      <c r="L37" s="9">
        <v>1278144.0</v>
      </c>
      <c r="M37" s="9">
        <v>1249178.0</v>
      </c>
      <c r="N37" s="9">
        <v>28966.0</v>
      </c>
      <c r="O37" s="24">
        <v>0.022663</v>
      </c>
      <c r="P37" s="25">
        <f t="shared" si="3"/>
        <v>0.4984855786</v>
      </c>
    </row>
    <row r="38">
      <c r="C38" s="9">
        <v>100.0</v>
      </c>
      <c r="D38" s="24">
        <v>0.005313</v>
      </c>
      <c r="E38" s="24">
        <v>0.0057</v>
      </c>
      <c r="F38" s="9">
        <v>5112575.0</v>
      </c>
      <c r="G38" s="9">
        <v>5083433.0</v>
      </c>
      <c r="H38" s="9">
        <v>29142.0</v>
      </c>
      <c r="I38" s="24">
        <v>0.0057</v>
      </c>
      <c r="J38" s="24">
        <v>0.011614</v>
      </c>
      <c r="K38" s="24">
        <v>0.009093</v>
      </c>
      <c r="L38" s="9">
        <v>6390719.0</v>
      </c>
      <c r="M38" s="9">
        <v>6332611.0</v>
      </c>
      <c r="N38" s="9">
        <v>58108.0</v>
      </c>
      <c r="O38" s="24">
        <v>0.009093</v>
      </c>
      <c r="P38" s="25">
        <f t="shared" si="3"/>
        <v>1</v>
      </c>
    </row>
    <row r="39">
      <c r="D39" s="30"/>
      <c r="E39" s="31"/>
      <c r="F39" s="31"/>
      <c r="G39" s="31"/>
      <c r="H39" s="31"/>
      <c r="L39" s="2" t="s">
        <v>254</v>
      </c>
    </row>
    <row r="40">
      <c r="C40" s="2" t="s">
        <v>55</v>
      </c>
      <c r="D40" s="32">
        <v>0.452179073858165</v>
      </c>
      <c r="E40" s="31"/>
      <c r="F40" s="31"/>
      <c r="G40" s="31"/>
      <c r="H40" s="31"/>
      <c r="L40" s="8" t="s">
        <v>18</v>
      </c>
      <c r="M40" s="8" t="s">
        <v>19</v>
      </c>
      <c r="N40" s="25"/>
    </row>
    <row r="41">
      <c r="C41" s="17" t="s">
        <v>56</v>
      </c>
      <c r="D41" s="32">
        <v>0.990905874597208</v>
      </c>
      <c r="E41" s="30"/>
      <c r="L41" s="9">
        <v>1.0</v>
      </c>
      <c r="M41" s="10">
        <f t="shared" ref="M41:M46" si="4">P33</f>
        <v>0.08341364356</v>
      </c>
    </row>
    <row r="42">
      <c r="C42" s="17" t="s">
        <v>57</v>
      </c>
      <c r="D42" s="32">
        <v>0.0833333333333333</v>
      </c>
      <c r="L42" s="9">
        <v>3.0</v>
      </c>
      <c r="M42" s="10">
        <f t="shared" si="4"/>
        <v>0.158687272</v>
      </c>
    </row>
    <row r="43">
      <c r="C43" s="17" t="s">
        <v>58</v>
      </c>
      <c r="D43" s="32">
        <v>1.72093343429476E-5</v>
      </c>
      <c r="L43" s="9">
        <v>5.0</v>
      </c>
      <c r="M43" s="10">
        <f t="shared" si="4"/>
        <v>0.2370241619</v>
      </c>
    </row>
    <row r="44">
      <c r="C44" s="17" t="s">
        <v>59</v>
      </c>
      <c r="D44" s="32">
        <v>3.44115622849277E-5</v>
      </c>
      <c r="L44" s="9">
        <v>10.0</v>
      </c>
      <c r="M44" s="10">
        <f t="shared" si="4"/>
        <v>0.3548736835</v>
      </c>
    </row>
    <row r="45">
      <c r="L45" s="9">
        <v>20.0</v>
      </c>
      <c r="M45" s="10">
        <f t="shared" si="4"/>
        <v>0.4984855786</v>
      </c>
    </row>
    <row r="46">
      <c r="L46" s="9">
        <v>100.0</v>
      </c>
      <c r="M46" s="10">
        <f t="shared" si="4"/>
        <v>1</v>
      </c>
    </row>
    <row r="50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>
      <c r="C51" s="30"/>
    </row>
    <row r="52">
      <c r="C52" s="14" t="s">
        <v>27</v>
      </c>
      <c r="D52" s="15" t="s">
        <v>255</v>
      </c>
    </row>
    <row r="53">
      <c r="O53" s="33">
        <v>0.0</v>
      </c>
    </row>
    <row r="54">
      <c r="C54" s="19" t="s">
        <v>33</v>
      </c>
    </row>
    <row r="55">
      <c r="C55" s="20" t="s">
        <v>256</v>
      </c>
    </row>
    <row r="56">
      <c r="C56" s="8" t="s">
        <v>36</v>
      </c>
      <c r="D56" s="8" t="s">
        <v>37</v>
      </c>
      <c r="E56" s="22" t="s">
        <v>38</v>
      </c>
      <c r="F56" s="22" t="s">
        <v>39</v>
      </c>
      <c r="G56" s="22" t="s">
        <v>40</v>
      </c>
      <c r="H56" s="22" t="s">
        <v>41</v>
      </c>
      <c r="I56" s="22" t="s">
        <v>42</v>
      </c>
      <c r="J56" s="22" t="s">
        <v>43</v>
      </c>
      <c r="K56" s="22" t="s">
        <v>44</v>
      </c>
      <c r="L56" s="8" t="s">
        <v>45</v>
      </c>
      <c r="M56" s="22" t="s">
        <v>46</v>
      </c>
      <c r="N56" s="22" t="s">
        <v>47</v>
      </c>
      <c r="O56" s="22" t="s">
        <v>48</v>
      </c>
      <c r="P56" s="2" t="s">
        <v>19</v>
      </c>
    </row>
    <row r="57">
      <c r="A57" s="2">
        <v>3.0</v>
      </c>
      <c r="B57" s="2" t="s">
        <v>257</v>
      </c>
      <c r="C57" s="9">
        <v>1.0</v>
      </c>
      <c r="D57" s="26">
        <v>0.153387</v>
      </c>
      <c r="E57" s="24">
        <v>0.019432</v>
      </c>
      <c r="F57" s="9">
        <v>58305.0</v>
      </c>
      <c r="G57" s="9">
        <v>57172.0</v>
      </c>
      <c r="H57" s="9">
        <v>1133.0</v>
      </c>
      <c r="I57" s="24">
        <v>0.019432</v>
      </c>
      <c r="J57" s="24">
        <v>0.153387</v>
      </c>
      <c r="K57" s="24">
        <v>0.019432</v>
      </c>
      <c r="L57" s="9">
        <v>58305.0</v>
      </c>
      <c r="M57" s="9">
        <v>57172.0</v>
      </c>
      <c r="N57" s="9">
        <v>1133.0</v>
      </c>
      <c r="O57" s="24">
        <v>0.019432</v>
      </c>
      <c r="P57" s="25">
        <f t="shared" ref="P57:P62" si="5">N57/$N$38</f>
        <v>0.01949817581</v>
      </c>
    </row>
    <row r="58">
      <c r="C58" s="9">
        <v>3.0</v>
      </c>
      <c r="D58" s="24">
        <v>0.078385</v>
      </c>
      <c r="E58" s="24">
        <v>0.028282</v>
      </c>
      <c r="F58" s="9">
        <v>116610.0</v>
      </c>
      <c r="G58" s="9">
        <v>113312.0</v>
      </c>
      <c r="H58" s="9">
        <v>3298.0</v>
      </c>
      <c r="I58" s="24">
        <v>0.028282</v>
      </c>
      <c r="J58" s="24">
        <v>0.103385</v>
      </c>
      <c r="K58" s="24">
        <v>0.025332</v>
      </c>
      <c r="L58" s="9">
        <v>174915.0</v>
      </c>
      <c r="M58" s="9">
        <v>170484.0</v>
      </c>
      <c r="N58" s="9">
        <v>4431.0</v>
      </c>
      <c r="O58" s="24">
        <v>0.025332</v>
      </c>
      <c r="P58" s="25">
        <f t="shared" si="5"/>
        <v>0.07625456047</v>
      </c>
      <c r="V58" s="2" t="s">
        <v>258</v>
      </c>
      <c r="X58" s="2" t="s">
        <v>259</v>
      </c>
    </row>
    <row r="59">
      <c r="C59" s="9">
        <v>5.0</v>
      </c>
      <c r="D59" s="24">
        <v>0.065602</v>
      </c>
      <c r="E59" s="24">
        <v>0.019389</v>
      </c>
      <c r="F59" s="9">
        <v>116610.0</v>
      </c>
      <c r="G59" s="9">
        <v>114349.0</v>
      </c>
      <c r="H59" s="9">
        <v>2261.0</v>
      </c>
      <c r="I59" s="24">
        <v>0.019389</v>
      </c>
      <c r="J59" s="24">
        <v>0.088272</v>
      </c>
      <c r="K59" s="24">
        <v>0.022955</v>
      </c>
      <c r="L59" s="9">
        <v>291525.0</v>
      </c>
      <c r="M59" s="9">
        <v>284833.0</v>
      </c>
      <c r="N59" s="9">
        <v>6692.0</v>
      </c>
      <c r="O59" s="24">
        <v>0.022955</v>
      </c>
      <c r="P59" s="25">
        <f t="shared" si="5"/>
        <v>0.1151648654</v>
      </c>
      <c r="V59" s="2" t="s">
        <v>260</v>
      </c>
      <c r="X59" s="2" t="s">
        <v>261</v>
      </c>
    </row>
    <row r="60">
      <c r="C60" s="9">
        <v>10.0</v>
      </c>
      <c r="D60" s="24">
        <v>0.045064</v>
      </c>
      <c r="E60" s="24">
        <v>0.027092</v>
      </c>
      <c r="F60" s="9">
        <v>291524.0</v>
      </c>
      <c r="G60" s="9">
        <v>283626.0</v>
      </c>
      <c r="H60" s="9">
        <v>7898.0</v>
      </c>
      <c r="I60" s="24">
        <v>0.027092</v>
      </c>
      <c r="J60" s="24">
        <v>0.066668</v>
      </c>
      <c r="K60" s="24">
        <v>0.025024</v>
      </c>
      <c r="L60" s="9">
        <v>583049.0</v>
      </c>
      <c r="M60" s="9">
        <v>568459.0</v>
      </c>
      <c r="N60" s="9">
        <v>14590.0</v>
      </c>
      <c r="O60" s="24">
        <v>0.025024</v>
      </c>
      <c r="P60" s="25">
        <f t="shared" si="5"/>
        <v>0.2510841881</v>
      </c>
    </row>
    <row r="61">
      <c r="C61" s="9">
        <v>20.0</v>
      </c>
      <c r="D61" s="24">
        <v>0.02284</v>
      </c>
      <c r="E61" s="24">
        <v>0.014999</v>
      </c>
      <c r="F61" s="9">
        <v>583048.0</v>
      </c>
      <c r="G61" s="9">
        <v>574303.0</v>
      </c>
      <c r="H61" s="9">
        <v>8745.0</v>
      </c>
      <c r="I61" s="24">
        <v>0.014999</v>
      </c>
      <c r="J61" s="24">
        <v>0.044754</v>
      </c>
      <c r="K61" s="24">
        <v>0.020011</v>
      </c>
      <c r="L61" s="9">
        <v>1166097.0</v>
      </c>
      <c r="M61" s="9">
        <v>1142762.0</v>
      </c>
      <c r="N61" s="9">
        <v>23335.0</v>
      </c>
      <c r="O61" s="24">
        <v>0.020011</v>
      </c>
      <c r="P61" s="25">
        <f t="shared" si="5"/>
        <v>0.4015798169</v>
      </c>
      <c r="X61" s="2" t="s">
        <v>262</v>
      </c>
    </row>
    <row r="62">
      <c r="C62" s="9">
        <v>100.0</v>
      </c>
      <c r="D62" s="24">
        <v>0.006158</v>
      </c>
      <c r="E62" s="24">
        <v>0.005743</v>
      </c>
      <c r="F62" s="9">
        <v>4664384.0</v>
      </c>
      <c r="G62" s="9">
        <v>4637596.0</v>
      </c>
      <c r="H62" s="9">
        <v>26788.0</v>
      </c>
      <c r="I62" s="24">
        <v>0.005743</v>
      </c>
      <c r="J62" s="24">
        <v>0.013877</v>
      </c>
      <c r="K62" s="24">
        <v>0.008597</v>
      </c>
      <c r="L62" s="9">
        <v>5830481.0</v>
      </c>
      <c r="M62" s="9">
        <v>5780358.0</v>
      </c>
      <c r="N62" s="9">
        <v>50123.0</v>
      </c>
      <c r="O62" s="24">
        <v>0.008597</v>
      </c>
      <c r="P62" s="25">
        <f t="shared" si="5"/>
        <v>0.8625834653</v>
      </c>
      <c r="X62" s="2" t="s">
        <v>263</v>
      </c>
    </row>
    <row r="63">
      <c r="D63" s="30"/>
      <c r="E63" s="31"/>
      <c r="F63" s="31"/>
      <c r="G63" s="31"/>
      <c r="H63" s="31"/>
      <c r="L63" s="2" t="s">
        <v>65</v>
      </c>
    </row>
    <row r="64">
      <c r="C64" s="2" t="s">
        <v>55</v>
      </c>
      <c r="D64" s="32">
        <v>0.402879144332403</v>
      </c>
      <c r="E64" s="31"/>
      <c r="F64" s="31"/>
      <c r="G64" s="31"/>
      <c r="H64" s="31"/>
      <c r="L64" s="8" t="s">
        <v>18</v>
      </c>
      <c r="M64" s="8" t="s">
        <v>19</v>
      </c>
      <c r="N64" s="25"/>
    </row>
    <row r="65">
      <c r="C65" s="17" t="s">
        <v>56</v>
      </c>
      <c r="D65" s="32">
        <v>0.991402767627576</v>
      </c>
      <c r="E65" s="30"/>
      <c r="L65" s="9">
        <v>1.0</v>
      </c>
      <c r="M65" s="10">
        <f t="shared" ref="M65:M70" si="6">P57</f>
        <v>0.01949817581</v>
      </c>
    </row>
    <row r="66">
      <c r="C66" s="17" t="s">
        <v>57</v>
      </c>
      <c r="D66" s="32">
        <v>0.0</v>
      </c>
      <c r="L66" s="9">
        <v>3.0</v>
      </c>
      <c r="M66" s="10">
        <f t="shared" si="6"/>
        <v>0.07625456047</v>
      </c>
    </row>
    <row r="67">
      <c r="C67" s="17" t="s">
        <v>58</v>
      </c>
      <c r="D67" s="32">
        <v>0.0</v>
      </c>
      <c r="L67" s="9">
        <v>5.0</v>
      </c>
      <c r="M67" s="10">
        <f t="shared" si="6"/>
        <v>0.1151648654</v>
      </c>
    </row>
    <row r="68">
      <c r="C68" s="17" t="s">
        <v>59</v>
      </c>
      <c r="D68" s="32">
        <v>0.0</v>
      </c>
      <c r="L68" s="9">
        <v>10.0</v>
      </c>
      <c r="M68" s="10">
        <f t="shared" si="6"/>
        <v>0.2510841881</v>
      </c>
    </row>
    <row r="69">
      <c r="L69" s="9">
        <v>20.0</v>
      </c>
      <c r="M69" s="10">
        <f t="shared" si="6"/>
        <v>0.4015798169</v>
      </c>
    </row>
    <row r="70">
      <c r="L70" s="9">
        <v>100.0</v>
      </c>
      <c r="M70" s="10">
        <f t="shared" si="6"/>
        <v>0.8625834653</v>
      </c>
    </row>
    <row r="71">
      <c r="C71" s="35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83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</row>
    <row r="8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</row>
    <row r="8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</sheetData>
  <mergeCells count="8">
    <mergeCell ref="C10:O10"/>
    <mergeCell ref="C11:O11"/>
    <mergeCell ref="C30:O30"/>
    <mergeCell ref="C31:O31"/>
    <mergeCell ref="L39:M39"/>
    <mergeCell ref="C54:O54"/>
    <mergeCell ref="C55:O55"/>
    <mergeCell ref="L63:M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25"/>
    <col customWidth="1" min="8" max="8" width="39.25"/>
    <col customWidth="1" min="15" max="15" width="12.5"/>
    <col customWidth="1" min="16" max="16" width="18.25"/>
    <col customWidth="1" min="17" max="17" width="15.88"/>
  </cols>
  <sheetData>
    <row r="1">
      <c r="C1" s="12" t="s">
        <v>264</v>
      </c>
    </row>
    <row r="2">
      <c r="C2" s="39" t="s">
        <v>32</v>
      </c>
      <c r="H2" s="39" t="s">
        <v>265</v>
      </c>
    </row>
    <row r="4">
      <c r="C4" s="40" t="s">
        <v>118</v>
      </c>
      <c r="D4" s="40" t="s">
        <v>119</v>
      </c>
      <c r="E4" s="40" t="s">
        <v>120</v>
      </c>
      <c r="H4" s="40" t="s">
        <v>118</v>
      </c>
      <c r="I4" s="40" t="s">
        <v>119</v>
      </c>
      <c r="J4" s="40" t="s">
        <v>120</v>
      </c>
    </row>
    <row r="5">
      <c r="C5" s="52" t="s">
        <v>216</v>
      </c>
      <c r="D5" s="53">
        <v>0.25450572</v>
      </c>
      <c r="E5" s="54">
        <v>1.0</v>
      </c>
      <c r="H5" s="52" t="s">
        <v>216</v>
      </c>
      <c r="I5" s="53">
        <v>0.2534727</v>
      </c>
      <c r="J5" s="54">
        <v>1.0</v>
      </c>
    </row>
    <row r="6">
      <c r="C6" s="52" t="s">
        <v>219</v>
      </c>
      <c r="D6" s="53">
        <v>0.092010334</v>
      </c>
      <c r="E6" s="54">
        <v>2.0</v>
      </c>
      <c r="H6" s="52" t="s">
        <v>219</v>
      </c>
      <c r="I6" s="53">
        <v>0.14570493</v>
      </c>
      <c r="J6" s="54">
        <v>2.0</v>
      </c>
      <c r="N6" s="69" t="s">
        <v>218</v>
      </c>
      <c r="O6" s="5"/>
      <c r="P6" s="5"/>
      <c r="Q6" s="6"/>
    </row>
    <row r="7">
      <c r="C7" s="52" t="s">
        <v>142</v>
      </c>
      <c r="D7" s="53">
        <v>0.051278558</v>
      </c>
      <c r="E7" s="54">
        <v>3.0</v>
      </c>
      <c r="H7" s="52" t="s">
        <v>224</v>
      </c>
      <c r="I7" s="53">
        <v>0.07853036</v>
      </c>
      <c r="J7" s="54">
        <v>3.0</v>
      </c>
      <c r="N7" s="70" t="s">
        <v>130</v>
      </c>
      <c r="O7" s="70" t="s">
        <v>131</v>
      </c>
      <c r="P7" s="70" t="s">
        <v>132</v>
      </c>
      <c r="Q7" s="71" t="s">
        <v>133</v>
      </c>
    </row>
    <row r="8">
      <c r="C8" s="52" t="s">
        <v>221</v>
      </c>
      <c r="D8" s="53">
        <v>0.046380598</v>
      </c>
      <c r="E8" s="54">
        <v>4.0</v>
      </c>
      <c r="H8" s="52" t="s">
        <v>136</v>
      </c>
      <c r="I8" s="53">
        <v>0.053052336</v>
      </c>
      <c r="J8" s="54">
        <v>4.0</v>
      </c>
      <c r="N8" s="58">
        <v>1.0</v>
      </c>
      <c r="O8" s="58">
        <v>2169972.0</v>
      </c>
      <c r="P8" s="58">
        <v>6673.0</v>
      </c>
      <c r="Q8" s="47">
        <f t="shared" ref="Q8:Q19" si="1">P8/O8</f>
        <v>0.003075154887</v>
      </c>
    </row>
    <row r="9">
      <c r="C9" s="52" t="s">
        <v>224</v>
      </c>
      <c r="D9" s="53">
        <v>0.046370227</v>
      </c>
      <c r="E9" s="54">
        <v>5.0</v>
      </c>
      <c r="H9" s="52" t="s">
        <v>221</v>
      </c>
      <c r="I9" s="53">
        <v>0.04808534</v>
      </c>
      <c r="J9" s="54">
        <v>5.0</v>
      </c>
      <c r="N9" s="58">
        <v>2.0</v>
      </c>
      <c r="O9" s="58">
        <v>1825868.0</v>
      </c>
      <c r="P9" s="58">
        <v>2594.0</v>
      </c>
      <c r="Q9" s="47">
        <f t="shared" si="1"/>
        <v>0.001420694158</v>
      </c>
    </row>
    <row r="10">
      <c r="C10" s="52" t="s">
        <v>136</v>
      </c>
      <c r="D10" s="53">
        <v>0.045484077</v>
      </c>
      <c r="E10" s="54">
        <v>6.0</v>
      </c>
      <c r="H10" s="52" t="s">
        <v>142</v>
      </c>
      <c r="I10" s="53">
        <v>0.032578815</v>
      </c>
      <c r="J10" s="54">
        <v>6.0</v>
      </c>
      <c r="N10" s="58">
        <v>3.0</v>
      </c>
      <c r="O10" s="58">
        <v>1937489.0</v>
      </c>
      <c r="P10" s="58">
        <v>28994.0</v>
      </c>
      <c r="Q10" s="47">
        <f t="shared" si="1"/>
        <v>0.01496473012</v>
      </c>
    </row>
    <row r="11">
      <c r="C11" s="52" t="s">
        <v>147</v>
      </c>
      <c r="D11" s="53">
        <v>0.02969248</v>
      </c>
      <c r="E11" s="54">
        <v>7.0</v>
      </c>
      <c r="H11" s="52" t="s">
        <v>150</v>
      </c>
      <c r="I11" s="53">
        <v>0.026088811</v>
      </c>
      <c r="J11" s="54">
        <v>7.0</v>
      </c>
      <c r="N11" s="58">
        <v>4.0</v>
      </c>
      <c r="O11" s="58">
        <v>1748958.0</v>
      </c>
      <c r="P11" s="58">
        <v>36379.0</v>
      </c>
      <c r="Q11" s="47">
        <f t="shared" si="1"/>
        <v>0.02080038514</v>
      </c>
    </row>
    <row r="12">
      <c r="C12" s="52" t="s">
        <v>143</v>
      </c>
      <c r="D12" s="53">
        <v>0.02493879</v>
      </c>
      <c r="E12" s="54">
        <v>8.0</v>
      </c>
      <c r="H12" s="52" t="s">
        <v>266</v>
      </c>
      <c r="I12" s="53">
        <v>0.025271615</v>
      </c>
      <c r="J12" s="54">
        <v>8.0</v>
      </c>
      <c r="N12" s="58">
        <v>5.0</v>
      </c>
      <c r="O12" s="58">
        <v>1714911.0</v>
      </c>
      <c r="P12" s="58">
        <v>26210.0</v>
      </c>
      <c r="Q12" s="47">
        <f t="shared" si="1"/>
        <v>0.01528359198</v>
      </c>
    </row>
    <row r="13">
      <c r="C13" s="52" t="s">
        <v>229</v>
      </c>
      <c r="D13" s="53">
        <v>0.024643395</v>
      </c>
      <c r="E13" s="54">
        <v>9.0</v>
      </c>
      <c r="H13" s="52" t="s">
        <v>147</v>
      </c>
      <c r="I13" s="53">
        <v>0.023590071</v>
      </c>
      <c r="J13" s="54">
        <v>9.0</v>
      </c>
      <c r="N13" s="58">
        <v>6.0</v>
      </c>
      <c r="O13" s="58">
        <v>1759303.0</v>
      </c>
      <c r="P13" s="58">
        <v>25791.0</v>
      </c>
      <c r="Q13" s="47">
        <f t="shared" si="1"/>
        <v>0.01465978288</v>
      </c>
    </row>
    <row r="14">
      <c r="C14" s="52" t="s">
        <v>144</v>
      </c>
      <c r="D14" s="53">
        <v>0.020648027</v>
      </c>
      <c r="E14" s="54">
        <v>10.0</v>
      </c>
      <c r="H14" s="52" t="s">
        <v>229</v>
      </c>
      <c r="I14" s="53">
        <v>0.020404315</v>
      </c>
      <c r="J14" s="54">
        <v>10.0</v>
      </c>
      <c r="N14" s="58">
        <v>7.0</v>
      </c>
      <c r="O14" s="58">
        <v>1742924.0</v>
      </c>
      <c r="P14" s="58">
        <v>28201.0</v>
      </c>
      <c r="Q14" s="47">
        <f t="shared" si="1"/>
        <v>0.01618028095</v>
      </c>
    </row>
    <row r="15">
      <c r="C15" s="52" t="s">
        <v>266</v>
      </c>
      <c r="D15" s="53">
        <v>0.019869069</v>
      </c>
      <c r="E15" s="54">
        <v>11.0</v>
      </c>
      <c r="H15" s="52" t="s">
        <v>140</v>
      </c>
      <c r="I15" s="53">
        <v>0.018381042</v>
      </c>
      <c r="J15" s="54">
        <v>11.0</v>
      </c>
      <c r="N15" s="58">
        <v>8.0</v>
      </c>
      <c r="O15" s="58">
        <v>1789416.0</v>
      </c>
      <c r="P15" s="58">
        <v>25400.0</v>
      </c>
      <c r="Q15" s="47">
        <f t="shared" si="1"/>
        <v>0.01419457521</v>
      </c>
    </row>
    <row r="16">
      <c r="C16" s="52" t="s">
        <v>137</v>
      </c>
      <c r="D16" s="53">
        <v>0.019026065</v>
      </c>
      <c r="E16" s="54">
        <v>12.0</v>
      </c>
      <c r="H16" s="52" t="s">
        <v>144</v>
      </c>
      <c r="I16" s="53">
        <v>0.015179745</v>
      </c>
      <c r="J16" s="54">
        <v>12.0</v>
      </c>
      <c r="N16" s="58">
        <v>9.0</v>
      </c>
      <c r="O16" s="58">
        <v>1811722.0</v>
      </c>
      <c r="P16" s="58">
        <v>26076.0</v>
      </c>
      <c r="Q16" s="47">
        <f t="shared" si="1"/>
        <v>0.01439293666</v>
      </c>
    </row>
    <row r="17">
      <c r="C17" s="52" t="s">
        <v>234</v>
      </c>
      <c r="D17" s="53">
        <v>0.018117871</v>
      </c>
      <c r="E17" s="54">
        <v>13.0</v>
      </c>
      <c r="H17" s="52" t="s">
        <v>158</v>
      </c>
      <c r="I17" s="53">
        <v>0.014753856</v>
      </c>
      <c r="J17" s="54">
        <v>13.0</v>
      </c>
      <c r="N17" s="58">
        <v>10.0</v>
      </c>
      <c r="O17" s="58">
        <v>1899599.0</v>
      </c>
      <c r="P17" s="58">
        <v>23746.0</v>
      </c>
      <c r="Q17" s="47">
        <f t="shared" si="1"/>
        <v>0.01250053301</v>
      </c>
    </row>
    <row r="18">
      <c r="C18" s="52" t="s">
        <v>158</v>
      </c>
      <c r="D18" s="53">
        <v>0.016624488</v>
      </c>
      <c r="E18" s="54">
        <v>14.0</v>
      </c>
      <c r="H18" s="52" t="s">
        <v>234</v>
      </c>
      <c r="I18" s="53">
        <v>0.012062418</v>
      </c>
      <c r="J18" s="54">
        <v>14.0</v>
      </c>
      <c r="N18" s="58">
        <v>11.0</v>
      </c>
      <c r="O18" s="58">
        <v>2158950.0</v>
      </c>
      <c r="P18" s="58">
        <v>51915.0</v>
      </c>
      <c r="Q18" s="47">
        <f t="shared" si="1"/>
        <v>0.02404641145</v>
      </c>
    </row>
    <row r="19">
      <c r="C19" s="52" t="s">
        <v>140</v>
      </c>
      <c r="D19" s="53">
        <v>0.015831267</v>
      </c>
      <c r="E19" s="54">
        <v>15.0</v>
      </c>
      <c r="H19" s="52" t="s">
        <v>145</v>
      </c>
      <c r="I19" s="53">
        <v>0.01067449</v>
      </c>
      <c r="J19" s="54">
        <v>15.0</v>
      </c>
      <c r="N19" s="58">
        <v>12.0</v>
      </c>
      <c r="O19" s="58">
        <v>2634256.0</v>
      </c>
      <c r="P19" s="58">
        <v>43631.0</v>
      </c>
      <c r="Q19" s="47">
        <f t="shared" si="1"/>
        <v>0.01656293086</v>
      </c>
    </row>
    <row r="20">
      <c r="C20" s="52" t="s">
        <v>145</v>
      </c>
      <c r="D20" s="53">
        <v>0.015799537</v>
      </c>
      <c r="E20" s="54">
        <v>16.0</v>
      </c>
      <c r="H20" s="52" t="s">
        <v>159</v>
      </c>
      <c r="I20" s="53">
        <v>0.00937171</v>
      </c>
      <c r="J20" s="54">
        <v>16.0</v>
      </c>
    </row>
    <row r="21">
      <c r="C21" s="52" t="s">
        <v>150</v>
      </c>
      <c r="D21" s="53">
        <v>0.015082794</v>
      </c>
      <c r="E21" s="54">
        <v>17.0</v>
      </c>
      <c r="H21" s="52" t="s">
        <v>154</v>
      </c>
      <c r="I21" s="53">
        <v>0.009058669</v>
      </c>
      <c r="J21" s="54">
        <v>17.0</v>
      </c>
    </row>
    <row r="22">
      <c r="C22" s="52" t="s">
        <v>164</v>
      </c>
      <c r="D22" s="53">
        <v>0.011452484</v>
      </c>
      <c r="E22" s="54">
        <v>18.0</v>
      </c>
      <c r="H22" s="52" t="s">
        <v>171</v>
      </c>
      <c r="I22" s="53">
        <v>0.008657569</v>
      </c>
      <c r="J22" s="54">
        <v>18.0</v>
      </c>
    </row>
    <row r="23">
      <c r="C23" s="52" t="s">
        <v>159</v>
      </c>
      <c r="D23" s="53">
        <v>0.010285529</v>
      </c>
      <c r="E23" s="54">
        <v>19.0</v>
      </c>
      <c r="H23" s="52" t="s">
        <v>164</v>
      </c>
      <c r="I23" s="53">
        <v>0.008245745</v>
      </c>
      <c r="J23" s="54">
        <v>19.0</v>
      </c>
    </row>
    <row r="24">
      <c r="C24" s="52" t="s">
        <v>242</v>
      </c>
      <c r="D24" s="53">
        <v>0.009290463</v>
      </c>
      <c r="E24" s="54">
        <v>20.0</v>
      </c>
      <c r="H24" s="52" t="s">
        <v>188</v>
      </c>
      <c r="I24" s="53">
        <v>0.006814898</v>
      </c>
      <c r="J24" s="54">
        <v>20.0</v>
      </c>
    </row>
    <row r="25">
      <c r="C25" s="52" t="s">
        <v>171</v>
      </c>
      <c r="D25" s="53">
        <v>0.008932536</v>
      </c>
      <c r="E25" s="54">
        <v>21.0</v>
      </c>
      <c r="H25" s="52" t="s">
        <v>139</v>
      </c>
      <c r="I25" s="53">
        <v>0.006323771</v>
      </c>
      <c r="J25" s="54">
        <v>21.0</v>
      </c>
    </row>
    <row r="26">
      <c r="C26" s="52" t="s">
        <v>154</v>
      </c>
      <c r="D26" s="53">
        <v>0.008834332</v>
      </c>
      <c r="E26" s="54">
        <v>22.0</v>
      </c>
      <c r="H26" s="52" t="s">
        <v>169</v>
      </c>
      <c r="I26" s="53">
        <v>0.0062842974</v>
      </c>
      <c r="J26" s="54">
        <v>22.0</v>
      </c>
    </row>
    <row r="27">
      <c r="C27" s="52" t="s">
        <v>153</v>
      </c>
      <c r="D27" s="53">
        <v>0.0084214555</v>
      </c>
      <c r="E27" s="54">
        <v>23.0</v>
      </c>
      <c r="H27" s="52" t="s">
        <v>149</v>
      </c>
      <c r="I27" s="53">
        <v>0.0059021977</v>
      </c>
      <c r="J27" s="54">
        <v>23.0</v>
      </c>
      <c r="O27" s="2">
        <v>1.0</v>
      </c>
      <c r="P27" s="2" t="s">
        <v>267</v>
      </c>
    </row>
    <row r="28">
      <c r="C28" s="52" t="s">
        <v>208</v>
      </c>
      <c r="D28" s="53">
        <v>0.007936563</v>
      </c>
      <c r="E28" s="54">
        <v>24.0</v>
      </c>
      <c r="H28" s="52" t="s">
        <v>152</v>
      </c>
      <c r="I28" s="53">
        <v>0.0058094207</v>
      </c>
      <c r="J28" s="54">
        <v>24.0</v>
      </c>
      <c r="P28" s="1" t="s">
        <v>268</v>
      </c>
    </row>
    <row r="29">
      <c r="C29" s="52" t="s">
        <v>169</v>
      </c>
      <c r="D29" s="53">
        <v>0.007880511</v>
      </c>
      <c r="E29" s="54">
        <v>25.0</v>
      </c>
      <c r="H29" s="52" t="s">
        <v>143</v>
      </c>
      <c r="I29" s="53">
        <v>0.0056807674</v>
      </c>
      <c r="J29" s="54">
        <v>25.0</v>
      </c>
      <c r="O29" s="2">
        <v>2.0</v>
      </c>
      <c r="P29" s="2" t="s">
        <v>269</v>
      </c>
    </row>
    <row r="30">
      <c r="C30" s="52" t="s">
        <v>165</v>
      </c>
      <c r="D30" s="53">
        <v>0.0078405235</v>
      </c>
      <c r="E30" s="54">
        <v>26.0</v>
      </c>
      <c r="H30" s="52" t="s">
        <v>175</v>
      </c>
      <c r="I30" s="53">
        <v>0.0055922964</v>
      </c>
      <c r="J30" s="54">
        <v>26.0</v>
      </c>
    </row>
    <row r="31">
      <c r="C31" s="52" t="s">
        <v>189</v>
      </c>
      <c r="D31" s="53">
        <v>0.0075923526</v>
      </c>
      <c r="E31" s="54">
        <v>27.0</v>
      </c>
      <c r="H31" s="52" t="s">
        <v>242</v>
      </c>
      <c r="I31" s="53">
        <v>0.005058457</v>
      </c>
      <c r="J31" s="54">
        <v>27.0</v>
      </c>
      <c r="O31" s="2">
        <v>3.0</v>
      </c>
    </row>
    <row r="32">
      <c r="C32" s="52" t="s">
        <v>186</v>
      </c>
      <c r="D32" s="53">
        <v>0.0075475923</v>
      </c>
      <c r="E32" s="54">
        <v>28.0</v>
      </c>
      <c r="H32" s="52" t="s">
        <v>137</v>
      </c>
      <c r="I32" s="53">
        <v>0.0047446312</v>
      </c>
      <c r="J32" s="54">
        <v>28.0</v>
      </c>
    </row>
    <row r="33">
      <c r="C33" s="52" t="s">
        <v>191</v>
      </c>
      <c r="D33" s="53">
        <v>0.0072372807</v>
      </c>
      <c r="E33" s="54">
        <v>29.0</v>
      </c>
      <c r="H33" s="52" t="s">
        <v>189</v>
      </c>
      <c r="I33" s="53">
        <v>0.0046232343</v>
      </c>
      <c r="J33" s="54">
        <v>29.0</v>
      </c>
    </row>
    <row r="34">
      <c r="C34" s="52" t="s">
        <v>156</v>
      </c>
      <c r="D34" s="53">
        <v>0.006342433</v>
      </c>
      <c r="E34" s="54">
        <v>30.0</v>
      </c>
      <c r="H34" s="52" t="s">
        <v>209</v>
      </c>
      <c r="I34" s="53">
        <v>0.0042287004</v>
      </c>
      <c r="J34" s="54">
        <v>30.0</v>
      </c>
    </row>
    <row r="35">
      <c r="C35" s="52" t="s">
        <v>207</v>
      </c>
      <c r="D35" s="53">
        <v>0.0062572863</v>
      </c>
      <c r="E35" s="54">
        <v>31.0</v>
      </c>
      <c r="H35" s="52" t="s">
        <v>187</v>
      </c>
      <c r="I35" s="53">
        <v>0.0041501215</v>
      </c>
      <c r="J35" s="54">
        <v>31.0</v>
      </c>
    </row>
    <row r="36">
      <c r="C36" s="52" t="s">
        <v>139</v>
      </c>
      <c r="D36" s="53">
        <v>0.0052533</v>
      </c>
      <c r="E36" s="54">
        <v>32.0</v>
      </c>
      <c r="H36" s="52" t="s">
        <v>199</v>
      </c>
      <c r="I36" s="53">
        <v>0.004127777</v>
      </c>
      <c r="J36" s="54">
        <v>32.0</v>
      </c>
    </row>
    <row r="37">
      <c r="C37" s="52" t="s">
        <v>149</v>
      </c>
      <c r="D37" s="53">
        <v>0.005080853</v>
      </c>
      <c r="E37" s="54">
        <v>33.0</v>
      </c>
      <c r="H37" s="52" t="s">
        <v>166</v>
      </c>
      <c r="I37" s="53">
        <v>0.0040843473</v>
      </c>
      <c r="J37" s="54">
        <v>33.0</v>
      </c>
      <c r="O37" s="72"/>
    </row>
    <row r="38">
      <c r="C38" s="52" t="s">
        <v>209</v>
      </c>
      <c r="D38" s="53">
        <v>0.004933557</v>
      </c>
      <c r="E38" s="54">
        <v>34.0</v>
      </c>
      <c r="H38" s="52" t="s">
        <v>165</v>
      </c>
      <c r="I38" s="53">
        <v>0.003921068</v>
      </c>
      <c r="J38" s="54">
        <v>34.0</v>
      </c>
    </row>
    <row r="39">
      <c r="C39" s="52" t="s">
        <v>187</v>
      </c>
      <c r="D39" s="53">
        <v>0.0048650997</v>
      </c>
      <c r="E39" s="54">
        <v>35.0</v>
      </c>
      <c r="H39" s="52" t="s">
        <v>183</v>
      </c>
      <c r="I39" s="53">
        <v>0.0035085408</v>
      </c>
      <c r="J39" s="54">
        <v>35.0</v>
      </c>
    </row>
    <row r="40">
      <c r="C40" s="52" t="s">
        <v>166</v>
      </c>
      <c r="D40" s="53">
        <v>0.0046739704</v>
      </c>
      <c r="E40" s="54">
        <v>36.0</v>
      </c>
      <c r="H40" s="52" t="s">
        <v>194</v>
      </c>
      <c r="I40" s="53">
        <v>0.0031712896</v>
      </c>
      <c r="J40" s="54">
        <v>36.0</v>
      </c>
    </row>
    <row r="41">
      <c r="C41" s="52" t="s">
        <v>170</v>
      </c>
      <c r="D41" s="53">
        <v>0.004329298</v>
      </c>
      <c r="E41" s="54">
        <v>37.0</v>
      </c>
      <c r="H41" s="52" t="s">
        <v>191</v>
      </c>
      <c r="I41" s="53">
        <v>0.003141017</v>
      </c>
      <c r="J41" s="54">
        <v>37.0</v>
      </c>
    </row>
    <row r="42">
      <c r="C42" s="52" t="s">
        <v>188</v>
      </c>
      <c r="D42" s="53">
        <v>0.0037941604</v>
      </c>
      <c r="E42" s="54">
        <v>38.0</v>
      </c>
      <c r="H42" s="52" t="s">
        <v>190</v>
      </c>
      <c r="I42" s="53">
        <v>0.0031363019</v>
      </c>
      <c r="J42" s="54">
        <v>38.0</v>
      </c>
    </row>
    <row r="43">
      <c r="C43" s="52" t="s">
        <v>183</v>
      </c>
      <c r="D43" s="53">
        <v>0.003575704</v>
      </c>
      <c r="E43" s="54">
        <v>39.0</v>
      </c>
      <c r="H43" s="52" t="s">
        <v>167</v>
      </c>
      <c r="I43" s="53">
        <v>0.0030589737</v>
      </c>
      <c r="J43" s="54">
        <v>39.0</v>
      </c>
    </row>
    <row r="44">
      <c r="C44" s="52" t="s">
        <v>199</v>
      </c>
      <c r="D44" s="53">
        <v>0.0035531945</v>
      </c>
      <c r="E44" s="54">
        <v>40.0</v>
      </c>
      <c r="H44" s="52" t="s">
        <v>178</v>
      </c>
      <c r="I44" s="53">
        <v>0.0030538198</v>
      </c>
      <c r="J44" s="54">
        <v>40.0</v>
      </c>
    </row>
    <row r="45">
      <c r="C45" s="52" t="s">
        <v>172</v>
      </c>
      <c r="D45" s="53">
        <v>0.0034133561</v>
      </c>
      <c r="E45" s="54">
        <v>41.0</v>
      </c>
      <c r="H45" s="52" t="s">
        <v>160</v>
      </c>
      <c r="I45" s="53">
        <v>0.0029650943</v>
      </c>
      <c r="J45" s="54">
        <v>41.0</v>
      </c>
    </row>
    <row r="46">
      <c r="C46" s="52" t="s">
        <v>161</v>
      </c>
      <c r="D46" s="53">
        <v>0.003203311</v>
      </c>
      <c r="E46" s="54">
        <v>42.0</v>
      </c>
      <c r="H46" s="52" t="s">
        <v>196</v>
      </c>
      <c r="I46" s="53">
        <v>0.00293813</v>
      </c>
      <c r="J46" s="54">
        <v>42.0</v>
      </c>
    </row>
    <row r="47">
      <c r="C47" s="52" t="s">
        <v>200</v>
      </c>
      <c r="D47" s="53">
        <v>0.0030646573</v>
      </c>
      <c r="E47" s="54">
        <v>43.0</v>
      </c>
      <c r="H47" s="52" t="s">
        <v>207</v>
      </c>
      <c r="I47" s="53">
        <v>0.0029194911</v>
      </c>
      <c r="J47" s="54">
        <v>43.0</v>
      </c>
    </row>
    <row r="48">
      <c r="C48" s="52" t="s">
        <v>194</v>
      </c>
      <c r="D48" s="53">
        <v>0.0030315975</v>
      </c>
      <c r="E48" s="54">
        <v>44.0</v>
      </c>
      <c r="H48" s="52" t="s">
        <v>204</v>
      </c>
      <c r="I48" s="53">
        <v>0.0028449157</v>
      </c>
      <c r="J48" s="54">
        <v>44.0</v>
      </c>
    </row>
    <row r="49">
      <c r="C49" s="52" t="s">
        <v>175</v>
      </c>
      <c r="D49" s="53">
        <v>0.0030099228</v>
      </c>
      <c r="E49" s="54">
        <v>45.0</v>
      </c>
      <c r="H49" s="52" t="s">
        <v>151</v>
      </c>
      <c r="I49" s="53">
        <v>0.0028360006</v>
      </c>
      <c r="J49" s="54">
        <v>45.0</v>
      </c>
    </row>
    <row r="50">
      <c r="C50" s="52" t="s">
        <v>160</v>
      </c>
      <c r="D50" s="53">
        <v>0.0029144853</v>
      </c>
      <c r="E50" s="54">
        <v>46.0</v>
      </c>
      <c r="H50" s="52" t="s">
        <v>192</v>
      </c>
      <c r="I50" s="53">
        <v>0.0028172485</v>
      </c>
      <c r="J50" s="54">
        <v>46.0</v>
      </c>
    </row>
    <row r="51">
      <c r="C51" s="52" t="s">
        <v>162</v>
      </c>
      <c r="D51" s="53">
        <v>0.002912328</v>
      </c>
      <c r="E51" s="54">
        <v>47.0</v>
      </c>
      <c r="H51" s="52" t="s">
        <v>153</v>
      </c>
      <c r="I51" s="53">
        <v>0.0028067178</v>
      </c>
      <c r="J51" s="54">
        <v>47.0</v>
      </c>
    </row>
    <row r="52">
      <c r="C52" s="52" t="s">
        <v>167</v>
      </c>
      <c r="D52" s="53">
        <v>0.0028062894</v>
      </c>
      <c r="E52" s="54">
        <v>48.0</v>
      </c>
      <c r="H52" s="52" t="s">
        <v>185</v>
      </c>
      <c r="I52" s="53">
        <v>0.0028031287</v>
      </c>
      <c r="J52" s="54">
        <v>48.0</v>
      </c>
    </row>
    <row r="53">
      <c r="C53" s="52" t="s">
        <v>182</v>
      </c>
      <c r="D53" s="53">
        <v>0.00278477</v>
      </c>
      <c r="E53" s="54">
        <v>49.0</v>
      </c>
      <c r="H53" s="52" t="s">
        <v>180</v>
      </c>
      <c r="I53" s="53">
        <v>0.0027950755</v>
      </c>
      <c r="J53" s="54">
        <v>49.0</v>
      </c>
    </row>
    <row r="54">
      <c r="C54" s="52" t="s">
        <v>176</v>
      </c>
      <c r="D54" s="53">
        <v>0.0027747035</v>
      </c>
      <c r="E54" s="54">
        <v>50.0</v>
      </c>
      <c r="H54" s="52" t="s">
        <v>157</v>
      </c>
      <c r="I54" s="53">
        <v>0.0027804938</v>
      </c>
      <c r="J54" s="54">
        <v>50.0</v>
      </c>
    </row>
    <row r="55">
      <c r="C55" s="52" t="s">
        <v>193</v>
      </c>
      <c r="D55" s="53">
        <v>0.0027515201</v>
      </c>
      <c r="E55" s="54">
        <v>51.0</v>
      </c>
      <c r="H55" s="52" t="s">
        <v>172</v>
      </c>
      <c r="I55" s="53">
        <v>0.002779474</v>
      </c>
      <c r="J55" s="54">
        <v>51.0</v>
      </c>
    </row>
    <row r="56">
      <c r="C56" s="52" t="s">
        <v>190</v>
      </c>
      <c r="D56" s="53">
        <v>0.0027454116</v>
      </c>
      <c r="E56" s="54">
        <v>52.0</v>
      </c>
      <c r="H56" s="52" t="s">
        <v>170</v>
      </c>
      <c r="I56" s="53">
        <v>0.0027670746</v>
      </c>
      <c r="J56" s="54">
        <v>52.0</v>
      </c>
    </row>
    <row r="57">
      <c r="C57" s="52" t="s">
        <v>155</v>
      </c>
      <c r="D57" s="53">
        <v>0.0027116563</v>
      </c>
      <c r="E57" s="54">
        <v>53.0</v>
      </c>
      <c r="H57" s="52" t="s">
        <v>177</v>
      </c>
      <c r="I57" s="53">
        <v>0.002752591</v>
      </c>
      <c r="J57" s="54">
        <v>53.0</v>
      </c>
    </row>
    <row r="58">
      <c r="C58" s="52" t="s">
        <v>178</v>
      </c>
      <c r="D58" s="53">
        <v>0.0025698026</v>
      </c>
      <c r="E58" s="54">
        <v>54.0</v>
      </c>
      <c r="H58" s="52" t="s">
        <v>173</v>
      </c>
      <c r="I58" s="53">
        <v>0.0027241362</v>
      </c>
      <c r="J58" s="54">
        <v>54.0</v>
      </c>
    </row>
    <row r="59">
      <c r="C59" s="52" t="s">
        <v>204</v>
      </c>
      <c r="D59" s="53">
        <v>0.002531611</v>
      </c>
      <c r="E59" s="54">
        <v>55.0</v>
      </c>
      <c r="H59" s="52" t="s">
        <v>155</v>
      </c>
      <c r="I59" s="53">
        <v>0.002720824</v>
      </c>
      <c r="J59" s="54">
        <v>55.0</v>
      </c>
    </row>
    <row r="60">
      <c r="C60" s="52" t="s">
        <v>173</v>
      </c>
      <c r="D60" s="53">
        <v>0.0025091108</v>
      </c>
      <c r="E60" s="54">
        <v>56.0</v>
      </c>
      <c r="H60" s="52" t="s">
        <v>182</v>
      </c>
      <c r="I60" s="53">
        <v>0.0027136302</v>
      </c>
      <c r="J60" s="54">
        <v>56.0</v>
      </c>
    </row>
    <row r="61">
      <c r="C61" s="52" t="s">
        <v>192</v>
      </c>
      <c r="D61" s="53">
        <v>0.002505585</v>
      </c>
      <c r="E61" s="54">
        <v>57.0</v>
      </c>
      <c r="H61" s="52" t="s">
        <v>181</v>
      </c>
      <c r="I61" s="53">
        <v>0.0026681279</v>
      </c>
      <c r="J61" s="54">
        <v>57.0</v>
      </c>
    </row>
    <row r="62">
      <c r="C62" s="52" t="s">
        <v>197</v>
      </c>
      <c r="D62" s="53">
        <v>0.0025044705</v>
      </c>
      <c r="E62" s="54">
        <v>58.0</v>
      </c>
      <c r="H62" s="52" t="s">
        <v>163</v>
      </c>
      <c r="I62" s="53">
        <v>0.0026664648</v>
      </c>
      <c r="J62" s="54">
        <v>58.0</v>
      </c>
    </row>
    <row r="63">
      <c r="C63" s="52" t="s">
        <v>196</v>
      </c>
      <c r="D63" s="53">
        <v>0.002462455</v>
      </c>
      <c r="E63" s="54">
        <v>59.0</v>
      </c>
      <c r="H63" s="52" t="s">
        <v>208</v>
      </c>
      <c r="I63" s="53">
        <v>0.002651836</v>
      </c>
      <c r="J63" s="54">
        <v>59.0</v>
      </c>
    </row>
    <row r="64">
      <c r="C64" s="52" t="s">
        <v>185</v>
      </c>
      <c r="D64" s="53">
        <v>0.0024429455</v>
      </c>
      <c r="E64" s="54">
        <v>60.0</v>
      </c>
      <c r="H64" s="52" t="s">
        <v>162</v>
      </c>
      <c r="I64" s="53">
        <v>0.0026443978</v>
      </c>
      <c r="J64" s="54">
        <v>60.0</v>
      </c>
    </row>
    <row r="65">
      <c r="C65" s="52" t="s">
        <v>179</v>
      </c>
      <c r="D65" s="53">
        <v>0.0024370828</v>
      </c>
      <c r="E65" s="54">
        <v>61.0</v>
      </c>
      <c r="H65" s="52" t="s">
        <v>184</v>
      </c>
      <c r="I65" s="53">
        <v>0.0026167326</v>
      </c>
      <c r="J65" s="54">
        <v>61.0</v>
      </c>
    </row>
    <row r="66">
      <c r="C66" s="52" t="s">
        <v>181</v>
      </c>
      <c r="D66" s="53">
        <v>0.0024314784</v>
      </c>
      <c r="E66" s="54">
        <v>62.0</v>
      </c>
      <c r="H66" s="52" t="s">
        <v>193</v>
      </c>
      <c r="I66" s="53">
        <v>0.0025983276</v>
      </c>
      <c r="J66" s="54">
        <v>62.0</v>
      </c>
    </row>
    <row r="67">
      <c r="C67" s="52" t="s">
        <v>152</v>
      </c>
      <c r="D67" s="53">
        <v>0.0024161255</v>
      </c>
      <c r="E67" s="54">
        <v>63.0</v>
      </c>
      <c r="H67" s="52" t="s">
        <v>197</v>
      </c>
      <c r="I67" s="53">
        <v>0.002568218</v>
      </c>
      <c r="J67" s="54">
        <v>63.0</v>
      </c>
    </row>
    <row r="68">
      <c r="C68" s="52" t="s">
        <v>157</v>
      </c>
      <c r="D68" s="53">
        <v>0.0024092472</v>
      </c>
      <c r="E68" s="54">
        <v>64.0</v>
      </c>
      <c r="H68" s="52" t="s">
        <v>161</v>
      </c>
      <c r="I68" s="53">
        <v>0.0025658181</v>
      </c>
      <c r="J68" s="54">
        <v>64.0</v>
      </c>
    </row>
    <row r="69">
      <c r="C69" s="52" t="s">
        <v>151</v>
      </c>
      <c r="D69" s="53">
        <v>0.0024007193</v>
      </c>
      <c r="E69" s="54">
        <v>65.0</v>
      </c>
      <c r="H69" s="52" t="s">
        <v>146</v>
      </c>
      <c r="I69" s="53">
        <v>0.0025433584</v>
      </c>
      <c r="J69" s="54">
        <v>65.0</v>
      </c>
    </row>
    <row r="70">
      <c r="C70" s="52" t="s">
        <v>168</v>
      </c>
      <c r="D70" s="53">
        <v>0.0023816165</v>
      </c>
      <c r="E70" s="54">
        <v>66.0</v>
      </c>
      <c r="H70" s="52" t="s">
        <v>200</v>
      </c>
      <c r="I70" s="53">
        <v>0.002514012</v>
      </c>
      <c r="J70" s="54">
        <v>66.0</v>
      </c>
    </row>
    <row r="71">
      <c r="C71" s="52" t="s">
        <v>180</v>
      </c>
      <c r="D71" s="53">
        <v>0.002361876</v>
      </c>
      <c r="E71" s="54">
        <v>67.0</v>
      </c>
      <c r="H71" s="52" t="s">
        <v>176</v>
      </c>
      <c r="I71" s="53">
        <v>0.0025078396</v>
      </c>
      <c r="J71" s="54">
        <v>67.0</v>
      </c>
    </row>
    <row r="72">
      <c r="C72" s="52" t="s">
        <v>146</v>
      </c>
      <c r="D72" s="53">
        <v>0.0023511553</v>
      </c>
      <c r="E72" s="54">
        <v>68.0</v>
      </c>
      <c r="H72" s="52" t="s">
        <v>148</v>
      </c>
      <c r="I72" s="53">
        <v>0.0025016614</v>
      </c>
      <c r="J72" s="54">
        <v>68.0</v>
      </c>
    </row>
    <row r="73">
      <c r="C73" s="52" t="s">
        <v>177</v>
      </c>
      <c r="D73" s="53">
        <v>0.0023423675</v>
      </c>
      <c r="E73" s="54">
        <v>69.0</v>
      </c>
      <c r="H73" s="52" t="s">
        <v>186</v>
      </c>
      <c r="I73" s="53">
        <v>0.0024991818</v>
      </c>
      <c r="J73" s="54">
        <v>69.0</v>
      </c>
    </row>
    <row r="74">
      <c r="C74" s="52" t="s">
        <v>184</v>
      </c>
      <c r="D74" s="53">
        <v>0.0022846726</v>
      </c>
      <c r="E74" s="54">
        <v>70.0</v>
      </c>
      <c r="H74" s="52" t="s">
        <v>174</v>
      </c>
      <c r="I74" s="53">
        <v>0.0024825484</v>
      </c>
      <c r="J74" s="54">
        <v>70.0</v>
      </c>
    </row>
    <row r="75">
      <c r="C75" s="52" t="s">
        <v>163</v>
      </c>
      <c r="D75" s="53">
        <v>0.0022433759</v>
      </c>
      <c r="E75" s="54">
        <v>71.0</v>
      </c>
      <c r="H75" s="52" t="s">
        <v>156</v>
      </c>
      <c r="I75" s="53">
        <v>0.0024630032</v>
      </c>
      <c r="J75" s="54">
        <v>71.0</v>
      </c>
    </row>
    <row r="76">
      <c r="C76" s="52" t="s">
        <v>174</v>
      </c>
      <c r="D76" s="53">
        <v>0.0020553232</v>
      </c>
      <c r="E76" s="54">
        <v>72.0</v>
      </c>
      <c r="H76" s="52" t="s">
        <v>201</v>
      </c>
      <c r="I76" s="53">
        <v>0.0024338902</v>
      </c>
      <c r="J76" s="54">
        <v>72.0</v>
      </c>
    </row>
    <row r="77">
      <c r="C77" s="52" t="s">
        <v>201</v>
      </c>
      <c r="D77" s="53">
        <v>0.0020437238</v>
      </c>
      <c r="E77" s="54">
        <v>73.0</v>
      </c>
      <c r="H77" s="52" t="s">
        <v>168</v>
      </c>
      <c r="I77" s="53">
        <v>0.0024326518</v>
      </c>
      <c r="J77" s="54">
        <v>73.0</v>
      </c>
    </row>
    <row r="78">
      <c r="C78" s="52" t="s">
        <v>148</v>
      </c>
      <c r="D78" s="53">
        <v>0.0019775017</v>
      </c>
      <c r="E78" s="54">
        <v>74.0</v>
      </c>
      <c r="H78" s="52" t="s">
        <v>179</v>
      </c>
      <c r="I78" s="53">
        <v>0.0020974302</v>
      </c>
      <c r="J78" s="54">
        <v>74.0</v>
      </c>
    </row>
  </sheetData>
  <mergeCells count="3">
    <mergeCell ref="C2:E2"/>
    <mergeCell ref="H2:J2"/>
    <mergeCell ref="N6:Q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2" t="s">
        <v>264</v>
      </c>
    </row>
    <row r="4">
      <c r="C4" s="14" t="s">
        <v>24</v>
      </c>
      <c r="D4" s="15" t="s">
        <v>270</v>
      </c>
      <c r="U4" s="14" t="s">
        <v>24</v>
      </c>
      <c r="V4" s="15" t="s">
        <v>270</v>
      </c>
    </row>
    <row r="5">
      <c r="C5" s="11"/>
      <c r="D5" s="11"/>
      <c r="U5" s="11"/>
      <c r="V5" s="11"/>
    </row>
    <row r="6">
      <c r="C6" s="14" t="s">
        <v>27</v>
      </c>
      <c r="D6" s="15" t="s">
        <v>271</v>
      </c>
      <c r="U6" s="14" t="s">
        <v>27</v>
      </c>
      <c r="V6" s="15" t="s">
        <v>271</v>
      </c>
    </row>
    <row r="8">
      <c r="C8" s="16" t="s">
        <v>30</v>
      </c>
      <c r="D8" s="17" t="s">
        <v>248</v>
      </c>
      <c r="U8" s="16" t="s">
        <v>30</v>
      </c>
      <c r="V8" s="17" t="s">
        <v>272</v>
      </c>
    </row>
    <row r="9">
      <c r="O9" s="33">
        <v>1304.0</v>
      </c>
      <c r="AG9" s="33">
        <v>76795.0</v>
      </c>
    </row>
    <row r="10">
      <c r="C10" s="19" t="s">
        <v>33</v>
      </c>
      <c r="U10" s="19" t="s">
        <v>33</v>
      </c>
    </row>
    <row r="11">
      <c r="C11" s="21" t="s">
        <v>249</v>
      </c>
      <c r="U11" s="21" t="s">
        <v>273</v>
      </c>
    </row>
    <row r="12">
      <c r="C12" s="8" t="s">
        <v>36</v>
      </c>
      <c r="D12" s="8" t="s">
        <v>49</v>
      </c>
      <c r="E12" s="22" t="s">
        <v>38</v>
      </c>
      <c r="F12" s="22" t="s">
        <v>39</v>
      </c>
      <c r="G12" s="22" t="s">
        <v>40</v>
      </c>
      <c r="H12" s="22" t="s">
        <v>41</v>
      </c>
      <c r="I12" s="22" t="s">
        <v>42</v>
      </c>
      <c r="J12" s="22" t="s">
        <v>43</v>
      </c>
      <c r="K12" s="22" t="s">
        <v>44</v>
      </c>
      <c r="L12" s="8" t="s">
        <v>45</v>
      </c>
      <c r="M12" s="22" t="s">
        <v>46</v>
      </c>
      <c r="N12" s="22" t="s">
        <v>47</v>
      </c>
      <c r="O12" s="22" t="s">
        <v>48</v>
      </c>
      <c r="P12" s="68" t="s">
        <v>19</v>
      </c>
      <c r="U12" s="8" t="s">
        <v>36</v>
      </c>
      <c r="V12" s="8" t="s">
        <v>49</v>
      </c>
      <c r="W12" s="22" t="s">
        <v>38</v>
      </c>
      <c r="X12" s="22" t="s">
        <v>39</v>
      </c>
      <c r="Y12" s="22" t="s">
        <v>40</v>
      </c>
      <c r="Z12" s="22" t="s">
        <v>41</v>
      </c>
      <c r="AA12" s="22" t="s">
        <v>42</v>
      </c>
      <c r="AB12" s="22" t="s">
        <v>43</v>
      </c>
      <c r="AC12" s="22" t="s">
        <v>44</v>
      </c>
      <c r="AD12" s="8" t="s">
        <v>45</v>
      </c>
      <c r="AE12" s="22" t="s">
        <v>46</v>
      </c>
      <c r="AF12" s="22" t="s">
        <v>47</v>
      </c>
      <c r="AG12" s="22" t="s">
        <v>48</v>
      </c>
      <c r="AH12" s="68" t="s">
        <v>19</v>
      </c>
      <c r="AI12" s="68" t="s">
        <v>274</v>
      </c>
      <c r="AJ12" s="68" t="s">
        <v>275</v>
      </c>
    </row>
    <row r="13">
      <c r="A13" s="2">
        <v>1436.0</v>
      </c>
      <c r="B13" s="2" t="s">
        <v>276</v>
      </c>
      <c r="C13" s="9">
        <v>1.0</v>
      </c>
      <c r="D13" s="26">
        <v>0.174881</v>
      </c>
      <c r="E13" s="24">
        <v>0.180335</v>
      </c>
      <c r="F13" s="9">
        <v>63992.0</v>
      </c>
      <c r="G13" s="9">
        <v>52452.0</v>
      </c>
      <c r="H13" s="9">
        <v>11540.0</v>
      </c>
      <c r="I13" s="24">
        <v>0.180335</v>
      </c>
      <c r="J13" s="24">
        <v>0.174881</v>
      </c>
      <c r="K13" s="24">
        <v>0.180335</v>
      </c>
      <c r="L13" s="9">
        <v>63992.0</v>
      </c>
      <c r="M13" s="9">
        <v>52452.0</v>
      </c>
      <c r="N13" s="9">
        <v>11540.0</v>
      </c>
      <c r="O13" s="26">
        <v>0.180335</v>
      </c>
      <c r="P13" s="25">
        <f t="shared" ref="P13:P18" si="1">N13/$N$18</f>
        <v>0.1093818127</v>
      </c>
      <c r="Q13" s="25"/>
      <c r="S13" s="18"/>
      <c r="T13" s="2" t="s">
        <v>277</v>
      </c>
      <c r="U13" s="9">
        <v>1.0</v>
      </c>
      <c r="V13" s="26">
        <v>0.907246</v>
      </c>
      <c r="W13" s="24">
        <v>0.171943</v>
      </c>
      <c r="X13" s="9">
        <v>63992.0</v>
      </c>
      <c r="Y13" s="9">
        <v>52989.0</v>
      </c>
      <c r="Z13" s="9">
        <v>11003.0</v>
      </c>
      <c r="AA13" s="24">
        <v>0.171943</v>
      </c>
      <c r="AB13" s="24">
        <v>0.907246</v>
      </c>
      <c r="AC13" s="24">
        <v>0.171943</v>
      </c>
      <c r="AD13" s="9">
        <v>63992.0</v>
      </c>
      <c r="AE13" s="9">
        <v>52989.0</v>
      </c>
      <c r="AF13" s="9">
        <v>11003.0</v>
      </c>
      <c r="AG13" s="26">
        <v>0.171943</v>
      </c>
      <c r="AH13" s="25">
        <f t="shared" ref="AH13:AH18" si="2">AF13/$AF$18</f>
        <v>0.1042918618</v>
      </c>
      <c r="AI13" s="25">
        <f t="shared" ref="AI13:AI17" si="3">Z13/X13</f>
        <v>0.1719433679</v>
      </c>
      <c r="AJ13" s="25">
        <f t="shared" ref="AJ13:AJ17" si="4">AF13/AD13</f>
        <v>0.1719433679</v>
      </c>
    </row>
    <row r="14">
      <c r="C14" s="9">
        <v>3.0</v>
      </c>
      <c r="D14" s="24">
        <v>0.114752</v>
      </c>
      <c r="E14" s="24">
        <v>0.120304</v>
      </c>
      <c r="F14" s="9">
        <v>127984.0</v>
      </c>
      <c r="G14" s="9">
        <v>112587.0</v>
      </c>
      <c r="H14" s="9">
        <v>15397.0</v>
      </c>
      <c r="I14" s="24">
        <v>0.120304</v>
      </c>
      <c r="J14" s="24">
        <v>0.134795</v>
      </c>
      <c r="K14" s="24">
        <v>0.140314</v>
      </c>
      <c r="L14" s="9">
        <v>191976.0</v>
      </c>
      <c r="M14" s="9">
        <v>165039.0</v>
      </c>
      <c r="N14" s="9">
        <v>26937.0</v>
      </c>
      <c r="O14" s="24">
        <v>0.140314</v>
      </c>
      <c r="P14" s="25">
        <f t="shared" si="1"/>
        <v>0.255322174</v>
      </c>
      <c r="T14" s="2" t="s">
        <v>278</v>
      </c>
      <c r="U14" s="9">
        <v>3.0</v>
      </c>
      <c r="V14" s="24">
        <v>0.875536</v>
      </c>
      <c r="W14" s="24">
        <v>0.121046</v>
      </c>
      <c r="X14" s="9">
        <v>127984.0</v>
      </c>
      <c r="Y14" s="9">
        <v>112492.0</v>
      </c>
      <c r="Z14" s="9">
        <v>15492.0</v>
      </c>
      <c r="AA14" s="24">
        <v>0.121046</v>
      </c>
      <c r="AB14" s="24">
        <v>0.886106</v>
      </c>
      <c r="AC14" s="24">
        <v>0.138012</v>
      </c>
      <c r="AD14" s="9">
        <v>191976.0</v>
      </c>
      <c r="AE14" s="9">
        <v>165481.0</v>
      </c>
      <c r="AF14" s="9">
        <v>26495.0</v>
      </c>
      <c r="AG14" s="24">
        <v>0.138012</v>
      </c>
      <c r="AH14" s="25">
        <f t="shared" si="2"/>
        <v>0.2511326799</v>
      </c>
      <c r="AI14" s="25">
        <f t="shared" si="3"/>
        <v>0.1210463808</v>
      </c>
      <c r="AJ14" s="25">
        <f t="shared" si="4"/>
        <v>0.1380120432</v>
      </c>
    </row>
    <row r="15">
      <c r="C15" s="9">
        <v>5.0</v>
      </c>
      <c r="D15" s="24">
        <v>0.073321</v>
      </c>
      <c r="E15" s="24">
        <v>0.073275</v>
      </c>
      <c r="F15" s="9">
        <v>127983.0</v>
      </c>
      <c r="G15" s="9">
        <v>118605.0</v>
      </c>
      <c r="H15" s="9">
        <v>9378.0</v>
      </c>
      <c r="I15" s="24">
        <v>0.073275</v>
      </c>
      <c r="J15" s="24">
        <v>0.110206</v>
      </c>
      <c r="K15" s="24">
        <v>0.113499</v>
      </c>
      <c r="L15" s="9">
        <v>319959.0</v>
      </c>
      <c r="M15" s="9">
        <v>283644.0</v>
      </c>
      <c r="N15" s="9">
        <v>36315.0</v>
      </c>
      <c r="O15" s="24">
        <v>0.113499</v>
      </c>
      <c r="P15" s="25">
        <f t="shared" si="1"/>
        <v>0.3442114841</v>
      </c>
      <c r="T15" s="2" t="s">
        <v>279</v>
      </c>
      <c r="U15" s="9">
        <v>5.0</v>
      </c>
      <c r="V15" s="24">
        <v>0.820353</v>
      </c>
      <c r="W15" s="24">
        <v>0.074635</v>
      </c>
      <c r="X15" s="9">
        <v>127983.0</v>
      </c>
      <c r="Y15" s="9">
        <v>118431.0</v>
      </c>
      <c r="Z15" s="9">
        <v>9552.0</v>
      </c>
      <c r="AA15" s="24">
        <v>0.074635</v>
      </c>
      <c r="AB15" s="24">
        <v>0.859805</v>
      </c>
      <c r="AC15" s="24">
        <v>0.112661</v>
      </c>
      <c r="AD15" s="9">
        <v>319959.0</v>
      </c>
      <c r="AE15" s="9">
        <v>283912.0</v>
      </c>
      <c r="AF15" s="9">
        <v>36047.0</v>
      </c>
      <c r="AG15" s="24">
        <v>0.112661</v>
      </c>
      <c r="AH15" s="25">
        <f t="shared" si="2"/>
        <v>0.3416712479</v>
      </c>
      <c r="AI15" s="25">
        <f t="shared" si="3"/>
        <v>0.07463491245</v>
      </c>
      <c r="AJ15" s="25">
        <f t="shared" si="4"/>
        <v>0.1126613097</v>
      </c>
    </row>
    <row r="16">
      <c r="C16" s="9">
        <v>10.0</v>
      </c>
      <c r="D16" s="24">
        <v>0.052035</v>
      </c>
      <c r="E16" s="24">
        <v>0.051294</v>
      </c>
      <c r="F16" s="9">
        <v>319958.0</v>
      </c>
      <c r="G16" s="9">
        <v>303546.0</v>
      </c>
      <c r="H16" s="9">
        <v>16412.0</v>
      </c>
      <c r="I16" s="24">
        <v>0.051294</v>
      </c>
      <c r="J16" s="24">
        <v>0.081121</v>
      </c>
      <c r="K16" s="24">
        <v>0.082397</v>
      </c>
      <c r="L16" s="9">
        <v>639917.0</v>
      </c>
      <c r="M16" s="9">
        <v>587190.0</v>
      </c>
      <c r="N16" s="9">
        <v>52727.0</v>
      </c>
      <c r="O16" s="24">
        <v>0.082397</v>
      </c>
      <c r="P16" s="25">
        <f t="shared" si="1"/>
        <v>0.4997725162</v>
      </c>
      <c r="T16" s="2" t="s">
        <v>280</v>
      </c>
      <c r="U16" s="9">
        <v>10.0</v>
      </c>
      <c r="V16" s="24">
        <v>0.765418</v>
      </c>
      <c r="W16" s="24">
        <v>0.051341</v>
      </c>
      <c r="X16" s="9">
        <v>319958.0</v>
      </c>
      <c r="Y16" s="9">
        <v>303531.0</v>
      </c>
      <c r="Z16" s="9">
        <v>16427.0</v>
      </c>
      <c r="AA16" s="24">
        <v>0.051341</v>
      </c>
      <c r="AB16" s="24">
        <v>0.812611</v>
      </c>
      <c r="AC16" s="24">
        <v>0.082001</v>
      </c>
      <c r="AD16" s="9">
        <v>639917.0</v>
      </c>
      <c r="AE16" s="9">
        <v>587443.0</v>
      </c>
      <c r="AF16" s="9">
        <v>52474.0</v>
      </c>
      <c r="AG16" s="24">
        <v>0.082001</v>
      </c>
      <c r="AH16" s="25">
        <f t="shared" si="2"/>
        <v>0.4973744574</v>
      </c>
      <c r="AI16" s="25">
        <f t="shared" si="3"/>
        <v>0.05134111352</v>
      </c>
      <c r="AJ16" s="25">
        <f t="shared" si="4"/>
        <v>0.08200125954</v>
      </c>
    </row>
    <row r="17">
      <c r="C17" s="9">
        <v>20.0</v>
      </c>
      <c r="D17" s="24">
        <v>0.029398</v>
      </c>
      <c r="E17" s="24">
        <v>0.028671</v>
      </c>
      <c r="F17" s="9">
        <v>639917.0</v>
      </c>
      <c r="G17" s="9">
        <v>621570.0</v>
      </c>
      <c r="H17" s="9">
        <v>18347.0</v>
      </c>
      <c r="I17" s="24">
        <v>0.028671</v>
      </c>
      <c r="J17" s="24">
        <v>0.055259</v>
      </c>
      <c r="K17" s="24">
        <v>0.055534</v>
      </c>
      <c r="L17" s="9">
        <v>1279834.0</v>
      </c>
      <c r="M17" s="9">
        <v>1208760.0</v>
      </c>
      <c r="N17" s="9">
        <v>71074.0</v>
      </c>
      <c r="O17" s="24">
        <v>0.055534</v>
      </c>
      <c r="P17" s="25">
        <f t="shared" si="1"/>
        <v>0.6736744327</v>
      </c>
      <c r="T17" s="2" t="s">
        <v>281</v>
      </c>
      <c r="U17" s="9">
        <v>20.0</v>
      </c>
      <c r="V17" s="24">
        <v>0.642861</v>
      </c>
      <c r="W17" s="24">
        <v>0.029096</v>
      </c>
      <c r="X17" s="9">
        <v>639917.0</v>
      </c>
      <c r="Y17" s="9">
        <v>621298.0</v>
      </c>
      <c r="Z17" s="9">
        <v>18619.0</v>
      </c>
      <c r="AA17" s="24">
        <v>0.029096</v>
      </c>
      <c r="AB17" s="24">
        <v>0.727736</v>
      </c>
      <c r="AC17" s="24">
        <v>0.055549</v>
      </c>
      <c r="AD17" s="9">
        <v>1279834.0</v>
      </c>
      <c r="AE17" s="9">
        <v>1208741.0</v>
      </c>
      <c r="AF17" s="9">
        <v>71093.0</v>
      </c>
      <c r="AG17" s="24">
        <v>0.055549</v>
      </c>
      <c r="AH17" s="25">
        <f t="shared" si="2"/>
        <v>0.6738545241</v>
      </c>
      <c r="AI17" s="25">
        <f t="shared" si="3"/>
        <v>0.02909596088</v>
      </c>
      <c r="AJ17" s="25">
        <f t="shared" si="4"/>
        <v>0.05554861021</v>
      </c>
    </row>
    <row r="18">
      <c r="C18" s="9">
        <v>100.0</v>
      </c>
      <c r="D18" s="24">
        <v>0.006792</v>
      </c>
      <c r="E18" s="24">
        <v>0.006725</v>
      </c>
      <c r="F18" s="9">
        <v>5119335.0</v>
      </c>
      <c r="G18" s="9">
        <v>5084907.0</v>
      </c>
      <c r="H18" s="9">
        <v>34428.0</v>
      </c>
      <c r="I18" s="24">
        <v>0.006725</v>
      </c>
      <c r="J18" s="24">
        <v>0.016485</v>
      </c>
      <c r="K18" s="24">
        <v>0.016487</v>
      </c>
      <c r="L18" s="9">
        <v>6399169.0</v>
      </c>
      <c r="M18" s="9">
        <v>6293667.0</v>
      </c>
      <c r="N18" s="9">
        <v>105502.0</v>
      </c>
      <c r="O18" s="24">
        <v>0.016487</v>
      </c>
      <c r="P18" s="25">
        <f t="shared" si="1"/>
        <v>1</v>
      </c>
      <c r="S18" s="2">
        <v>1592929.0</v>
      </c>
      <c r="T18" s="2" t="s">
        <v>282</v>
      </c>
      <c r="U18" s="9">
        <v>100.0</v>
      </c>
      <c r="V18" s="24">
        <v>0.256181</v>
      </c>
      <c r="W18" s="24">
        <v>0.006721</v>
      </c>
      <c r="X18" s="9">
        <v>5119335.0</v>
      </c>
      <c r="Y18" s="9">
        <v>5084926.0</v>
      </c>
      <c r="Z18" s="9">
        <v>34409.0</v>
      </c>
      <c r="AA18" s="24">
        <v>0.006721</v>
      </c>
      <c r="AB18" s="24">
        <v>0.350492</v>
      </c>
      <c r="AC18" s="24">
        <v>0.016487</v>
      </c>
      <c r="AD18" s="9">
        <v>6399169.0</v>
      </c>
      <c r="AE18" s="9">
        <v>6293667.0</v>
      </c>
      <c r="AF18" s="9">
        <v>105502.0</v>
      </c>
      <c r="AG18" s="24">
        <v>0.016487</v>
      </c>
      <c r="AH18" s="25">
        <f t="shared" si="2"/>
        <v>1</v>
      </c>
      <c r="AI18" s="25">
        <f>(AG9-AF17)/X18</f>
        <v>0.001113816541</v>
      </c>
      <c r="AJ18" s="25">
        <f>AG9/AD18</f>
        <v>0.01200077698</v>
      </c>
    </row>
    <row r="19">
      <c r="L19" s="17" t="s">
        <v>54</v>
      </c>
      <c r="AD19" s="17" t="s">
        <v>54</v>
      </c>
      <c r="AI19" s="25"/>
      <c r="AJ19" s="25"/>
    </row>
    <row r="20">
      <c r="C20" s="2" t="s">
        <v>55</v>
      </c>
      <c r="D20" s="32">
        <v>0.633561143545407</v>
      </c>
      <c r="L20" s="8" t="s">
        <v>18</v>
      </c>
      <c r="M20" s="8" t="s">
        <v>19</v>
      </c>
      <c r="U20" s="2" t="s">
        <v>55</v>
      </c>
      <c r="V20" s="32">
        <v>0.634531608850257</v>
      </c>
      <c r="AD20" s="8" t="s">
        <v>18</v>
      </c>
      <c r="AE20" s="8" t="s">
        <v>19</v>
      </c>
      <c r="AI20" s="25"/>
      <c r="AJ20" s="25"/>
    </row>
    <row r="21">
      <c r="C21" s="17" t="s">
        <v>56</v>
      </c>
      <c r="D21" s="32">
        <v>0.983696164298833</v>
      </c>
      <c r="L21" s="9">
        <v>1.0</v>
      </c>
      <c r="M21" s="10">
        <f t="shared" ref="M21:M26" si="5">P13</f>
        <v>0.1093818127</v>
      </c>
      <c r="U21" s="17" t="s">
        <v>56</v>
      </c>
      <c r="V21" s="32">
        <v>0.758585060028888</v>
      </c>
      <c r="AD21" s="9">
        <v>1.0</v>
      </c>
      <c r="AE21" s="10">
        <f t="shared" ref="AE21:AE26" si="6">AH13</f>
        <v>0.1042918618</v>
      </c>
      <c r="AI21" s="25"/>
      <c r="AJ21" s="25"/>
    </row>
    <row r="22">
      <c r="C22" s="17" t="s">
        <v>57</v>
      </c>
      <c r="D22" s="32">
        <v>0.907446068197634</v>
      </c>
      <c r="L22" s="9">
        <v>3.0</v>
      </c>
      <c r="M22" s="10">
        <f t="shared" si="5"/>
        <v>0.255322174</v>
      </c>
      <c r="U22" s="17" t="s">
        <v>57</v>
      </c>
      <c r="V22" s="32">
        <v>0.0482095090659238</v>
      </c>
      <c r="AD22" s="9">
        <v>3.0</v>
      </c>
      <c r="AE22" s="10">
        <f t="shared" si="6"/>
        <v>0.2511326799</v>
      </c>
      <c r="AI22" s="25"/>
      <c r="AJ22" s="25"/>
    </row>
    <row r="23">
      <c r="C23" s="17" t="s">
        <v>58</v>
      </c>
      <c r="D23" s="32">
        <v>0.0123599552615116</v>
      </c>
      <c r="L23" s="9">
        <v>5.0</v>
      </c>
      <c r="M23" s="10">
        <f t="shared" si="5"/>
        <v>0.3442114841</v>
      </c>
      <c r="U23" s="17" t="s">
        <v>58</v>
      </c>
      <c r="V23" s="32">
        <v>0.727900892874068</v>
      </c>
      <c r="AD23" s="9">
        <v>5.0</v>
      </c>
      <c r="AE23" s="10">
        <f t="shared" si="6"/>
        <v>0.3416712479</v>
      </c>
      <c r="AI23" s="25"/>
      <c r="AJ23" s="25"/>
    </row>
    <row r="24">
      <c r="C24" s="17" t="s">
        <v>59</v>
      </c>
      <c r="D24" s="32">
        <v>0.0243877350639149</v>
      </c>
      <c r="L24" s="9">
        <v>10.0</v>
      </c>
      <c r="M24" s="10">
        <f t="shared" si="5"/>
        <v>0.4997725162</v>
      </c>
      <c r="U24" s="17" t="s">
        <v>59</v>
      </c>
      <c r="V24" s="32">
        <v>0.0904297754710926</v>
      </c>
      <c r="AD24" s="9">
        <v>10.0</v>
      </c>
      <c r="AE24" s="10">
        <f t="shared" si="6"/>
        <v>0.4973744574</v>
      </c>
      <c r="AI24" s="25"/>
      <c r="AJ24" s="25"/>
    </row>
    <row r="25">
      <c r="L25" s="9">
        <v>20.0</v>
      </c>
      <c r="M25" s="10">
        <f t="shared" si="5"/>
        <v>0.6736744327</v>
      </c>
      <c r="AD25" s="9">
        <v>20.0</v>
      </c>
      <c r="AE25" s="10">
        <f t="shared" si="6"/>
        <v>0.6738545241</v>
      </c>
      <c r="AI25" s="25"/>
      <c r="AJ25" s="25"/>
    </row>
    <row r="26">
      <c r="L26" s="9">
        <v>100.0</v>
      </c>
      <c r="M26" s="10">
        <f t="shared" si="5"/>
        <v>1</v>
      </c>
      <c r="AD26" s="9">
        <v>100.0</v>
      </c>
      <c r="AE26" s="10">
        <f t="shared" si="6"/>
        <v>1</v>
      </c>
      <c r="AI26" s="25"/>
      <c r="AJ26" s="25"/>
    </row>
    <row r="28">
      <c r="C28" s="14" t="s">
        <v>27</v>
      </c>
      <c r="D28" s="15" t="s">
        <v>283</v>
      </c>
      <c r="U28" s="14" t="s">
        <v>27</v>
      </c>
      <c r="V28" s="15" t="s">
        <v>283</v>
      </c>
    </row>
    <row r="29">
      <c r="O29" s="33">
        <v>2.0</v>
      </c>
      <c r="AG29" s="18">
        <v>25225.0</v>
      </c>
    </row>
    <row r="30">
      <c r="C30" s="19" t="s">
        <v>33</v>
      </c>
      <c r="U30" s="19" t="s">
        <v>33</v>
      </c>
    </row>
    <row r="31">
      <c r="C31" s="20" t="s">
        <v>284</v>
      </c>
      <c r="U31" s="20" t="s">
        <v>285</v>
      </c>
    </row>
    <row r="32">
      <c r="C32" s="8" t="s">
        <v>36</v>
      </c>
      <c r="D32" s="22" t="s">
        <v>37</v>
      </c>
      <c r="E32" s="22" t="s">
        <v>38</v>
      </c>
      <c r="F32" s="22" t="s">
        <v>39</v>
      </c>
      <c r="G32" s="22" t="s">
        <v>40</v>
      </c>
      <c r="H32" s="22" t="s">
        <v>41</v>
      </c>
      <c r="I32" s="22" t="s">
        <v>42</v>
      </c>
      <c r="J32" s="22" t="s">
        <v>43</v>
      </c>
      <c r="K32" s="22" t="s">
        <v>44</v>
      </c>
      <c r="L32" s="8" t="s">
        <v>45</v>
      </c>
      <c r="M32" s="22" t="s">
        <v>46</v>
      </c>
      <c r="N32" s="22" t="s">
        <v>47</v>
      </c>
      <c r="O32" s="22" t="s">
        <v>48</v>
      </c>
      <c r="P32" s="2" t="s">
        <v>19</v>
      </c>
      <c r="U32" s="8" t="s">
        <v>36</v>
      </c>
      <c r="V32" s="22" t="s">
        <v>37</v>
      </c>
      <c r="W32" s="22" t="s">
        <v>38</v>
      </c>
      <c r="X32" s="22" t="s">
        <v>39</v>
      </c>
      <c r="Y32" s="22" t="s">
        <v>40</v>
      </c>
      <c r="Z32" s="22" t="s">
        <v>41</v>
      </c>
      <c r="AA32" s="22" t="s">
        <v>42</v>
      </c>
      <c r="AB32" s="22" t="s">
        <v>43</v>
      </c>
      <c r="AC32" s="22" t="s">
        <v>44</v>
      </c>
      <c r="AD32" s="8" t="s">
        <v>45</v>
      </c>
      <c r="AE32" s="22" t="s">
        <v>46</v>
      </c>
      <c r="AF32" s="22" t="s">
        <v>47</v>
      </c>
      <c r="AG32" s="22" t="s">
        <v>48</v>
      </c>
      <c r="AH32" s="2" t="s">
        <v>19</v>
      </c>
      <c r="AI32" s="68" t="s">
        <v>274</v>
      </c>
      <c r="AJ32" s="68" t="s">
        <v>275</v>
      </c>
    </row>
    <row r="33">
      <c r="A33" s="2">
        <v>7.0</v>
      </c>
      <c r="B33" s="2" t="s">
        <v>286</v>
      </c>
      <c r="C33" s="9">
        <v>1.0</v>
      </c>
      <c r="D33" s="26">
        <v>0.122747</v>
      </c>
      <c r="E33" s="24">
        <v>0.069939</v>
      </c>
      <c r="F33" s="9">
        <v>63941.0</v>
      </c>
      <c r="G33" s="9">
        <v>59469.0</v>
      </c>
      <c r="H33" s="9">
        <v>4472.0</v>
      </c>
      <c r="I33" s="24">
        <v>0.069939</v>
      </c>
      <c r="J33" s="24">
        <v>0.122747</v>
      </c>
      <c r="K33" s="24">
        <v>0.069939</v>
      </c>
      <c r="L33" s="9">
        <v>63941.0</v>
      </c>
      <c r="M33" s="9">
        <v>59469.0</v>
      </c>
      <c r="N33" s="9">
        <v>4472.0</v>
      </c>
      <c r="O33" s="24">
        <v>0.069939</v>
      </c>
      <c r="P33" s="25">
        <f t="shared" ref="P33:P38" si="7">N33/$N$38</f>
        <v>0.07656616501</v>
      </c>
      <c r="T33" s="2" t="s">
        <v>287</v>
      </c>
      <c r="U33" s="9">
        <v>1.0</v>
      </c>
      <c r="V33" s="26">
        <v>0.923369</v>
      </c>
      <c r="W33" s="24">
        <v>0.050547</v>
      </c>
      <c r="X33" s="9">
        <v>63941.0</v>
      </c>
      <c r="Y33" s="9">
        <v>60709.0</v>
      </c>
      <c r="Z33" s="9">
        <v>3232.0</v>
      </c>
      <c r="AA33" s="24">
        <v>0.050547</v>
      </c>
      <c r="AB33" s="24">
        <v>0.923369</v>
      </c>
      <c r="AC33" s="24">
        <v>0.050547</v>
      </c>
      <c r="AD33" s="9">
        <v>63941.0</v>
      </c>
      <c r="AE33" s="9">
        <v>60709.0</v>
      </c>
      <c r="AF33" s="9">
        <v>3232.0</v>
      </c>
      <c r="AG33" s="24">
        <v>0.050547</v>
      </c>
      <c r="AH33" s="25">
        <f t="shared" ref="AH33:AH38" si="8">AF33/$AF$38</f>
        <v>0.05533583303</v>
      </c>
      <c r="AI33" s="25">
        <f t="shared" ref="AI33:AI36" si="9">Z33/X33</f>
        <v>0.05054659764</v>
      </c>
      <c r="AJ33" s="25">
        <f t="shared" ref="AJ33:AJ36" si="10">AF33/AD33</f>
        <v>0.05054659764</v>
      </c>
    </row>
    <row r="34">
      <c r="C34" s="9">
        <v>3.0</v>
      </c>
      <c r="D34" s="24">
        <v>0.068583</v>
      </c>
      <c r="E34" s="24">
        <v>0.037379</v>
      </c>
      <c r="F34" s="9">
        <v>127880.0</v>
      </c>
      <c r="G34" s="9">
        <v>123100.0</v>
      </c>
      <c r="H34" s="9">
        <v>4780.0</v>
      </c>
      <c r="I34" s="24">
        <v>0.037379</v>
      </c>
      <c r="J34" s="24">
        <v>0.086638</v>
      </c>
      <c r="K34" s="24">
        <v>0.048232</v>
      </c>
      <c r="L34" s="9">
        <v>191821.0</v>
      </c>
      <c r="M34" s="9">
        <v>182569.0</v>
      </c>
      <c r="N34" s="9">
        <v>9252.0</v>
      </c>
      <c r="O34" s="24">
        <v>0.048232</v>
      </c>
      <c r="P34" s="25">
        <f t="shared" si="7"/>
        <v>0.1584056706</v>
      </c>
      <c r="T34" s="2" t="s">
        <v>288</v>
      </c>
      <c r="U34" s="9">
        <v>3.0</v>
      </c>
      <c r="V34" s="24">
        <v>0.827084</v>
      </c>
      <c r="W34" s="24">
        <v>0.043158</v>
      </c>
      <c r="X34" s="9">
        <v>127880.0</v>
      </c>
      <c r="Y34" s="9">
        <v>122361.0</v>
      </c>
      <c r="Z34" s="9">
        <v>5519.0</v>
      </c>
      <c r="AA34" s="24">
        <v>0.043158</v>
      </c>
      <c r="AB34" s="24">
        <v>0.85918</v>
      </c>
      <c r="AC34" s="24">
        <v>0.045621</v>
      </c>
      <c r="AD34" s="9">
        <v>191821.0</v>
      </c>
      <c r="AE34" s="9">
        <v>183070.0</v>
      </c>
      <c r="AF34" s="9">
        <v>8751.0</v>
      </c>
      <c r="AG34" s="24">
        <v>0.045621</v>
      </c>
      <c r="AH34" s="25">
        <f t="shared" si="8"/>
        <v>0.1498279316</v>
      </c>
      <c r="AI34" s="25">
        <f t="shared" si="9"/>
        <v>0.04315764779</v>
      </c>
      <c r="AJ34" s="25">
        <f t="shared" si="10"/>
        <v>0.04562065676</v>
      </c>
    </row>
    <row r="35">
      <c r="C35" s="9">
        <v>5.0</v>
      </c>
      <c r="D35" s="24">
        <v>0.05771</v>
      </c>
      <c r="E35" s="24">
        <v>0.033922</v>
      </c>
      <c r="F35" s="9">
        <v>127880.0</v>
      </c>
      <c r="G35" s="9">
        <v>123542.0</v>
      </c>
      <c r="H35" s="9">
        <v>4338.0</v>
      </c>
      <c r="I35" s="24">
        <v>0.033922</v>
      </c>
      <c r="J35" s="24">
        <v>0.075067</v>
      </c>
      <c r="K35" s="24">
        <v>0.042508</v>
      </c>
      <c r="L35" s="9">
        <v>319701.0</v>
      </c>
      <c r="M35" s="9">
        <v>306111.0</v>
      </c>
      <c r="N35" s="9">
        <v>13590.0</v>
      </c>
      <c r="O35" s="24">
        <v>0.042508</v>
      </c>
      <c r="P35" s="25">
        <f t="shared" si="7"/>
        <v>0.23267759</v>
      </c>
      <c r="T35" s="2" t="s">
        <v>289</v>
      </c>
      <c r="U35" s="9">
        <v>5.0</v>
      </c>
      <c r="V35" s="24">
        <v>0.792574</v>
      </c>
      <c r="W35" s="24">
        <v>0.032507</v>
      </c>
      <c r="X35" s="9">
        <v>127880.0</v>
      </c>
      <c r="Y35" s="9">
        <v>123723.0</v>
      </c>
      <c r="Z35" s="9">
        <v>4157.0</v>
      </c>
      <c r="AA35" s="24">
        <v>0.032507</v>
      </c>
      <c r="AB35" s="24">
        <v>0.832538</v>
      </c>
      <c r="AC35" s="24">
        <v>0.040375</v>
      </c>
      <c r="AD35" s="9">
        <v>319701.0</v>
      </c>
      <c r="AE35" s="9">
        <v>306793.0</v>
      </c>
      <c r="AF35" s="9">
        <v>12908.0</v>
      </c>
      <c r="AG35" s="24">
        <v>0.040375</v>
      </c>
      <c r="AH35" s="25">
        <f t="shared" si="8"/>
        <v>0.2210009074</v>
      </c>
      <c r="AI35" s="25">
        <f t="shared" si="9"/>
        <v>0.03250703785</v>
      </c>
      <c r="AJ35" s="25">
        <f t="shared" si="10"/>
        <v>0.0403752256</v>
      </c>
    </row>
    <row r="36">
      <c r="C36" s="9">
        <v>10.0</v>
      </c>
      <c r="D36" s="24">
        <v>0.036827</v>
      </c>
      <c r="E36" s="24">
        <v>0.023037</v>
      </c>
      <c r="F36" s="9">
        <v>319700.0</v>
      </c>
      <c r="G36" s="9">
        <v>312335.0</v>
      </c>
      <c r="H36" s="9">
        <v>7365.0</v>
      </c>
      <c r="I36" s="24">
        <v>0.023037</v>
      </c>
      <c r="J36" s="24">
        <v>0.055947</v>
      </c>
      <c r="K36" s="24">
        <v>0.032773</v>
      </c>
      <c r="L36" s="9">
        <v>639401.0</v>
      </c>
      <c r="M36" s="9">
        <v>618446.0</v>
      </c>
      <c r="N36" s="9">
        <v>20955.0</v>
      </c>
      <c r="O36" s="24">
        <v>0.032773</v>
      </c>
      <c r="P36" s="25">
        <f t="shared" si="7"/>
        <v>0.3587754892</v>
      </c>
      <c r="T36" s="2" t="s">
        <v>290</v>
      </c>
      <c r="U36" s="9">
        <v>10.0</v>
      </c>
      <c r="V36" s="24">
        <v>0.702705</v>
      </c>
      <c r="W36" s="24">
        <v>0.023047</v>
      </c>
      <c r="X36" s="9">
        <v>319700.0</v>
      </c>
      <c r="Y36" s="9">
        <v>312332.0</v>
      </c>
      <c r="Z36" s="9">
        <v>7368.0</v>
      </c>
      <c r="AA36" s="24">
        <v>0.023047</v>
      </c>
      <c r="AB36" s="24">
        <v>0.767621</v>
      </c>
      <c r="AC36" s="24">
        <v>0.031711</v>
      </c>
      <c r="AD36" s="9">
        <v>639401.0</v>
      </c>
      <c r="AE36" s="9">
        <v>619125.0</v>
      </c>
      <c r="AF36" s="9">
        <v>20276.0</v>
      </c>
      <c r="AG36" s="24">
        <v>0.031711</v>
      </c>
      <c r="AH36" s="25">
        <f t="shared" si="8"/>
        <v>0.3471501704</v>
      </c>
      <c r="AI36" s="25">
        <f t="shared" si="9"/>
        <v>0.02304660619</v>
      </c>
      <c r="AJ36" s="25">
        <f t="shared" si="10"/>
        <v>0.03171092945</v>
      </c>
    </row>
    <row r="37">
      <c r="C37" s="9">
        <v>20.0</v>
      </c>
      <c r="D37" s="24">
        <v>0.020285</v>
      </c>
      <c r="E37" s="24">
        <v>0.013386</v>
      </c>
      <c r="F37" s="9">
        <v>639400.0</v>
      </c>
      <c r="G37" s="9">
        <v>630841.0</v>
      </c>
      <c r="H37" s="9">
        <v>8559.0</v>
      </c>
      <c r="I37" s="24">
        <v>0.013386</v>
      </c>
      <c r="J37" s="24">
        <v>0.038116</v>
      </c>
      <c r="K37" s="24">
        <v>0.023079</v>
      </c>
      <c r="L37" s="9">
        <v>1278801.0</v>
      </c>
      <c r="M37" s="9">
        <v>1249287.0</v>
      </c>
      <c r="N37" s="9">
        <v>29514.0</v>
      </c>
      <c r="O37" s="24">
        <v>0.023079</v>
      </c>
      <c r="P37" s="25">
        <f t="shared" si="7"/>
        <v>0.5053161436</v>
      </c>
      <c r="S37" s="2">
        <v>1018211.0</v>
      </c>
      <c r="T37" s="2" t="s">
        <v>291</v>
      </c>
      <c r="U37" s="9">
        <v>20.0</v>
      </c>
      <c r="V37" s="24">
        <v>0.524665</v>
      </c>
      <c r="W37" s="24">
        <v>0.012613</v>
      </c>
      <c r="X37" s="9">
        <v>639400.0</v>
      </c>
      <c r="Y37" s="9">
        <v>631335.0</v>
      </c>
      <c r="Z37" s="9">
        <v>8065.0</v>
      </c>
      <c r="AA37" s="24">
        <v>0.012613</v>
      </c>
      <c r="AB37" s="24">
        <v>0.646143</v>
      </c>
      <c r="AC37" s="24">
        <v>0.022162</v>
      </c>
      <c r="AD37" s="9">
        <v>1278801.0</v>
      </c>
      <c r="AE37" s="9">
        <v>1250460.0</v>
      </c>
      <c r="AF37" s="9">
        <v>28341.0</v>
      </c>
      <c r="AG37" s="24">
        <v>0.022162</v>
      </c>
      <c r="AH37" s="25">
        <f t="shared" si="8"/>
        <v>0.4852329344</v>
      </c>
      <c r="AI37" s="25">
        <f>(AG29-AF36)/X37</f>
        <v>0.007740068815</v>
      </c>
      <c r="AJ37" s="25">
        <f>AG29/AD37</f>
        <v>0.0197255085</v>
      </c>
    </row>
    <row r="38">
      <c r="C38" s="9">
        <v>100.0</v>
      </c>
      <c r="D38" s="24">
        <v>0.005097</v>
      </c>
      <c r="E38" s="24">
        <v>0.005648</v>
      </c>
      <c r="F38" s="9">
        <v>5115201.0</v>
      </c>
      <c r="G38" s="9">
        <v>5086308.0</v>
      </c>
      <c r="H38" s="9">
        <v>28893.0</v>
      </c>
      <c r="I38" s="24">
        <v>0.005648</v>
      </c>
      <c r="J38" s="24">
        <v>0.011701</v>
      </c>
      <c r="K38" s="24">
        <v>0.009135</v>
      </c>
      <c r="L38" s="9">
        <v>6394002.0</v>
      </c>
      <c r="M38" s="9">
        <v>6335595.0</v>
      </c>
      <c r="N38" s="9">
        <v>58407.0</v>
      </c>
      <c r="O38" s="24">
        <v>0.009135</v>
      </c>
      <c r="P38" s="25">
        <f t="shared" si="7"/>
        <v>1</v>
      </c>
      <c r="T38" s="2" t="s">
        <v>292</v>
      </c>
      <c r="U38" s="9">
        <v>100.0</v>
      </c>
      <c r="V38" s="24">
        <v>0.190097</v>
      </c>
      <c r="W38" s="24">
        <v>0.005878</v>
      </c>
      <c r="X38" s="9">
        <v>5115201.0</v>
      </c>
      <c r="Y38" s="9">
        <v>5085135.0</v>
      </c>
      <c r="Z38" s="9">
        <v>30066.0</v>
      </c>
      <c r="AA38" s="24">
        <v>0.005878</v>
      </c>
      <c r="AB38" s="24">
        <v>0.281306</v>
      </c>
      <c r="AC38" s="24">
        <v>0.009135</v>
      </c>
      <c r="AD38" s="9">
        <v>6394002.0</v>
      </c>
      <c r="AE38" s="9">
        <v>6335595.0</v>
      </c>
      <c r="AF38" s="9">
        <v>58407.0</v>
      </c>
      <c r="AG38" s="24">
        <v>0.009135</v>
      </c>
      <c r="AH38" s="25">
        <f t="shared" si="8"/>
        <v>1</v>
      </c>
      <c r="AI38" s="25">
        <f>0/X38</f>
        <v>0</v>
      </c>
      <c r="AJ38" s="25">
        <f>AG29/AD38</f>
        <v>0.003945103552</v>
      </c>
    </row>
    <row r="39">
      <c r="D39" s="30"/>
      <c r="E39" s="31"/>
      <c r="F39" s="31"/>
      <c r="G39" s="31"/>
      <c r="H39" s="31"/>
      <c r="L39" s="2" t="s">
        <v>254</v>
      </c>
      <c r="V39" s="30"/>
      <c r="W39" s="31"/>
      <c r="X39" s="31"/>
      <c r="Y39" s="31"/>
      <c r="Z39" s="31"/>
      <c r="AD39" s="2" t="s">
        <v>254</v>
      </c>
    </row>
    <row r="40">
      <c r="C40" s="2" t="s">
        <v>55</v>
      </c>
      <c r="D40" s="32">
        <v>0.454804913044917</v>
      </c>
      <c r="E40" s="31"/>
      <c r="F40" s="31"/>
      <c r="G40" s="31"/>
      <c r="H40" s="31"/>
      <c r="L40" s="8" t="s">
        <v>18</v>
      </c>
      <c r="M40" s="8" t="s">
        <v>19</v>
      </c>
      <c r="N40" s="25"/>
      <c r="U40" s="2" t="s">
        <v>55</v>
      </c>
      <c r="V40" s="32">
        <v>0.432224705604179</v>
      </c>
      <c r="W40" s="31"/>
      <c r="X40" s="31"/>
      <c r="Y40" s="31"/>
      <c r="Z40" s="31"/>
      <c r="AD40" s="8" t="s">
        <v>18</v>
      </c>
      <c r="AE40" s="8" t="s">
        <v>19</v>
      </c>
      <c r="AF40" s="25"/>
    </row>
    <row r="41">
      <c r="C41" s="17" t="s">
        <v>56</v>
      </c>
      <c r="D41" s="32">
        <v>0.990863937796703</v>
      </c>
      <c r="E41" s="30"/>
      <c r="L41" s="9">
        <v>1.0</v>
      </c>
      <c r="M41" s="10">
        <f t="shared" ref="M41:M46" si="11">P33</f>
        <v>0.07656616501</v>
      </c>
      <c r="U41" s="17" t="s">
        <v>56</v>
      </c>
      <c r="V41" s="32">
        <v>0.839479405855675</v>
      </c>
      <c r="W41" s="30"/>
      <c r="AD41" s="9">
        <v>1.0</v>
      </c>
      <c r="AE41" s="10">
        <f t="shared" ref="AE41:AE46" si="12">AH33</f>
        <v>0.05533583303</v>
      </c>
    </row>
    <row r="42">
      <c r="C42" s="17" t="s">
        <v>57</v>
      </c>
      <c r="D42" s="32">
        <v>0.153846153846153</v>
      </c>
      <c r="L42" s="9">
        <v>3.0</v>
      </c>
      <c r="M42" s="10">
        <f t="shared" si="11"/>
        <v>0.1584056706</v>
      </c>
      <c r="U42" s="17" t="s">
        <v>57</v>
      </c>
      <c r="V42" s="32">
        <v>0.0247689540186093</v>
      </c>
      <c r="AD42" s="9">
        <v>3.0</v>
      </c>
      <c r="AE42" s="10">
        <f t="shared" si="12"/>
        <v>0.1498279316</v>
      </c>
    </row>
    <row r="43">
      <c r="C43" s="17" t="s">
        <v>58</v>
      </c>
      <c r="D43" s="32">
        <v>3.42424709367027E-5</v>
      </c>
      <c r="L43" s="9">
        <v>5.0</v>
      </c>
      <c r="M43" s="10">
        <f t="shared" si="11"/>
        <v>0.23267759</v>
      </c>
      <c r="U43" s="17" t="s">
        <v>58</v>
      </c>
      <c r="V43" s="32">
        <v>0.431883164689164</v>
      </c>
      <c r="AD43" s="9">
        <v>5.0</v>
      </c>
      <c r="AE43" s="10">
        <f t="shared" si="12"/>
        <v>0.2210009074</v>
      </c>
    </row>
    <row r="44">
      <c r="C44" s="17" t="s">
        <v>59</v>
      </c>
      <c r="D44" s="32">
        <v>6.84697021567956E-5</v>
      </c>
      <c r="L44" s="9">
        <v>10.0</v>
      </c>
      <c r="M44" s="10">
        <f t="shared" si="11"/>
        <v>0.3587754892</v>
      </c>
      <c r="U44" s="17" t="s">
        <v>59</v>
      </c>
      <c r="V44" s="32">
        <v>0.0468509563817131</v>
      </c>
      <c r="AD44" s="9">
        <v>10.0</v>
      </c>
      <c r="AE44" s="10">
        <f t="shared" si="12"/>
        <v>0.3471501704</v>
      </c>
    </row>
    <row r="45">
      <c r="L45" s="9">
        <v>20.0</v>
      </c>
      <c r="M45" s="10">
        <f t="shared" si="11"/>
        <v>0.5053161436</v>
      </c>
      <c r="AD45" s="9">
        <v>20.0</v>
      </c>
      <c r="AE45" s="10">
        <f t="shared" si="12"/>
        <v>0.4852329344</v>
      </c>
    </row>
    <row r="46">
      <c r="L46" s="9">
        <v>100.0</v>
      </c>
      <c r="M46" s="10">
        <f t="shared" si="11"/>
        <v>1</v>
      </c>
      <c r="AD46" s="9">
        <v>100.0</v>
      </c>
      <c r="AE46" s="10">
        <f t="shared" si="12"/>
        <v>1</v>
      </c>
    </row>
    <row r="50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>
      <c r="C51" s="30"/>
      <c r="U51" s="30"/>
    </row>
    <row r="52">
      <c r="C52" s="14" t="s">
        <v>27</v>
      </c>
      <c r="D52" s="15" t="s">
        <v>293</v>
      </c>
      <c r="U52" s="14" t="s">
        <v>27</v>
      </c>
      <c r="V52" s="15" t="s">
        <v>293</v>
      </c>
    </row>
    <row r="53">
      <c r="O53" s="33">
        <v>1.0</v>
      </c>
      <c r="AG53" s="18">
        <v>25307.0</v>
      </c>
    </row>
    <row r="54">
      <c r="C54" s="19" t="s">
        <v>33</v>
      </c>
      <c r="U54" s="19" t="s">
        <v>33</v>
      </c>
    </row>
    <row r="55">
      <c r="C55" s="20" t="s">
        <v>294</v>
      </c>
      <c r="U55" s="20" t="s">
        <v>294</v>
      </c>
    </row>
    <row r="56">
      <c r="C56" s="8" t="s">
        <v>36</v>
      </c>
      <c r="D56" s="8" t="s">
        <v>37</v>
      </c>
      <c r="E56" s="22" t="s">
        <v>38</v>
      </c>
      <c r="F56" s="22" t="s">
        <v>39</v>
      </c>
      <c r="G56" s="22" t="s">
        <v>40</v>
      </c>
      <c r="H56" s="22" t="s">
        <v>41</v>
      </c>
      <c r="I56" s="22" t="s">
        <v>42</v>
      </c>
      <c r="J56" s="22" t="s">
        <v>43</v>
      </c>
      <c r="K56" s="22" t="s">
        <v>44</v>
      </c>
      <c r="L56" s="8" t="s">
        <v>45</v>
      </c>
      <c r="M56" s="22" t="s">
        <v>46</v>
      </c>
      <c r="N56" s="22" t="s">
        <v>47</v>
      </c>
      <c r="O56" s="22" t="s">
        <v>48</v>
      </c>
      <c r="P56" s="2" t="s">
        <v>19</v>
      </c>
      <c r="U56" s="8" t="s">
        <v>36</v>
      </c>
      <c r="V56" s="8" t="s">
        <v>37</v>
      </c>
      <c r="W56" s="22" t="s">
        <v>38</v>
      </c>
      <c r="X56" s="22" t="s">
        <v>39</v>
      </c>
      <c r="Y56" s="22" t="s">
        <v>40</v>
      </c>
      <c r="Z56" s="22" t="s">
        <v>41</v>
      </c>
      <c r="AA56" s="22" t="s">
        <v>42</v>
      </c>
      <c r="AB56" s="22" t="s">
        <v>43</v>
      </c>
      <c r="AC56" s="22" t="s">
        <v>44</v>
      </c>
      <c r="AD56" s="8" t="s">
        <v>45</v>
      </c>
      <c r="AE56" s="22" t="s">
        <v>46</v>
      </c>
      <c r="AF56" s="22" t="s">
        <v>47</v>
      </c>
      <c r="AG56" s="22" t="s">
        <v>48</v>
      </c>
      <c r="AH56" s="1" t="s">
        <v>19</v>
      </c>
      <c r="AI56" s="68" t="s">
        <v>274</v>
      </c>
      <c r="AJ56" s="68" t="s">
        <v>275</v>
      </c>
    </row>
    <row r="57">
      <c r="A57" s="2">
        <v>4.0</v>
      </c>
      <c r="B57" s="2" t="s">
        <v>295</v>
      </c>
      <c r="C57" s="9">
        <v>1.0</v>
      </c>
      <c r="D57" s="26">
        <v>0.165847</v>
      </c>
      <c r="E57" s="24">
        <v>0.018117</v>
      </c>
      <c r="F57" s="9">
        <v>58289.0</v>
      </c>
      <c r="G57" s="9">
        <v>57233.0</v>
      </c>
      <c r="H57" s="9">
        <v>1056.0</v>
      </c>
      <c r="I57" s="24">
        <v>0.018117</v>
      </c>
      <c r="J57" s="24">
        <v>0.165847</v>
      </c>
      <c r="K57" s="24">
        <v>0.018117</v>
      </c>
      <c r="L57" s="9">
        <v>58289.0</v>
      </c>
      <c r="M57" s="9">
        <v>57233.0</v>
      </c>
      <c r="N57" s="9">
        <v>1056.0</v>
      </c>
      <c r="O57" s="24">
        <v>0.018117</v>
      </c>
      <c r="P57" s="25">
        <f t="shared" ref="P57:P62" si="13">N57/$N$62</f>
        <v>0.02095529141</v>
      </c>
      <c r="T57" s="2" t="s">
        <v>296</v>
      </c>
      <c r="U57" s="9">
        <v>1.0</v>
      </c>
      <c r="V57" s="26">
        <v>0.899595</v>
      </c>
      <c r="W57" s="24">
        <v>0.01719</v>
      </c>
      <c r="X57" s="9">
        <v>58289.0</v>
      </c>
      <c r="Y57" s="9">
        <v>57287.0</v>
      </c>
      <c r="Z57" s="9">
        <v>1002.0</v>
      </c>
      <c r="AA57" s="24">
        <v>0.01719</v>
      </c>
      <c r="AB57" s="24">
        <v>0.899595</v>
      </c>
      <c r="AC57" s="24">
        <v>0.01719</v>
      </c>
      <c r="AD57" s="9">
        <v>58289.0</v>
      </c>
      <c r="AE57" s="9">
        <v>57287.0</v>
      </c>
      <c r="AF57" s="9">
        <v>1002.0</v>
      </c>
      <c r="AG57" s="24">
        <v>0.01719</v>
      </c>
      <c r="AH57" s="25">
        <f t="shared" ref="AH57:AH62" si="14">AF57/$AF$62</f>
        <v>0.01988371401</v>
      </c>
      <c r="AI57" s="25">
        <f t="shared" ref="AI57:AI61" si="15">Z57/X57</f>
        <v>0.01719020741</v>
      </c>
      <c r="AJ57" s="25">
        <f t="shared" ref="AJ57:AJ61" si="16">AF57/AD57</f>
        <v>0.01719020741</v>
      </c>
    </row>
    <row r="58">
      <c r="C58" s="9">
        <v>3.0</v>
      </c>
      <c r="D58" s="24">
        <v>0.102688</v>
      </c>
      <c r="E58" s="24">
        <v>0.018425</v>
      </c>
      <c r="F58" s="9">
        <v>116578.0</v>
      </c>
      <c r="G58" s="9">
        <v>114430.0</v>
      </c>
      <c r="H58" s="9">
        <v>2148.0</v>
      </c>
      <c r="I58" s="24">
        <v>0.018425</v>
      </c>
      <c r="J58" s="24">
        <v>0.123741</v>
      </c>
      <c r="K58" s="24">
        <v>0.018322</v>
      </c>
      <c r="L58" s="9">
        <v>174867.0</v>
      </c>
      <c r="M58" s="9">
        <v>171663.0</v>
      </c>
      <c r="N58" s="9">
        <v>3204.0</v>
      </c>
      <c r="O58" s="24">
        <v>0.018322</v>
      </c>
      <c r="P58" s="25">
        <f t="shared" si="13"/>
        <v>0.06358025916</v>
      </c>
      <c r="T58" s="2" t="s">
        <v>297</v>
      </c>
      <c r="U58" s="9">
        <v>3.0</v>
      </c>
      <c r="V58" s="24">
        <v>0.861561</v>
      </c>
      <c r="W58" s="24">
        <v>0.018408</v>
      </c>
      <c r="X58" s="9">
        <v>116578.0</v>
      </c>
      <c r="Y58" s="9">
        <v>114432.0</v>
      </c>
      <c r="Z58" s="9">
        <v>2146.0</v>
      </c>
      <c r="AA58" s="24">
        <v>0.018408</v>
      </c>
      <c r="AB58" s="24">
        <v>0.874239</v>
      </c>
      <c r="AC58" s="24">
        <v>0.018002</v>
      </c>
      <c r="AD58" s="9">
        <v>174867.0</v>
      </c>
      <c r="AE58" s="9">
        <v>171719.0</v>
      </c>
      <c r="AF58" s="9">
        <v>3148.0</v>
      </c>
      <c r="AG58" s="24">
        <v>0.018002</v>
      </c>
      <c r="AH58" s="25">
        <f t="shared" si="14"/>
        <v>0.06246899371</v>
      </c>
      <c r="AI58" s="25">
        <f t="shared" si="15"/>
        <v>0.018408276</v>
      </c>
      <c r="AJ58" s="25">
        <f t="shared" si="16"/>
        <v>0.01800225314</v>
      </c>
    </row>
    <row r="59">
      <c r="C59" s="9">
        <v>5.0</v>
      </c>
      <c r="D59" s="24">
        <v>0.066311</v>
      </c>
      <c r="E59" s="24">
        <v>0.02805</v>
      </c>
      <c r="F59" s="9">
        <v>116577.0</v>
      </c>
      <c r="G59" s="9">
        <v>113307.0</v>
      </c>
      <c r="H59" s="9">
        <v>3270.0</v>
      </c>
      <c r="I59" s="24">
        <v>0.02805</v>
      </c>
      <c r="J59" s="24">
        <v>0.100769</v>
      </c>
      <c r="K59" s="24">
        <v>0.022214</v>
      </c>
      <c r="L59" s="9">
        <v>291444.0</v>
      </c>
      <c r="M59" s="9">
        <v>284970.0</v>
      </c>
      <c r="N59" s="9">
        <v>6474.0</v>
      </c>
      <c r="O59" s="24">
        <v>0.022214</v>
      </c>
      <c r="P59" s="25">
        <f t="shared" si="13"/>
        <v>0.128470224</v>
      </c>
      <c r="T59" s="2" t="s">
        <v>298</v>
      </c>
      <c r="U59" s="9">
        <v>5.0</v>
      </c>
      <c r="V59" s="24">
        <v>0.80757</v>
      </c>
      <c r="W59" s="24">
        <v>0.02757</v>
      </c>
      <c r="X59" s="9">
        <v>116577.0</v>
      </c>
      <c r="Y59" s="9">
        <v>113363.0</v>
      </c>
      <c r="Z59" s="9">
        <v>3214.0</v>
      </c>
      <c r="AA59" s="24">
        <v>0.02757</v>
      </c>
      <c r="AB59" s="24">
        <v>0.847571</v>
      </c>
      <c r="AC59" s="24">
        <v>0.021829</v>
      </c>
      <c r="AD59" s="9">
        <v>291444.0</v>
      </c>
      <c r="AE59" s="9">
        <v>285082.0</v>
      </c>
      <c r="AF59" s="9">
        <v>6362.0</v>
      </c>
      <c r="AG59" s="24">
        <v>0.021829</v>
      </c>
      <c r="AH59" s="25">
        <f t="shared" si="14"/>
        <v>0.1262476931</v>
      </c>
      <c r="AI59" s="25">
        <f t="shared" si="15"/>
        <v>0.02756976076</v>
      </c>
      <c r="AJ59" s="25">
        <f t="shared" si="16"/>
        <v>0.02182923649</v>
      </c>
    </row>
    <row r="60">
      <c r="C60" s="9">
        <v>10.0</v>
      </c>
      <c r="D60" s="24">
        <v>0.047746</v>
      </c>
      <c r="E60" s="24">
        <v>0.026451</v>
      </c>
      <c r="F60" s="9">
        <v>291444.0</v>
      </c>
      <c r="G60" s="9">
        <v>283735.0</v>
      </c>
      <c r="H60" s="9">
        <v>7709.0</v>
      </c>
      <c r="I60" s="24">
        <v>0.026451</v>
      </c>
      <c r="J60" s="24">
        <v>0.074257</v>
      </c>
      <c r="K60" s="24">
        <v>0.024332</v>
      </c>
      <c r="L60" s="9">
        <v>582888.0</v>
      </c>
      <c r="M60" s="9">
        <v>568705.0</v>
      </c>
      <c r="N60" s="9">
        <v>14183.0</v>
      </c>
      <c r="O60" s="24">
        <v>0.024332</v>
      </c>
      <c r="P60" s="25">
        <f t="shared" si="13"/>
        <v>0.2814478201</v>
      </c>
      <c r="T60" s="2" t="s">
        <v>299</v>
      </c>
      <c r="U60" s="9">
        <v>10.0</v>
      </c>
      <c r="V60" s="24">
        <v>0.733563</v>
      </c>
      <c r="W60" s="24">
        <v>0.028239</v>
      </c>
      <c r="X60" s="9">
        <v>291444.0</v>
      </c>
      <c r="Y60" s="9">
        <v>283214.0</v>
      </c>
      <c r="Z60" s="9">
        <v>8230.0</v>
      </c>
      <c r="AA60" s="24">
        <v>0.028239</v>
      </c>
      <c r="AB60" s="24">
        <v>0.790567</v>
      </c>
      <c r="AC60" s="24">
        <v>0.025034</v>
      </c>
      <c r="AD60" s="9">
        <v>582888.0</v>
      </c>
      <c r="AE60" s="9">
        <v>568296.0</v>
      </c>
      <c r="AF60" s="9">
        <v>14592.0</v>
      </c>
      <c r="AG60" s="24">
        <v>0.025034</v>
      </c>
      <c r="AH60" s="25">
        <f t="shared" si="14"/>
        <v>0.2895640267</v>
      </c>
      <c r="AI60" s="25">
        <f t="shared" si="15"/>
        <v>0.02823870109</v>
      </c>
      <c r="AJ60" s="25">
        <f t="shared" si="16"/>
        <v>0.02503396879</v>
      </c>
    </row>
    <row r="61">
      <c r="C61" s="9">
        <v>20.0</v>
      </c>
      <c r="D61" s="24">
        <v>0.024105</v>
      </c>
      <c r="E61" s="24">
        <v>0.015804</v>
      </c>
      <c r="F61" s="9">
        <v>582887.0</v>
      </c>
      <c r="G61" s="9">
        <v>573675.0</v>
      </c>
      <c r="H61" s="9">
        <v>9212.0</v>
      </c>
      <c r="I61" s="24">
        <v>0.015804</v>
      </c>
      <c r="J61" s="24">
        <v>0.049181</v>
      </c>
      <c r="K61" s="24">
        <v>0.020068</v>
      </c>
      <c r="L61" s="9">
        <v>1165775.0</v>
      </c>
      <c r="M61" s="9">
        <v>1142380.0</v>
      </c>
      <c r="N61" s="9">
        <v>23395.0</v>
      </c>
      <c r="O61" s="24">
        <v>0.020068</v>
      </c>
      <c r="P61" s="25">
        <f t="shared" si="13"/>
        <v>0.4642509872</v>
      </c>
      <c r="T61" s="2" t="s">
        <v>300</v>
      </c>
      <c r="U61" s="9">
        <v>20.0</v>
      </c>
      <c r="V61" s="24">
        <v>0.590553</v>
      </c>
      <c r="W61" s="24">
        <v>0.015101</v>
      </c>
      <c r="X61" s="9">
        <v>582887.0</v>
      </c>
      <c r="Y61" s="9">
        <v>574085.0</v>
      </c>
      <c r="Z61" s="9">
        <v>8802.0</v>
      </c>
      <c r="AA61" s="24">
        <v>0.015101</v>
      </c>
      <c r="AB61" s="24">
        <v>0.69056</v>
      </c>
      <c r="AC61" s="24">
        <v>0.020067</v>
      </c>
      <c r="AD61" s="9">
        <v>1165775.0</v>
      </c>
      <c r="AE61" s="9">
        <v>1142381.0</v>
      </c>
      <c r="AF61" s="9">
        <v>23394.0</v>
      </c>
      <c r="AG61" s="24">
        <v>0.020067</v>
      </c>
      <c r="AH61" s="25">
        <f t="shared" si="14"/>
        <v>0.4642311432</v>
      </c>
      <c r="AI61" s="25">
        <f t="shared" si="15"/>
        <v>0.01510069705</v>
      </c>
      <c r="AJ61" s="25">
        <f t="shared" si="16"/>
        <v>0.02006733718</v>
      </c>
    </row>
    <row r="62">
      <c r="C62" s="9">
        <v>100.0</v>
      </c>
      <c r="D62" s="24">
        <v>0.006553</v>
      </c>
      <c r="E62" s="24">
        <v>0.00579</v>
      </c>
      <c r="F62" s="9">
        <v>4663098.0</v>
      </c>
      <c r="G62" s="9">
        <v>4636100.0</v>
      </c>
      <c r="H62" s="9">
        <v>26998.0</v>
      </c>
      <c r="I62" s="24">
        <v>0.00579</v>
      </c>
      <c r="J62" s="24">
        <v>0.015079</v>
      </c>
      <c r="K62" s="24">
        <v>0.008645</v>
      </c>
      <c r="L62" s="9">
        <v>5828873.0</v>
      </c>
      <c r="M62" s="9">
        <v>5778480.0</v>
      </c>
      <c r="N62" s="9">
        <v>50393.0</v>
      </c>
      <c r="O62" s="24">
        <v>0.008645</v>
      </c>
      <c r="P62" s="25">
        <f t="shared" si="13"/>
        <v>1</v>
      </c>
      <c r="S62" s="73">
        <v>1326007.0</v>
      </c>
      <c r="T62" s="2" t="s">
        <v>301</v>
      </c>
      <c r="U62" s="9">
        <v>100.0</v>
      </c>
      <c r="V62" s="24">
        <v>0.241287</v>
      </c>
      <c r="W62" s="24">
        <v>0.00579</v>
      </c>
      <c r="X62" s="9">
        <v>4663098.0</v>
      </c>
      <c r="Y62" s="9">
        <v>4636099.0</v>
      </c>
      <c r="Z62" s="9">
        <v>26999.0</v>
      </c>
      <c r="AA62" s="24">
        <v>0.00579</v>
      </c>
      <c r="AB62" s="24">
        <v>0.331142</v>
      </c>
      <c r="AC62" s="24">
        <v>0.008645</v>
      </c>
      <c r="AD62" s="9">
        <v>5828873.0</v>
      </c>
      <c r="AE62" s="9">
        <v>5778480.0</v>
      </c>
      <c r="AF62" s="9">
        <v>50393.0</v>
      </c>
      <c r="AG62" s="24">
        <v>0.008645</v>
      </c>
      <c r="AH62" s="25">
        <f t="shared" si="14"/>
        <v>1</v>
      </c>
      <c r="AI62" s="25">
        <f>(AG53-AF61)/X62</f>
        <v>0.0004102422896</v>
      </c>
      <c r="AJ62" s="25">
        <f>AG53/AD62</f>
        <v>0.004341662616</v>
      </c>
    </row>
    <row r="63">
      <c r="D63" s="30"/>
      <c r="E63" s="31"/>
      <c r="F63" s="31"/>
      <c r="G63" s="31"/>
      <c r="H63" s="31"/>
      <c r="L63" s="2" t="s">
        <v>65</v>
      </c>
      <c r="V63" s="30"/>
      <c r="W63" s="31"/>
      <c r="X63" s="31"/>
      <c r="Y63" s="31"/>
      <c r="Z63" s="31"/>
      <c r="AD63" s="2" t="s">
        <v>65</v>
      </c>
    </row>
    <row r="64">
      <c r="C64" s="2" t="s">
        <v>55</v>
      </c>
      <c r="D64" s="32">
        <v>0.394712859715069</v>
      </c>
      <c r="E64" s="31"/>
      <c r="F64" s="31"/>
      <c r="G64" s="31"/>
      <c r="H64" s="31"/>
      <c r="L64" s="8" t="s">
        <v>18</v>
      </c>
      <c r="M64" s="8" t="s">
        <v>19</v>
      </c>
      <c r="N64" s="25"/>
      <c r="U64" s="2" t="s">
        <v>55</v>
      </c>
      <c r="V64" s="32">
        <v>0.39797532717205</v>
      </c>
      <c r="W64" s="31"/>
      <c r="X64" s="31"/>
      <c r="Y64" s="31"/>
      <c r="Z64" s="31"/>
      <c r="AD64" s="8" t="s">
        <v>18</v>
      </c>
      <c r="AE64" s="8" t="s">
        <v>19</v>
      </c>
      <c r="AF64" s="25"/>
    </row>
    <row r="65">
      <c r="C65" s="17" t="s">
        <v>56</v>
      </c>
      <c r="D65" s="32">
        <v>0.991354246352596</v>
      </c>
      <c r="E65" s="30"/>
      <c r="L65" s="9">
        <v>1.0</v>
      </c>
      <c r="M65" s="10">
        <f t="shared" ref="M65:M70" si="17">P57</f>
        <v>0.02095529141</v>
      </c>
      <c r="U65" s="17" t="s">
        <v>56</v>
      </c>
      <c r="V65" s="32">
        <v>0.772530641858211</v>
      </c>
      <c r="W65" s="30"/>
      <c r="AD65" s="9">
        <v>1.0</v>
      </c>
      <c r="AE65" s="10">
        <f t="shared" ref="AE65:AE70" si="18">AH57</f>
        <v>0.01988371401</v>
      </c>
    </row>
    <row r="66">
      <c r="C66" s="17" t="s">
        <v>57</v>
      </c>
      <c r="D66" s="32">
        <v>0.25</v>
      </c>
      <c r="L66" s="9">
        <v>3.0</v>
      </c>
      <c r="M66" s="10">
        <f t="shared" si="17"/>
        <v>0.06358025916</v>
      </c>
      <c r="U66" s="17" t="s">
        <v>57</v>
      </c>
      <c r="V66" s="32">
        <v>0.019083621205163</v>
      </c>
      <c r="AD66" s="9">
        <v>3.0</v>
      </c>
      <c r="AE66" s="10">
        <f t="shared" si="18"/>
        <v>0.06246899371</v>
      </c>
    </row>
    <row r="67">
      <c r="C67" s="17" t="s">
        <v>58</v>
      </c>
      <c r="D67" s="32">
        <v>1.98440259559859E-5</v>
      </c>
      <c r="L67" s="9">
        <v>5.0</v>
      </c>
      <c r="M67" s="10">
        <f t="shared" si="17"/>
        <v>0.128470224</v>
      </c>
      <c r="U67" s="17" t="s">
        <v>58</v>
      </c>
      <c r="V67" s="32">
        <v>0.502192764868136</v>
      </c>
      <c r="AD67" s="9">
        <v>5.0</v>
      </c>
      <c r="AE67" s="10">
        <f t="shared" si="18"/>
        <v>0.1262476931</v>
      </c>
    </row>
    <row r="68">
      <c r="C68" s="17" t="s">
        <v>59</v>
      </c>
      <c r="D68" s="32">
        <v>3.96849018790801E-5</v>
      </c>
      <c r="L68" s="9">
        <v>10.0</v>
      </c>
      <c r="M68" s="10">
        <f t="shared" si="17"/>
        <v>0.2814478201</v>
      </c>
      <c r="U68" s="17" t="s">
        <v>59</v>
      </c>
      <c r="V68" s="32">
        <v>0.0367699621650209</v>
      </c>
      <c r="AD68" s="9">
        <v>10.0</v>
      </c>
      <c r="AE68" s="10">
        <f t="shared" si="18"/>
        <v>0.2895640267</v>
      </c>
    </row>
    <row r="69">
      <c r="L69" s="9">
        <v>20.0</v>
      </c>
      <c r="M69" s="10">
        <f t="shared" si="17"/>
        <v>0.4642509872</v>
      </c>
      <c r="AD69" s="9">
        <v>20.0</v>
      </c>
      <c r="AE69" s="10">
        <f t="shared" si="18"/>
        <v>0.4642311432</v>
      </c>
    </row>
    <row r="70">
      <c r="L70" s="9">
        <v>100.0</v>
      </c>
      <c r="M70" s="10">
        <f t="shared" si="17"/>
        <v>1</v>
      </c>
      <c r="AD70" s="9">
        <v>100.0</v>
      </c>
      <c r="AE70" s="10">
        <f t="shared" si="18"/>
        <v>1</v>
      </c>
    </row>
    <row r="71">
      <c r="C71" s="35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U71" s="35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Z77" s="2" t="s">
        <v>14</v>
      </c>
      <c r="AB77" s="2" t="s">
        <v>302</v>
      </c>
    </row>
    <row r="79">
      <c r="Z79" s="2" t="s">
        <v>258</v>
      </c>
      <c r="AB79" s="2" t="s">
        <v>258</v>
      </c>
    </row>
    <row r="80">
      <c r="Z80" s="2" t="s">
        <v>303</v>
      </c>
      <c r="AB80" s="2" t="s">
        <v>304</v>
      </c>
    </row>
    <row r="82">
      <c r="Z82" s="2" t="s">
        <v>259</v>
      </c>
      <c r="AB82" s="2" t="s">
        <v>259</v>
      </c>
    </row>
    <row r="83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Z83" s="2" t="s">
        <v>305</v>
      </c>
      <c r="AB83" s="2" t="s">
        <v>306</v>
      </c>
    </row>
    <row r="84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Z85" s="2" t="s">
        <v>262</v>
      </c>
      <c r="AB85" s="2" t="s">
        <v>262</v>
      </c>
    </row>
    <row r="8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Z86" s="2" t="s">
        <v>307</v>
      </c>
      <c r="AB86" s="2" t="s">
        <v>308</v>
      </c>
    </row>
    <row r="8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6">
      <c r="W96" s="37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>
      <c r="W97" s="30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>
      <c r="W98" s="30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W99" s="30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>
      <c r="W100" s="30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>
      <c r="W101" s="30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>
      <c r="W102" s="30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>
      <c r="W103" s="30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W104" s="30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W105" s="30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</sheetData>
  <mergeCells count="16">
    <mergeCell ref="C10:O10"/>
    <mergeCell ref="U10:AG10"/>
    <mergeCell ref="C11:O11"/>
    <mergeCell ref="U11:AG11"/>
    <mergeCell ref="C30:O30"/>
    <mergeCell ref="U30:AG30"/>
    <mergeCell ref="U31:AG31"/>
    <mergeCell ref="L63:M63"/>
    <mergeCell ref="AD63:AE63"/>
    <mergeCell ref="C31:O31"/>
    <mergeCell ref="L39:M39"/>
    <mergeCell ref="AD39:AE39"/>
    <mergeCell ref="C54:O54"/>
    <mergeCell ref="U54:AG54"/>
    <mergeCell ref="C55:O55"/>
    <mergeCell ref="U55:AG55"/>
  </mergeCells>
  <drawing r:id="rId1"/>
</worksheet>
</file>