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0496" windowHeight="7248"/>
  </bookViews>
  <sheets>
    <sheet name="Sheet1" sheetId="1" r:id="rId1"/>
    <sheet name="Sheet2" sheetId="7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1" l="1"/>
  <c r="B64" i="1"/>
  <c r="B34" i="1"/>
  <c r="C34" i="1"/>
  <c r="D34" i="1"/>
  <c r="B40" i="1"/>
  <c r="C40" i="1" s="1"/>
  <c r="D40" i="1" s="1"/>
  <c r="C44" i="1"/>
  <c r="B39" i="1" l="1"/>
  <c r="C39" i="1" s="1"/>
  <c r="D39" i="1" s="1"/>
  <c r="B38" i="1"/>
  <c r="C38" i="1" s="1"/>
  <c r="D38" i="1" s="1"/>
  <c r="C42" i="1" s="1"/>
  <c r="C43" i="1" s="1"/>
  <c r="C45" i="1" s="1"/>
  <c r="E21" i="1" l="1"/>
  <c r="P17" i="1"/>
  <c r="Q17" i="1" s="1"/>
  <c r="P16" i="1"/>
  <c r="Q16" i="1" s="1"/>
  <c r="P15" i="1"/>
  <c r="Q15" i="1" s="1"/>
  <c r="P14" i="1"/>
  <c r="Q14" i="1" s="1"/>
  <c r="P13" i="1"/>
  <c r="Q13" i="1" s="1"/>
  <c r="J17" i="1"/>
  <c r="K17" i="1" s="1"/>
  <c r="J16" i="1"/>
  <c r="K16" i="1" s="1"/>
  <c r="J15" i="1"/>
  <c r="K15" i="1" s="1"/>
  <c r="J14" i="1"/>
  <c r="K14" i="1" s="1"/>
  <c r="J13" i="1"/>
  <c r="K13" i="1" s="1"/>
  <c r="D14" i="1"/>
  <c r="E14" i="1" s="1"/>
  <c r="D15" i="1"/>
  <c r="E15" i="1" s="1"/>
  <c r="D16" i="1"/>
  <c r="E16" i="1" s="1"/>
  <c r="D17" i="1"/>
  <c r="E17" i="1" s="1"/>
  <c r="D13" i="1"/>
  <c r="E13" i="1" s="1"/>
  <c r="D7" i="1"/>
  <c r="C7" i="1"/>
  <c r="B7" i="1"/>
  <c r="K18" i="1" l="1"/>
  <c r="Q18" i="1"/>
  <c r="E18" i="1"/>
  <c r="E20" i="1" l="1"/>
  <c r="E22" i="1" s="1"/>
</calcChain>
</file>

<file path=xl/sharedStrings.xml><?xml version="1.0" encoding="utf-8"?>
<sst xmlns="http://schemas.openxmlformats.org/spreadsheetml/2006/main" count="59" uniqueCount="39">
  <si>
    <t xml:space="preserve">Group 1 </t>
  </si>
  <si>
    <t>Group 2</t>
  </si>
  <si>
    <t>Group 3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</si>
  <si>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</si>
  <si>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</si>
  <si>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</si>
  <si>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</si>
  <si>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</si>
  <si>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</si>
  <si>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</si>
  <si>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</si>
  <si>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</si>
  <si>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</si>
  <si>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value</t>
  </si>
  <si>
    <t>mean</t>
  </si>
  <si>
    <t>deviations</t>
  </si>
  <si>
    <t>sq deviations</t>
  </si>
  <si>
    <t>Group 1</t>
  </si>
  <si>
    <t>grand mean</t>
  </si>
  <si>
    <t>Test statistic and critical value</t>
  </si>
  <si>
    <t>Fcritical(2,12)</t>
  </si>
  <si>
    <t>Decision</t>
  </si>
  <si>
    <t>Effect size</t>
  </si>
  <si>
    <t>APA writeup</t>
  </si>
  <si>
    <t>group means</t>
  </si>
  <si>
    <t>Sum of squares (means)</t>
  </si>
  <si>
    <t>SS (Group)</t>
  </si>
  <si>
    <t>Degree of Freedom (Group)</t>
  </si>
  <si>
    <t>Mean Square (Between Groups)</t>
  </si>
  <si>
    <r>
      <t>η2</t>
    </r>
    <r>
      <rPr>
        <sz val="13"/>
        <color rgb="FF333333"/>
        <rFont val="MathJax_Main"/>
      </rPr>
      <t/>
    </r>
  </si>
  <si>
    <r>
      <t>F</t>
    </r>
    <r>
      <rPr>
        <sz val="10.5"/>
        <color rgb="FF333333"/>
        <rFont val="Calibri"/>
        <family val="2"/>
        <scheme val="minor"/>
      </rPr>
      <t>(2, 12) = 9.75, </t>
    </r>
    <r>
      <rPr>
        <i/>
        <sz val="10.5"/>
        <color rgb="FF333333"/>
        <rFont val="Calibri"/>
        <family val="2"/>
        <scheme val="minor"/>
      </rPr>
      <t>p</t>
    </r>
    <r>
      <rPr>
        <sz val="10.5"/>
        <color rgb="FF333333"/>
        <rFont val="Calibri"/>
        <family val="2"/>
        <scheme val="minor"/>
      </rPr>
      <t> &lt; 0.05, η2 = 0.62</t>
    </r>
  </si>
  <si>
    <t>ANOVA Table</t>
  </si>
  <si>
    <t>Reject Ho since F &gt; F-critical</t>
  </si>
  <si>
    <t>Mean Square (Error or within group)</t>
  </si>
  <si>
    <t>Degrees of Freedom (Error or within group)</t>
  </si>
  <si>
    <t>Sum of Squares (Within Group)</t>
  </si>
  <si>
    <t>Means</t>
  </si>
  <si>
    <t>Within group variances:</t>
  </si>
  <si>
    <t>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</si>
</sst>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sz val="13"/>
      <color rgb="FF333333"/>
      <name val="MathJax_Main"/>
    </font>
    <font>
      <i/>
      <sz val="10.5"/>
      <color rgb="FF333333"/>
      <name val="Calibri"/>
      <family val="2"/>
      <scheme val="minor"/>
    </font>
    <font>
      <b/>
      <u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7"/>
  <sheetViews>
    <sheetView showGridLines="0" tabSelected="1" workbookViewId="0">
      <selection activeCell="D14" sqref="D14"/>
    </sheetView>
  </sheetViews>
  <sheetFormatPr defaultColWidth="9.109375" defaultRowHeight="14.4"/>
  <cols>
    <col min="1" max="1" width="36.5546875" style="4" bestFit="1" customWidth="1"/>
    <col min="2" max="3" width="9.109375" style="4"/>
    <col min="4" max="4" width="11.5546875" style="4" bestFit="1" customWidth="1"/>
    <col min="5" max="5" width="11.33203125" style="4" bestFit="1" customWidth="1"/>
    <col min="6" max="6" width="9.109375" style="4"/>
    <col min="7" max="7" width="7.88671875" style="4" bestFit="1" customWidth="1"/>
    <col min="8" max="9" width="9.109375" style="4"/>
    <col min="10" max="10" width="9.109375" style="4" bestFit="1" customWidth="1"/>
    <col min="11" max="11" width="12" style="4" bestFit="1" customWidth="1"/>
    <col min="12" max="12" width="9.33203125" style="4" customWidth="1"/>
    <col min="13" max="16" width="9.109375" style="4"/>
    <col min="17" max="17" width="11.33203125" style="4" bestFit="1" customWidth="1"/>
    <col min="18" max="16384" width="9.109375" style="4"/>
  </cols>
  <sheetData>
    <row r="1" spans="1:17" ht="15.75" customHeight="1" thickBot="1">
      <c r="A1" s="7"/>
      <c r="B1" s="8" t="s">
        <v>0</v>
      </c>
      <c r="C1" s="8" t="s">
        <v>1</v>
      </c>
      <c r="D1" s="9" t="s">
        <v>2</v>
      </c>
    </row>
    <row r="2" spans="1:17">
      <c r="A2" s="10"/>
      <c r="B2" s="11">
        <v>51</v>
      </c>
      <c r="C2" s="11">
        <v>23</v>
      </c>
      <c r="D2" s="12">
        <v>56</v>
      </c>
      <c r="M2" s="1"/>
    </row>
    <row r="3" spans="1:17">
      <c r="A3" s="10"/>
      <c r="B3" s="11">
        <v>45</v>
      </c>
      <c r="C3" s="11">
        <v>43</v>
      </c>
      <c r="D3" s="12">
        <v>76</v>
      </c>
    </row>
    <row r="4" spans="1:17">
      <c r="A4" s="10"/>
      <c r="B4" s="11">
        <v>33</v>
      </c>
      <c r="C4" s="11">
        <v>23</v>
      </c>
      <c r="D4" s="12">
        <v>74</v>
      </c>
    </row>
    <row r="5" spans="1:17">
      <c r="A5" s="10"/>
      <c r="B5" s="11">
        <v>45</v>
      </c>
      <c r="C5" s="11">
        <v>43</v>
      </c>
      <c r="D5" s="12">
        <v>87</v>
      </c>
    </row>
    <row r="6" spans="1:17">
      <c r="A6" s="10"/>
      <c r="B6" s="11">
        <v>67</v>
      </c>
      <c r="C6" s="11">
        <v>45</v>
      </c>
      <c r="D6" s="12">
        <v>56</v>
      </c>
    </row>
    <row r="7" spans="1:17" ht="15" thickBot="1">
      <c r="A7" s="13" t="s">
        <v>36</v>
      </c>
      <c r="B7" s="14">
        <f>SUM(B2:B6)/5</f>
        <v>48.2</v>
      </c>
      <c r="C7" s="14">
        <f>SUM(C2:C6)/5</f>
        <v>35.4</v>
      </c>
      <c r="D7" s="15">
        <f>SUM(D2:D6)/5</f>
        <v>69.8</v>
      </c>
    </row>
    <row r="9" spans="1:17">
      <c r="A9" s="1" t="s">
        <v>37</v>
      </c>
    </row>
    <row r="11" spans="1:17" ht="15" thickBot="1">
      <c r="A11" s="55" t="s">
        <v>17</v>
      </c>
      <c r="B11" s="55"/>
      <c r="C11" s="55"/>
      <c r="D11" s="55"/>
      <c r="E11" s="55"/>
      <c r="G11" s="55" t="s">
        <v>1</v>
      </c>
      <c r="H11" s="55"/>
      <c r="I11" s="55"/>
      <c r="J11" s="55"/>
      <c r="K11" s="55"/>
      <c r="M11" s="55" t="s">
        <v>2</v>
      </c>
      <c r="N11" s="55"/>
      <c r="O11" s="55"/>
      <c r="P11" s="55"/>
      <c r="Q11" s="55"/>
    </row>
    <row r="12" spans="1:17" ht="15" thickBot="1">
      <c r="A12" s="2"/>
      <c r="B12" s="16" t="s">
        <v>13</v>
      </c>
      <c r="C12" s="16" t="s">
        <v>14</v>
      </c>
      <c r="D12" s="16" t="s">
        <v>15</v>
      </c>
      <c r="E12" s="17" t="s">
        <v>16</v>
      </c>
      <c r="G12" s="18"/>
      <c r="H12" s="16" t="s">
        <v>13</v>
      </c>
      <c r="I12" s="16" t="s">
        <v>14</v>
      </c>
      <c r="J12" s="16" t="s">
        <v>15</v>
      </c>
      <c r="K12" s="17" t="s">
        <v>16</v>
      </c>
      <c r="L12" s="11"/>
      <c r="M12" s="18"/>
      <c r="N12" s="16" t="s">
        <v>13</v>
      </c>
      <c r="O12" s="16" t="s">
        <v>14</v>
      </c>
      <c r="P12" s="16" t="s">
        <v>15</v>
      </c>
      <c r="Q12" s="17" t="s">
        <v>16</v>
      </c>
    </row>
    <row r="13" spans="1:17">
      <c r="A13" s="19"/>
      <c r="B13" s="20">
        <v>51</v>
      </c>
      <c r="C13" s="20">
        <v>48.2</v>
      </c>
      <c r="D13" s="20">
        <f>B13-C13</f>
        <v>2.7999999999999972</v>
      </c>
      <c r="E13" s="21">
        <f>POWER(D13,2)</f>
        <v>7.8399999999999839</v>
      </c>
      <c r="G13" s="19"/>
      <c r="H13" s="20">
        <v>23</v>
      </c>
      <c r="I13" s="20">
        <v>35.4</v>
      </c>
      <c r="J13" s="20">
        <f>H13-I13</f>
        <v>-12.399999999999999</v>
      </c>
      <c r="K13" s="21">
        <f>POWER(J13,2)</f>
        <v>153.75999999999996</v>
      </c>
      <c r="L13" s="11"/>
      <c r="M13" s="19"/>
      <c r="N13" s="20">
        <v>56</v>
      </c>
      <c r="O13" s="20">
        <v>69.8</v>
      </c>
      <c r="P13" s="20">
        <f>N13-O13</f>
        <v>-13.799999999999997</v>
      </c>
      <c r="Q13" s="21">
        <f>POWER(P13,2)</f>
        <v>190.43999999999991</v>
      </c>
    </row>
    <row r="14" spans="1:17">
      <c r="A14" s="22"/>
      <c r="B14" s="23">
        <v>45</v>
      </c>
      <c r="C14" s="23">
        <v>48.2</v>
      </c>
      <c r="D14" s="23">
        <f>B14-C14</f>
        <v>-3.2000000000000028</v>
      </c>
      <c r="E14" s="24">
        <f>POWER(D14,2)</f>
        <v>10.240000000000018</v>
      </c>
      <c r="G14" s="22"/>
      <c r="H14" s="23">
        <v>43</v>
      </c>
      <c r="I14" s="23">
        <v>35.4</v>
      </c>
      <c r="J14" s="23">
        <f t="shared" ref="J14:J17" si="0">H14-I14</f>
        <v>7.6000000000000014</v>
      </c>
      <c r="K14" s="24">
        <f t="shared" ref="K14:K17" si="1">POWER(J14,2)</f>
        <v>57.760000000000019</v>
      </c>
      <c r="L14" s="25"/>
      <c r="M14" s="22"/>
      <c r="N14" s="23">
        <v>76</v>
      </c>
      <c r="O14" s="23">
        <v>69.8</v>
      </c>
      <c r="P14" s="23">
        <f t="shared" ref="P14:P17" si="2">N14-O14</f>
        <v>6.2000000000000028</v>
      </c>
      <c r="Q14" s="24">
        <f t="shared" ref="Q14:Q17" si="3">POWER(P14,2)</f>
        <v>38.440000000000033</v>
      </c>
    </row>
    <row r="15" spans="1:17">
      <c r="A15" s="22"/>
      <c r="B15" s="23">
        <v>33</v>
      </c>
      <c r="C15" s="23">
        <v>48.2</v>
      </c>
      <c r="D15" s="23">
        <f>B15-C15</f>
        <v>-15.200000000000003</v>
      </c>
      <c r="E15" s="24">
        <f>POWER(D15,2)</f>
        <v>231.04000000000008</v>
      </c>
      <c r="G15" s="22"/>
      <c r="H15" s="23">
        <v>23</v>
      </c>
      <c r="I15" s="23">
        <v>35.4</v>
      </c>
      <c r="J15" s="23">
        <f t="shared" si="0"/>
        <v>-12.399999999999999</v>
      </c>
      <c r="K15" s="24">
        <f t="shared" si="1"/>
        <v>153.75999999999996</v>
      </c>
      <c r="L15" s="26"/>
      <c r="M15" s="22"/>
      <c r="N15" s="23">
        <v>74</v>
      </c>
      <c r="O15" s="23">
        <v>69.8</v>
      </c>
      <c r="P15" s="23">
        <f t="shared" si="2"/>
        <v>4.2000000000000028</v>
      </c>
      <c r="Q15" s="24">
        <f t="shared" si="3"/>
        <v>17.640000000000025</v>
      </c>
    </row>
    <row r="16" spans="1:17">
      <c r="A16" s="22"/>
      <c r="B16" s="23">
        <v>45</v>
      </c>
      <c r="C16" s="23">
        <v>48.2</v>
      </c>
      <c r="D16" s="23">
        <f>B16-C16</f>
        <v>-3.2000000000000028</v>
      </c>
      <c r="E16" s="24">
        <f>POWER(D16,2)</f>
        <v>10.240000000000018</v>
      </c>
      <c r="G16" s="22"/>
      <c r="H16" s="23">
        <v>43</v>
      </c>
      <c r="I16" s="23">
        <v>35.4</v>
      </c>
      <c r="J16" s="23">
        <f t="shared" si="0"/>
        <v>7.6000000000000014</v>
      </c>
      <c r="K16" s="24">
        <f t="shared" si="1"/>
        <v>57.760000000000019</v>
      </c>
      <c r="L16" s="26"/>
      <c r="M16" s="22"/>
      <c r="N16" s="23">
        <v>87</v>
      </c>
      <c r="O16" s="23">
        <v>69.8</v>
      </c>
      <c r="P16" s="23">
        <f t="shared" si="2"/>
        <v>17.200000000000003</v>
      </c>
      <c r="Q16" s="24">
        <f t="shared" si="3"/>
        <v>295.84000000000009</v>
      </c>
    </row>
    <row r="17" spans="1:17">
      <c r="A17" s="22"/>
      <c r="B17" s="23">
        <v>67</v>
      </c>
      <c r="C17" s="23">
        <v>48.2</v>
      </c>
      <c r="D17" s="23">
        <f>B17-C17</f>
        <v>18.799999999999997</v>
      </c>
      <c r="E17" s="24">
        <f>POWER(D17,2)</f>
        <v>353.43999999999988</v>
      </c>
      <c r="G17" s="22"/>
      <c r="H17" s="23">
        <v>45</v>
      </c>
      <c r="I17" s="23">
        <v>35.4</v>
      </c>
      <c r="J17" s="23">
        <f t="shared" si="0"/>
        <v>9.6000000000000014</v>
      </c>
      <c r="K17" s="24">
        <f t="shared" si="1"/>
        <v>92.160000000000025</v>
      </c>
      <c r="L17" s="26"/>
      <c r="M17" s="22"/>
      <c r="N17" s="23">
        <v>56</v>
      </c>
      <c r="O17" s="23">
        <v>69.8</v>
      </c>
      <c r="P17" s="23">
        <f t="shared" si="2"/>
        <v>-13.799999999999997</v>
      </c>
      <c r="Q17" s="24">
        <f t="shared" si="3"/>
        <v>190.43999999999991</v>
      </c>
    </row>
    <row r="18" spans="1:17" ht="15" thickBot="1">
      <c r="A18" s="27" t="s">
        <v>4</v>
      </c>
      <c r="B18" s="28"/>
      <c r="C18" s="28"/>
      <c r="D18" s="28"/>
      <c r="E18" s="29">
        <f>SUM(E13:E17)</f>
        <v>612.79999999999995</v>
      </c>
      <c r="G18" s="27" t="s">
        <v>4</v>
      </c>
      <c r="H18" s="28"/>
      <c r="I18" s="28"/>
      <c r="J18" s="28"/>
      <c r="K18" s="29">
        <f>SUM(K13:K17)</f>
        <v>515.20000000000005</v>
      </c>
      <c r="L18" s="30"/>
      <c r="M18" s="27" t="s">
        <v>4</v>
      </c>
      <c r="N18" s="28"/>
      <c r="O18" s="28"/>
      <c r="P18" s="28"/>
      <c r="Q18" s="29">
        <f>SUM(Q13:Q17)</f>
        <v>732.8</v>
      </c>
    </row>
    <row r="20" spans="1:17">
      <c r="A20" s="1" t="s">
        <v>33</v>
      </c>
      <c r="E20" s="3">
        <f>(Q18+K18+E18)/(5-1)/3</f>
        <v>155.06666666666666</v>
      </c>
    </row>
    <row r="21" spans="1:17">
      <c r="A21" s="1" t="s">
        <v>34</v>
      </c>
      <c r="E21" s="4">
        <f>15-3</f>
        <v>12</v>
      </c>
    </row>
    <row r="22" spans="1:17">
      <c r="A22" s="1" t="s">
        <v>35</v>
      </c>
      <c r="E22" s="4">
        <f>E20*E21</f>
        <v>1860.8</v>
      </c>
    </row>
    <row r="25" spans="1:17" s="31" customFormat="1"/>
    <row r="26" spans="1:17" ht="15" thickBot="1">
      <c r="G26" s="11"/>
      <c r="H26" s="11"/>
      <c r="I26" s="11"/>
      <c r="J26" s="11"/>
      <c r="K26" s="11"/>
      <c r="L26" s="11"/>
    </row>
    <row r="27" spans="1:17" ht="15" thickBot="1">
      <c r="A27" s="7"/>
      <c r="B27" s="8" t="s">
        <v>0</v>
      </c>
      <c r="C27" s="8" t="s">
        <v>1</v>
      </c>
      <c r="D27" s="9" t="s">
        <v>2</v>
      </c>
      <c r="G27" s="11"/>
      <c r="H27" s="11"/>
      <c r="I27" s="11"/>
      <c r="J27" s="11"/>
      <c r="K27" s="11"/>
      <c r="L27" s="11"/>
    </row>
    <row r="28" spans="1:17">
      <c r="A28" s="10"/>
      <c r="B28" s="11">
        <v>51</v>
      </c>
      <c r="C28" s="11">
        <v>23</v>
      </c>
      <c r="D28" s="12">
        <v>56</v>
      </c>
    </row>
    <row r="29" spans="1:17">
      <c r="A29" s="10"/>
      <c r="B29" s="11">
        <v>45</v>
      </c>
      <c r="C29" s="11">
        <v>43</v>
      </c>
      <c r="D29" s="12">
        <v>76</v>
      </c>
    </row>
    <row r="30" spans="1:17">
      <c r="A30" s="10"/>
      <c r="B30" s="11">
        <v>33</v>
      </c>
      <c r="C30" s="11">
        <v>23</v>
      </c>
      <c r="D30" s="12">
        <v>74</v>
      </c>
    </row>
    <row r="31" spans="1:17">
      <c r="A31" s="10"/>
      <c r="B31" s="11">
        <v>45</v>
      </c>
      <c r="C31" s="11">
        <v>43</v>
      </c>
      <c r="D31" s="12">
        <v>87</v>
      </c>
    </row>
    <row r="32" spans="1:17">
      <c r="A32" s="10"/>
      <c r="B32" s="11">
        <v>67</v>
      </c>
      <c r="C32" s="11">
        <v>45</v>
      </c>
      <c r="D32" s="12">
        <v>56</v>
      </c>
    </row>
    <row r="33" spans="1:12">
      <c r="A33" s="10"/>
      <c r="B33" s="11"/>
      <c r="C33" s="11"/>
      <c r="D33" s="12"/>
    </row>
    <row r="34" spans="1:12" ht="15" thickBot="1">
      <c r="A34" s="13" t="s">
        <v>36</v>
      </c>
      <c r="B34" s="14">
        <f>SUM(B28:B32)/5</f>
        <v>48.2</v>
      </c>
      <c r="C34" s="14">
        <f>SUM(C28:C32)/5</f>
        <v>35.4</v>
      </c>
      <c r="D34" s="15">
        <f>SUM(D28:D32)/5</f>
        <v>69.8</v>
      </c>
    </row>
    <row r="36" spans="1:12" ht="15" thickBot="1">
      <c r="G36" s="11"/>
      <c r="H36" s="11"/>
      <c r="I36" s="11"/>
      <c r="J36" s="11"/>
      <c r="K36" s="11"/>
      <c r="L36" s="11"/>
    </row>
    <row r="37" spans="1:12" ht="15" thickBot="1">
      <c r="A37" s="18" t="s">
        <v>24</v>
      </c>
      <c r="B37" s="16" t="s">
        <v>18</v>
      </c>
      <c r="C37" s="16" t="s">
        <v>15</v>
      </c>
      <c r="D37" s="17" t="s">
        <v>16</v>
      </c>
    </row>
    <row r="38" spans="1:12">
      <c r="A38" s="19">
        <v>48.2</v>
      </c>
      <c r="B38" s="32">
        <f>SUM($B$34:$D$34)/3</f>
        <v>51.133333333333326</v>
      </c>
      <c r="C38" s="32">
        <f>A38-B38</f>
        <v>-2.9333333333333229</v>
      </c>
      <c r="D38" s="33">
        <f>POWER(C38,2)</f>
        <v>8.6044444444443826</v>
      </c>
    </row>
    <row r="39" spans="1:12">
      <c r="A39" s="22">
        <v>35.4</v>
      </c>
      <c r="B39" s="32">
        <f>SUM($B$34:$D$34)/3</f>
        <v>51.133333333333326</v>
      </c>
      <c r="C39" s="34">
        <f>A39-B39</f>
        <v>-15.733333333333327</v>
      </c>
      <c r="D39" s="35">
        <f>POWER(C39,2)</f>
        <v>247.53777777777759</v>
      </c>
    </row>
    <row r="40" spans="1:12" ht="15" thickBot="1">
      <c r="A40" s="27">
        <v>69.8</v>
      </c>
      <c r="B40" s="32">
        <f>SUM($B$34:$D$34)/3</f>
        <v>51.133333333333326</v>
      </c>
      <c r="C40" s="36">
        <f>A40-B40</f>
        <v>18.666666666666671</v>
      </c>
      <c r="D40" s="37">
        <f>POWER(C40,2)</f>
        <v>348.44444444444463</v>
      </c>
    </row>
    <row r="42" spans="1:12">
      <c r="A42" s="4" t="s">
        <v>25</v>
      </c>
      <c r="C42" s="3">
        <f>D38+D39+D40</f>
        <v>604.58666666666659</v>
      </c>
    </row>
    <row r="43" spans="1:12">
      <c r="A43" s="4" t="s">
        <v>28</v>
      </c>
      <c r="C43" s="3">
        <f>C42/(3-1) *5</f>
        <v>1511.4666666666665</v>
      </c>
    </row>
    <row r="44" spans="1:12">
      <c r="A44" s="4" t="s">
        <v>27</v>
      </c>
      <c r="C44" s="4">
        <f>3-1</f>
        <v>2</v>
      </c>
    </row>
    <row r="45" spans="1:12">
      <c r="A45" s="4" t="s">
        <v>26</v>
      </c>
      <c r="C45" s="3">
        <f>C43*C44</f>
        <v>3022.9333333333329</v>
      </c>
    </row>
    <row r="47" spans="1:12" s="31" customFormat="1"/>
    <row r="48" spans="1:12">
      <c r="A48" s="56" t="s">
        <v>38</v>
      </c>
    </row>
    <row r="49" spans="1:7">
      <c r="A49" s="1" t="s">
        <v>19</v>
      </c>
    </row>
    <row r="51" spans="1:7">
      <c r="A51" s="4" t="s">
        <v>7</v>
      </c>
      <c r="B51" s="3">
        <f>D57/D58</f>
        <v>9.7472055030094555</v>
      </c>
    </row>
    <row r="52" spans="1:7">
      <c r="A52" s="1" t="s">
        <v>20</v>
      </c>
      <c r="B52" s="1">
        <v>3.89</v>
      </c>
    </row>
    <row r="53" spans="1:7">
      <c r="A53" s="1"/>
      <c r="B53" s="1"/>
    </row>
    <row r="54" spans="1:7">
      <c r="A54" s="4" t="s">
        <v>31</v>
      </c>
    </row>
    <row r="55" spans="1:7" ht="15" thickBot="1"/>
    <row r="56" spans="1:7" ht="15" thickBot="1">
      <c r="A56" s="38" t="s">
        <v>3</v>
      </c>
      <c r="B56" s="39" t="s">
        <v>4</v>
      </c>
      <c r="C56" s="39" t="s">
        <v>5</v>
      </c>
      <c r="D56" s="39" t="s">
        <v>6</v>
      </c>
      <c r="E56" s="39" t="s">
        <v>7</v>
      </c>
      <c r="F56" s="39" t="s">
        <v>8</v>
      </c>
      <c r="G56" s="40" t="s">
        <v>9</v>
      </c>
    </row>
    <row r="57" spans="1:7">
      <c r="A57" s="41" t="s">
        <v>10</v>
      </c>
      <c r="B57" s="42">
        <v>3022.9333333333325</v>
      </c>
      <c r="C57" s="43">
        <v>2</v>
      </c>
      <c r="D57" s="42">
        <v>1511.4666666666662</v>
      </c>
      <c r="E57" s="42">
        <v>9.7472055030094555</v>
      </c>
      <c r="F57" s="43">
        <v>3.0597541434430652E-3</v>
      </c>
      <c r="G57" s="44">
        <v>3.8852938346523942</v>
      </c>
    </row>
    <row r="58" spans="1:7">
      <c r="A58" s="45" t="s">
        <v>11</v>
      </c>
      <c r="B58" s="46">
        <v>1860.8</v>
      </c>
      <c r="C58" s="47">
        <v>12</v>
      </c>
      <c r="D58" s="46">
        <v>155.06666666666666</v>
      </c>
      <c r="E58" s="46"/>
      <c r="F58" s="47"/>
      <c r="G58" s="48"/>
    </row>
    <row r="59" spans="1:7" ht="15" thickBot="1">
      <c r="A59" s="49" t="s">
        <v>12</v>
      </c>
      <c r="B59" s="50">
        <v>4883.7333333333327</v>
      </c>
      <c r="C59" s="51">
        <v>14</v>
      </c>
      <c r="D59" s="51"/>
      <c r="E59" s="51"/>
      <c r="F59" s="51"/>
      <c r="G59" s="52"/>
    </row>
    <row r="60" spans="1:7">
      <c r="A60" s="53"/>
      <c r="B60" s="54"/>
      <c r="C60" s="53"/>
      <c r="D60" s="53"/>
      <c r="E60" s="53"/>
      <c r="F60" s="53"/>
      <c r="G60" s="53"/>
    </row>
    <row r="61" spans="1:7">
      <c r="A61" s="4" t="s">
        <v>21</v>
      </c>
      <c r="B61" s="4" t="s">
        <v>32</v>
      </c>
    </row>
    <row r="63" spans="1:7" ht="28.8">
      <c r="A63" s="5" t="s">
        <v>22</v>
      </c>
    </row>
    <row r="64" spans="1:7">
      <c r="A64" s="5" t="s">
        <v>29</v>
      </c>
      <c r="B64" s="3">
        <f>B57/B59</f>
        <v>0.61898001528884994</v>
      </c>
    </row>
    <row r="65" spans="1:2">
      <c r="A65" s="5"/>
      <c r="B65" s="3"/>
    </row>
    <row r="66" spans="1:2" ht="28.8">
      <c r="A66" s="5" t="s">
        <v>23</v>
      </c>
    </row>
    <row r="67" spans="1:2">
      <c r="A67" s="6" t="s">
        <v>30</v>
      </c>
    </row>
  </sheetData>
  <mergeCells count="3">
    <mergeCell ref="G11:K11"/>
    <mergeCell ref="A11:E11"/>
    <mergeCell ref="M11:Q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Ravikiran G Bailkeri</cp:lastModifiedBy>
  <dcterms:created xsi:type="dcterms:W3CDTF">2018-05-02T05:35:06Z</dcterms:created>
  <dcterms:modified xsi:type="dcterms:W3CDTF">2018-05-29T17:48:04Z</dcterms:modified>
</cp:coreProperties>
</file>