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R\iNeuron\Excel Assignments\"/>
    </mc:Choice>
  </mc:AlternateContent>
  <xr:revisionPtr revIDLastSave="0" documentId="13_ncr:1_{CD314661-3965-494A-8840-0B2BD793577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xercise 1" sheetId="1" r:id="rId1"/>
    <sheet name="Exercise 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3" l="1"/>
  <c r="E11" i="3"/>
  <c r="D11" i="3"/>
  <c r="C11" i="3"/>
  <c r="B11" i="3"/>
  <c r="F10" i="3"/>
  <c r="E10" i="3"/>
  <c r="D10" i="3"/>
  <c r="C10" i="3"/>
  <c r="B10" i="3"/>
  <c r="F9" i="3"/>
  <c r="E9" i="3"/>
  <c r="D9" i="3"/>
  <c r="C9" i="3"/>
  <c r="B9" i="3"/>
  <c r="F5" i="3"/>
  <c r="E5" i="3"/>
  <c r="D5" i="3"/>
  <c r="F4" i="3"/>
  <c r="E4" i="3"/>
  <c r="D4" i="3"/>
  <c r="F3" i="3"/>
  <c r="E3" i="3"/>
  <c r="D3" i="3"/>
  <c r="F2" i="3"/>
  <c r="E2" i="3"/>
  <c r="D2" i="3"/>
  <c r="C5" i="3"/>
  <c r="C4" i="3"/>
  <c r="C3" i="3"/>
  <c r="C2" i="3"/>
  <c r="B5" i="3"/>
  <c r="B4" i="3"/>
  <c r="B3" i="3"/>
  <c r="B2" i="3"/>
  <c r="F52" i="1"/>
  <c r="F49" i="1"/>
  <c r="F48" i="1"/>
  <c r="F47" i="1"/>
  <c r="F45" i="1"/>
  <c r="F44" i="1"/>
  <c r="F43" i="1"/>
  <c r="F42" i="1"/>
  <c r="F39" i="1"/>
  <c r="F38" i="1"/>
  <c r="F37" i="1"/>
  <c r="F36" i="1"/>
  <c r="F33" i="1"/>
  <c r="F32" i="1"/>
  <c r="F31" i="1"/>
  <c r="F30" i="1"/>
  <c r="F29" i="1"/>
</calcChain>
</file>

<file path=xl/sharedStrings.xml><?xml version="1.0" encoding="utf-8"?>
<sst xmlns="http://schemas.openxmlformats.org/spreadsheetml/2006/main" count="827" uniqueCount="75">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</sst>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</cellStyleXfs>
  <cellXfs count="19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3" fillId="0" borderId="2" xfId="0" applyFont="1" applyBorder="1" applyAlignment="1">
      <alignment horizontal="center"/>
    </xf>
  </cellXfs>
  <cellStyles count="4">
    <cellStyle name="Currency" xfId="1" builtinId="4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opLeftCell="A27" workbookViewId="0">
      <selection activeCell="H49" sqref="H49"/>
    </sheetView>
  </sheetViews>
  <sheetFormatPr defaultRowHeight="14.4" x14ac:dyDescent="0.3"/>
  <cols>
    <col min="2" max="2" width="10.33203125" bestFit="1" customWidth="1"/>
    <col min="3" max="3" width="17.44140625" customWidth="1"/>
    <col min="4" max="4" width="17.5546875" customWidth="1"/>
    <col min="7" max="7" width="13.33203125" customWidth="1"/>
  </cols>
  <sheetData>
    <row r="1" spans="1:7" ht="28.8" x14ac:dyDescent="0.3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7" x14ac:dyDescent="0.3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3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3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3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3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3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3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3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3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3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3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3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3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</row>
    <row r="15" spans="1:7" x14ac:dyDescent="0.3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3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 x14ac:dyDescent="0.3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 x14ac:dyDescent="0.3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 x14ac:dyDescent="0.3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 x14ac:dyDescent="0.3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 x14ac:dyDescent="0.3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 x14ac:dyDescent="0.3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 x14ac:dyDescent="0.3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7" x14ac:dyDescent="0.3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 x14ac:dyDescent="0.3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7" x14ac:dyDescent="0.3">
      <c r="F28" s="3" t="s">
        <v>23</v>
      </c>
    </row>
    <row r="29" spans="1:7" x14ac:dyDescent="0.3">
      <c r="E29" s="4" t="s">
        <v>35</v>
      </c>
      <c r="F29">
        <f>COUNTIF(G2:G25,"Boston")</f>
        <v>4</v>
      </c>
    </row>
    <row r="30" spans="1:7" x14ac:dyDescent="0.3">
      <c r="E30" s="4" t="s">
        <v>36</v>
      </c>
      <c r="F30">
        <f>COUNTIF(D2:D25,"microwave")</f>
        <v>5</v>
      </c>
    </row>
    <row r="31" spans="1:7" x14ac:dyDescent="0.3">
      <c r="E31" s="4" t="s">
        <v>37</v>
      </c>
      <c r="F31">
        <f>COUNTIFS(F2:F25, "truck 3")</f>
        <v>8</v>
      </c>
    </row>
    <row r="32" spans="1:7" x14ac:dyDescent="0.3">
      <c r="E32" s="4" t="s">
        <v>38</v>
      </c>
      <c r="F32">
        <f>COUNTIF(C2:C25, "Peter White")</f>
        <v>6</v>
      </c>
    </row>
    <row r="33" spans="5:6" x14ac:dyDescent="0.3">
      <c r="E33" s="4" t="s">
        <v>30</v>
      </c>
      <c r="F33">
        <f>COUNTIF(E2:E25,"&lt;20")</f>
        <v>9</v>
      </c>
    </row>
    <row r="35" spans="5:6" x14ac:dyDescent="0.3">
      <c r="F35" s="3" t="s">
        <v>24</v>
      </c>
    </row>
    <row r="36" spans="5:6" x14ac:dyDescent="0.3">
      <c r="E36" s="4" t="s">
        <v>27</v>
      </c>
      <c r="F36">
        <f>SUMIF(D2:D25,"refrigerator",E2:E25)</f>
        <v>105</v>
      </c>
    </row>
    <row r="37" spans="5:6" x14ac:dyDescent="0.3">
      <c r="E37" s="4" t="s">
        <v>28</v>
      </c>
      <c r="F37">
        <f>SUMIF(D2:D25,"washing machine",E2:E25)</f>
        <v>164</v>
      </c>
    </row>
    <row r="38" spans="5:6" x14ac:dyDescent="0.3">
      <c r="E38" s="4" t="s">
        <v>34</v>
      </c>
      <c r="F38">
        <f>SUMIF(F2:F25, "truck 4", E2:E25)</f>
        <v>156</v>
      </c>
    </row>
    <row r="39" spans="5:6" x14ac:dyDescent="0.3">
      <c r="E39" s="4" t="s">
        <v>44</v>
      </c>
      <c r="F39">
        <f>SUMIF(F2:F25, "truck*",E2:E25)</f>
        <v>511</v>
      </c>
    </row>
    <row r="41" spans="5:6" x14ac:dyDescent="0.3">
      <c r="E41" s="4"/>
      <c r="F41" s="3" t="s">
        <v>25</v>
      </c>
    </row>
    <row r="42" spans="5:6" x14ac:dyDescent="0.3">
      <c r="E42" s="4" t="s">
        <v>39</v>
      </c>
      <c r="F42">
        <f>COUNTIFS(D2:D25,D24,G2:G25,G24)</f>
        <v>2</v>
      </c>
    </row>
    <row r="43" spans="5:6" x14ac:dyDescent="0.3">
      <c r="E43" s="4" t="s">
        <v>40</v>
      </c>
      <c r="F43">
        <f>COUNTIFS(C2:C25,C23,F2:F25,F22)</f>
        <v>2</v>
      </c>
    </row>
    <row r="44" spans="5:6" x14ac:dyDescent="0.3">
      <c r="E44" s="4" t="s">
        <v>41</v>
      </c>
      <c r="F44">
        <f>COUNTIFS(G2:G25,G24,B2:B25,"&gt;03-02-2013")</f>
        <v>2</v>
      </c>
    </row>
    <row r="45" spans="5:6" x14ac:dyDescent="0.3">
      <c r="E45" s="4" t="s">
        <v>42</v>
      </c>
      <c r="F45">
        <f>COUNTIFS(B2:B25,"&gt;03-02-2013",B2:B25,"&lt;06-02-2013")</f>
        <v>9</v>
      </c>
    </row>
    <row r="46" spans="5:6" x14ac:dyDescent="0.3">
      <c r="F46" s="3" t="s">
        <v>26</v>
      </c>
    </row>
    <row r="47" spans="5:6" x14ac:dyDescent="0.3">
      <c r="E47" s="4" t="s">
        <v>31</v>
      </c>
      <c r="F47">
        <f>SUMIFS(E2:E25,D2:D25,"microwave",G2:G25,"NY")</f>
        <v>25</v>
      </c>
    </row>
    <row r="48" spans="5:6" x14ac:dyDescent="0.3">
      <c r="E48" s="4" t="s">
        <v>33</v>
      </c>
      <c r="F48">
        <f>SUMIFS(E2:E25,G2:G25,"Pittsburgh",F2:F25,"truck 1")</f>
        <v>75</v>
      </c>
    </row>
    <row r="49" spans="5:6" x14ac:dyDescent="0.3">
      <c r="E49" s="4" t="s">
        <v>43</v>
      </c>
      <c r="F49">
        <f>SUMIFS(E2:E25,B2:B25,"&gt;03-02-2013",B2:B25,"&lt;06-02-2013")</f>
        <v>194</v>
      </c>
    </row>
    <row r="52" spans="5:6" x14ac:dyDescent="0.3">
      <c r="E52" s="4" t="s">
        <v>32</v>
      </c>
      <c r="F52">
        <f>SUMIF(G2:G25,"NY",E2:E25)+SUMIF(G2:G25,"Baltimore",E2:E25)+SUMIF(G2:G25,"Philadelphia",E2:E25)</f>
        <v>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tabSelected="1" workbookViewId="0">
      <selection activeCell="B10" sqref="B10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8" customHeight="1" x14ac:dyDescent="0.3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3">
      <c r="A2" s="2" t="s">
        <v>49</v>
      </c>
      <c r="B2" s="2">
        <f>COUNTIF($B$16:$B$241,"shaving")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3">
      <c r="A3" s="9" t="s">
        <v>47</v>
      </c>
      <c r="B3" s="2">
        <f>COUNTIF($B$16:$B$241,"Washing and combing")</f>
        <v>46</v>
      </c>
      <c r="C3" s="2">
        <f t="shared" ref="C3:C5" si="0">SUMIFS($E$16:$E$241,$B$16:$B$241,A3)</f>
        <v>1934</v>
      </c>
      <c r="D3" s="2">
        <f t="shared" ref="D3:D5" si="1">COUNTIFS($D$16:$D$241,"cash",$B$16:$B$241,A3)</f>
        <v>31</v>
      </c>
      <c r="E3" s="2">
        <f t="shared" ref="E3:E5" si="2">COUNTIFS($D$16:$D$241,"credit card",$B$16:$B$241,A3)</f>
        <v>15</v>
      </c>
      <c r="F3" s="2">
        <f t="shared" ref="F3:F5" si="3">SUMIFS($E$16:$E$241,$D$16:$D$241,"cash",$B$16:$B$241,A3)</f>
        <v>1350</v>
      </c>
    </row>
    <row r="4" spans="1:6" x14ac:dyDescent="0.3">
      <c r="A4" s="10" t="s">
        <v>48</v>
      </c>
      <c r="B4" s="2">
        <f>COUNTIF($B$16:$B$241,"dyeing")</f>
        <v>50</v>
      </c>
      <c r="C4" s="2">
        <f t="shared" si="0"/>
        <v>1650</v>
      </c>
      <c r="D4" s="2">
        <f t="shared" si="1"/>
        <v>35</v>
      </c>
      <c r="E4" s="2">
        <f t="shared" si="2"/>
        <v>15</v>
      </c>
      <c r="F4" s="2">
        <f t="shared" si="3"/>
        <v>1155</v>
      </c>
    </row>
    <row r="5" spans="1:6" x14ac:dyDescent="0.3">
      <c r="A5" s="2" t="s">
        <v>52</v>
      </c>
      <c r="B5" s="2">
        <f>COUNTIF($B$16:$B$241,A5)</f>
        <v>32</v>
      </c>
      <c r="C5" s="2">
        <f t="shared" si="0"/>
        <v>1119</v>
      </c>
      <c r="D5" s="2">
        <f t="shared" si="1"/>
        <v>21</v>
      </c>
      <c r="E5" s="2">
        <f t="shared" si="2"/>
        <v>11</v>
      </c>
      <c r="F5" s="2">
        <f t="shared" si="3"/>
        <v>735</v>
      </c>
    </row>
    <row r="6" spans="1:6" x14ac:dyDescent="0.3">
      <c r="A6" s="17"/>
      <c r="B6" s="17"/>
      <c r="C6" s="17"/>
      <c r="D6" s="17"/>
      <c r="E6" s="17"/>
      <c r="F6" s="17"/>
    </row>
    <row r="8" spans="1:6" ht="47.25" customHeight="1" x14ac:dyDescent="0.3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3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0</v>
      </c>
    </row>
    <row r="10" spans="1:6" x14ac:dyDescent="0.3">
      <c r="A10" s="9" t="s">
        <v>54</v>
      </c>
      <c r="B10" s="2">
        <f t="shared" ref="B10:B11" si="4">COUNTIFS($C$16:$C$241,A10)</f>
        <v>31</v>
      </c>
      <c r="C10" s="2">
        <f t="shared" ref="C10:C11" si="5">SUMIFS($E$16:$E$241,$C$16:$C$241,A10)</f>
        <v>965</v>
      </c>
      <c r="D10" s="2">
        <f t="shared" ref="D10:D11" si="6">COUNTIFS($C$16:$C$241,A10,$B$16:$B$241,"Shaving")</f>
        <v>8</v>
      </c>
      <c r="E10" s="2">
        <f t="shared" ref="E10:E11" si="7">COUNTIFS($C$16:$C$241,A10,$B$16:$B$241,"Kids")</f>
        <v>1</v>
      </c>
      <c r="F10" s="2">
        <f t="shared" ref="F10:F11" si="8">SUMIFS($E$16:$E$241,$C$16:$C$241,A10,$B$16:$B$241,"Shaving",$A$16:$A$241,"&gt;=5/10/2013",$A$16:$A$241,"&lt;=5/20/2013")</f>
        <v>0</v>
      </c>
    </row>
    <row r="11" spans="1:6" x14ac:dyDescent="0.3">
      <c r="A11" s="9" t="s">
        <v>56</v>
      </c>
      <c r="B11" s="2">
        <f t="shared" si="4"/>
        <v>23</v>
      </c>
      <c r="C11" s="2">
        <f t="shared" si="5"/>
        <v>701</v>
      </c>
      <c r="D11" s="2">
        <f t="shared" si="6"/>
        <v>5</v>
      </c>
      <c r="E11" s="2">
        <f t="shared" si="7"/>
        <v>1</v>
      </c>
      <c r="F11" s="2">
        <f t="shared" si="8"/>
        <v>0</v>
      </c>
    </row>
    <row r="12" spans="1:6" x14ac:dyDescent="0.3">
      <c r="B12" s="16"/>
    </row>
    <row r="13" spans="1:6" x14ac:dyDescent="0.3">
      <c r="B13" s="16"/>
    </row>
    <row r="14" spans="1:6" x14ac:dyDescent="0.3">
      <c r="A14" s="18" t="s">
        <v>65</v>
      </c>
      <c r="B14" s="18"/>
      <c r="C14" s="18"/>
      <c r="D14" s="18"/>
      <c r="E14" s="18"/>
    </row>
    <row r="15" spans="1:6" x14ac:dyDescent="0.3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3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3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3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3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3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3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3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3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3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3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3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3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3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3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3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3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3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3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3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3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3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3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3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3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3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3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3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3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3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3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3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3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3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3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3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3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3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3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3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3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3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3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3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3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3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3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3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3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3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3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3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3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3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3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3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3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3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3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3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3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3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3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3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3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3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3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3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3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3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3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3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3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3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3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3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3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3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3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3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3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3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3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3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3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3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3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3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3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3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3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3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3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3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3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3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3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3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3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3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3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3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3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3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3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3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3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3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3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3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3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3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3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3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3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3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3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3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3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3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3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3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3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3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3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3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3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3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3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3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3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3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3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3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3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3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3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3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3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3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3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3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3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3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3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3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3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3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3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3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3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3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3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3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3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3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3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3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3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3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3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3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3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3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3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3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3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3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3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3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3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3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3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3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3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3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3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3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3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3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3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3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3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3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3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3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3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3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3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3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3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3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3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3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3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3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3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3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3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3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3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3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3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3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3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3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3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3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3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3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3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3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3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3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3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3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3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3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3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3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3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3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3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3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3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3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Ravi Kumar</cp:lastModifiedBy>
  <dcterms:created xsi:type="dcterms:W3CDTF">2013-06-05T17:23:06Z</dcterms:created>
  <dcterms:modified xsi:type="dcterms:W3CDTF">2022-08-09T17:03:11Z</dcterms:modified>
</cp:coreProperties>
</file>