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tion" sheetId="1" r:id="rId4"/>
    <sheet state="visible" name="Player list" sheetId="2" r:id="rId5"/>
  </sheets>
  <definedNames/>
  <calcPr/>
</workbook>
</file>

<file path=xl/sharedStrings.xml><?xml version="1.0" encoding="utf-8"?>
<sst xmlns="http://schemas.openxmlformats.org/spreadsheetml/2006/main" count="224" uniqueCount="78">
  <si>
    <t xml:space="preserve">Shapener </t>
  </si>
  <si>
    <t>Google</t>
  </si>
  <si>
    <t>Netflix</t>
  </si>
  <si>
    <t>Amazon</t>
  </si>
  <si>
    <t>Next Random Player</t>
  </si>
  <si>
    <t>Players</t>
  </si>
  <si>
    <t>Purchase Price</t>
  </si>
  <si>
    <t>Category</t>
  </si>
  <si>
    <t>Shubman Gill</t>
  </si>
  <si>
    <t>Sanju Samson</t>
  </si>
  <si>
    <t>Sarfaraz Khan</t>
  </si>
  <si>
    <t>Ruturaj Gaikwad</t>
  </si>
  <si>
    <t>Rinku Singh</t>
  </si>
  <si>
    <t>Mitchell Starc</t>
  </si>
  <si>
    <t>Virat Kohli</t>
  </si>
  <si>
    <t xml:space="preserve"> All bids are in 1000,00 increments</t>
  </si>
  <si>
    <t>All bids are in 1000,00 increments</t>
  </si>
  <si>
    <t>Total Indians</t>
  </si>
  <si>
    <t>Total Overseas</t>
  </si>
  <si>
    <t>Total palyers</t>
  </si>
  <si>
    <t>Player in focus</t>
  </si>
  <si>
    <t>Player left</t>
  </si>
  <si>
    <t>Last Player Sold</t>
  </si>
  <si>
    <t>Bid by  Team</t>
  </si>
  <si>
    <t>Original Price</t>
  </si>
  <si>
    <t>Sale Price</t>
  </si>
  <si>
    <t>Current Price</t>
  </si>
  <si>
    <t>Player Sold</t>
  </si>
  <si>
    <t>Bid by Team</t>
  </si>
  <si>
    <t>Player Names</t>
  </si>
  <si>
    <t>Selling Price</t>
  </si>
  <si>
    <t>Sold</t>
  </si>
  <si>
    <t>Sold To</t>
  </si>
  <si>
    <t>Yuzvendra Chahal</t>
  </si>
  <si>
    <t>Harry Brook</t>
  </si>
  <si>
    <t>Overseas</t>
  </si>
  <si>
    <t>Travis Head</t>
  </si>
  <si>
    <t>Unsold</t>
  </si>
  <si>
    <t>Indian</t>
  </si>
  <si>
    <t>Rohit Sharma</t>
  </si>
  <si>
    <t>KL Rahul</t>
  </si>
  <si>
    <t>Next Random player</t>
  </si>
  <si>
    <t>T Natarajan</t>
  </si>
  <si>
    <t>Ravindra Jadeja</t>
  </si>
  <si>
    <t>Jasprit Bumrah</t>
  </si>
  <si>
    <t>Hardik Pandya</t>
  </si>
  <si>
    <t>Suryakumar Yadav</t>
  </si>
  <si>
    <t>Ishan Kishan</t>
  </si>
  <si>
    <t>MS Dhoni</t>
  </si>
  <si>
    <t>Yuvraj Singh</t>
  </si>
  <si>
    <t>Rahul Dravid</t>
  </si>
  <si>
    <t>Anil Kumble</t>
  </si>
  <si>
    <t>Pat Cummins</t>
  </si>
  <si>
    <t>Daryl Mitchell</t>
  </si>
  <si>
    <t>Alzarri Joseph</t>
  </si>
  <si>
    <t>Rilee Rossouw</t>
  </si>
  <si>
    <t>Rovman Powell</t>
  </si>
  <si>
    <t>Kuldeep Yadav</t>
  </si>
  <si>
    <t>Gautam Gambhir</t>
  </si>
  <si>
    <t>Zaheer Khan</t>
  </si>
  <si>
    <t>Mohammed Siraj</t>
  </si>
  <si>
    <t>Prithvi Shaw</t>
  </si>
  <si>
    <t>Washington Sundar</t>
  </si>
  <si>
    <t>Shivam Dube</t>
  </si>
  <si>
    <t>Shreyas Iyer</t>
  </si>
  <si>
    <t>Axar Patel</t>
  </si>
  <si>
    <t>Ravi Bishnoi</t>
  </si>
  <si>
    <t>Shahbaz Ahmed</t>
  </si>
  <si>
    <t>Arshdeep Singh</t>
  </si>
  <si>
    <t>Mayank Agarwal</t>
  </si>
  <si>
    <t>Varun Chakravarthy</t>
  </si>
  <si>
    <t>Deepak Chahar</t>
  </si>
  <si>
    <t>Rahul Tripathi</t>
  </si>
  <si>
    <t>Harshal Patel</t>
  </si>
  <si>
    <t>Yashasvi Jaiswal</t>
  </si>
  <si>
    <t>Umran Malik</t>
  </si>
  <si>
    <t>Devdutt Padikkal</t>
  </si>
  <si>
    <t>Krishnappa Gowtham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</si>
</sst>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164" xfId="0" applyAlignment="1" applyFont="1" applyNumberFormat="1">
      <alignment readingOrder="0"/>
    </xf>
    <xf borderId="0" fillId="3" fontId="2" numFmtId="0" xfId="0" applyFill="1" applyFont="1"/>
    <xf borderId="0" fillId="4" fontId="1" numFmtId="0" xfId="0" applyAlignment="1" applyFill="1" applyFont="1">
      <alignment readingOrder="0"/>
    </xf>
    <xf borderId="0" fillId="4" fontId="2" numFmtId="0" xfId="0" applyFont="1"/>
    <xf borderId="0" fillId="4" fontId="2" numFmtId="164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Font="1"/>
    <xf borderId="0" fillId="5" fontId="2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Font="1"/>
    <xf borderId="0" fillId="6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 vertical="center"/>
    </xf>
    <xf borderId="0" fillId="7" fontId="2" numFmtId="0" xfId="0" applyFont="1"/>
    <xf borderId="0" fillId="7" fontId="3" numFmtId="0" xfId="0" applyAlignment="1" applyFont="1">
      <alignment horizontal="center" readingOrder="0" vertical="center"/>
    </xf>
    <xf borderId="0" fillId="8" fontId="1" numFmtId="0" xfId="0" applyAlignment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2" numFmtId="0" xfId="0" applyFont="1"/>
    <xf borderId="0" fillId="9" fontId="2" numFmtId="0" xfId="0" applyAlignment="1" applyFont="1">
      <alignment readingOrder="0"/>
    </xf>
    <xf borderId="0" fillId="9" fontId="1" numFmtId="0" xfId="0" applyFont="1"/>
    <xf borderId="0" fillId="9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26</xdr:row>
      <xdr:rowOff>66675</xdr:rowOff>
    </xdr:from>
    <xdr:ext cx="923925" cy="466725"/>
    <xdr:sp>
      <xdr:nvSpPr>
        <xdr:cNvPr id="3" name="Shape 3"/>
        <xdr:cNvSpPr/>
      </xdr:nvSpPr>
      <xdr:spPr>
        <a:xfrm>
          <a:off x="205050" y="215200"/>
          <a:ext cx="903300" cy="446700"/>
        </a:xfrm>
        <a:prstGeom prst="flowChartAlternateProcess">
          <a:avLst/>
        </a:prstGeom>
        <a:solidFill>
          <a:srgbClr val="1C4587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SOLD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16</xdr:row>
      <xdr:rowOff>190500</xdr:rowOff>
    </xdr:from>
    <xdr:ext cx="2867025" cy="609600"/>
    <xdr:grpSp>
      <xdr:nvGrpSpPr>
        <xdr:cNvPr id="2" name="Shape 2" title="Drawing"/>
        <xdr:cNvGrpSpPr/>
      </xdr:nvGrpSpPr>
      <xdr:grpSpPr>
        <a:xfrm>
          <a:off x="2438275" y="1027275"/>
          <a:ext cx="2476800" cy="903600"/>
          <a:chOff x="2438275" y="1027275"/>
          <a:chExt cx="2476800" cy="903600"/>
        </a:xfrm>
      </xdr:grpSpPr>
      <xdr:sp>
        <xdr:nvSpPr>
          <xdr:cNvPr id="4" name="Shape 4"/>
          <xdr:cNvSpPr/>
        </xdr:nvSpPr>
        <xdr:spPr>
          <a:xfrm>
            <a:off x="2438275" y="1027275"/>
            <a:ext cx="2476800" cy="9036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      </a:t>
            </a:r>
            <a:r>
              <a:rPr b="1" lang="en-US" sz="1100"/>
              <a:t>BID ON PLAYER</a:t>
            </a:r>
            <a:endParaRPr b="1" sz="900"/>
          </a:p>
        </xdr:txBody>
      </xdr:sp>
      <xdr:pic>
        <xdr:nvPicPr>
          <xdr:cNvPr id="5" name="Shape 5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859450" y="1027275"/>
            <a:ext cx="1055550" cy="9036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3</xdr:col>
      <xdr:colOff>161925</xdr:colOff>
      <xdr:row>16</xdr:row>
      <xdr:rowOff>190500</xdr:rowOff>
    </xdr:from>
    <xdr:ext cx="2867025" cy="609600"/>
    <xdr:grpSp>
      <xdr:nvGrpSpPr>
        <xdr:cNvPr id="2" name="Shape 2" title="Drawing"/>
        <xdr:cNvGrpSpPr/>
      </xdr:nvGrpSpPr>
      <xdr:grpSpPr>
        <a:xfrm>
          <a:off x="1869800" y="682150"/>
          <a:ext cx="2781600" cy="954300"/>
          <a:chOff x="1869800" y="682150"/>
          <a:chExt cx="2781600" cy="954300"/>
        </a:xfrm>
      </xdr:grpSpPr>
      <xdr:sp>
        <xdr:nvSpPr>
          <xdr:cNvPr id="6" name="Shape 6"/>
          <xdr:cNvSpPr/>
        </xdr:nvSpPr>
        <xdr:spPr>
          <a:xfrm>
            <a:off x="1869800" y="682150"/>
            <a:ext cx="2781600" cy="9543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    </a:t>
            </a:r>
            <a:r>
              <a:rPr b="1" lang="en-US" sz="1100"/>
              <a:t> </a:t>
            </a:r>
            <a:r>
              <a:rPr b="1" lang="en-US" sz="1100"/>
              <a:t>BID ON PLAYER</a:t>
            </a:r>
            <a:endParaRPr b="1" sz="1100"/>
          </a:p>
        </xdr:txBody>
      </xdr:sp>
      <xdr:pic>
        <xdr:nvPicPr>
          <xdr:cNvPr id="7" name="Shape 7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534575" y="682150"/>
            <a:ext cx="1116726" cy="95429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161925</xdr:colOff>
      <xdr:row>16</xdr:row>
      <xdr:rowOff>152400</xdr:rowOff>
    </xdr:from>
    <xdr:ext cx="2867025" cy="609600"/>
    <xdr:grpSp>
      <xdr:nvGrpSpPr>
        <xdr:cNvPr id="2" name="Shape 2" title="Drawing"/>
        <xdr:cNvGrpSpPr/>
      </xdr:nvGrpSpPr>
      <xdr:grpSpPr>
        <a:xfrm>
          <a:off x="2113425" y="1006975"/>
          <a:ext cx="2487000" cy="761400"/>
          <a:chOff x="2113425" y="1006975"/>
          <a:chExt cx="2487000" cy="761400"/>
        </a:xfrm>
      </xdr:grpSpPr>
      <xdr:sp>
        <xdr:nvSpPr>
          <xdr:cNvPr id="8" name="Shape 8"/>
          <xdr:cNvSpPr/>
        </xdr:nvSpPr>
        <xdr:spPr>
          <a:xfrm>
            <a:off x="2113425" y="1006975"/>
            <a:ext cx="2487000" cy="7614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  </a:t>
            </a:r>
            <a:r>
              <a:rPr b="1" lang="en-US" sz="1100"/>
              <a:t>BID ON PLAYER</a:t>
            </a:r>
            <a:endParaRPr b="1" sz="1100"/>
          </a:p>
        </xdr:txBody>
      </xdr:sp>
      <xdr:pic>
        <xdr:nvPicPr>
          <xdr:cNvPr id="9" name="Shape 9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524425" y="1006975"/>
            <a:ext cx="1076000" cy="7614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11</xdr:col>
      <xdr:colOff>95250</xdr:colOff>
      <xdr:row>16</xdr:row>
      <xdr:rowOff>190500</xdr:rowOff>
    </xdr:from>
    <xdr:ext cx="2867025" cy="571500"/>
    <xdr:grpSp>
      <xdr:nvGrpSpPr>
        <xdr:cNvPr id="2" name="Shape 2" title="Drawing"/>
        <xdr:cNvGrpSpPr/>
      </xdr:nvGrpSpPr>
      <xdr:grpSpPr>
        <a:xfrm>
          <a:off x="1737850" y="1098325"/>
          <a:ext cx="2700300" cy="812100"/>
          <a:chOff x="1737850" y="1098325"/>
          <a:chExt cx="2700300" cy="812100"/>
        </a:xfrm>
      </xdr:grpSpPr>
      <xdr:sp>
        <xdr:nvSpPr>
          <xdr:cNvPr id="10" name="Shape 10"/>
          <xdr:cNvSpPr/>
        </xdr:nvSpPr>
        <xdr:spPr>
          <a:xfrm>
            <a:off x="1737850" y="1098325"/>
            <a:ext cx="2700300" cy="812100"/>
          </a:xfrm>
          <a:prstGeom prst="rect">
            <a:avLst/>
          </a:prstGeom>
          <a:solidFill>
            <a:srgbClr val="FFFF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100"/>
              <a:t>BID ON PLAYER</a:t>
            </a:r>
            <a:endParaRPr b="1" sz="1100"/>
          </a:p>
        </xdr:txBody>
      </xdr:sp>
      <xdr:pic>
        <xdr:nvPicPr>
          <xdr:cNvPr id="11" name="Shape 11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3331550" y="1098325"/>
            <a:ext cx="1106600" cy="8121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13"/>
    <col customWidth="1" min="8" max="8" width="2.38"/>
    <col customWidth="1" min="12" max="12" width="1.63"/>
    <col customWidth="1" min="19" max="19" width="17.25"/>
  </cols>
  <sheetData>
    <row r="1">
      <c r="A1" s="1" t="s">
        <v>0</v>
      </c>
      <c r="B1" s="2"/>
      <c r="C1" s="3">
        <f>(100000000-SUM(B4:B15))</f>
        <v>79750000</v>
      </c>
      <c r="D1" s="4"/>
      <c r="E1" s="5" t="s">
        <v>1</v>
      </c>
      <c r="F1" s="6"/>
      <c r="G1" s="7">
        <f>(100000000-SUM(F4:F15))</f>
        <v>99680000</v>
      </c>
      <c r="H1" s="4"/>
      <c r="I1" s="8" t="s">
        <v>2</v>
      </c>
      <c r="J1" s="9"/>
      <c r="K1" s="10">
        <f>(100000000-SUM(J4:J15))</f>
        <v>99940000</v>
      </c>
      <c r="L1" s="4"/>
      <c r="M1" s="11" t="s">
        <v>3</v>
      </c>
      <c r="N1" s="12"/>
      <c r="O1" s="13">
        <f>(100000000-SUM(N4:N15))</f>
        <v>79880000</v>
      </c>
      <c r="P1" s="4"/>
      <c r="S1" s="14" t="s">
        <v>4</v>
      </c>
    </row>
    <row r="2">
      <c r="A2" s="2"/>
      <c r="B2" s="2"/>
      <c r="C2" s="2"/>
      <c r="D2" s="4"/>
      <c r="E2" s="6"/>
      <c r="F2" s="6"/>
      <c r="G2" s="6"/>
      <c r="H2" s="4"/>
      <c r="I2" s="9"/>
      <c r="J2" s="9"/>
      <c r="K2" s="9"/>
      <c r="L2" s="4"/>
      <c r="M2" s="12"/>
      <c r="N2" s="12"/>
      <c r="O2" s="12"/>
      <c r="P2" s="4"/>
    </row>
    <row r="3">
      <c r="A3" s="15" t="s">
        <v>5</v>
      </c>
      <c r="B3" s="15" t="s">
        <v>6</v>
      </c>
      <c r="C3" s="15" t="s">
        <v>7</v>
      </c>
      <c r="D3" s="4"/>
      <c r="E3" s="16" t="s">
        <v>5</v>
      </c>
      <c r="F3" s="16" t="s">
        <v>6</v>
      </c>
      <c r="G3" s="16" t="s">
        <v>7</v>
      </c>
      <c r="H3" s="4"/>
      <c r="I3" s="17" t="s">
        <v>5</v>
      </c>
      <c r="J3" s="17" t="s">
        <v>6</v>
      </c>
      <c r="K3" s="17" t="s">
        <v>7</v>
      </c>
      <c r="L3" s="4"/>
      <c r="M3" s="18" t="s">
        <v>5</v>
      </c>
      <c r="N3" s="18" t="s">
        <v>6</v>
      </c>
      <c r="O3" s="18" t="s">
        <v>7</v>
      </c>
      <c r="P3" s="4"/>
    </row>
    <row r="4">
      <c r="A4" s="15" t="s">
        <v>8</v>
      </c>
      <c r="B4" s="19">
        <v>2.001E7</v>
      </c>
      <c r="C4" s="2" t="str">
        <f>IFNA(VLOOKUP(A4,'Player list'!A2:$F$53,4,FALSE),)</f>
        <v>Indian</v>
      </c>
      <c r="D4" s="4"/>
      <c r="E4" s="16" t="s">
        <v>9</v>
      </c>
      <c r="F4" s="20">
        <v>110000.0</v>
      </c>
      <c r="G4" s="6" t="str">
        <f>IFNA(VLOOKUP(E4,'Player list'!A2:F53,4,FALSE),)</f>
        <v>Indian</v>
      </c>
      <c r="H4" s="4"/>
      <c r="I4" s="17" t="s">
        <v>10</v>
      </c>
      <c r="J4" s="21">
        <v>60000.0</v>
      </c>
      <c r="K4" s="9" t="str">
        <f>IFNA(VLOOKUP(I4,'Player list'!A2:F53,4,FALSE))</f>
        <v>Indian</v>
      </c>
      <c r="L4" s="4"/>
      <c r="M4" s="18" t="s">
        <v>11</v>
      </c>
      <c r="N4" s="22">
        <v>110000.0</v>
      </c>
      <c r="O4" s="12" t="str">
        <f>IFNA(VLOOKUP(M4,'Player list'!A2:F53,4,FALSE))</f>
        <v>Indian</v>
      </c>
      <c r="P4" s="4"/>
    </row>
    <row r="5">
      <c r="A5" s="15" t="s">
        <v>12</v>
      </c>
      <c r="B5" s="19">
        <v>240000.0</v>
      </c>
      <c r="C5" s="2" t="str">
        <f>IFNA(VLOOKUP(A5,'Player list'!A3:$F$53,4,FALSE),)</f>
        <v>Indian</v>
      </c>
      <c r="D5" s="4"/>
      <c r="E5" s="16" t="s">
        <v>13</v>
      </c>
      <c r="F5" s="20">
        <v>210000.0</v>
      </c>
      <c r="G5" s="6" t="str">
        <f>IFNA(VLOOKUP(E5,'Player list'!A3:F54,4,FALSE),)</f>
        <v>Overseas</v>
      </c>
      <c r="H5" s="4"/>
      <c r="I5" s="9"/>
      <c r="J5" s="9"/>
      <c r="K5" s="9" t="str">
        <f>IFNA(VLOOKUP(I5,'Player list'!A3:F54,4,FALSE))</f>
        <v/>
      </c>
      <c r="L5" s="4"/>
      <c r="M5" s="18" t="s">
        <v>14</v>
      </c>
      <c r="N5" s="22">
        <v>2.001E7</v>
      </c>
      <c r="O5" s="12" t="str">
        <f>IFNA(VLOOKUP(M5,'Player list'!A3:F54,4,FALSE))</f>
        <v>Indian</v>
      </c>
      <c r="P5" s="4"/>
    </row>
    <row r="6">
      <c r="A6" s="2"/>
      <c r="B6" s="2"/>
      <c r="C6" s="2" t="str">
        <f>IFNA(VLOOKUP(A6,'Player list'!A4:$F$53,4,FALSE),)</f>
        <v/>
      </c>
      <c r="D6" s="4"/>
      <c r="E6" s="6"/>
      <c r="F6" s="6"/>
      <c r="G6" s="6" t="str">
        <f>IFNA(VLOOKUP(E6,'Player list'!A4:F55,4,FALSE),)</f>
        <v/>
      </c>
      <c r="H6" s="4"/>
      <c r="I6" s="9"/>
      <c r="J6" s="9"/>
      <c r="K6" s="9" t="str">
        <f>IFNA(VLOOKUP(I6,'Player list'!A4:F55,4,FALSE))</f>
        <v/>
      </c>
      <c r="L6" s="4"/>
      <c r="M6" s="12"/>
      <c r="N6" s="12"/>
      <c r="O6" s="12" t="str">
        <f>IFNA(VLOOKUP(M6,'Player list'!A4:F55,4,FALSE))</f>
        <v/>
      </c>
      <c r="P6" s="4"/>
    </row>
    <row r="7">
      <c r="A7" s="2"/>
      <c r="B7" s="2"/>
      <c r="C7" s="2" t="str">
        <f>IFNA(VLOOKUP(A7,'Player list'!A5:$F$53,4,FALSE),)</f>
        <v/>
      </c>
      <c r="D7" s="4"/>
      <c r="E7" s="6"/>
      <c r="F7" s="6"/>
      <c r="G7" s="6" t="str">
        <f>IFNA(VLOOKUP(E7,'Player list'!A5:F56,4,FALSE),)</f>
        <v/>
      </c>
      <c r="H7" s="4"/>
      <c r="I7" s="9"/>
      <c r="J7" s="9"/>
      <c r="K7" s="9" t="str">
        <f>IFNA(VLOOKUP(I7,'Player list'!A5:F56,4,FALSE))</f>
        <v/>
      </c>
      <c r="L7" s="4"/>
      <c r="M7" s="12"/>
      <c r="N7" s="12"/>
      <c r="O7" s="12" t="str">
        <f>IFNA(VLOOKUP(M7,'Player list'!A5:F56,4,FALSE))</f>
        <v/>
      </c>
      <c r="P7" s="4"/>
    </row>
    <row r="8">
      <c r="A8" s="2"/>
      <c r="B8" s="2"/>
      <c r="C8" s="2" t="str">
        <f>IFNA(VLOOKUP(A8,'Player list'!A6:$F$53,4,FALSE),)</f>
        <v/>
      </c>
      <c r="D8" s="4"/>
      <c r="E8" s="6"/>
      <c r="F8" s="6"/>
      <c r="G8" s="6" t="str">
        <f>IFNA(VLOOKUP(E8,'Player list'!A6:F57,4,FALSE),)</f>
        <v/>
      </c>
      <c r="H8" s="4"/>
      <c r="I8" s="9"/>
      <c r="J8" s="9"/>
      <c r="K8" s="9" t="str">
        <f>IFNA(VLOOKUP(I8,'Player list'!A6:F57,4,FALSE))</f>
        <v/>
      </c>
      <c r="L8" s="4"/>
      <c r="M8" s="12"/>
      <c r="N8" s="12"/>
      <c r="O8" s="12" t="str">
        <f>IFNA(VLOOKUP(M8,'Player list'!A6:F57,4,FALSE))</f>
        <v/>
      </c>
      <c r="P8" s="4"/>
    </row>
    <row r="9">
      <c r="A9" s="2"/>
      <c r="B9" s="2"/>
      <c r="C9" s="2" t="str">
        <f>IFNA(VLOOKUP(A9,'Player list'!A7:$F$53,4,FALSE),)</f>
        <v/>
      </c>
      <c r="D9" s="4"/>
      <c r="E9" s="6"/>
      <c r="F9" s="6"/>
      <c r="G9" s="6" t="str">
        <f>IFNA(VLOOKUP(E9,'Player list'!A7:F58,4,FALSE),)</f>
        <v/>
      </c>
      <c r="H9" s="4"/>
      <c r="I9" s="9"/>
      <c r="J9" s="9"/>
      <c r="K9" s="9" t="str">
        <f>IFNA(VLOOKUP(I9,'Player list'!A7:F58,4,FALSE))</f>
        <v/>
      </c>
      <c r="L9" s="4"/>
      <c r="M9" s="12"/>
      <c r="N9" s="12"/>
      <c r="O9" s="12" t="str">
        <f>IFNA(VLOOKUP(M9,'Player list'!A7:F58,4,FALSE))</f>
        <v/>
      </c>
      <c r="P9" s="4"/>
    </row>
    <row r="10">
      <c r="A10" s="2"/>
      <c r="B10" s="2"/>
      <c r="C10" s="2" t="str">
        <f>IFNA(VLOOKUP(A10,'Player list'!A8:$F$53,4,FALSE),)</f>
        <v/>
      </c>
      <c r="D10" s="4"/>
      <c r="E10" s="6"/>
      <c r="F10" s="6"/>
      <c r="G10" s="6" t="str">
        <f>IFNA(VLOOKUP(E10,'Player list'!A8:F59,4,FALSE),)</f>
        <v/>
      </c>
      <c r="H10" s="4"/>
      <c r="I10" s="9"/>
      <c r="J10" s="9"/>
      <c r="K10" s="9" t="str">
        <f>IFNA(VLOOKUP(I10,'Player list'!A8:F59,4,FALSE))</f>
        <v/>
      </c>
      <c r="L10" s="4"/>
      <c r="M10" s="12"/>
      <c r="N10" s="12"/>
      <c r="O10" s="12" t="str">
        <f>IFNA(VLOOKUP(M10,'Player list'!A8:F59,4,FALSE))</f>
        <v/>
      </c>
      <c r="P10" s="4"/>
    </row>
    <row r="11">
      <c r="A11" s="2"/>
      <c r="B11" s="2"/>
      <c r="C11" s="2" t="str">
        <f>IFNA(VLOOKUP(A11,'Player list'!A9:$F$53,4,FALSE),)</f>
        <v/>
      </c>
      <c r="D11" s="4"/>
      <c r="E11" s="6"/>
      <c r="F11" s="6"/>
      <c r="G11" s="6" t="str">
        <f>IFNA(VLOOKUP(E11,'Player list'!A9:F60,4,FALSE),)</f>
        <v/>
      </c>
      <c r="H11" s="4"/>
      <c r="I11" s="9"/>
      <c r="J11" s="9"/>
      <c r="K11" s="9" t="str">
        <f>IFNA(VLOOKUP(I11,'Player list'!A9:F60,4,FALSE))</f>
        <v/>
      </c>
      <c r="L11" s="4"/>
      <c r="M11" s="12"/>
      <c r="N11" s="12"/>
      <c r="O11" s="12" t="str">
        <f>IFNA(VLOOKUP(M11,'Player list'!A9:F60,4,FALSE))</f>
        <v/>
      </c>
      <c r="P11" s="4"/>
    </row>
    <row r="12">
      <c r="A12" s="2"/>
      <c r="B12" s="2"/>
      <c r="C12" s="2" t="str">
        <f>IFNA(VLOOKUP(A12,'Player list'!A10:$F$53,4,FALSE),)</f>
        <v/>
      </c>
      <c r="D12" s="4"/>
      <c r="E12" s="6"/>
      <c r="F12" s="6"/>
      <c r="G12" s="6" t="str">
        <f>IFNA(VLOOKUP(E12,'Player list'!A10:F61,4,FALSE),)</f>
        <v/>
      </c>
      <c r="H12" s="4"/>
      <c r="I12" s="9"/>
      <c r="J12" s="9"/>
      <c r="K12" s="9" t="str">
        <f>IFNA(VLOOKUP(I12,'Player list'!A10:F61,4,FALSE))</f>
        <v/>
      </c>
      <c r="L12" s="4"/>
      <c r="M12" s="12"/>
      <c r="N12" s="12"/>
      <c r="O12" s="12" t="str">
        <f>IFNA(VLOOKUP(M12,'Player list'!A10:F61,4,FALSE))</f>
        <v/>
      </c>
      <c r="P12" s="4"/>
    </row>
    <row r="13">
      <c r="A13" s="2"/>
      <c r="B13" s="2"/>
      <c r="C13" s="2" t="str">
        <f>IFNA(VLOOKUP(A13,'Player list'!A11:$F$53,4,FALSE),)</f>
        <v/>
      </c>
      <c r="D13" s="4"/>
      <c r="E13" s="6"/>
      <c r="F13" s="6"/>
      <c r="G13" s="6" t="str">
        <f>IFNA(VLOOKUP(E13,'Player list'!A11:F62,4,FALSE),)</f>
        <v/>
      </c>
      <c r="H13" s="4"/>
      <c r="I13" s="9"/>
      <c r="J13" s="9"/>
      <c r="K13" s="9" t="str">
        <f>IFNA(VLOOKUP(I13,'Player list'!A11:F62,4,FALSE))</f>
        <v/>
      </c>
      <c r="L13" s="4"/>
      <c r="M13" s="12"/>
      <c r="N13" s="12"/>
      <c r="O13" s="12" t="str">
        <f>IFNA(VLOOKUP(M13,'Player list'!A11:F62,4,FALSE))</f>
        <v/>
      </c>
      <c r="P13" s="4"/>
    </row>
    <row r="14">
      <c r="A14" s="2"/>
      <c r="B14" s="2"/>
      <c r="C14" s="2" t="str">
        <f>IFNA(VLOOKUP(A14,'Player list'!A12:$F$53,4,FALSE),)</f>
        <v/>
      </c>
      <c r="D14" s="4"/>
      <c r="E14" s="6"/>
      <c r="F14" s="6"/>
      <c r="G14" s="6" t="str">
        <f>IFNA(VLOOKUP(E14,'Player list'!A12:F63,4,FALSE),)</f>
        <v/>
      </c>
      <c r="H14" s="4"/>
      <c r="I14" s="9"/>
      <c r="J14" s="9"/>
      <c r="K14" s="9" t="str">
        <f>IFNA(VLOOKUP(I14,'Player list'!A12:F63,4,FALSE))</f>
        <v/>
      </c>
      <c r="L14" s="4"/>
      <c r="M14" s="12"/>
      <c r="N14" s="12"/>
      <c r="O14" s="12" t="str">
        <f>IFNA(VLOOKUP(M14,'Player list'!A12:F63,4,FALSE))</f>
        <v/>
      </c>
      <c r="P14" s="4"/>
    </row>
    <row r="15">
      <c r="A15" s="2"/>
      <c r="B15" s="2"/>
      <c r="C15" s="2" t="str">
        <f>IFNA(VLOOKUP(A15,'Player list'!A13:$F$53,4,FALSE),)</f>
        <v/>
      </c>
      <c r="D15" s="4"/>
      <c r="E15" s="6"/>
      <c r="F15" s="6"/>
      <c r="G15" s="6" t="str">
        <f>IFNA(VLOOKUP(E15,'Player list'!A13:F64,4,FALSE),)</f>
        <v/>
      </c>
      <c r="H15" s="4"/>
      <c r="I15" s="9"/>
      <c r="J15" s="9"/>
      <c r="K15" s="9" t="str">
        <f>IFNA(VLOOKUP(I15,'Player list'!A13:F64,4,FALSE))</f>
        <v/>
      </c>
      <c r="L15" s="4"/>
      <c r="M15" s="12"/>
      <c r="N15" s="12"/>
      <c r="O15" s="12" t="str">
        <f>IFNA(VLOOKUP(M15,'Player list'!A13:F64,4,FALSE))</f>
        <v/>
      </c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23" t="s">
        <v>15</v>
      </c>
      <c r="D17" s="4"/>
      <c r="E17" s="23" t="s">
        <v>16</v>
      </c>
      <c r="H17" s="4"/>
      <c r="I17" s="23" t="s">
        <v>16</v>
      </c>
      <c r="L17" s="4"/>
      <c r="M17" s="23" t="s">
        <v>16</v>
      </c>
      <c r="P17" s="4"/>
    </row>
    <row r="18">
      <c r="A18" s="24"/>
      <c r="C18" s="25"/>
      <c r="D18" s="4"/>
      <c r="E18" s="26"/>
      <c r="G18" s="25"/>
      <c r="H18" s="4"/>
      <c r="I18" s="24"/>
      <c r="K18" s="25"/>
      <c r="L18" s="4"/>
      <c r="M18" s="24"/>
      <c r="O18" s="25"/>
      <c r="P18" s="4"/>
    </row>
    <row r="19">
      <c r="D19" s="4"/>
      <c r="H19" s="4"/>
      <c r="L19" s="4"/>
      <c r="P19" s="4"/>
    </row>
    <row r="20">
      <c r="D20" s="4"/>
      <c r="H20" s="4"/>
      <c r="L20" s="4"/>
      <c r="P20" s="4"/>
    </row>
    <row r="21">
      <c r="A21" s="27" t="s">
        <v>17</v>
      </c>
      <c r="B21" s="28"/>
      <c r="C21" s="29">
        <f>COUNTIF(C4:C15,"Indian")</f>
        <v>2</v>
      </c>
      <c r="D21" s="4"/>
      <c r="E21" s="27" t="s">
        <v>17</v>
      </c>
      <c r="F21" s="28"/>
      <c r="G21" s="29">
        <f>COUNTIF(G4:G15,"Indian")</f>
        <v>1</v>
      </c>
      <c r="H21" s="4"/>
      <c r="I21" s="27" t="s">
        <v>17</v>
      </c>
      <c r="J21" s="28"/>
      <c r="K21" s="29">
        <f>COUNTIF(K4:K15,"Indian")</f>
        <v>1</v>
      </c>
      <c r="L21" s="4"/>
      <c r="M21" s="27" t="s">
        <v>17</v>
      </c>
      <c r="N21" s="28"/>
      <c r="O21" s="29">
        <f>COUNTIF(O4:O15,"Indian")</f>
        <v>2</v>
      </c>
      <c r="P21" s="4"/>
    </row>
    <row r="22">
      <c r="A22" s="27" t="s">
        <v>18</v>
      </c>
      <c r="B22" s="28"/>
      <c r="C22" s="29">
        <f>COUNTIF(C5:C16,"Overseas")</f>
        <v>0</v>
      </c>
      <c r="D22" s="4"/>
      <c r="E22" s="27" t="s">
        <v>18</v>
      </c>
      <c r="F22" s="28"/>
      <c r="G22" s="29">
        <f>COUNTIF(G5:G16,"Overseas")</f>
        <v>1</v>
      </c>
      <c r="H22" s="4"/>
      <c r="I22" s="27" t="s">
        <v>18</v>
      </c>
      <c r="J22" s="28"/>
      <c r="K22" s="29">
        <f>COUNTIF(K5:K16,"Overseas")</f>
        <v>0</v>
      </c>
      <c r="L22" s="4"/>
      <c r="M22" s="27" t="s">
        <v>18</v>
      </c>
      <c r="N22" s="28"/>
      <c r="O22" s="29">
        <f>COUNTIF(O5:O16,"Overseas")</f>
        <v>0</v>
      </c>
      <c r="P22" s="4"/>
    </row>
    <row r="23">
      <c r="A23" s="27" t="s">
        <v>19</v>
      </c>
      <c r="B23" s="28"/>
      <c r="C23" s="29">
        <f>SUM(C21:C22)</f>
        <v>2</v>
      </c>
      <c r="D23" s="4"/>
      <c r="E23" s="27" t="s">
        <v>19</v>
      </c>
      <c r="F23" s="28"/>
      <c r="G23" s="29">
        <f>SUM(G21:G22)</f>
        <v>2</v>
      </c>
      <c r="H23" s="4"/>
      <c r="I23" s="27" t="s">
        <v>19</v>
      </c>
      <c r="J23" s="28"/>
      <c r="K23" s="29">
        <f>SUM(K21:K22)</f>
        <v>1</v>
      </c>
      <c r="L23" s="4"/>
      <c r="M23" s="27" t="s">
        <v>19</v>
      </c>
      <c r="N23" s="28"/>
      <c r="O23" s="29">
        <f>SUM(O21:O22)</f>
        <v>2</v>
      </c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6">
      <c r="A26" s="30" t="s">
        <v>20</v>
      </c>
      <c r="B26" s="31"/>
      <c r="C26" s="31" t="str">
        <f>'Player list'!J6</f>
        <v>T Natarajan</v>
      </c>
      <c r="I26" s="30" t="s">
        <v>21</v>
      </c>
      <c r="K26" s="30" t="s">
        <v>22</v>
      </c>
      <c r="L26" s="31"/>
      <c r="M26" s="32" t="s">
        <v>13</v>
      </c>
    </row>
    <row r="27">
      <c r="A27" s="33"/>
      <c r="B27" s="31"/>
      <c r="C27" s="31"/>
      <c r="I27" s="33">
        <f>(53-COUNTA('Player list'!F2:F53))</f>
        <v>45</v>
      </c>
      <c r="K27" s="30" t="s">
        <v>23</v>
      </c>
      <c r="L27" s="31"/>
      <c r="M27" s="32" t="s">
        <v>1</v>
      </c>
    </row>
    <row r="28">
      <c r="A28" s="30" t="s">
        <v>24</v>
      </c>
      <c r="B28" s="31"/>
      <c r="C28" s="31">
        <f>VLOOKUP('Player list'!J6,'Player list'!A2:B53,2,FALSE)</f>
        <v>50000</v>
      </c>
      <c r="I28" s="33"/>
      <c r="K28" s="30" t="s">
        <v>25</v>
      </c>
      <c r="L28" s="31"/>
      <c r="M28" s="34">
        <v>210000.0</v>
      </c>
    </row>
    <row r="29">
      <c r="A29" s="30" t="s">
        <v>26</v>
      </c>
      <c r="B29" s="31"/>
      <c r="C29" s="32"/>
      <c r="I29" s="30" t="s">
        <v>27</v>
      </c>
    </row>
    <row r="30">
      <c r="A30" s="30" t="s">
        <v>28</v>
      </c>
      <c r="B30" s="31"/>
      <c r="C30" s="32"/>
      <c r="I30" s="31">
        <f>COUNTA('Player list'!F2:F53)</f>
        <v>8</v>
      </c>
    </row>
  </sheetData>
  <mergeCells count="12">
    <mergeCell ref="G18:G20"/>
    <mergeCell ref="I18:J20"/>
    <mergeCell ref="K18:K20"/>
    <mergeCell ref="M18:N20"/>
    <mergeCell ref="A17:C17"/>
    <mergeCell ref="E17:G17"/>
    <mergeCell ref="I17:K17"/>
    <mergeCell ref="M17:O17"/>
    <mergeCell ref="A18:B20"/>
    <mergeCell ref="C18:C20"/>
    <mergeCell ref="E18:F20"/>
    <mergeCell ref="O18:O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6.25"/>
  </cols>
  <sheetData>
    <row r="1">
      <c r="A1" s="35" t="s">
        <v>29</v>
      </c>
      <c r="B1" s="35" t="s">
        <v>24</v>
      </c>
      <c r="C1" s="35" t="s">
        <v>30</v>
      </c>
      <c r="D1" s="35" t="s">
        <v>7</v>
      </c>
      <c r="E1" s="35" t="s">
        <v>31</v>
      </c>
      <c r="F1" s="35" t="s">
        <v>32</v>
      </c>
      <c r="T1" s="36" t="s">
        <v>33</v>
      </c>
    </row>
    <row r="2">
      <c r="A2" s="36" t="s">
        <v>34</v>
      </c>
      <c r="B2" s="36">
        <v>2.0E7</v>
      </c>
      <c r="D2" s="36" t="s">
        <v>35</v>
      </c>
      <c r="E2" s="36" t="s">
        <v>31</v>
      </c>
    </row>
    <row r="3">
      <c r="A3" s="36" t="s">
        <v>36</v>
      </c>
      <c r="B3" s="36">
        <v>2.0E7</v>
      </c>
      <c r="D3" s="36" t="s">
        <v>35</v>
      </c>
      <c r="E3" s="36" t="s">
        <v>37</v>
      </c>
    </row>
    <row r="4">
      <c r="A4" s="36" t="s">
        <v>14</v>
      </c>
      <c r="B4" s="36">
        <v>2.0E7</v>
      </c>
      <c r="C4" s="37">
        <v>2.001E7</v>
      </c>
      <c r="D4" s="36" t="s">
        <v>38</v>
      </c>
      <c r="E4" s="36" t="s">
        <v>31</v>
      </c>
      <c r="F4" s="36" t="s">
        <v>3</v>
      </c>
    </row>
    <row r="5">
      <c r="A5" s="36" t="s">
        <v>39</v>
      </c>
      <c r="B5" s="36">
        <v>2.0E7</v>
      </c>
      <c r="D5" s="36" t="s">
        <v>38</v>
      </c>
      <c r="E5" s="36" t="s">
        <v>37</v>
      </c>
    </row>
    <row r="6">
      <c r="A6" s="36" t="s">
        <v>40</v>
      </c>
      <c r="B6" s="36">
        <v>2.0E7</v>
      </c>
      <c r="D6" s="36" t="s">
        <v>38</v>
      </c>
      <c r="E6" s="36" t="s">
        <v>37</v>
      </c>
      <c r="I6" s="14" t="s">
        <v>41</v>
      </c>
      <c r="J6" s="36" t="s">
        <v>42</v>
      </c>
    </row>
    <row r="7">
      <c r="A7" s="36" t="s">
        <v>8</v>
      </c>
      <c r="B7" s="36">
        <v>2.0E7</v>
      </c>
      <c r="C7" s="37">
        <v>2.001E7</v>
      </c>
      <c r="D7" s="36" t="s">
        <v>38</v>
      </c>
      <c r="E7" s="36" t="s">
        <v>31</v>
      </c>
      <c r="F7" s="36" t="s">
        <v>0</v>
      </c>
    </row>
    <row r="8">
      <c r="A8" s="36" t="s">
        <v>43</v>
      </c>
      <c r="B8" s="36">
        <v>2.0E7</v>
      </c>
      <c r="D8" s="36" t="s">
        <v>38</v>
      </c>
      <c r="E8" s="36" t="s">
        <v>37</v>
      </c>
    </row>
    <row r="9">
      <c r="A9" s="36" t="s">
        <v>44</v>
      </c>
      <c r="B9" s="36">
        <v>2.0E7</v>
      </c>
      <c r="D9" s="36" t="s">
        <v>38</v>
      </c>
      <c r="E9" s="36" t="s">
        <v>37</v>
      </c>
    </row>
    <row r="10">
      <c r="A10" s="36" t="s">
        <v>45</v>
      </c>
      <c r="B10" s="36">
        <v>2.0E7</v>
      </c>
      <c r="D10" s="36" t="s">
        <v>38</v>
      </c>
      <c r="E10" s="36" t="s">
        <v>31</v>
      </c>
    </row>
    <row r="11">
      <c r="A11" s="36" t="s">
        <v>46</v>
      </c>
      <c r="B11" s="36">
        <v>2.0E7</v>
      </c>
      <c r="D11" s="36" t="s">
        <v>38</v>
      </c>
      <c r="E11" s="36" t="s">
        <v>37</v>
      </c>
    </row>
    <row r="12">
      <c r="A12" s="36" t="s">
        <v>47</v>
      </c>
      <c r="B12" s="36">
        <v>2.0E7</v>
      </c>
      <c r="D12" s="36" t="s">
        <v>38</v>
      </c>
      <c r="E12" s="36" t="s">
        <v>37</v>
      </c>
    </row>
    <row r="13">
      <c r="A13" s="36" t="s">
        <v>48</v>
      </c>
      <c r="B13" s="36">
        <v>200000.0</v>
      </c>
      <c r="D13" s="36" t="s">
        <v>38</v>
      </c>
      <c r="E13" s="36" t="s">
        <v>37</v>
      </c>
    </row>
    <row r="14">
      <c r="A14" s="36" t="s">
        <v>49</v>
      </c>
      <c r="B14" s="36">
        <v>200000.0</v>
      </c>
      <c r="D14" s="36" t="s">
        <v>38</v>
      </c>
      <c r="E14" s="36" t="s">
        <v>37</v>
      </c>
    </row>
    <row r="15">
      <c r="A15" s="36" t="s">
        <v>50</v>
      </c>
      <c r="B15" s="36">
        <v>200000.0</v>
      </c>
      <c r="D15" s="36" t="s">
        <v>38</v>
      </c>
      <c r="E15" s="36" t="s">
        <v>37</v>
      </c>
    </row>
    <row r="16">
      <c r="A16" s="36" t="s">
        <v>51</v>
      </c>
      <c r="B16" s="36">
        <v>200000.0</v>
      </c>
      <c r="D16" s="36" t="s">
        <v>38</v>
      </c>
      <c r="E16" s="36" t="s">
        <v>37</v>
      </c>
    </row>
    <row r="17">
      <c r="A17" s="36" t="s">
        <v>13</v>
      </c>
      <c r="B17" s="36">
        <v>200000.0</v>
      </c>
      <c r="C17" s="37">
        <v>210000.0</v>
      </c>
      <c r="D17" s="36" t="s">
        <v>35</v>
      </c>
      <c r="E17" s="36" t="s">
        <v>31</v>
      </c>
      <c r="F17" s="36" t="s">
        <v>1</v>
      </c>
    </row>
    <row r="18">
      <c r="A18" s="36" t="s">
        <v>52</v>
      </c>
      <c r="B18" s="36">
        <v>200000.0</v>
      </c>
      <c r="D18" s="36" t="s">
        <v>35</v>
      </c>
      <c r="E18" s="36" t="s">
        <v>37</v>
      </c>
    </row>
    <row r="19">
      <c r="A19" s="36" t="s">
        <v>53</v>
      </c>
      <c r="B19" s="36">
        <v>200000.0</v>
      </c>
      <c r="D19" s="36" t="s">
        <v>35</v>
      </c>
      <c r="E19" s="36" t="s">
        <v>37</v>
      </c>
    </row>
    <row r="20">
      <c r="A20" s="36" t="s">
        <v>54</v>
      </c>
      <c r="B20" s="36">
        <v>100000.0</v>
      </c>
      <c r="C20" s="37">
        <v>110000.0</v>
      </c>
      <c r="D20" s="36" t="s">
        <v>35</v>
      </c>
      <c r="E20" s="36" t="s">
        <v>31</v>
      </c>
      <c r="F20" s="36" t="s">
        <v>1</v>
      </c>
    </row>
    <row r="21">
      <c r="A21" s="36" t="s">
        <v>55</v>
      </c>
      <c r="B21" s="36">
        <v>100000.0</v>
      </c>
      <c r="D21" s="36" t="s">
        <v>35</v>
      </c>
      <c r="E21" s="36" t="s">
        <v>37</v>
      </c>
    </row>
    <row r="22">
      <c r="A22" s="36" t="s">
        <v>56</v>
      </c>
      <c r="B22" s="36">
        <v>100000.0</v>
      </c>
      <c r="D22" s="36" t="s">
        <v>35</v>
      </c>
      <c r="E22" s="36" t="s">
        <v>37</v>
      </c>
    </row>
    <row r="23">
      <c r="A23" s="36" t="s">
        <v>33</v>
      </c>
      <c r="B23" s="36">
        <v>100000.0</v>
      </c>
      <c r="D23" s="36" t="s">
        <v>38</v>
      </c>
      <c r="E23" s="36" t="s">
        <v>37</v>
      </c>
    </row>
    <row r="24">
      <c r="A24" s="36" t="s">
        <v>57</v>
      </c>
      <c r="B24" s="36">
        <v>100000.0</v>
      </c>
      <c r="D24" s="36" t="s">
        <v>38</v>
      </c>
      <c r="E24" s="36" t="s">
        <v>37</v>
      </c>
    </row>
    <row r="25">
      <c r="A25" s="36" t="s">
        <v>11</v>
      </c>
      <c r="B25" s="36">
        <v>100000.0</v>
      </c>
      <c r="C25" s="37">
        <v>110000.0</v>
      </c>
      <c r="D25" s="36" t="s">
        <v>38</v>
      </c>
      <c r="E25" s="36" t="s">
        <v>31</v>
      </c>
      <c r="F25" s="36" t="s">
        <v>3</v>
      </c>
    </row>
    <row r="26">
      <c r="A26" s="36" t="s">
        <v>58</v>
      </c>
      <c r="B26" s="36">
        <v>100000.0</v>
      </c>
      <c r="D26" s="36" t="s">
        <v>38</v>
      </c>
      <c r="E26" s="36" t="s">
        <v>37</v>
      </c>
    </row>
    <row r="27">
      <c r="A27" s="36" t="s">
        <v>59</v>
      </c>
      <c r="B27" s="36">
        <v>100000.0</v>
      </c>
      <c r="D27" s="36" t="s">
        <v>38</v>
      </c>
      <c r="E27" s="36" t="s">
        <v>37</v>
      </c>
    </row>
    <row r="28">
      <c r="A28" s="36" t="s">
        <v>60</v>
      </c>
      <c r="B28" s="36">
        <v>100000.0</v>
      </c>
      <c r="D28" s="36" t="s">
        <v>38</v>
      </c>
      <c r="E28" s="36" t="s">
        <v>37</v>
      </c>
    </row>
    <row r="29">
      <c r="A29" s="36" t="s">
        <v>61</v>
      </c>
      <c r="B29" s="36">
        <v>100000.0</v>
      </c>
      <c r="D29" s="36" t="s">
        <v>38</v>
      </c>
      <c r="E29" s="36" t="s">
        <v>37</v>
      </c>
    </row>
    <row r="30">
      <c r="A30" s="36" t="s">
        <v>11</v>
      </c>
      <c r="B30" s="36">
        <v>100000.0</v>
      </c>
      <c r="D30" s="36" t="s">
        <v>38</v>
      </c>
      <c r="E30" s="36" t="s">
        <v>37</v>
      </c>
    </row>
    <row r="31">
      <c r="A31" s="36" t="s">
        <v>58</v>
      </c>
      <c r="B31" s="36">
        <v>100000.0</v>
      </c>
      <c r="D31" s="36" t="s">
        <v>38</v>
      </c>
      <c r="E31" s="36" t="s">
        <v>37</v>
      </c>
    </row>
    <row r="32">
      <c r="A32" s="36" t="s">
        <v>59</v>
      </c>
      <c r="B32" s="36">
        <v>100000.0</v>
      </c>
      <c r="D32" s="36" t="s">
        <v>38</v>
      </c>
      <c r="E32" s="36" t="s">
        <v>37</v>
      </c>
    </row>
    <row r="33">
      <c r="A33" s="36" t="s">
        <v>60</v>
      </c>
      <c r="B33" s="36">
        <v>100000.0</v>
      </c>
      <c r="D33" s="36" t="s">
        <v>38</v>
      </c>
      <c r="E33" s="36" t="s">
        <v>37</v>
      </c>
    </row>
    <row r="34">
      <c r="A34" s="36" t="s">
        <v>12</v>
      </c>
      <c r="B34" s="36">
        <v>100000.0</v>
      </c>
      <c r="C34" s="37">
        <v>240000.0</v>
      </c>
      <c r="D34" s="36" t="s">
        <v>38</v>
      </c>
      <c r="E34" s="36" t="s">
        <v>31</v>
      </c>
      <c r="F34" s="36" t="s">
        <v>0</v>
      </c>
    </row>
    <row r="35">
      <c r="A35" s="36" t="s">
        <v>9</v>
      </c>
      <c r="B35" s="36">
        <v>100000.0</v>
      </c>
      <c r="C35" s="37">
        <v>110000.0</v>
      </c>
      <c r="D35" s="36" t="s">
        <v>38</v>
      </c>
      <c r="E35" s="36" t="s">
        <v>31</v>
      </c>
      <c r="F35" s="36" t="s">
        <v>1</v>
      </c>
    </row>
    <row r="36">
      <c r="A36" s="36" t="s">
        <v>62</v>
      </c>
      <c r="B36" s="36">
        <v>100000.0</v>
      </c>
      <c r="D36" s="36" t="s">
        <v>38</v>
      </c>
      <c r="E36" s="36" t="s">
        <v>37</v>
      </c>
    </row>
    <row r="37">
      <c r="A37" s="36" t="s">
        <v>63</v>
      </c>
      <c r="B37" s="36">
        <v>100000.0</v>
      </c>
      <c r="D37" s="36" t="s">
        <v>38</v>
      </c>
      <c r="E37" s="36" t="s">
        <v>37</v>
      </c>
    </row>
    <row r="38">
      <c r="A38" s="36" t="s">
        <v>64</v>
      </c>
      <c r="B38" s="36">
        <v>100000.0</v>
      </c>
      <c r="D38" s="36" t="s">
        <v>38</v>
      </c>
      <c r="E38" s="36" t="s">
        <v>37</v>
      </c>
    </row>
    <row r="39">
      <c r="A39" s="36" t="s">
        <v>65</v>
      </c>
      <c r="B39" s="36">
        <v>100000.0</v>
      </c>
      <c r="D39" s="36" t="s">
        <v>38</v>
      </c>
      <c r="E39" s="36" t="s">
        <v>37</v>
      </c>
    </row>
    <row r="40">
      <c r="A40" s="36" t="s">
        <v>66</v>
      </c>
      <c r="B40" s="36">
        <v>100000.0</v>
      </c>
      <c r="D40" s="36" t="s">
        <v>38</v>
      </c>
      <c r="E40" s="36" t="s">
        <v>37</v>
      </c>
    </row>
    <row r="41">
      <c r="A41" s="36" t="s">
        <v>67</v>
      </c>
      <c r="B41" s="36">
        <v>100000.0</v>
      </c>
      <c r="D41" s="36" t="s">
        <v>38</v>
      </c>
      <c r="E41" s="36" t="s">
        <v>37</v>
      </c>
    </row>
    <row r="42">
      <c r="A42" s="36" t="s">
        <v>68</v>
      </c>
      <c r="B42" s="36">
        <v>100000.0</v>
      </c>
      <c r="D42" s="36" t="s">
        <v>38</v>
      </c>
      <c r="E42" s="36" t="s">
        <v>37</v>
      </c>
    </row>
    <row r="43">
      <c r="A43" s="36" t="s">
        <v>69</v>
      </c>
      <c r="B43" s="36">
        <v>100000.0</v>
      </c>
      <c r="D43" s="36" t="s">
        <v>38</v>
      </c>
      <c r="E43" s="36" t="s">
        <v>37</v>
      </c>
    </row>
    <row r="44">
      <c r="A44" s="36" t="s">
        <v>70</v>
      </c>
      <c r="B44" s="36">
        <v>100000.0</v>
      </c>
      <c r="D44" s="36" t="s">
        <v>38</v>
      </c>
      <c r="E44" s="36" t="s">
        <v>37</v>
      </c>
    </row>
    <row r="45">
      <c r="A45" s="36" t="s">
        <v>71</v>
      </c>
      <c r="B45" s="36">
        <v>50000.0</v>
      </c>
      <c r="D45" s="36" t="s">
        <v>38</v>
      </c>
      <c r="E45" s="36" t="s">
        <v>37</v>
      </c>
    </row>
    <row r="46">
      <c r="A46" s="36" t="s">
        <v>42</v>
      </c>
      <c r="B46" s="36">
        <v>50000.0</v>
      </c>
      <c r="D46" s="36" t="s">
        <v>38</v>
      </c>
      <c r="E46" s="36" t="s">
        <v>37</v>
      </c>
    </row>
    <row r="47">
      <c r="A47" s="36" t="s">
        <v>72</v>
      </c>
      <c r="B47" s="36">
        <v>50000.0</v>
      </c>
      <c r="D47" s="36" t="s">
        <v>38</v>
      </c>
      <c r="E47" s="36" t="s">
        <v>37</v>
      </c>
    </row>
    <row r="48">
      <c r="A48" s="36" t="s">
        <v>73</v>
      </c>
      <c r="B48" s="36">
        <v>50000.0</v>
      </c>
      <c r="D48" s="36" t="s">
        <v>38</v>
      </c>
      <c r="E48" s="36" t="s">
        <v>37</v>
      </c>
    </row>
    <row r="49">
      <c r="A49" s="36" t="s">
        <v>74</v>
      </c>
      <c r="B49" s="36">
        <v>50000.0</v>
      </c>
      <c r="D49" s="36" t="s">
        <v>38</v>
      </c>
      <c r="E49" s="36" t="s">
        <v>37</v>
      </c>
    </row>
    <row r="50">
      <c r="A50" s="36" t="s">
        <v>75</v>
      </c>
      <c r="B50" s="36">
        <v>50000.0</v>
      </c>
      <c r="D50" s="36" t="s">
        <v>38</v>
      </c>
      <c r="E50" s="36" t="s">
        <v>37</v>
      </c>
    </row>
    <row r="51">
      <c r="A51" s="36" t="s">
        <v>10</v>
      </c>
      <c r="B51" s="36">
        <v>50000.0</v>
      </c>
      <c r="C51" s="37">
        <v>60000.0</v>
      </c>
      <c r="D51" s="36" t="s">
        <v>38</v>
      </c>
      <c r="E51" s="36" t="s">
        <v>31</v>
      </c>
      <c r="F51" s="36" t="s">
        <v>2</v>
      </c>
    </row>
    <row r="52">
      <c r="A52" s="36" t="s">
        <v>76</v>
      </c>
      <c r="B52" s="36">
        <v>50000.0</v>
      </c>
      <c r="D52" s="36" t="s">
        <v>38</v>
      </c>
      <c r="E52" s="36" t="s">
        <v>37</v>
      </c>
    </row>
    <row r="53">
      <c r="A53" s="36" t="s">
        <v>77</v>
      </c>
      <c r="B53" s="36">
        <v>50000.0</v>
      </c>
      <c r="D53" s="36" t="s">
        <v>38</v>
      </c>
      <c r="E53" s="36" t="s">
        <v>37</v>
      </c>
    </row>
  </sheetData>
  <drawing r:id="rId1"/>
</worksheet>
</file>