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12BF991-DA8D-4946-8B9C-2EF26FB39032}" xr6:coauthVersionLast="47" xr6:coauthVersionMax="47" xr10:uidLastSave="{00000000-0000-0000-0000-000000000000}"/>
  <bookViews>
    <workbookView xWindow="0" yWindow="50" windowWidth="10290" windowHeight="10150" xr2:uid="{E40C16BB-2847-45FE-9C14-4EE4E6CC2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1" l="1"/>
  <c r="K23" i="1"/>
  <c r="M20" i="1"/>
  <c r="M19" i="1"/>
  <c r="L20" i="1"/>
  <c r="L19" i="1"/>
  <c r="M15" i="1"/>
  <c r="M14" i="1"/>
  <c r="L15" i="1"/>
  <c r="L14" i="1"/>
  <c r="D25" i="1" l="1"/>
  <c r="D24" i="1"/>
  <c r="D23" i="1"/>
  <c r="D22" i="1"/>
  <c r="B22" i="1" l="1"/>
</calcChain>
</file>

<file path=xl/sharedStrings.xml><?xml version="1.0" encoding="utf-8"?>
<sst xmlns="http://schemas.openxmlformats.org/spreadsheetml/2006/main" count="60" uniqueCount="44">
  <si>
    <t>Module</t>
  </si>
  <si>
    <t>1. Introduction to Statistics (April 2023)</t>
  </si>
  <si>
    <t>Question 1. There is an assumption that there is no significant difference between boys and</t>
  </si>
  <si>
    <t>girls with respect to intelligence. Tests are conducted on two groups and the following are</t>
  </si>
  <si>
    <t>the observations</t>
  </si>
  <si>
    <t>Mean</t>
  </si>
  <si>
    <t>Standard Deviation</t>
  </si>
  <si>
    <t>Size</t>
  </si>
  <si>
    <t>Girls</t>
  </si>
  <si>
    <t>Boys</t>
  </si>
  <si>
    <t>Validate the claim with 5% LoS (Level of Significance).</t>
  </si>
  <si>
    <t>Column1</t>
  </si>
  <si>
    <t>Null Hypothesis (H0): There is no significant difference between boys and girls with respect to intelligence.</t>
  </si>
  <si>
    <t>H0: μ1 - μ2 = 0</t>
  </si>
  <si>
    <t>Alternative Hypothesis (H1): There is a significant difference between boys and girls with respect to intelligence.</t>
  </si>
  <si>
    <t>H1: μ1 - μ2 ≠ 0 (Two-tailed test)</t>
  </si>
  <si>
    <t>Given in the question as 5%, so α = 0.05.</t>
  </si>
  <si>
    <t>df = (s1²/n1 + s2²/n2)² / [(s1²/n1)²/(n1-1) + (s2²/n2)²/(n2-1)]</t>
  </si>
  <si>
    <t>SE2(Boys)=</t>
  </si>
  <si>
    <t>SE1(Girls)=</t>
  </si>
  <si>
    <t>T-Test</t>
  </si>
  <si>
    <t>T-Test 2t</t>
  </si>
  <si>
    <t>P≥ α</t>
  </si>
  <si>
    <t>Df=</t>
  </si>
  <si>
    <t>Question 2. Analyze the below data and tell whether you can conclude that smoking causes cancer or not?</t>
  </si>
  <si>
    <t>Category</t>
  </si>
  <si>
    <t xml:space="preserve">Diagnosed as Cancer </t>
  </si>
  <si>
    <t xml:space="preserve">Without Cancer </t>
  </si>
  <si>
    <t>Total</t>
  </si>
  <si>
    <t xml:space="preserve">Smokers </t>
  </si>
  <si>
    <t>Non-Smokers</t>
  </si>
  <si>
    <t>Observed</t>
  </si>
  <si>
    <t>Expected</t>
  </si>
  <si>
    <t>(O-E)^2/E</t>
  </si>
  <si>
    <t>Xsquare</t>
  </si>
  <si>
    <t>DF</t>
  </si>
  <si>
    <t>df= Row-1*column-1</t>
  </si>
  <si>
    <t>P-value</t>
  </si>
  <si>
    <t>the null hypothesis (H0) is that smoking status and cancer diagnosis are independent</t>
  </si>
  <si>
    <t>The alternative hypothesis (H1) is that smoking status and cancer diagnosis are dependent</t>
  </si>
  <si>
    <t>α = 0.05</t>
  </si>
  <si>
    <t>p&gt;α</t>
  </si>
  <si>
    <t>reject the null hypothesis.</t>
  </si>
  <si>
    <t xml:space="preserve"> chi-squared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</si>
</sst>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D0D0D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  <font>
      <sz val="11"/>
      <color rgb="FF0D0D0D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0" fillId="0" borderId="9" xfId="0" applyBorder="1"/>
    <xf numFmtId="0" fontId="4" fillId="0" borderId="10" xfId="0" applyFont="1" applyBorder="1"/>
    <xf numFmtId="0" fontId="0" fillId="0" borderId="1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970F38-D6B0-406D-8BAB-D606E4AB2B50}" name="Table1" displayName="Table1" ref="A10:D12" totalsRowShown="0">
  <autoFilter ref="A10:D12" xr:uid="{81970F38-D6B0-406D-8BAB-D606E4AB2B50}"/>
  <tableColumns count="4">
    <tableColumn id="1" xr3:uid="{D11F89B1-C297-428F-8D28-FC969C38D7C1}" name="Column1"/>
    <tableColumn id="2" xr3:uid="{7E5CD386-0511-449B-B3F0-6880DC2CF35D}" name="Mean"/>
    <tableColumn id="3" xr3:uid="{5234892D-AD44-4F89-A3DB-AE0AFD284037}" name="Standard Deviation"/>
    <tableColumn id="4" xr3:uid="{699B350A-FCC0-4942-ADC5-CD09FA0ED30A}" name="Siz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C989-F971-45CF-BC28-74B9AACB73A2}" name="Table2" displayName="Table2" ref="K8:N11" totalsRowShown="0" headerRowDxfId="12" dataDxfId="13">
  <autoFilter ref="K8:N11" xr:uid="{C35EC989-F971-45CF-BC28-74B9AACB73A2}"/>
  <tableColumns count="4">
    <tableColumn id="1" xr3:uid="{E4E20A99-B34A-4151-A748-695FBF72D935}" name="Category" dataDxfId="17"/>
    <tableColumn id="2" xr3:uid="{935FA262-D97C-4E2D-AA50-A8F8B909FCBF}" name="Diagnosed as Cancer " dataDxfId="16"/>
    <tableColumn id="3" xr3:uid="{15096852-0079-4DE3-913C-3016234FECA3}" name="Without Cancer " dataDxfId="15"/>
    <tableColumn id="4" xr3:uid="{C3527AA2-9673-42AA-B67A-D5257365A54F}" name="Total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D54FBA-434A-44E2-B28B-2A9D66FB3BEF}" name="Table24" displayName="Table24" ref="K13:N16" totalsRowShown="0" headerRowDxfId="11" dataDxfId="10">
  <autoFilter ref="K13:N16" xr:uid="{85D54FBA-434A-44E2-B28B-2A9D66FB3BEF}"/>
  <tableColumns count="4">
    <tableColumn id="1" xr3:uid="{092AEBBE-6E05-40CB-B2D7-A596AD595326}" name="Category" dataDxfId="9"/>
    <tableColumn id="2" xr3:uid="{EF0A6D53-6B4F-4391-A7B5-BB4BAFD3DC38}" name="Diagnosed as Cancer " dataDxfId="7">
      <calculatedColumnFormula>N9*$L$11/$N$11</calculatedColumnFormula>
    </tableColumn>
    <tableColumn id="3" xr3:uid="{75AF9F85-1C9C-4C7C-861B-9CC57E57B372}" name="Without Cancer " dataDxfId="6">
      <calculatedColumnFormula>N9*$M$11/$N$11</calculatedColumnFormula>
    </tableColumn>
    <tableColumn id="4" xr3:uid="{A1179CBA-A7EA-4F29-9893-E8D73591E60A}" name="Total" dataDxfId="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49759E-EA89-4E53-BA56-ECED5A64A759}" name="Table245" displayName="Table245" ref="K18:N21" totalsRowShown="0" headerRowDxfId="5" dataDxfId="4">
  <autoFilter ref="K18:N21" xr:uid="{A049759E-EA89-4E53-BA56-ECED5A64A759}"/>
  <tableColumns count="4">
    <tableColumn id="1" xr3:uid="{3AC83E32-AA3C-4007-8751-A70C5FF9FBC8}" name="Category" dataDxfId="3"/>
    <tableColumn id="2" xr3:uid="{DE0613BD-E8AB-4868-BF17-F74BE402E244}" name="Diagnosed as Cancer " dataDxfId="2">
      <calculatedColumnFormula>N14*$L$11/$N$11</calculatedColumnFormula>
    </tableColumn>
    <tableColumn id="3" xr3:uid="{B46AD3C7-2E53-4F3D-B953-AD9A6DF25C2B}" name="Without Cancer " dataDxfId="1">
      <calculatedColumnFormula>N14*$M$11/$N$11</calculatedColumnFormula>
    </tableColumn>
    <tableColumn id="4" xr3:uid="{ED75984F-5D43-444F-BB7D-27C3985DADC8}" name="Tota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ACDE-9ABC-41D4-AA54-B036AE3C1A58}">
  <dimension ref="A4:N28"/>
  <sheetViews>
    <sheetView tabSelected="1" topLeftCell="I7" zoomScale="84" workbookViewId="0">
      <selection activeCell="K7" sqref="K7:N7"/>
    </sheetView>
  </sheetViews>
  <sheetFormatPr defaultRowHeight="14.5"/>
  <cols>
    <col min="1" max="1" width="10.26953125" customWidth="1"/>
    <col min="3" max="3" width="18.7265625" customWidth="1"/>
    <col min="4" max="4" width="12.90625" customWidth="1"/>
    <col min="10" max="10" width="10.26953125" customWidth="1"/>
    <col min="11" max="11" width="13.08984375" customWidth="1"/>
    <col min="12" max="12" width="22.453125" customWidth="1"/>
    <col min="13" max="13" width="21.453125" customWidth="1"/>
    <col min="14" max="14" width="11.08984375" customWidth="1"/>
  </cols>
  <sheetData>
    <row r="4" spans="1:14">
      <c r="B4" t="s">
        <v>0</v>
      </c>
      <c r="C4" t="s">
        <v>1</v>
      </c>
    </row>
    <row r="6" spans="1:14">
      <c r="A6" s="12" t="s">
        <v>2</v>
      </c>
      <c r="J6" s="12" t="s">
        <v>24</v>
      </c>
    </row>
    <row r="7" spans="1:14">
      <c r="A7" t="s">
        <v>3</v>
      </c>
      <c r="K7" s="20" t="s">
        <v>43</v>
      </c>
      <c r="L7" s="20"/>
      <c r="M7" s="20"/>
      <c r="N7" s="20"/>
    </row>
    <row r="8" spans="1:14">
      <c r="A8" t="s">
        <v>4</v>
      </c>
      <c r="J8" t="s">
        <v>31</v>
      </c>
      <c r="K8" s="14" t="s">
        <v>25</v>
      </c>
      <c r="L8" s="14" t="s">
        <v>26</v>
      </c>
      <c r="M8" s="14" t="s">
        <v>27</v>
      </c>
      <c r="N8" s="14" t="s">
        <v>28</v>
      </c>
    </row>
    <row r="9" spans="1:14">
      <c r="K9" s="13" t="s">
        <v>29</v>
      </c>
      <c r="L9" s="13">
        <v>220</v>
      </c>
      <c r="M9" s="13">
        <v>230</v>
      </c>
      <c r="N9" s="13">
        <v>550</v>
      </c>
    </row>
    <row r="10" spans="1:14">
      <c r="A10" t="s">
        <v>11</v>
      </c>
      <c r="B10" t="s">
        <v>5</v>
      </c>
      <c r="C10" t="s">
        <v>6</v>
      </c>
      <c r="D10" t="s">
        <v>7</v>
      </c>
      <c r="K10" s="13" t="s">
        <v>30</v>
      </c>
      <c r="L10" s="13">
        <v>350</v>
      </c>
      <c r="M10" s="13">
        <v>640</v>
      </c>
      <c r="N10" s="13">
        <v>990</v>
      </c>
    </row>
    <row r="11" spans="1:14">
      <c r="A11" t="s">
        <v>8</v>
      </c>
      <c r="B11">
        <v>89</v>
      </c>
      <c r="C11">
        <v>4</v>
      </c>
      <c r="D11">
        <v>50</v>
      </c>
      <c r="K11" s="13" t="s">
        <v>28</v>
      </c>
      <c r="L11" s="13">
        <v>680</v>
      </c>
      <c r="M11" s="13">
        <v>910</v>
      </c>
      <c r="N11" s="13">
        <v>1590</v>
      </c>
    </row>
    <row r="12" spans="1:14">
      <c r="A12" t="s">
        <v>9</v>
      </c>
      <c r="B12">
        <v>82</v>
      </c>
      <c r="C12">
        <v>9</v>
      </c>
      <c r="D12">
        <v>120</v>
      </c>
    </row>
    <row r="13" spans="1:14">
      <c r="J13" t="s">
        <v>32</v>
      </c>
      <c r="K13" s="14" t="s">
        <v>25</v>
      </c>
      <c r="L13" s="14" t="s">
        <v>26</v>
      </c>
      <c r="M13" s="14" t="s">
        <v>27</v>
      </c>
      <c r="N13" s="14" t="s">
        <v>28</v>
      </c>
    </row>
    <row r="14" spans="1:14">
      <c r="A14" t="s">
        <v>10</v>
      </c>
      <c r="K14" s="13" t="s">
        <v>29</v>
      </c>
      <c r="L14">
        <f>N9*$L$11/$N$11</f>
        <v>235.22012578616352</v>
      </c>
      <c r="M14">
        <f t="shared" ref="M14:M16" si="0">N9*$M$11/$N$11</f>
        <v>314.77987421383648</v>
      </c>
    </row>
    <row r="15" spans="1:14">
      <c r="K15" s="13" t="s">
        <v>30</v>
      </c>
      <c r="L15">
        <f>N10*$L$11/$N$11</f>
        <v>423.39622641509436</v>
      </c>
      <c r="M15">
        <f>N10*$M$11/$N$11</f>
        <v>566.60377358490564</v>
      </c>
    </row>
    <row r="16" spans="1:14">
      <c r="B16" s="1" t="s">
        <v>12</v>
      </c>
      <c r="K16" s="13" t="s">
        <v>28</v>
      </c>
    </row>
    <row r="17" spans="1:14">
      <c r="B17" s="2" t="s">
        <v>13</v>
      </c>
    </row>
    <row r="18" spans="1:14">
      <c r="B18" s="1" t="s">
        <v>14</v>
      </c>
      <c r="J18" t="s">
        <v>33</v>
      </c>
      <c r="K18" s="14" t="s">
        <v>25</v>
      </c>
      <c r="L18" s="14" t="s">
        <v>26</v>
      </c>
      <c r="M18" s="14" t="s">
        <v>27</v>
      </c>
      <c r="N18" s="14" t="s">
        <v>28</v>
      </c>
    </row>
    <row r="19" spans="1:14">
      <c r="B19" s="2" t="s">
        <v>15</v>
      </c>
      <c r="K19" s="13" t="s">
        <v>29</v>
      </c>
      <c r="L19">
        <f>(L9-L14)^2/L14</f>
        <v>0.98483166851646309</v>
      </c>
      <c r="M19">
        <f>(M9-M14)^2/M14</f>
        <v>22.833820267782531</v>
      </c>
    </row>
    <row r="20" spans="1:14">
      <c r="B20" s="3" t="s">
        <v>16</v>
      </c>
      <c r="K20" s="13" t="s">
        <v>30</v>
      </c>
      <c r="L20">
        <f>(L10-L15)^2/L15</f>
        <v>12.723320889247644</v>
      </c>
      <c r="M20">
        <f>(M10-M15)^2/M15</f>
        <v>9.5075364886685705</v>
      </c>
    </row>
    <row r="21" spans="1:14" ht="15" thickBot="1">
      <c r="B21" s="3" t="s">
        <v>17</v>
      </c>
      <c r="K21" s="13" t="s">
        <v>28</v>
      </c>
    </row>
    <row r="22" spans="1:14" ht="15" thickBot="1">
      <c r="A22" s="4" t="s">
        <v>23</v>
      </c>
      <c r="B22" s="5">
        <f xml:space="preserve"> ((4^2 / 50) + (9^2 / 120))^2 / (((4^2 / 50)^2 / (50 - 1)) + ((9^2 / 120)^2 / (120 - 1)))</f>
        <v>167.27414848357313</v>
      </c>
      <c r="C22" s="5" t="s">
        <v>19</v>
      </c>
      <c r="D22" s="6">
        <f>4/SQRT(50)</f>
        <v>0.56568542494923801</v>
      </c>
    </row>
    <row r="23" spans="1:14" ht="15" thickBot="1">
      <c r="A23" s="7"/>
      <c r="C23" t="s">
        <v>18</v>
      </c>
      <c r="D23" s="8">
        <f>9/SQRT(120)</f>
        <v>0.82158383625774911</v>
      </c>
      <c r="J23" s="4" t="s">
        <v>34</v>
      </c>
      <c r="K23" s="6">
        <f>SUM(L19:M20)</f>
        <v>46.049509314215207</v>
      </c>
      <c r="M23" t="s">
        <v>36</v>
      </c>
    </row>
    <row r="24" spans="1:14" ht="15" thickBot="1">
      <c r="A24" s="7"/>
      <c r="C24" t="s">
        <v>20</v>
      </c>
      <c r="D24" s="8">
        <f>(89-82)/SQRT((D22^2/50)+(D23^2/120))</f>
        <v>63.834505362257445</v>
      </c>
      <c r="J24" s="7" t="s">
        <v>35</v>
      </c>
      <c r="K24" s="8">
        <v>1</v>
      </c>
      <c r="L24" s="18" t="s">
        <v>40</v>
      </c>
    </row>
    <row r="25" spans="1:14" ht="15" thickBot="1">
      <c r="A25" s="7"/>
      <c r="C25" t="s">
        <v>21</v>
      </c>
      <c r="D25" s="8">
        <f>_xlfn.T.DIST.2T(D24,B22)</f>
        <v>3.1228861353824161E-119</v>
      </c>
      <c r="J25" s="9" t="s">
        <v>37</v>
      </c>
      <c r="K25" s="11">
        <f>_xlfn.CHISQ.DIST.RT(K23,K24)</f>
        <v>1.1530202159547562E-11</v>
      </c>
      <c r="L25" s="19" t="s">
        <v>41</v>
      </c>
      <c r="M25" s="17" t="s">
        <v>42</v>
      </c>
    </row>
    <row r="26" spans="1:14">
      <c r="A26" s="7"/>
      <c r="D26" s="8"/>
    </row>
    <row r="27" spans="1:14" ht="15" thickBot="1">
      <c r="A27" s="9"/>
      <c r="B27" s="10"/>
      <c r="C27" s="10" t="s">
        <v>22</v>
      </c>
      <c r="D27" s="11" t="s">
        <v>13</v>
      </c>
      <c r="J27" s="16" t="s">
        <v>38</v>
      </c>
      <c r="K27" s="15"/>
      <c r="L27" s="15"/>
      <c r="M27" s="15"/>
    </row>
    <row r="28" spans="1:14">
      <c r="J28" s="16" t="s">
        <v>39</v>
      </c>
      <c r="K28" s="15"/>
      <c r="L28" s="15"/>
      <c r="M28" s="15"/>
    </row>
  </sheetData>
  <mergeCells count="1">
    <mergeCell ref="K7:N7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kadam</dc:creator>
  <cp:lastModifiedBy>jayesh kadam</cp:lastModifiedBy>
  <dcterms:created xsi:type="dcterms:W3CDTF">2024-03-18T02:31:15Z</dcterms:created>
  <dcterms:modified xsi:type="dcterms:W3CDTF">2024-03-21T08:06:46Z</dcterms:modified>
</cp:coreProperties>
</file>