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FA67AD0-8471-441A-BD93-7C31AB1575E4}" xr6:coauthVersionLast="47" xr6:coauthVersionMax="47" xr10:uidLastSave="{00000000-0000-0000-0000-000000000000}"/>
  <bookViews>
    <workbookView xWindow="-110" yWindow="-110" windowWidth="19420" windowHeight="10420" xr2:uid="{BBFCBB58-0603-486C-93E6-2B86AD2A380B}"/>
  </bookViews>
  <sheets>
    <sheet name="Sheet1" sheetId="1" r:id="rId1"/>
  </sheets>
  <definedNames>
    <definedName name="_xlchart.v1.0" hidden="1">Sheet1!$B$200:$B$207</definedName>
    <definedName name="_xlchart.v1.1" hidden="1">Sheet1!$C$200:$C$207</definedName>
    <definedName name="_xlchart.v1.10" hidden="1">Sheet1!$I$162</definedName>
    <definedName name="_xlchart.v1.11" hidden="1">Sheet1!$I$163:$I$168</definedName>
    <definedName name="_xlchart.v1.12" hidden="1">Sheet1!$J$162</definedName>
    <definedName name="_xlchart.v1.13" hidden="1">Sheet1!$J$163:$J$168</definedName>
    <definedName name="_xlchart.v1.2" hidden="1">Sheet1!$W$165</definedName>
    <definedName name="_xlchart.v1.3" hidden="1">Sheet1!$W$166:$W$171</definedName>
    <definedName name="_xlchart.v1.4" hidden="1">Sheet1!$X$165</definedName>
    <definedName name="_xlchart.v1.5" hidden="1">Sheet1!$X$166:$X$171</definedName>
    <definedName name="_xlchart.v1.6" hidden="1">Sheet1!$B$164</definedName>
    <definedName name="_xlchart.v1.7" hidden="1">Sheet1!$B$165:$B$169</definedName>
    <definedName name="_xlchart.v1.8" hidden="1">Sheet1!$C$164</definedName>
    <definedName name="_xlchart.v1.9" hidden="1">Sheet1!$C$165:$C$169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8" i="1" l="1"/>
  <c r="C271" i="1"/>
  <c r="R271" i="1" l="1"/>
  <c r="R272" i="1"/>
  <c r="C272" i="1"/>
  <c r="AC237" i="1"/>
  <c r="AC238" i="1"/>
  <c r="N239" i="1"/>
  <c r="N238" i="1"/>
  <c r="C234" i="1"/>
  <c r="C233" i="1"/>
  <c r="X197" i="1"/>
  <c r="W197" i="1"/>
  <c r="X196" i="1"/>
  <c r="W196" i="1"/>
  <c r="X195" i="1"/>
  <c r="W195" i="1"/>
  <c r="C200" i="1" a="1"/>
  <c r="C200" i="1" s="1"/>
  <c r="E201" i="1"/>
  <c r="E200" i="1"/>
  <c r="X166" i="1" a="1"/>
  <c r="X166" i="1" s="1"/>
  <c r="X163" i="1"/>
  <c r="X162" i="1"/>
  <c r="X161" i="1"/>
  <c r="J163" i="1" a="1"/>
  <c r="J163" i="1" s="1"/>
  <c r="C165" i="1" a="1"/>
  <c r="C165" i="1" s="1"/>
  <c r="AA118" i="1" a="1"/>
  <c r="AA118" i="1" s="1"/>
  <c r="Y119" i="1"/>
  <c r="Y122" i="1"/>
  <c r="Y121" i="1"/>
  <c r="Y125" i="1"/>
  <c r="Y124" i="1"/>
  <c r="Y118" i="1"/>
  <c r="Y117" i="1"/>
  <c r="P126" i="1" a="1"/>
  <c r="P126" i="1" s="1"/>
  <c r="P124" i="1"/>
  <c r="P123" i="1"/>
  <c r="M126" i="1"/>
  <c r="M125" i="1"/>
  <c r="M124" i="1" a="1"/>
  <c r="M124" i="1" s="1"/>
  <c r="C128" i="1"/>
  <c r="C120" i="1"/>
  <c r="C119" i="1"/>
  <c r="C118" i="1"/>
  <c r="C132" i="1"/>
  <c r="C131" i="1"/>
  <c r="C130" i="1"/>
  <c r="C127" i="1"/>
  <c r="C126" i="1"/>
  <c r="C136" i="1"/>
  <c r="C124" i="1"/>
  <c r="C135" i="1"/>
  <c r="C123" i="1"/>
  <c r="C134" i="1"/>
  <c r="C122" i="1"/>
  <c r="S94" i="1"/>
  <c r="S93" i="1"/>
  <c r="S92" i="1"/>
  <c r="L83" i="1"/>
  <c r="L82" i="1"/>
  <c r="D79" i="1"/>
  <c r="D78" i="1"/>
  <c r="Q53" i="1"/>
  <c r="Q52" i="1"/>
  <c r="Q51" i="1"/>
  <c r="I50" i="1"/>
  <c r="I49" i="1"/>
  <c r="I48" i="1"/>
  <c r="C60" i="1"/>
  <c r="C59" i="1"/>
  <c r="C58" i="1"/>
  <c r="Q26" i="1" a="1"/>
  <c r="Q26" i="1" s="1"/>
  <c r="Q25" i="1"/>
  <c r="Q24" i="1"/>
  <c r="I23" i="1" a="1"/>
  <c r="I23" i="1" s="1"/>
  <c r="I22" i="1"/>
  <c r="I21" i="1"/>
  <c r="C23" i="1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<sst xmlns="http://schemas.openxmlformats.org/spreadsheetml/2006/main" count="610" uniqueCount="418">
  <si>
    <t>Answere</t>
  </si>
  <si>
    <t>A</t>
  </si>
  <si>
    <t>B</t>
  </si>
  <si>
    <t>C</t>
  </si>
  <si>
    <t>D</t>
  </si>
  <si>
    <t>E</t>
  </si>
  <si>
    <t>Data:</t>
  </si>
  <si>
    <t>Let's consider the satisfaction ratings from 100 customers:</t>
  </si>
  <si>
    <t>Ratings: 4, 5, 3, 4, 4, 3, 2, 5, 4, 3,</t>
  </si>
  <si>
    <t>5, 4, 2, 3, 4, 5, 3, 4, 5, 3,</t>
  </si>
  <si>
    <t>4, 3, 2, 4, 5, 3, 4, 5, 4, 3,</t>
  </si>
  <si>
    <t>3, 4, 5, 2, 3, 4, 4, 3, 5, 4,</t>
  </si>
  <si>
    <t>3, 4, 5, 4, 2, 3, 4, 5, 3, 4,</t>
  </si>
  <si>
    <t>5, 4, 3, 4, 5, 3, 4, 5, 4, 3,</t>
  </si>
  <si>
    <t>3, 4, 5, 2, 3, 4, 4, 3, 5, 4</t>
  </si>
  <si>
    <t>Questions:</t>
  </si>
  <si>
    <t>Questions on measure of central tendency</t>
  </si>
  <si>
    <r>
      <rPr>
        <b/>
        <sz val="11"/>
        <color theme="1"/>
        <rFont val="Calibri"/>
        <family val="2"/>
        <scheme val="minor"/>
      </rPr>
      <t>1) Business Problem:</t>
    </r>
    <r>
      <rPr>
        <sz val="11"/>
        <color theme="1"/>
        <rFont val="Calibri"/>
        <family val="2"/>
        <scheme val="minor"/>
      </rPr>
      <t xml:space="preserve"> A retail store wants to analyze the sales data of a particular</t>
    </r>
  </si>
  <si>
    <t>product category to understand the typical sales performance and make strategic</t>
  </si>
  <si>
    <t>decisions.</t>
  </si>
  <si>
    <t>Let's consider the weekly sales data (in units) for the past month for a specific product</t>
  </si>
  <si>
    <t>category:</t>
  </si>
  <si>
    <t>Week 1: 50 units</t>
  </si>
  <si>
    <t>Week 2: 60 units</t>
  </si>
  <si>
    <t>Week 3: 55 units</t>
  </si>
  <si>
    <t>Week 4: 70 units</t>
  </si>
  <si>
    <t>Question:</t>
  </si>
  <si>
    <t>1. Mean: What is the average weekly sales of the product category?</t>
  </si>
  <si>
    <t>2. Median: What is the typical or central sales value for the product category?</t>
  </si>
  <si>
    <t>3. Mode: Are there any recurring or most frequently occurring sales figures for the</t>
  </si>
  <si>
    <t>product category?</t>
  </si>
  <si>
    <t>By answering these questions using the mean, median, and mode, the retail store can</t>
  </si>
  <si>
    <t>gain insights into the sales performance of the product category, identify any patterns or</t>
  </si>
  <si>
    <t>outliers, and make informed decisions regarding stock management, marketing</t>
  </si>
  <si>
    <t>strategies, and product placement.</t>
  </si>
  <si>
    <t>Ans:</t>
  </si>
  <si>
    <t>Mean =</t>
  </si>
  <si>
    <t>Median =</t>
  </si>
  <si>
    <t>Mode =</t>
  </si>
  <si>
    <t>N/A</t>
  </si>
  <si>
    <r>
      <rPr>
        <b/>
        <sz val="11"/>
        <color theme="1"/>
        <rFont val="Calibri"/>
        <family val="2"/>
        <scheme val="minor"/>
      </rPr>
      <t>2) Business Problem:</t>
    </r>
    <r>
      <rPr>
        <sz val="11"/>
        <color theme="1"/>
        <rFont val="Calibri"/>
        <family val="2"/>
        <scheme val="minor"/>
      </rPr>
      <t xml:space="preserve"> A restaurant wants to analyze the waiting times of its</t>
    </r>
  </si>
  <si>
    <t>customers to understand the typical waiting experience and improve service</t>
  </si>
  <si>
    <t>efficiency.</t>
  </si>
  <si>
    <t>Let's consider the waiting times (in minutes) for the past 20 customers:</t>
  </si>
  <si>
    <t>15, 10, 20, 25, 15, 10, 30, 20, 15, 10,</t>
  </si>
  <si>
    <t>10, 25, 15, 20, 20, 15, 10, 10, 20, 25</t>
  </si>
  <si>
    <t>1. Mean: What is the average waiting time for customers at the restaurant?</t>
  </si>
  <si>
    <t>2. Median: What is the typical or central waiting time experienced by customers?</t>
  </si>
  <si>
    <t>3. Mode: Are there any recurring or most frequently occurring waiting times for</t>
  </si>
  <si>
    <t>customers?</t>
  </si>
  <si>
    <t>By answering these questions using the mean, median, and mode, the restaurant can</t>
  </si>
  <si>
    <t>gain insights into the average waiting time, identify any common or peak waiting periods,</t>
  </si>
  <si>
    <t>and make informed decisions to optimize the customer service process, such as</t>
  </si>
  <si>
    <t>adjusting staffing levels, streamlining operations, or implementing strategies to reduce</t>
  </si>
  <si>
    <t>waiting times.</t>
  </si>
  <si>
    <t>Answere:</t>
  </si>
  <si>
    <r>
      <rPr>
        <b/>
        <sz val="11"/>
        <color theme="1"/>
        <rFont val="Calibri"/>
        <family val="2"/>
        <scheme val="minor"/>
      </rPr>
      <t>3) Business Problem:</t>
    </r>
    <r>
      <rPr>
        <sz val="11"/>
        <color theme="1"/>
        <rFont val="Calibri"/>
        <family val="2"/>
        <scheme val="minor"/>
      </rPr>
      <t xml:space="preserve"> A car rental company wants to analyze the rental durations of</t>
    </r>
  </si>
  <si>
    <t>its customers to understand the typical rental period and optimize its pricing and</t>
  </si>
  <si>
    <t>fleet management strategies.</t>
  </si>
  <si>
    <t>Let's consider the rental durations (in days) for a sample of 50 customers:</t>
  </si>
  <si>
    <t>3, 2, 5, 4, 7, 2, 3, 3, 1, 6,</t>
  </si>
  <si>
    <t>4, 2, 3, 5, 2, 4, 2, 1, 3, 5,</t>
  </si>
  <si>
    <t>6, 3, 2, 1, 4, 2, 4, 5, 3, 2,</t>
  </si>
  <si>
    <t>7, 2, 3, 4, 5, 1, 6, 2, 4, 3,</t>
  </si>
  <si>
    <t>5, 3, 2, 4, 2, 6, 3, 2, 4, 5</t>
  </si>
  <si>
    <t>1. Mean: What is the average rental duration for customers at the car rental company?</t>
  </si>
  <si>
    <t>2. Median: What is the typical or central rental duration experienced by customers?</t>
  </si>
  <si>
    <t>3. Mode: Are there any recurring or most frequently occurring rental durations for</t>
  </si>
  <si>
    <t>By answering these questions using the mean, median, and mode, the car rental</t>
  </si>
  <si>
    <t>company can gain insights into the average rental duration, understand the most</t>
  </si>
  <si>
    <t>common rental periods, and make informed decisions regarding pricing, fleet size, and</t>
  </si>
  <si>
    <t>availability. Additionally, this analysis can help the company optimize resource allocation,</t>
  </si>
  <si>
    <t>plan for peak demand periods, and enhance customer satisfaction by aligning service</t>
  </si>
  <si>
    <t>offerings with customers' typical rental needs.</t>
  </si>
  <si>
    <t>Questions on measure of dispersion</t>
  </si>
  <si>
    <r>
      <rPr>
        <b/>
        <sz val="11"/>
        <color theme="1"/>
        <rFont val="Calibri"/>
        <family val="2"/>
        <scheme val="minor"/>
      </rPr>
      <t>1) Problem</t>
    </r>
    <r>
      <rPr>
        <sz val="11"/>
        <color theme="1"/>
        <rFont val="Calibri"/>
        <family val="2"/>
        <scheme val="minor"/>
      </rPr>
      <t>: A manufacturing company wants to analyze the production output of a</t>
    </r>
  </si>
  <si>
    <t>specific machine to understand the variability or spread in its performance.</t>
  </si>
  <si>
    <t>Let's consider the number of units produced per hour by the machine for a sample of 10</t>
  </si>
  <si>
    <t>working days:</t>
  </si>
  <si>
    <t>Day 1: 120 units</t>
  </si>
  <si>
    <t>Day 2: 110 units</t>
  </si>
  <si>
    <t>Day 3: 130 units</t>
  </si>
  <si>
    <t>Day 4: 115 units</t>
  </si>
  <si>
    <t>Day 5: 125 units</t>
  </si>
  <si>
    <t>Day 6: 105 units</t>
  </si>
  <si>
    <t>Day 7: 135 units</t>
  </si>
  <si>
    <t>Day 8: 115 units</t>
  </si>
  <si>
    <t>Day 9: 125 units</t>
  </si>
  <si>
    <t>Day 10: 140 units</t>
  </si>
  <si>
    <t>1. Range: What is the range of the production output for the machine?</t>
  </si>
  <si>
    <t>2. Variance: What is the variance of the production output for the machine?</t>
  </si>
  <si>
    <t>3. Standard Deviation: What is the standard deviation of the production output for the</t>
  </si>
  <si>
    <t>machine?</t>
  </si>
  <si>
    <t>By answering these questions using different measures of dispersion, the manufacturing</t>
  </si>
  <si>
    <t>company can gain insights into the variability in the machine's production output. This</t>
  </si>
  <si>
    <t>information can help identify any fluctuations, assess the consistency of performance,</t>
  </si>
  <si>
    <t>and make informed decisions regarding quality control, scheduling, and resource</t>
  </si>
  <si>
    <t>allocation.</t>
  </si>
  <si>
    <t>Range =</t>
  </si>
  <si>
    <t>Variance =</t>
  </si>
  <si>
    <t>Std. Deviation =</t>
  </si>
  <si>
    <r>
      <rPr>
        <b/>
        <sz val="11"/>
        <color theme="1"/>
        <rFont val="Calibri"/>
        <family val="2"/>
        <scheme val="minor"/>
      </rPr>
      <t>2) Problem:</t>
    </r>
    <r>
      <rPr>
        <sz val="11"/>
        <color theme="1"/>
        <rFont val="Calibri"/>
        <family val="2"/>
        <scheme val="minor"/>
      </rPr>
      <t xml:space="preserve"> A retail store wants to analyze the sales of a specific product to</t>
    </r>
  </si>
  <si>
    <t>understand the variability in daily sales and assess its inventory management.</t>
  </si>
  <si>
    <t>Let's consider the daily sales (in dollars) for the past 30 days:</t>
  </si>
  <si>
    <t>$500, $700, $400, $600, $550, $750, $650, $500, $600, $550,</t>
  </si>
  <si>
    <t>$800, $450, $700, $550, $600, $400, $650, $500, $750, $550,</t>
  </si>
  <si>
    <t>$700, $600, $500, $800, $550, $650, $400, $600, $750, $550</t>
  </si>
  <si>
    <t>1. Range: What is the range of the daily sales?</t>
  </si>
  <si>
    <t>2. Variance: What is the variance of the daily sales?</t>
  </si>
  <si>
    <t>3. Standard Deviation: What is the standard deviation of the daily sales?</t>
  </si>
  <si>
    <t>By answering these questions using different measures of dispersion, the retail store can</t>
  </si>
  <si>
    <t>gain insights into the variability in daily sales, assess the consistency of demand, and</t>
  </si>
  <si>
    <t>make informed decisions regarding inventory stocking levels, sales forecasting, and</t>
  </si>
  <si>
    <t>pricing strategies.</t>
  </si>
  <si>
    <r>
      <rPr>
        <b/>
        <sz val="11"/>
        <color theme="1"/>
        <rFont val="Calibri"/>
        <family val="2"/>
        <scheme val="minor"/>
      </rPr>
      <t>3) Problem:</t>
    </r>
    <r>
      <rPr>
        <sz val="11"/>
        <color theme="1"/>
        <rFont val="Calibri"/>
        <family val="2"/>
        <scheme val="minor"/>
      </rPr>
      <t xml:space="preserve"> An e-commerce platform wants to analyze the delivery times of its</t>
    </r>
  </si>
  <si>
    <t>shipments to understand the variability in order fulfillment and optimize its</t>
  </si>
  <si>
    <t>logistics operations.</t>
  </si>
  <si>
    <t>Let's consider the delivery times (in days) for a sample of 50 shipments:</t>
  </si>
  <si>
    <t>3, 5, 2, 4, 6, 2, 3, 4, 2, 5,</t>
  </si>
  <si>
    <t>7, 2, 3, 4, 2, 4, 2, 3, 5, 6,</t>
  </si>
  <si>
    <t>3, 2, 1, 4, 2, 4, 5, 3, 2, 7,</t>
  </si>
  <si>
    <t>2, 3, 4, 5, 1, 6, 2, 4, 3, 5,</t>
  </si>
  <si>
    <t>3, 2, 4, 2, 6, 3, 2, 4, 5, 3</t>
  </si>
  <si>
    <t>1. Range: What is the range of the delivery times?</t>
  </si>
  <si>
    <t>2. Variance: What is the variance of the delivery times?</t>
  </si>
  <si>
    <t>3. Standard Deviation: What is the standard deviation of the delivery times?</t>
  </si>
  <si>
    <t>By answering these questions using different measures of dispersion, the e-commerce</t>
  </si>
  <si>
    <t>platform can gain insights into the variability in delivery times, identify any bottlenecks in</t>
  </si>
  <si>
    <t>the logistics process, and make informed decisions regarding shipment tracking,</t>
  </si>
  <si>
    <t>customer expectations, and service level agreements.</t>
  </si>
  <si>
    <r>
      <rPr>
        <b/>
        <sz val="11"/>
        <color theme="1"/>
        <rFont val="Calibri"/>
        <family val="2"/>
        <scheme val="minor"/>
      </rPr>
      <t>4) Problem :</t>
    </r>
    <r>
      <rPr>
        <sz val="11"/>
        <color theme="1"/>
        <rFont val="Calibri"/>
        <family val="2"/>
        <scheme val="minor"/>
      </rPr>
      <t xml:space="preserve"> A company wants to analyze the monthly revenue generated by one of</t>
    </r>
  </si>
  <si>
    <t>its products to understand its performance and variability.</t>
  </si>
  <si>
    <t>Let's consider the monthly revenue (in thousands of dollars) for the past 12 months:</t>
  </si>
  <si>
    <t>$120, $150, $110, $135, $125, $140, $130, $155, $115, $145, $135, $130</t>
  </si>
  <si>
    <t>1. Measure of Central Tendency: What is the average monthly revenue for the product?</t>
  </si>
  <si>
    <t>2. Measure of Dispersion: What is the range of monthly revenue for the product?</t>
  </si>
  <si>
    <t>By answering these questions, the company can gain insights into the average revenue</t>
  </si>
  <si>
    <t>generated by the product and understand the range or variability in its monthly revenue,</t>
  </si>
  <si>
    <t>which can help with financial planning, forecasting, and evaluating the product's</t>
  </si>
  <si>
    <t>performance.</t>
  </si>
  <si>
    <t>Ans.</t>
  </si>
  <si>
    <t>Average Monthly Revenue =</t>
  </si>
  <si>
    <t>Range of Monthly Revenue =</t>
  </si>
  <si>
    <r>
      <rPr>
        <b/>
        <sz val="11"/>
        <color theme="1"/>
        <rFont val="Calibri"/>
        <family val="2"/>
        <scheme val="minor"/>
      </rPr>
      <t>5) Problem :</t>
    </r>
    <r>
      <rPr>
        <sz val="11"/>
        <color theme="1"/>
        <rFont val="Calibri"/>
        <family val="2"/>
        <scheme val="minor"/>
      </rPr>
      <t xml:space="preserve"> A survey was conducted to gather feedback from customers regarding</t>
    </r>
  </si>
  <si>
    <t>their satisfaction with a particular service on a scale of 1 to 10.</t>
  </si>
  <si>
    <t>Let's consider the satisfaction ratings from 50 customers:</t>
  </si>
  <si>
    <t>8, 7, 9, 6, 7, 8, 9, 8, 7, 6,</t>
  </si>
  <si>
    <t>8, 9, 7, 8, 7, 6, 8, 9, 6, 7,</t>
  </si>
  <si>
    <t>8, 9, 7, 6, 7, 8, 9, 8, 7, 6,</t>
  </si>
  <si>
    <t>9, 8, 7, 6, 8, 9, 7, 8, 7, 6,</t>
  </si>
  <si>
    <t>9, 8, 7, 6, 7, 8, 9, 8, 7, 6</t>
  </si>
  <si>
    <t>1. Measure of Central Tendency: What is the average satisfaction rating?</t>
  </si>
  <si>
    <t>2. Measure of Dispersion: What is the standard deviation of the satisfaction ratings?</t>
  </si>
  <si>
    <t>By answering these questions, the company can gain insights into the average</t>
  </si>
  <si>
    <t>satisfaction rating of customers and understand the spread or variability in their ratings.</t>
  </si>
  <si>
    <t>This information can help identify areas for improvement, evaluate customer perception,</t>
  </si>
  <si>
    <t>and make informed decisions to enhance the service quality.</t>
  </si>
  <si>
    <t>Average Satisfaction Rating =</t>
  </si>
  <si>
    <t>Std. Deviation of Satisfaction Rating =</t>
  </si>
  <si>
    <t>DATA</t>
  </si>
  <si>
    <r>
      <rPr>
        <b/>
        <sz val="11"/>
        <color theme="1"/>
        <rFont val="Calibri"/>
        <family val="2"/>
        <scheme val="minor"/>
      </rPr>
      <t>6) Problem :</t>
    </r>
    <r>
      <rPr>
        <sz val="11"/>
        <color theme="1"/>
        <rFont val="Calibri"/>
        <family val="2"/>
        <scheme val="minor"/>
      </rPr>
      <t>A company wants to analyze the customer wait times at its call center to</t>
    </r>
  </si>
  <si>
    <t>assess the efficiency of its customer service operations.</t>
  </si>
  <si>
    <t>Let's consider the wait times (in minutes) for a sample of 100 randomly selected</t>
  </si>
  <si>
    <t>customer calls:</t>
  </si>
  <si>
    <t>10, 15, 12, 18, 20, 25, 8, 14, 16, 22,</t>
  </si>
  <si>
    <t>9, 17, 11, 13, 19, 23, 21, 16, 24, 27,</t>
  </si>
  <si>
    <t>13, 10, 18, 16, 12, 14, 19, 21, 11, 17,</t>
  </si>
  <si>
    <t>15, 20, 26, 13, 12, 14, 22, 19, 16, 11,</t>
  </si>
  <si>
    <t>25, 18, 16, 13, 21, 20, 15, 12, 19, 17,</t>
  </si>
  <si>
    <t>14, 16, 23, 18, 15, 11, 19, 22, 17, 12,</t>
  </si>
  <si>
    <t>16, 14, 18, 20, 25, 13, 11, 22, 19, 17,</t>
  </si>
  <si>
    <t>15, 16, 13, 14, 18, 20, 19, 21, 17, 12,</t>
  </si>
  <si>
    <t>15, 13, 16, 14, 22, 21, 19, 18, 16, 11,</t>
  </si>
  <si>
    <t>17, 14, 12, 20, 23, 19, 15, 16, 13, 18</t>
  </si>
  <si>
    <t>1. Measure of Central Tendency: What is the average wait time for customers at the call</t>
  </si>
  <si>
    <t>center?</t>
  </si>
  <si>
    <t>2. Measure of Dispersion: What is the range of wait times for customers at the call</t>
  </si>
  <si>
    <t>3. Measure of Dispersion: What is the standard deviation of the wait times for customers</t>
  </si>
  <si>
    <t>at the call center?</t>
  </si>
  <si>
    <t>By answering these questions, the company can gain insights into the average wait time</t>
  </si>
  <si>
    <t>experienced by customers, assess the variability or spread in the wait times, and make</t>
  </si>
  <si>
    <t>informed decisions regarding staffing levels, call center efficiency, and customer</t>
  </si>
  <si>
    <t>satisfaction.</t>
  </si>
  <si>
    <t>Average Wait Time =</t>
  </si>
  <si>
    <t>Range of Wait Time =</t>
  </si>
  <si>
    <t>Std. Dev. of Wait Time =</t>
  </si>
  <si>
    <r>
      <rPr>
        <b/>
        <sz val="11"/>
        <color theme="1"/>
        <rFont val="Calibri"/>
        <family val="2"/>
        <scheme val="minor"/>
      </rPr>
      <t>7) Problem :</t>
    </r>
    <r>
      <rPr>
        <sz val="11"/>
        <color theme="1"/>
        <rFont val="Calibri"/>
        <family val="2"/>
        <scheme val="minor"/>
      </rPr>
      <t xml:space="preserve"> A transportation company wants to analyze the fuel efficiency of its</t>
    </r>
  </si>
  <si>
    <t>vehicle fleet to identify any variations across different vehicle models.</t>
  </si>
  <si>
    <t>Let's consider the fuel efficiency (in miles per gallon, mpg) for a sample of 50 vehicles:</t>
  </si>
  <si>
    <t>Model A: 30, 32, 33, 28, 31, 30, 29, 30, 32, 31,</t>
  </si>
  <si>
    <t>Model B: 25, 27, 26, 23, 28, 24, 26, 25, 27, 28,</t>
  </si>
  <si>
    <t>Model C: 22, 23, 20, 25, 21, 24, 23, 22, 25, 24,</t>
  </si>
  <si>
    <t>Model D: 18, 17, 19, 20, 21, 18, 19, 17, 20, 19,</t>
  </si>
  <si>
    <t>Model E: 35, 36, 34, 35, 33, 34, 32, 33, 36, 34</t>
  </si>
  <si>
    <t>1. Measure of Central Tendency: What is the average fuel efficiency for each vehicle</t>
  </si>
  <si>
    <t>model?</t>
  </si>
  <si>
    <t>2. Measure of Dispersion: What is the range of fuel efficiency for each vehicle model?</t>
  </si>
  <si>
    <t>3. Measure of Dispersion: What is the variance of the fuel efficiency for each vehicle</t>
  </si>
  <si>
    <t>By answering these questions, the transportation company can</t>
  </si>
  <si>
    <t>gain insights into the average fuel efficiency of different vehicle models, understand the</t>
  </si>
  <si>
    <t>variations or spread in the fuel efficiency, and make informed decisions regarding fleet</t>
  </si>
  <si>
    <t>management, vehicle selection, and fuel consumption optimization.</t>
  </si>
  <si>
    <t>Model A</t>
  </si>
  <si>
    <t>Avg. Fuel Effi. =</t>
  </si>
  <si>
    <t>Model D</t>
  </si>
  <si>
    <t>Range of Fuel Effi. =</t>
  </si>
  <si>
    <t>Var of Fuel Effi. =</t>
  </si>
  <si>
    <t>Model B</t>
  </si>
  <si>
    <t>Model E</t>
  </si>
  <si>
    <t>Model C</t>
  </si>
  <si>
    <r>
      <rPr>
        <b/>
        <sz val="11"/>
        <color theme="1"/>
        <rFont val="Calibri"/>
        <family val="2"/>
        <scheme val="minor"/>
      </rPr>
      <t>8) Problem :</t>
    </r>
    <r>
      <rPr>
        <sz val="11"/>
        <color theme="1"/>
        <rFont val="Calibri"/>
        <family val="2"/>
        <scheme val="minor"/>
      </rPr>
      <t xml:space="preserve"> A company wants to analyze the ages of its employees to understand</t>
    </r>
  </si>
  <si>
    <t>the age distribution and demographics within the organization.</t>
  </si>
  <si>
    <t>Let's consider the ages of 100 employees:</t>
  </si>
  <si>
    <t>28, 32, 35, 40, 42, 28, 33, 38, 30, 41,</t>
  </si>
  <si>
    <t>37, 31, 34, 29, 36, 43, 39, 27, 35, 31,</t>
  </si>
  <si>
    <t>39, 45, 29, 33, 37, 40, 36, 29, 31, 38,</t>
  </si>
  <si>
    <t>35, 44, 32, 39, 36, 30, 33, 28, 41, 35,</t>
  </si>
  <si>
    <t>31, 37, 42, 29, 34, 40, 31, 33, 38, 36,</t>
  </si>
  <si>
    <t>39, 27, 35, 30, 43, 29, 32, 36, 31, 40,</t>
  </si>
  <si>
    <t>38, 44, 37, 33, 35, 41, 30, 31, 39, 28,</t>
  </si>
  <si>
    <t>45, 29, 33, 38, 34, 32, 35, 31, 40, 36,</t>
  </si>
  <si>
    <t>38, 44, 37, 33, 35, 41, 30, 31, 39, 28</t>
  </si>
  <si>
    <t>1. Frequency Distribution: Create a frequency distribution table for the ages of the</t>
  </si>
  <si>
    <t>employees.</t>
  </si>
  <si>
    <t>2. Mode: What is the mode (most common age) among the employees?</t>
  </si>
  <si>
    <t>3. Median: What is the median age of the employees?</t>
  </si>
  <si>
    <t>4. Range: What is the range of ages among the employees?</t>
  </si>
  <si>
    <t>By answering these questions using frequency distribution and other measures, the</t>
  </si>
  <si>
    <t>company can gain insights into the age distribution of its workforce, identify the most</t>
  </si>
  <si>
    <t>common age group, understand the central tendency, and assess the spread of ages.</t>
  </si>
  <si>
    <t>This information can be useful for workforce planning, diversity initiatives, and</t>
  </si>
  <si>
    <t>understanding the generational dynamics within the organization.</t>
  </si>
  <si>
    <t>Max. =</t>
  </si>
  <si>
    <t>Min. =</t>
  </si>
  <si>
    <t>Bins.</t>
  </si>
  <si>
    <t>Frequency</t>
  </si>
  <si>
    <r>
      <rPr>
        <b/>
        <sz val="11"/>
        <color theme="1"/>
        <rFont val="Calibri"/>
        <family val="2"/>
        <scheme val="minor"/>
      </rPr>
      <t>9) Problem :</t>
    </r>
    <r>
      <rPr>
        <sz val="11"/>
        <color theme="1"/>
        <rFont val="Calibri"/>
        <family val="2"/>
        <scheme val="minor"/>
      </rPr>
      <t>A retail store wants to analyze the purchase amounts made by</t>
    </r>
  </si>
  <si>
    <t>customers to understand their spending habits.</t>
  </si>
  <si>
    <t>Let's consider the purchase amounts (in dollars) for a sample of 50 customers:</t>
  </si>
  <si>
    <t>56, 40, 28, 73, 52, 61, 35, 40, 47, 65,</t>
  </si>
  <si>
    <t>52, 44, 38, 60, 56, 40, 36, 49, 68, 57,</t>
  </si>
  <si>
    <t>52, 63, 41, 48, 55, 42, 39, 58, 62, 49,</t>
  </si>
  <si>
    <t>59, 45, 47, 51, 65, 41, 48, 55, 42, 39,</t>
  </si>
  <si>
    <t>58, 62, 49, 59, 45, 47, 51, 65, 43, 58</t>
  </si>
  <si>
    <t>1. Frequency Distribution: Create a frequency distribution table for the purchase</t>
  </si>
  <si>
    <t>amounts.</t>
  </si>
  <si>
    <t>2. Mode: What is the mode (most common purchase amount) among the customers?</t>
  </si>
  <si>
    <t>3. Median: What is the median purchase amount among the customers?</t>
  </si>
  <si>
    <t>4. Interquartile Range: What is the interquartile range of the purchase amounts?</t>
  </si>
  <si>
    <t>By answering these questions using frequency distribution and other measures, the retail</t>
  </si>
  <si>
    <t>store can gain insights into the spending habits of its customers, identify the most</t>
  </si>
  <si>
    <t>common purchase amount</t>
  </si>
  <si>
    <t>IQR =</t>
  </si>
  <si>
    <t>Q1 =</t>
  </si>
  <si>
    <t>Q3 =</t>
  </si>
  <si>
    <r>
      <rPr>
        <b/>
        <sz val="11"/>
        <color theme="1"/>
        <rFont val="Calibri"/>
        <family val="2"/>
        <scheme val="minor"/>
      </rPr>
      <t>10) Problem :</t>
    </r>
    <r>
      <rPr>
        <sz val="11"/>
        <color theme="1"/>
        <rFont val="Calibri"/>
        <family val="2"/>
        <scheme val="minor"/>
      </rPr>
      <t xml:space="preserve"> A manufacturing company wants to analyze the defect rates of its</t>
    </r>
  </si>
  <si>
    <t>production line to identify the frequency of different types of defects.</t>
  </si>
  <si>
    <t>Let's consider the types of defects and their corresponding frequencies observed in a</t>
  </si>
  <si>
    <t>sample of 200 products:</t>
  </si>
  <si>
    <t>Defect Type: A, B, C, D, E, F, G</t>
  </si>
  <si>
    <t>Frequency: 30, 40, 20, 10, 45, 25, 30</t>
  </si>
  <si>
    <t>1. Bar Chart: Create a bar chart to visualize the frequency of different defect types.</t>
  </si>
  <si>
    <t>2. Most Common Defect: Which defect type has the highest frequency?</t>
  </si>
  <si>
    <t>Ans. E</t>
  </si>
  <si>
    <t>3. Histogram: Create a histogram to represent the defect frequencies.</t>
  </si>
  <si>
    <t>By answering these questions using a bar chart and histogram, the manufacturing</t>
  </si>
  <si>
    <t>company can visually understand the distribution of defect types, identify the most</t>
  </si>
  <si>
    <t>common defect, and prioritize quality control efforts to address the prevalent issues.</t>
  </si>
  <si>
    <t>Defect Type</t>
  </si>
  <si>
    <t>F</t>
  </si>
  <si>
    <t>G</t>
  </si>
  <si>
    <r>
      <rPr>
        <b/>
        <sz val="11"/>
        <color theme="1"/>
        <rFont val="Calibri"/>
        <family val="2"/>
        <scheme val="minor"/>
      </rPr>
      <t>11) Problem :</t>
    </r>
    <r>
      <rPr>
        <sz val="11"/>
        <color theme="1"/>
        <rFont val="Calibri"/>
        <family val="2"/>
        <scheme val="minor"/>
      </rPr>
      <t xml:space="preserve"> A survey was conducted to gather feedback from customers about their</t>
    </r>
  </si>
  <si>
    <t>satisfaction levels with a specific service on a scale of 1 to 5.</t>
  </si>
  <si>
    <t>1. Histogram: Create a histogram to visualize the distribution of satisfaction ratings.</t>
  </si>
  <si>
    <t>2. Mode: Which satisfaction rating has the highest frequency?</t>
  </si>
  <si>
    <t>3. Bar Chart: Create a bar chart to display the frequency of each satisfaction rating.</t>
  </si>
  <si>
    <t>By answering these questions using a histogram and bar chart, the organization can</t>
  </si>
  <si>
    <t>gain insights into the distribution of satisfaction ratings, identify the most common</t>
  </si>
  <si>
    <t>satisfaction level, and assess overall customer satisfaction.</t>
  </si>
  <si>
    <t>Ratings</t>
  </si>
  <si>
    <r>
      <rPr>
        <b/>
        <sz val="11"/>
        <color theme="1"/>
        <rFont val="Calibri"/>
        <family val="2"/>
        <scheme val="minor"/>
      </rPr>
      <t>12) Problem :</t>
    </r>
    <r>
      <rPr>
        <sz val="11"/>
        <color theme="1"/>
        <rFont val="Calibri"/>
        <family val="2"/>
        <scheme val="minor"/>
      </rPr>
      <t xml:space="preserve"> A company wants to analyze the monthly sales figures of its products to</t>
    </r>
  </si>
  <si>
    <t>understand the sales distribution across different price ranges.</t>
  </si>
  <si>
    <t>Let's consider the monthly sales figures (in thousands of dollars) for a sample of 50</t>
  </si>
  <si>
    <t>products:</t>
  </si>
  <si>
    <t>Sales: 35, 28, 32, 45, 38, 29, 42, 30, 36, 41,</t>
  </si>
  <si>
    <t>47, 31, 39, 43, 37, 30, 34, 39, 28, 33,</t>
  </si>
  <si>
    <t>36, 40, 42, 29, 31, 45, 38, 33, 41, 35,</t>
  </si>
  <si>
    <t>37,</t>
  </si>
  <si>
    <t>34, 46, 30, 39, 43, 28, 32, 36, 29,</t>
  </si>
  <si>
    <t>31, 37, 40, 42, 33, 39, 28, 35, 38, 43</t>
  </si>
  <si>
    <t>1. Histogram: Create a histogram to visualize the sales distribution across different price</t>
  </si>
  <si>
    <t>ranges.</t>
  </si>
  <si>
    <t>2. Measure of Central Tendency: What is the average monthly sales figure?</t>
  </si>
  <si>
    <t>3. Bar Chart: Create a bar chart to display the frequency of sales in different price</t>
  </si>
  <si>
    <t>By answering these questions using a histogram and bar chart, the company can</t>
  </si>
  <si>
    <t>understand the distribution of sales figures, determine the average sales performance,</t>
  </si>
  <si>
    <t>and identify the price ranges where sales are concentrated or lacking.</t>
  </si>
  <si>
    <t>Avg. Monthly Sales =</t>
  </si>
  <si>
    <r>
      <rPr>
        <b/>
        <sz val="11"/>
        <color theme="1"/>
        <rFont val="Calibri"/>
        <family val="2"/>
        <scheme val="minor"/>
      </rPr>
      <t>13) Problem :</t>
    </r>
    <r>
      <rPr>
        <sz val="11"/>
        <color theme="1"/>
        <rFont val="Calibri"/>
        <family val="2"/>
        <scheme val="minor"/>
      </rPr>
      <t xml:space="preserve"> A study was conducted to analyze the response times of a website for</t>
    </r>
  </si>
  <si>
    <t>different user locations.</t>
  </si>
  <si>
    <t>Let's consider the response times (in milliseconds) for a sample of 200 user requests:</t>
  </si>
  <si>
    <t>Response Times: 125, 148, 137, 120, 135, 132, 145, 122, 130, 141,</t>
  </si>
  <si>
    <t>118, 125, 132, 136, 128, 123, 132, 138, 126, 129,</t>
  </si>
  <si>
    <t>136, 127, 130, 122, 125, 133, 140, 126, 133, 135,</t>
  </si>
  <si>
    <t>130, 134, 141, 119, 125, 131, 136, 128, 124, 132,</t>
  </si>
  <si>
    <t>130, 134, 141, 119, 125, 131, 136, 128, 124, 132</t>
  </si>
  <si>
    <t>1. Histogram: Create a histogram to visualize the distribution of response times.</t>
  </si>
  <si>
    <t>2. Measure of Central Tendency: What is the median response time?</t>
  </si>
  <si>
    <t>3. Bar Chart: Create a bar chart to display the frequency of response times within</t>
  </si>
  <si>
    <t>different ranges.</t>
  </si>
  <si>
    <t>By answering these questions using a histogram and bar chart, the study can gain</t>
  </si>
  <si>
    <t>insights into the distribution of response times, understand the typical response time</t>
  </si>
  <si>
    <t>experienced by users, and assess the performance of the website.</t>
  </si>
  <si>
    <t>Median Response Time =</t>
  </si>
  <si>
    <r>
      <rPr>
        <b/>
        <sz val="11"/>
        <color theme="1"/>
        <rFont val="Calibri"/>
        <family val="2"/>
        <scheme val="minor"/>
      </rPr>
      <t>14) Problem :</t>
    </r>
    <r>
      <rPr>
        <sz val="11"/>
        <color theme="1"/>
        <rFont val="Calibri"/>
        <family val="2"/>
        <scheme val="minor"/>
      </rPr>
      <t xml:space="preserve"> A company wants to analyze the sales performance of its products</t>
    </r>
  </si>
  <si>
    <t>across different regions.</t>
  </si>
  <si>
    <t>Let's consider the sales figures (in thousands of dollars) for a sample of 50 products in</t>
  </si>
  <si>
    <t>Region 1</t>
  </si>
  <si>
    <t>Region 2</t>
  </si>
  <si>
    <t>Region 3</t>
  </si>
  <si>
    <t>three regions:</t>
  </si>
  <si>
    <t>Region 1: 45, 35, 40, 38, 42, 37, 39, 43, 44, 41,</t>
  </si>
  <si>
    <t>Region 2: 32, 28, 30, 34, 33, 35, 31, 29, 36, 37,</t>
  </si>
  <si>
    <t>Region 3: 40, 39, 42, 41, 38, 43, 45, 44, 41, 37</t>
  </si>
  <si>
    <t>1. Bar Chart: Create a bar chart to compare the sales figures across the three regions.</t>
  </si>
  <si>
    <t>2. Measure of Central Tendency: What is the average sales figure for each region?</t>
  </si>
  <si>
    <t>3. Measure of Dispersion</t>
  </si>
  <si>
    <t>: What is the range of sales figures in each region?</t>
  </si>
  <si>
    <t>By answering these questions using a bar chart and measures of central tendency and</t>
  </si>
  <si>
    <t>dispersion, the company can compare the sales performance across different regions,</t>
  </si>
  <si>
    <t>identify the average sales figures, and understand the variability in sales within each</t>
  </si>
  <si>
    <t>region. This information can be used for regional sales analysis, resource allocation, and</t>
  </si>
  <si>
    <t>decision-making processes.</t>
  </si>
  <si>
    <t>Avgerage Sales</t>
  </si>
  <si>
    <t>Range of Sales</t>
  </si>
  <si>
    <t>Range 1 =</t>
  </si>
  <si>
    <t>Range 2 =</t>
  </si>
  <si>
    <t>Range 3 =</t>
  </si>
  <si>
    <t>Questions on Measure of Skewness and Kurtosis</t>
  </si>
  <si>
    <r>
      <rPr>
        <b/>
        <sz val="11"/>
        <color theme="1"/>
        <rFont val="Calibri"/>
        <family val="2"/>
        <scheme val="minor"/>
      </rPr>
      <t>1) Question :</t>
    </r>
    <r>
      <rPr>
        <sz val="11"/>
        <color theme="1"/>
        <rFont val="Calibri"/>
        <family val="2"/>
        <scheme val="minor"/>
      </rPr>
      <t xml:space="preserve"> A company wants to analyze the monthly returns of its investment</t>
    </r>
  </si>
  <si>
    <t>portfolio to understand the distribution and risk associated with the returns.</t>
  </si>
  <si>
    <t>Let's consider the monthly returns (%) for the portfolio over a one-year period:</t>
  </si>
  <si>
    <t>Returns: -2.5, 1.3, -0.8, -1.9, 2.1, 0.5, -1.2, 1.8, -0.5, 2.3,</t>
  </si>
  <si>
    <t>-0.7, 1.2, -1.5, -0.3, 2.6, 1.1, -1.7, 0.9, -1.4, 0.3,</t>
  </si>
  <si>
    <t>1.9, -1.1, -0.4, 2.2, -0.9, 1.6, -0.6, -1.3, 2.4, 0.7,</t>
  </si>
  <si>
    <t>-1.8, 1.5, -0.2, -2.1, 2.8, 0.8, -1.6, 1.4, -0.1, 2.5,</t>
  </si>
  <si>
    <t>-1.0, 1.7, -0.9, -2.0, 2.7, 0.6, -1.4, 1.1, -0.3, 2.0</t>
  </si>
  <si>
    <t>1. Skewness: Calculate the skewness of the monthly returns.</t>
  </si>
  <si>
    <t>2. Kurtosis: Calculate the kurtosis of the monthly returns.</t>
  </si>
  <si>
    <t>3. Interpretation: Based on the skewness and kurtosis values, what can be said about</t>
  </si>
  <si>
    <t>the distribution of returns?</t>
  </si>
  <si>
    <t>By answering these questions using measures of skewness and kurtosis, the company</t>
  </si>
  <si>
    <t>can understand the shape and symmetry of the return distribution, assess the level of</t>
  </si>
  <si>
    <t>risk and potential outliers, and make informed decisions regarding portfolio management</t>
  </si>
  <si>
    <t>and risk mitigation strategies.</t>
  </si>
  <si>
    <t>Skewness =</t>
  </si>
  <si>
    <t>Kurtosis =</t>
  </si>
  <si>
    <t>Interpretation:</t>
  </si>
  <si>
    <t>Skewness is almost 0, So it is perfectly symmetric.</t>
  </si>
  <si>
    <t>Kurtosis &lt; 0, So Peak will be short and Broad, tail will be shorter.</t>
  </si>
  <si>
    <r>
      <rPr>
        <b/>
        <sz val="11"/>
        <color theme="1"/>
        <rFont val="Calibri"/>
        <family val="2"/>
        <scheme val="minor"/>
      </rPr>
      <t>2) Question :</t>
    </r>
    <r>
      <rPr>
        <sz val="11"/>
        <color theme="1"/>
        <rFont val="Calibri"/>
        <family val="2"/>
        <scheme val="minor"/>
      </rPr>
      <t xml:space="preserve"> A research study wants to analyze the income distribution of a</t>
    </r>
  </si>
  <si>
    <t>population to understand the level of income inequality.</t>
  </si>
  <si>
    <t>Let's consider the monthly incomes (in thousands of dollars) of a sample of 100</t>
  </si>
  <si>
    <t>individuals:</t>
  </si>
  <si>
    <t>Incomes: 2.5, 4.8, 3.2, 2.1, 4.5, 2.9, 2.3, 3.1, 4.2, 3.9,</t>
  </si>
  <si>
    <t>2.8, 4.1, 2.6, 2.4, 4.7, 3.3, 2.7, 3.0, 4.3, 3.7,</t>
  </si>
  <si>
    <t>2.2, 3.6, 4.0, 2.7, 3.8, 3.5, 3.2, 4.4, 2.0, 3.4,</t>
  </si>
  <si>
    <t>3.1, 2.9, 4.6, 3.3, 2.5, 4.9, 2.8, 3.0, 4.2, 3.9,</t>
  </si>
  <si>
    <t>2.2, 3.6, 4.0, 2.7, 3.8, 3.5, 3.2, 4.4,</t>
  </si>
  <si>
    <t>2.0, 3.4,</t>
  </si>
  <si>
    <t>3.1, 2.9, 4.6, 3.3, 2.5, 4.9</t>
  </si>
  <si>
    <t>1. Skewness: Calculate the skewness of the income distribution.</t>
  </si>
  <si>
    <t>2. Kurtosis: Calculate the kurtosis of the income distribution.</t>
  </si>
  <si>
    <t>3. Interpretation: Based on the skewness and kurtosis values, what can be inferred</t>
  </si>
  <si>
    <t>about the income inequality?</t>
  </si>
  <si>
    <t>By answering these questions using measures of skewness and kurtosis, the research</t>
  </si>
  <si>
    <t>study can assess the level of income inequality, determine the shape of the income</t>
  </si>
  <si>
    <t>distribution, and make informed policy recommendations to address income disparities.</t>
  </si>
  <si>
    <t>Skewness is between -0.5&lt;0&lt;0.5, So it is approxmately symmetric.</t>
  </si>
  <si>
    <r>
      <rPr>
        <b/>
        <sz val="11"/>
        <color theme="1"/>
        <rFont val="Calibri"/>
        <family val="2"/>
        <scheme val="minor"/>
      </rPr>
      <t>3) Question :</t>
    </r>
    <r>
      <rPr>
        <sz val="11"/>
        <color theme="1"/>
        <rFont val="Calibri"/>
        <family val="2"/>
        <scheme val="minor"/>
      </rPr>
      <t xml:space="preserve"> A survey was conducted to analyze the satisfaction ratings of</t>
    </r>
  </si>
  <si>
    <t>customers on a scale of 1 to 5 for a specific product.</t>
  </si>
  <si>
    <t>Let's consider the satisfaction ratings from 200 customers:</t>
  </si>
  <si>
    <t>1. Skewness: Calculate the skewness of the satisfaction ratings.</t>
  </si>
  <si>
    <t>2. Kurtosis: Calculate the kurtosis of the satisfaction ratings.</t>
  </si>
  <si>
    <t>about the satisfaction ratings distribution?</t>
  </si>
  <si>
    <t>By answering these questions using measures of skewness and kurtosis, the survey can</t>
  </si>
  <si>
    <t>assess the skewness and peakedness of the satisfaction ratings, determine if the ratings</t>
  </si>
  <si>
    <t>are skewed towards positive or negative evaluations, and understand the distribution</t>
  </si>
  <si>
    <t>characteristics of customer satisfaction.</t>
  </si>
  <si>
    <r>
      <rPr>
        <b/>
        <sz val="11"/>
        <color theme="1"/>
        <rFont val="Calibri"/>
        <family val="2"/>
        <scheme val="minor"/>
      </rPr>
      <t>4) Question :</t>
    </r>
    <r>
      <rPr>
        <sz val="11"/>
        <color theme="1"/>
        <rFont val="Calibri"/>
        <family val="2"/>
        <scheme val="minor"/>
      </rPr>
      <t xml:space="preserve"> A study wants to analyze the distribution of house prices in a specific</t>
    </r>
  </si>
  <si>
    <t>city to understand the market trends.</t>
  </si>
  <si>
    <t>Let's consider the house prices (in thousands of dollars) for</t>
  </si>
  <si>
    <t>a sample of 150 houses:</t>
  </si>
  <si>
    <t>House Prices: 280, 350, 310, 270, 390, 320, 290, 340, 310, 380,</t>
  </si>
  <si>
    <t>270, 350, 300, 330, 370, 310, 280, 320, 350, 290,</t>
  </si>
  <si>
    <t>270, 350, 300, 330, 370, 310, 280, 320, 350, 290</t>
  </si>
  <si>
    <t>1. Skewness: Calculate the skewness of the house price distribution.</t>
  </si>
  <si>
    <t>2. Kurtosis: Calculate the kurtosis of the house price distribution.</t>
  </si>
  <si>
    <t>about the distribution of house prices?</t>
  </si>
  <si>
    <t>By answering these questions using measures of skewness and kurtosis, the study can</t>
  </si>
  <si>
    <t>assess the symmetry and peakedness of the house price distribution, identify any</t>
  </si>
  <si>
    <t>outliers or extreme values, and gain insights into the market trends and pricing</t>
  </si>
  <si>
    <t>dynamics.</t>
  </si>
  <si>
    <r>
      <rPr>
        <b/>
        <sz val="11"/>
        <color theme="1"/>
        <rFont val="Calibri"/>
        <family val="2"/>
        <scheme val="minor"/>
      </rPr>
      <t>5) Question :</t>
    </r>
    <r>
      <rPr>
        <sz val="11"/>
        <color theme="1"/>
        <rFont val="Calibri"/>
        <family val="2"/>
        <scheme val="minor"/>
      </rPr>
      <t xml:space="preserve"> A company wants to analyze the waiting times of customers at a</t>
    </r>
  </si>
  <si>
    <t>service center to improve operational efficiency.</t>
  </si>
  <si>
    <t>Let's consider the waiting times (in minutes) for a sample of 100 customers:</t>
  </si>
  <si>
    <t>Waiting Times: 12, 18, 15, 22, 20, 14, 16, 21, 19, 17,</t>
  </si>
  <si>
    <t>22, 19, 13, 16, 21, 22, 17, 19, 22, 18,</t>
  </si>
  <si>
    <t>14, 20, 19, 17, 22, 18, 15, 21, 20, 16,</t>
  </si>
  <si>
    <t>12, 18, 15, 22, 20, 14, 16, 21, 19, 17,</t>
  </si>
  <si>
    <t>12, 18, 15, 22, 20, 14, 16, 21, 19, 17</t>
  </si>
  <si>
    <t>1. Skewness: Calculate the skewness of the waiting time distribution.</t>
  </si>
  <si>
    <t>2. Kurtosis</t>
  </si>
  <si>
    <t>: Calculate the kurtosis of the waiting time distribution.</t>
  </si>
  <si>
    <t>about the waiting time distribution?</t>
  </si>
  <si>
    <t>can assess the symmetry and tail behavior of the waiting time distribution, identify any</t>
  </si>
  <si>
    <t>patterns or anomalies in customer waiting times, and make improvements to streamline</t>
  </si>
  <si>
    <t>the service process and enhance customer satisfaction.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</si>
</sst>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textRotation="255" wrapText="1"/>
    </xf>
    <xf numFmtId="0" fontId="0" fillId="0" borderId="11" xfId="0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right"/>
    </xf>
    <xf numFmtId="2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right"/>
    </xf>
    <xf numFmtId="2" fontId="0" fillId="0" borderId="8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2" xfId="0" applyBorder="1"/>
    <xf numFmtId="0" fontId="0" fillId="0" borderId="17" xfId="0" applyBorder="1" applyAlignment="1">
      <alignment horizontal="center"/>
    </xf>
    <xf numFmtId="0" fontId="4" fillId="0" borderId="3" xfId="0" applyFont="1" applyBorder="1" applyAlignment="1">
      <alignment horizontal="right"/>
    </xf>
    <xf numFmtId="0" fontId="4" fillId="0" borderId="14" xfId="0" applyFont="1" applyBorder="1"/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Sheet1!$C$155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Sheet1!$B$156:$B$162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Sheet1!$C$156:$C$162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2-460F-9014-04F723A0C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2983775"/>
        <c:axId val="1242984735"/>
      </c:barChart>
      <c:catAx>
        <c:axId val="124298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984735"/>
        <c:crosses val="autoZero"/>
        <c:auto val="1"/>
        <c:lblAlgn val="ctr"/>
        <c:lblOffset val="100"/>
        <c:noMultiLvlLbl val="0"/>
      </c:catAx>
      <c:valAx>
        <c:axId val="124298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98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Sheet1!$B$199</c:f>
              <c:strCache>
                <c:ptCount val="1"/>
                <c:pt idx="0">
                  <c:v>Bins.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Sheet1!$B$200:$B$208</c:f>
              <c:numCache>
                <c:formatCode>General</c:formatCode>
                <c:ptCount val="9"/>
                <c:pt idx="0">
                  <c:v>115</c:v>
                </c:pt>
                <c:pt idx="1">
                  <c:v>120</c:v>
                </c:pt>
                <c:pt idx="2">
                  <c:v>125</c:v>
                </c:pt>
                <c:pt idx="3">
                  <c:v>130</c:v>
                </c:pt>
                <c:pt idx="4">
                  <c:v>135</c:v>
                </c:pt>
                <c:pt idx="5">
                  <c:v>140</c:v>
                </c:pt>
                <c:pt idx="6">
                  <c:v>145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8-449D-9F4B-838DB1E14630}"/>
            </c:ext>
          </c:extLst>
        </c:ser>
        <c:ser>
          <c:idx val="1"/>
          <c:order val="1"/>
          <c:tx>
            <c:strRef>
              <c:f>Sheet1!$C$199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Sheet1!$C$200:$C$208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15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8-449D-9F4B-838DB1E146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33523151"/>
        <c:axId val="2133521711"/>
      </c:barChart>
      <c:catAx>
        <c:axId val="2133523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521711"/>
        <c:crosses val="autoZero"/>
        <c:auto val="1"/>
        <c:lblAlgn val="ctr"/>
        <c:lblOffset val="100"/>
        <c:noMultiLvlLbl val="0"/>
      </c:catAx>
      <c:valAx>
        <c:axId val="213352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52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Sheet1!$AA$177</c:f>
              <c:strCache>
                <c:ptCount val="1"/>
                <c:pt idx="0">
                  <c:v>Region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Sheet1!$AA$178:$AA$187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1-425C-9A0B-1801091F53BF}"/>
            </c:ext>
          </c:extLst>
        </c:ser>
        <c:ser>
          <c:idx val="1"/>
          <c:order val="1"/>
          <c:tx>
            <c:strRef>
              <c:f>Sheet1!$AB$177</c:f>
              <c:strCache>
                <c:ptCount val="1"/>
                <c:pt idx="0">
                  <c:v>Region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Sheet1!$AB$178:$AB$187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1-425C-9A0B-1801091F53BF}"/>
            </c:ext>
          </c:extLst>
        </c:ser>
        <c:ser>
          <c:idx val="2"/>
          <c:order val="2"/>
          <c:tx>
            <c:strRef>
              <c:f>Sheet1!$AC$177</c:f>
              <c:strCache>
                <c:ptCount val="1"/>
                <c:pt idx="0">
                  <c:v>Region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Sheet1!$AC$178:$AC$187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E1-425C-9A0B-1801091F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423743"/>
        <c:axId val="2067429503"/>
      </c:barChart>
      <c:catAx>
        <c:axId val="2067423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29503"/>
        <c:crosses val="autoZero"/>
        <c:auto val="1"/>
        <c:lblAlgn val="ctr"/>
        <c:lblOffset val="100"/>
        <c:noMultiLvlLbl val="0"/>
      </c:catAx>
      <c:valAx>
        <c:axId val="20674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2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FF63E309-005B-4236-9881-C0FF0CB556BF}" formatIdx="0">
          <cx:tx>
            <cx:txData>
              <cx:f>_xlchart.v1.6</cx:f>
              <cx:v>Bins.</cx:v>
            </cx:txData>
          </cx:tx>
          <cx:dataId val="0"/>
          <cx:layoutPr>
            <cx:binning intervalClosed="r"/>
          </cx:layoutPr>
        </cx:series>
        <cx:series layoutId="clusteredColumn" hidden="1" uniqueId="{714E373A-399D-4464-913C-3E93CB3C253E}" formatIdx="1">
          <cx:tx>
            <cx:txData>
              <cx:f>_xlchart.v1.8</cx:f>
              <cx:v>Frequency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</cx:chartData>
  <cx:chart>
    <cx:title pos="t" align="ctr" overlay="0">
      <cx:tx>
        <cx:txData>
          <cx:v>Histogram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</a:t>
          </a:r>
        </a:p>
      </cx:txPr>
    </cx:title>
    <cx:plotArea>
      <cx:plotAreaRegion>
        <cx:series layoutId="clusteredColumn" uniqueId="{FFF2E0F2-B49B-4DA4-BB46-B7ABD4768382}" formatIdx="0">
          <cx:tx>
            <cx:txData>
              <cx:f>_xlchart.v1.10</cx:f>
              <cx:v>Ratings</cx:v>
            </cx:txData>
          </cx:tx>
          <cx:dataId val="0"/>
          <cx:layoutPr>
            <cx:binning intervalClosed="r"/>
          </cx:layoutPr>
        </cx:series>
        <cx:series layoutId="clusteredColumn" hidden="1" uniqueId="{FACB9743-3B27-4102-9E55-D531094136D2}" formatIdx="1">
          <cx:tx>
            <cx:txData>
              <cx:f>_xlchart.v1.12</cx:f>
              <cx:v>Frequency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FD11E7FA-75C3-4557-A821-D6830870A72E}" formatIdx="0">
          <cx:tx>
            <cx:txData>
              <cx:f>_xlchart.v1.2</cx:f>
              <cx:v>Bins.</cx:v>
            </cx:txData>
          </cx:tx>
          <cx:dataId val="0"/>
          <cx:layoutPr>
            <cx:binning intervalClosed="r"/>
          </cx:layoutPr>
        </cx:series>
        <cx:series layoutId="clusteredColumn" hidden="1" uniqueId="{AABCF3BB-FD67-490E-B21A-62D6A2A05FFC}" formatIdx="1">
          <cx:tx>
            <cx:txData>
              <cx:f>_xlchart.v1.4</cx:f>
              <cx:v>Frequency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1485D75-9334-4CEA-B852-177B3A4F0D7F}" formatIdx="0">
          <cx:dataId val="0"/>
          <cx:layoutPr>
            <cx:binning intervalClosed="r"/>
          </cx:layoutPr>
        </cx:series>
        <cx:series layoutId="clusteredColumn" hidden="1" uniqueId="{9523205E-DB94-4BD4-9FD7-E6110F347990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7" Type="http://schemas.openxmlformats.org/officeDocument/2006/relationships/chart" Target="../charts/chart3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5" Type="http://schemas.openxmlformats.org/officeDocument/2006/relationships/chart" Target="../charts/chart2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42334</xdr:colOff>
      <xdr:row>153</xdr:row>
      <xdr:rowOff>6414</xdr:rowOff>
    </xdr:from>
    <xdr:to>
      <xdr:col>5</xdr:col>
      <xdr:colOff>885151</xdr:colOff>
      <xdr:row>162</xdr:row>
      <xdr:rowOff>153939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7072B-0E51-27C5-228A-1213733DE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38485</xdr:colOff>
      <xdr:row>163</xdr:row>
      <xdr:rowOff>19242</xdr:rowOff>
    </xdr:from>
    <xdr:to>
      <xdr:col>5</xdr:col>
      <xdr:colOff>872323</xdr:colOff>
      <xdr:row>171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377A26C-7C12-56B0-691E-B175A240DE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73735" y="30042042"/>
              <a:ext cx="3564338" cy="14539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76971</xdr:colOff>
      <xdr:row>160</xdr:row>
      <xdr:rowOff>51313</xdr:rowOff>
    </xdr:from>
    <xdr:to>
      <xdr:col>14</xdr:col>
      <xdr:colOff>252718</xdr:colOff>
      <xdr:row>169</xdr:row>
      <xdr:rowOff>32072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75AFBA5-04DE-CBB3-A97F-A5052DE210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2221" y="29521663"/>
              <a:ext cx="3204697" cy="16381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57727</xdr:colOff>
      <xdr:row>159</xdr:row>
      <xdr:rowOff>132772</xdr:rowOff>
    </xdr:from>
    <xdr:to>
      <xdr:col>29</xdr:col>
      <xdr:colOff>219363</xdr:colOff>
      <xdr:row>170</xdr:row>
      <xdr:rowOff>178953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9F89E5-F83D-8DA9-C772-1811847D7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01327" y="29418972"/>
              <a:ext cx="4092286" cy="20718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676295</xdr:colOff>
      <xdr:row>189</xdr:row>
      <xdr:rowOff>56769</xdr:rowOff>
    </xdr:from>
    <xdr:to>
      <xdr:col>10</xdr:col>
      <xdr:colOff>842879</xdr:colOff>
      <xdr:row>204</xdr:row>
      <xdr:rowOff>69133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D4329F-B85C-58CB-ACB8-AF2034B84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550884</xdr:colOff>
      <xdr:row>191</xdr:row>
      <xdr:rowOff>1484</xdr:rowOff>
    </xdr:from>
    <xdr:to>
      <xdr:col>16</xdr:col>
      <xdr:colOff>131948</xdr:colOff>
      <xdr:row>206</xdr:row>
      <xdr:rowOff>23256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6476FEF-FEE1-9A42-9486-2C92F179D0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6134" y="35129684"/>
              <a:ext cx="3829214" cy="27967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795666</xdr:colOff>
      <xdr:row>187</xdr:row>
      <xdr:rowOff>68858</xdr:rowOff>
    </xdr:from>
    <xdr:to>
      <xdr:col>30</xdr:col>
      <xdr:colOff>1132289</xdr:colOff>
      <xdr:row>202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4DEFEA-F76E-4B0A-A20E-7056EFD30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A45E-209A-458F-A7E6-7896E9E6D26E}">
  <dimension ref="A1:AN371"/>
  <sheetViews>
    <sheetView tabSelected="1" zoomScale="59" zoomScaleNormal="99" workbookViewId="0">
      <selection activeCell="D273" sqref="D273"/>
    </sheetView>
  </sheetViews>
  <sheetFormatPr defaultRowHeight="14.5" x14ac:dyDescent="0.35"/>
  <cols>
    <col min="1" max="1" width="8.7265625" style="1"/>
    <col min="2" max="2" width="20.26953125" style="1" customWidth="1"/>
    <col min="3" max="3" width="8.7265625" style="1"/>
    <col min="4" max="4" width="18.7265625" style="1" customWidth="1"/>
    <col min="5" max="5" width="20.36328125" style="1" customWidth="1"/>
    <col min="6" max="6" width="13" style="1" customWidth="1"/>
    <col min="7" max="7" width="10.54296875" style="1" customWidth="1"/>
    <col min="8" max="9" width="8.7265625" style="1"/>
    <col min="10" max="10" width="10.81640625" style="1" customWidth="1"/>
    <col min="11" max="11" width="13.453125" style="1" customWidth="1"/>
    <col min="12" max="12" width="12.453125" style="1" customWidth="1"/>
    <col min="13" max="21" width="8.7265625" style="1"/>
    <col min="22" max="22" width="8.36328125" style="1" customWidth="1"/>
    <col min="23" max="23" width="13.08984375" style="1" customWidth="1"/>
    <col min="24" max="24" width="12.36328125" style="1" customWidth="1"/>
    <col min="25" max="25" width="8.7265625" style="1"/>
    <col min="26" max="26" width="20.54296875" style="1" customWidth="1"/>
    <col min="27" max="27" width="9.54296875" style="1" bestFit="1" customWidth="1"/>
    <col min="28" max="30" width="8.7265625" style="1"/>
    <col min="31" max="31" width="17.1796875" style="1" customWidth="1"/>
    <col min="32" max="16384" width="8.7265625" style="1"/>
  </cols>
  <sheetData>
    <row r="1" spans="1:28" ht="18.5" x14ac:dyDescent="0.45">
      <c r="A1" s="11" t="s">
        <v>16</v>
      </c>
      <c r="B1"/>
      <c r="C1"/>
      <c r="D1"/>
      <c r="E1"/>
      <c r="F1"/>
      <c r="G1"/>
      <c r="H1"/>
      <c r="I1"/>
      <c r="J1"/>
      <c r="K1"/>
      <c r="L1"/>
      <c r="M1"/>
    </row>
    <row r="2" spans="1:28" x14ac:dyDescent="0.35">
      <c r="A2" t="s">
        <v>17</v>
      </c>
      <c r="B2"/>
      <c r="C2"/>
      <c r="D2"/>
      <c r="E2"/>
      <c r="F2"/>
      <c r="G2" t="s">
        <v>40</v>
      </c>
      <c r="H2"/>
      <c r="I2"/>
      <c r="J2"/>
      <c r="K2"/>
      <c r="L2"/>
      <c r="M2"/>
      <c r="O2" t="s">
        <v>56</v>
      </c>
      <c r="P2"/>
      <c r="Q2"/>
      <c r="R2"/>
      <c r="S2"/>
      <c r="T2"/>
      <c r="U2"/>
      <c r="V2"/>
      <c r="W2"/>
      <c r="X2"/>
      <c r="Y2"/>
      <c r="Z2"/>
    </row>
    <row r="3" spans="1:28" x14ac:dyDescent="0.35">
      <c r="A3" t="s">
        <v>18</v>
      </c>
      <c r="B3"/>
      <c r="C3"/>
      <c r="D3"/>
      <c r="E3"/>
      <c r="F3"/>
      <c r="G3" t="s">
        <v>41</v>
      </c>
      <c r="H3"/>
      <c r="I3"/>
      <c r="J3"/>
      <c r="K3"/>
      <c r="L3"/>
      <c r="M3"/>
      <c r="O3" t="s">
        <v>57</v>
      </c>
      <c r="P3"/>
      <c r="Q3"/>
      <c r="R3"/>
      <c r="S3"/>
      <c r="T3"/>
      <c r="U3"/>
      <c r="V3"/>
      <c r="W3"/>
      <c r="X3"/>
      <c r="Y3"/>
      <c r="Z3"/>
    </row>
    <row r="4" spans="1:28" x14ac:dyDescent="0.35">
      <c r="A4" t="s">
        <v>19</v>
      </c>
      <c r="B4"/>
      <c r="C4"/>
      <c r="D4"/>
      <c r="E4"/>
      <c r="F4"/>
      <c r="G4" t="s">
        <v>42</v>
      </c>
      <c r="H4"/>
      <c r="I4"/>
      <c r="J4"/>
      <c r="K4"/>
      <c r="L4"/>
      <c r="M4"/>
      <c r="O4" t="s">
        <v>58</v>
      </c>
      <c r="P4"/>
      <c r="Q4"/>
      <c r="R4"/>
      <c r="S4"/>
      <c r="T4"/>
      <c r="U4"/>
      <c r="V4"/>
      <c r="W4"/>
      <c r="X4"/>
      <c r="Y4"/>
      <c r="Z4"/>
    </row>
    <row r="5" spans="1:28" x14ac:dyDescent="0.35">
      <c r="A5" t="s">
        <v>6</v>
      </c>
      <c r="B5"/>
      <c r="C5"/>
      <c r="D5"/>
      <c r="E5"/>
      <c r="F5"/>
      <c r="G5" t="s">
        <v>6</v>
      </c>
      <c r="H5"/>
      <c r="I5"/>
      <c r="J5"/>
      <c r="K5"/>
      <c r="L5"/>
      <c r="M5"/>
      <c r="O5" t="s">
        <v>6</v>
      </c>
      <c r="P5"/>
      <c r="Q5"/>
      <c r="R5"/>
      <c r="S5"/>
      <c r="T5"/>
      <c r="U5"/>
      <c r="V5"/>
      <c r="W5"/>
      <c r="X5"/>
      <c r="Y5"/>
      <c r="Z5"/>
    </row>
    <row r="6" spans="1:28" ht="15" thickBot="1" x14ac:dyDescent="0.4">
      <c r="A6" t="s">
        <v>20</v>
      </c>
      <c r="B6"/>
      <c r="C6"/>
      <c r="D6"/>
      <c r="E6"/>
      <c r="F6"/>
      <c r="G6" t="s">
        <v>43</v>
      </c>
      <c r="H6"/>
      <c r="I6"/>
      <c r="J6"/>
      <c r="K6"/>
      <c r="L6"/>
      <c r="M6"/>
      <c r="O6" t="s">
        <v>59</v>
      </c>
      <c r="P6"/>
      <c r="Q6"/>
      <c r="R6"/>
      <c r="S6"/>
      <c r="T6"/>
      <c r="U6"/>
      <c r="V6"/>
      <c r="W6"/>
      <c r="X6"/>
      <c r="Y6"/>
      <c r="Z6"/>
    </row>
    <row r="7" spans="1:28" ht="15" thickBot="1" x14ac:dyDescent="0.4">
      <c r="A7" t="s">
        <v>21</v>
      </c>
      <c r="B7"/>
      <c r="C7"/>
      <c r="D7"/>
      <c r="E7" s="40" t="s">
        <v>159</v>
      </c>
      <c r="F7"/>
      <c r="G7" t="s">
        <v>44</v>
      </c>
      <c r="H7"/>
      <c r="I7"/>
      <c r="J7"/>
      <c r="K7"/>
      <c r="L7"/>
      <c r="M7"/>
      <c r="O7" t="s">
        <v>60</v>
      </c>
      <c r="P7"/>
      <c r="Q7"/>
      <c r="R7"/>
      <c r="S7"/>
      <c r="T7"/>
      <c r="U7"/>
      <c r="V7"/>
      <c r="W7"/>
      <c r="X7"/>
      <c r="Y7"/>
      <c r="Z7"/>
    </row>
    <row r="8" spans="1:28" x14ac:dyDescent="0.35">
      <c r="A8" t="s">
        <v>22</v>
      </c>
      <c r="B8"/>
      <c r="C8"/>
      <c r="D8" s="12"/>
      <c r="E8" s="20">
        <v>50</v>
      </c>
      <c r="F8"/>
      <c r="G8" t="s">
        <v>45</v>
      </c>
      <c r="H8"/>
      <c r="I8"/>
      <c r="J8"/>
      <c r="K8"/>
      <c r="L8"/>
      <c r="M8"/>
      <c r="O8" t="s">
        <v>61</v>
      </c>
      <c r="P8"/>
      <c r="Q8"/>
      <c r="R8"/>
      <c r="S8"/>
      <c r="T8"/>
      <c r="U8"/>
      <c r="V8"/>
      <c r="W8"/>
      <c r="X8"/>
      <c r="Y8"/>
      <c r="Z8"/>
    </row>
    <row r="9" spans="1:28" x14ac:dyDescent="0.35">
      <c r="A9" t="s">
        <v>23</v>
      </c>
      <c r="B9"/>
      <c r="C9"/>
      <c r="D9"/>
      <c r="E9" s="20">
        <v>55</v>
      </c>
      <c r="F9"/>
      <c r="G9" t="s">
        <v>26</v>
      </c>
      <c r="H9"/>
      <c r="I9"/>
      <c r="J9"/>
      <c r="K9"/>
      <c r="L9"/>
      <c r="M9"/>
      <c r="O9" t="s">
        <v>62</v>
      </c>
      <c r="P9"/>
      <c r="Q9"/>
      <c r="R9"/>
      <c r="S9"/>
      <c r="T9"/>
      <c r="U9"/>
      <c r="V9"/>
      <c r="W9"/>
      <c r="X9"/>
      <c r="Y9"/>
      <c r="Z9"/>
    </row>
    <row r="10" spans="1:28" x14ac:dyDescent="0.35">
      <c r="A10" t="s">
        <v>24</v>
      </c>
      <c r="B10"/>
      <c r="C10"/>
      <c r="D10"/>
      <c r="E10" s="20">
        <v>60</v>
      </c>
      <c r="F10"/>
      <c r="G10" t="s">
        <v>46</v>
      </c>
      <c r="H10"/>
      <c r="I10"/>
      <c r="J10"/>
      <c r="K10"/>
      <c r="L10"/>
      <c r="M10"/>
      <c r="O10" t="s">
        <v>63</v>
      </c>
      <c r="P10"/>
      <c r="Q10"/>
      <c r="R10"/>
      <c r="S10"/>
      <c r="T10"/>
      <c r="U10"/>
      <c r="V10"/>
      <c r="W10"/>
      <c r="X10"/>
      <c r="Y10"/>
      <c r="Z10"/>
    </row>
    <row r="11" spans="1:28" x14ac:dyDescent="0.35">
      <c r="A11" t="s">
        <v>25</v>
      </c>
      <c r="B11"/>
      <c r="C11"/>
      <c r="D11"/>
      <c r="E11" s="20">
        <v>70</v>
      </c>
      <c r="F11"/>
      <c r="G11" t="s">
        <v>47</v>
      </c>
      <c r="H11"/>
      <c r="I11"/>
      <c r="J11"/>
      <c r="K11"/>
      <c r="L11"/>
      <c r="M11"/>
      <c r="O11" t="s">
        <v>64</v>
      </c>
      <c r="P11"/>
      <c r="Q11"/>
      <c r="R11"/>
      <c r="S11"/>
      <c r="T11"/>
      <c r="U11"/>
      <c r="V11"/>
      <c r="W11"/>
      <c r="X11"/>
      <c r="Y11"/>
      <c r="Z11"/>
    </row>
    <row r="12" spans="1:28" ht="15" thickBot="1" x14ac:dyDescent="0.4">
      <c r="A12" t="s">
        <v>26</v>
      </c>
      <c r="B12"/>
      <c r="C12"/>
      <c r="D12"/>
      <c r="E12" s="21"/>
      <c r="F12"/>
      <c r="G12" t="s">
        <v>48</v>
      </c>
      <c r="H12"/>
      <c r="I12"/>
      <c r="J12"/>
      <c r="K12"/>
      <c r="L12"/>
      <c r="M12"/>
      <c r="O12" t="s">
        <v>26</v>
      </c>
      <c r="P12"/>
      <c r="Q12"/>
      <c r="R12"/>
      <c r="S12"/>
      <c r="T12"/>
      <c r="U12"/>
      <c r="V12"/>
      <c r="W12"/>
      <c r="X12"/>
      <c r="Y12"/>
      <c r="Z12"/>
    </row>
    <row r="13" spans="1:28" x14ac:dyDescent="0.35">
      <c r="A13" t="s">
        <v>27</v>
      </c>
      <c r="B13"/>
      <c r="C13"/>
      <c r="D13"/>
      <c r="E13"/>
      <c r="F13"/>
      <c r="G13" t="s">
        <v>49</v>
      </c>
      <c r="H13"/>
      <c r="I13"/>
      <c r="J13"/>
      <c r="K13"/>
      <c r="L13"/>
      <c r="M13"/>
      <c r="O13" t="s">
        <v>65</v>
      </c>
      <c r="P13"/>
      <c r="Q13"/>
      <c r="R13"/>
      <c r="S13"/>
      <c r="T13"/>
      <c r="U13"/>
      <c r="V13"/>
      <c r="W13"/>
      <c r="X13"/>
      <c r="Y13"/>
      <c r="Z13"/>
    </row>
    <row r="14" spans="1:28" ht="15" thickBot="1" x14ac:dyDescent="0.4">
      <c r="A14" t="s">
        <v>28</v>
      </c>
      <c r="B14"/>
      <c r="C14"/>
      <c r="D14"/>
      <c r="E14"/>
      <c r="F14"/>
      <c r="G14" t="s">
        <v>50</v>
      </c>
      <c r="H14"/>
      <c r="I14"/>
      <c r="J14"/>
      <c r="K14"/>
      <c r="L14"/>
      <c r="M14"/>
      <c r="O14" t="s">
        <v>66</v>
      </c>
      <c r="P14"/>
      <c r="Q14"/>
      <c r="R14"/>
      <c r="S14"/>
      <c r="T14"/>
      <c r="U14"/>
      <c r="V14"/>
      <c r="W14"/>
      <c r="X14"/>
      <c r="Y14"/>
      <c r="Z14"/>
    </row>
    <row r="15" spans="1:28" ht="15" thickBot="1" x14ac:dyDescent="0.4">
      <c r="A15" t="s">
        <v>29</v>
      </c>
      <c r="B15"/>
      <c r="C15"/>
      <c r="D15"/>
      <c r="E15"/>
      <c r="F15"/>
      <c r="G15" t="s">
        <v>51</v>
      </c>
      <c r="H15"/>
      <c r="I15"/>
      <c r="J15"/>
      <c r="K15"/>
      <c r="L15"/>
      <c r="M15"/>
      <c r="N15"/>
      <c r="O15" t="s">
        <v>67</v>
      </c>
      <c r="P15"/>
      <c r="Q15"/>
      <c r="R15"/>
      <c r="S15"/>
      <c r="T15"/>
      <c r="U15"/>
      <c r="V15"/>
      <c r="W15"/>
      <c r="X15" s="59" t="s">
        <v>159</v>
      </c>
      <c r="Y15" s="60"/>
      <c r="Z15" s="60"/>
      <c r="AA15" s="60"/>
      <c r="AB15" s="61"/>
    </row>
    <row r="16" spans="1:28" x14ac:dyDescent="0.35">
      <c r="A16" t="s">
        <v>30</v>
      </c>
      <c r="B16"/>
      <c r="C16"/>
      <c r="D16"/>
      <c r="E16"/>
      <c r="F16"/>
      <c r="G16" t="s">
        <v>52</v>
      </c>
      <c r="H16"/>
      <c r="I16"/>
      <c r="J16"/>
      <c r="K16"/>
      <c r="L16"/>
      <c r="M16"/>
      <c r="N16"/>
      <c r="O16" t="s">
        <v>49</v>
      </c>
      <c r="P16"/>
      <c r="Q16"/>
      <c r="R16"/>
      <c r="S16"/>
      <c r="T16"/>
      <c r="U16"/>
      <c r="V16"/>
      <c r="W16" s="12"/>
      <c r="X16" s="26">
        <v>3</v>
      </c>
      <c r="Y16" s="27">
        <v>4</v>
      </c>
      <c r="Z16" s="27">
        <v>6</v>
      </c>
      <c r="AA16" s="27">
        <v>7</v>
      </c>
      <c r="AB16" s="28">
        <v>5</v>
      </c>
    </row>
    <row r="17" spans="1:31" ht="15" thickBot="1" x14ac:dyDescent="0.4">
      <c r="A17" t="s">
        <v>31</v>
      </c>
      <c r="B17"/>
      <c r="C17"/>
      <c r="D17"/>
      <c r="E17"/>
      <c r="F17"/>
      <c r="G17" t="s">
        <v>53</v>
      </c>
      <c r="H17"/>
      <c r="I17"/>
      <c r="J17"/>
      <c r="K17"/>
      <c r="L17"/>
      <c r="M17"/>
      <c r="N17"/>
      <c r="O17" t="s">
        <v>68</v>
      </c>
      <c r="P17"/>
      <c r="Q17"/>
      <c r="R17"/>
      <c r="S17"/>
      <c r="T17"/>
      <c r="U17"/>
      <c r="V17"/>
      <c r="W17"/>
      <c r="X17" s="29">
        <v>2</v>
      </c>
      <c r="Y17">
        <v>2</v>
      </c>
      <c r="Z17">
        <v>3</v>
      </c>
      <c r="AA17">
        <v>2</v>
      </c>
      <c r="AB17" s="30">
        <v>3</v>
      </c>
    </row>
    <row r="18" spans="1:31" ht="15" thickBot="1" x14ac:dyDescent="0.4">
      <c r="A18" t="s">
        <v>32</v>
      </c>
      <c r="B18"/>
      <c r="C18"/>
      <c r="D18"/>
      <c r="E18"/>
      <c r="F18"/>
      <c r="G18" t="s">
        <v>54</v>
      </c>
      <c r="H18"/>
      <c r="I18"/>
      <c r="J18"/>
      <c r="K18"/>
      <c r="L18" s="59" t="s">
        <v>159</v>
      </c>
      <c r="M18" s="61"/>
      <c r="N18"/>
      <c r="O18" t="s">
        <v>69</v>
      </c>
      <c r="P18"/>
      <c r="Q18"/>
      <c r="R18"/>
      <c r="S18"/>
      <c r="T18"/>
      <c r="U18"/>
      <c r="V18"/>
      <c r="W18"/>
      <c r="X18" s="29">
        <v>5</v>
      </c>
      <c r="Y18">
        <v>3</v>
      </c>
      <c r="Z18">
        <v>2</v>
      </c>
      <c r="AA18">
        <v>3</v>
      </c>
      <c r="AB18" s="30">
        <v>2</v>
      </c>
    </row>
    <row r="19" spans="1:31" x14ac:dyDescent="0.35">
      <c r="A19" t="s">
        <v>33</v>
      </c>
      <c r="B19"/>
      <c r="C19"/>
      <c r="D19"/>
      <c r="E19"/>
      <c r="F19"/>
      <c r="G19"/>
      <c r="H19"/>
      <c r="I19"/>
      <c r="J19"/>
      <c r="K19" s="12"/>
      <c r="L19" s="22">
        <v>10</v>
      </c>
      <c r="M19" s="22">
        <v>10</v>
      </c>
      <c r="N19"/>
      <c r="O19" t="s">
        <v>70</v>
      </c>
      <c r="P19"/>
      <c r="Q19"/>
      <c r="R19"/>
      <c r="S19"/>
      <c r="T19"/>
      <c r="U19"/>
      <c r="V19"/>
      <c r="W19"/>
      <c r="X19" s="29">
        <v>4</v>
      </c>
      <c r="Y19">
        <v>5</v>
      </c>
      <c r="Z19">
        <v>1</v>
      </c>
      <c r="AA19">
        <v>4</v>
      </c>
      <c r="AB19" s="30">
        <v>4</v>
      </c>
    </row>
    <row r="20" spans="1:31" ht="15" thickBot="1" x14ac:dyDescent="0.4">
      <c r="A20" t="s">
        <v>34</v>
      </c>
      <c r="B20"/>
      <c r="C20"/>
      <c r="D20"/>
      <c r="E20"/>
      <c r="F20"/>
      <c r="G20" s="16" t="s">
        <v>55</v>
      </c>
      <c r="H20"/>
      <c r="I20"/>
      <c r="J20"/>
      <c r="K20"/>
      <c r="L20" s="23">
        <v>10</v>
      </c>
      <c r="M20" s="23">
        <v>10</v>
      </c>
      <c r="N20"/>
      <c r="O20" t="s">
        <v>71</v>
      </c>
      <c r="P20"/>
      <c r="Q20"/>
      <c r="R20"/>
      <c r="S20"/>
      <c r="T20"/>
      <c r="U20"/>
      <c r="V20"/>
      <c r="W20"/>
      <c r="X20" s="29">
        <v>7</v>
      </c>
      <c r="Y20">
        <v>2</v>
      </c>
      <c r="Z20">
        <v>4</v>
      </c>
      <c r="AA20">
        <v>5</v>
      </c>
      <c r="AB20" s="30">
        <v>2</v>
      </c>
    </row>
    <row r="21" spans="1:31" ht="15" thickBot="1" x14ac:dyDescent="0.4">
      <c r="A21" s="16" t="s">
        <v>55</v>
      </c>
      <c r="B21"/>
      <c r="C21"/>
      <c r="D21"/>
      <c r="E21"/>
      <c r="F21"/>
      <c r="G21"/>
      <c r="H21" s="17" t="s">
        <v>36</v>
      </c>
      <c r="I21" s="7">
        <f>AVERAGE(L19:M28)</f>
        <v>17</v>
      </c>
      <c r="J21"/>
      <c r="K21"/>
      <c r="L21" s="23">
        <v>10</v>
      </c>
      <c r="M21" s="23">
        <v>10</v>
      </c>
      <c r="N21"/>
      <c r="O21" t="s">
        <v>72</v>
      </c>
      <c r="P21"/>
      <c r="Q21"/>
      <c r="R21"/>
      <c r="S21"/>
      <c r="T21"/>
      <c r="U21"/>
      <c r="V21"/>
      <c r="W21"/>
      <c r="X21" s="29">
        <v>2</v>
      </c>
      <c r="Y21">
        <v>4</v>
      </c>
      <c r="Z21">
        <v>2</v>
      </c>
      <c r="AA21">
        <v>1</v>
      </c>
      <c r="AB21" s="30">
        <v>6</v>
      </c>
    </row>
    <row r="22" spans="1:31" x14ac:dyDescent="0.35">
      <c r="A22"/>
      <c r="B22" s="17" t="s">
        <v>36</v>
      </c>
      <c r="C22" s="7">
        <f>AVERAGE(E8:E11)</f>
        <v>58.75</v>
      </c>
      <c r="D22"/>
      <c r="E22"/>
      <c r="F22"/>
      <c r="G22"/>
      <c r="H22" s="18" t="s">
        <v>37</v>
      </c>
      <c r="I22" s="5">
        <f>MEDIAN(L19:M28)</f>
        <v>15</v>
      </c>
      <c r="J22"/>
      <c r="K22"/>
      <c r="L22" s="23">
        <v>15</v>
      </c>
      <c r="M22" s="23">
        <v>15</v>
      </c>
      <c r="N22"/>
      <c r="O22" t="s">
        <v>73</v>
      </c>
      <c r="P22"/>
      <c r="Q22"/>
      <c r="R22"/>
      <c r="S22"/>
      <c r="T22"/>
      <c r="U22"/>
      <c r="V22"/>
      <c r="W22"/>
      <c r="X22" s="29">
        <v>3</v>
      </c>
      <c r="Y22">
        <v>2</v>
      </c>
      <c r="Z22">
        <v>4</v>
      </c>
      <c r="AA22">
        <v>6</v>
      </c>
      <c r="AB22" s="30">
        <v>3</v>
      </c>
    </row>
    <row r="23" spans="1:31" ht="15" thickBot="1" x14ac:dyDescent="0.4">
      <c r="A23"/>
      <c r="B23" s="18" t="s">
        <v>37</v>
      </c>
      <c r="C23" s="5">
        <f>MEDIAN(E8:E11)</f>
        <v>57.5</v>
      </c>
      <c r="D23"/>
      <c r="E23"/>
      <c r="F23"/>
      <c r="G23"/>
      <c r="H23" s="19" t="s">
        <v>38</v>
      </c>
      <c r="I23" s="4" cm="1">
        <f t="array" ref="I23">_xlfn.MODE.MULT(L19:M28)</f>
        <v>10</v>
      </c>
      <c r="J23"/>
      <c r="K23"/>
      <c r="L23" s="23">
        <v>15</v>
      </c>
      <c r="M23" s="23">
        <v>15</v>
      </c>
      <c r="N23"/>
      <c r="O23" s="16" t="s">
        <v>55</v>
      </c>
      <c r="P23"/>
      <c r="Q23"/>
      <c r="R23"/>
      <c r="S23"/>
      <c r="T23"/>
      <c r="U23"/>
      <c r="V23"/>
      <c r="W23"/>
      <c r="X23" s="29">
        <v>3</v>
      </c>
      <c r="Y23">
        <v>1</v>
      </c>
      <c r="Z23">
        <v>5</v>
      </c>
      <c r="AA23">
        <v>2</v>
      </c>
      <c r="AB23" s="30">
        <v>2</v>
      </c>
    </row>
    <row r="24" spans="1:31" ht="15" thickBot="1" x14ac:dyDescent="0.4">
      <c r="A24"/>
      <c r="B24" s="19" t="s">
        <v>38</v>
      </c>
      <c r="C24" s="4" t="s">
        <v>39</v>
      </c>
      <c r="D24"/>
      <c r="E24"/>
      <c r="F24"/>
      <c r="G24"/>
      <c r="H24"/>
      <c r="I24"/>
      <c r="J24"/>
      <c r="K24"/>
      <c r="L24" s="23">
        <v>15</v>
      </c>
      <c r="M24" s="23">
        <v>20</v>
      </c>
      <c r="N24"/>
      <c r="O24"/>
      <c r="P24" s="17" t="s">
        <v>36</v>
      </c>
      <c r="Q24" s="7">
        <f>AVERAGE(X16:AB25)</f>
        <v>3.44</v>
      </c>
      <c r="R24"/>
      <c r="S24" s="12"/>
      <c r="T24"/>
      <c r="U24"/>
      <c r="V24"/>
      <c r="W24"/>
      <c r="X24" s="29">
        <v>1</v>
      </c>
      <c r="Y24">
        <v>3</v>
      </c>
      <c r="Z24">
        <v>3</v>
      </c>
      <c r="AA24">
        <v>4</v>
      </c>
      <c r="AB24" s="30">
        <v>4</v>
      </c>
    </row>
    <row r="25" spans="1:31" ht="15" thickBot="1" x14ac:dyDescent="0.4">
      <c r="A25"/>
      <c r="B25"/>
      <c r="C25"/>
      <c r="D25"/>
      <c r="E25"/>
      <c r="F25"/>
      <c r="G25"/>
      <c r="H25"/>
      <c r="I25"/>
      <c r="J25"/>
      <c r="K25"/>
      <c r="L25" s="23">
        <v>20</v>
      </c>
      <c r="M25" s="23">
        <v>20</v>
      </c>
      <c r="N25"/>
      <c r="O25"/>
      <c r="P25" s="18" t="s">
        <v>37</v>
      </c>
      <c r="Q25" s="5">
        <f>MEDIAN(X16:AB25)</f>
        <v>3</v>
      </c>
      <c r="R25"/>
      <c r="S25"/>
      <c r="T25"/>
      <c r="U25"/>
      <c r="V25"/>
      <c r="W25"/>
      <c r="X25" s="31">
        <v>6</v>
      </c>
      <c r="Y25" s="32">
        <v>5</v>
      </c>
      <c r="Z25" s="32">
        <v>2</v>
      </c>
      <c r="AA25" s="32">
        <v>3</v>
      </c>
      <c r="AB25" s="33">
        <v>5</v>
      </c>
    </row>
    <row r="26" spans="1:31" ht="15" thickBot="1" x14ac:dyDescent="0.4">
      <c r="A26"/>
      <c r="B26"/>
      <c r="C26"/>
      <c r="D26"/>
      <c r="E26"/>
      <c r="F26"/>
      <c r="G26"/>
      <c r="H26"/>
      <c r="I26"/>
      <c r="J26"/>
      <c r="K26"/>
      <c r="L26" s="23">
        <v>20</v>
      </c>
      <c r="M26" s="23">
        <v>20</v>
      </c>
      <c r="N26"/>
      <c r="O26"/>
      <c r="P26" s="19" t="s">
        <v>38</v>
      </c>
      <c r="Q26" s="4" cm="1">
        <f t="array" ref="Q26">_xlfn.MODE.MULT(X16:AB25)</f>
        <v>2</v>
      </c>
      <c r="R26"/>
      <c r="S26"/>
      <c r="T26"/>
      <c r="U26"/>
      <c r="V26"/>
      <c r="W26"/>
      <c r="X26"/>
      <c r="Y26"/>
      <c r="Z26"/>
    </row>
    <row r="27" spans="1:31" x14ac:dyDescent="0.35">
      <c r="G27"/>
      <c r="H27"/>
      <c r="I27"/>
      <c r="J27"/>
      <c r="K27"/>
      <c r="L27" s="23">
        <v>25</v>
      </c>
      <c r="M27" s="23">
        <v>25</v>
      </c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31" ht="15" thickBot="1" x14ac:dyDescent="0.4">
      <c r="G28"/>
      <c r="H28"/>
      <c r="I28"/>
      <c r="J28"/>
      <c r="K28"/>
      <c r="L28" s="24">
        <v>30</v>
      </c>
      <c r="M28" s="24">
        <v>25</v>
      </c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31" ht="14" customHeight="1" x14ac:dyDescent="0.35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31" ht="4.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</row>
    <row r="31" spans="1:31" ht="18.5" x14ac:dyDescent="0.45">
      <c r="A31" s="11" t="s">
        <v>74</v>
      </c>
      <c r="B31"/>
      <c r="C31"/>
      <c r="D31"/>
      <c r="E31"/>
      <c r="F31"/>
      <c r="I31"/>
      <c r="J31"/>
      <c r="K31"/>
      <c r="L31"/>
      <c r="M31"/>
      <c r="N31"/>
    </row>
    <row r="32" spans="1:31" x14ac:dyDescent="0.35">
      <c r="A32" t="s">
        <v>75</v>
      </c>
      <c r="B32"/>
      <c r="C32"/>
      <c r="D32"/>
      <c r="E32"/>
      <c r="F32"/>
      <c r="G32" t="s">
        <v>101</v>
      </c>
      <c r="H32"/>
      <c r="I32"/>
      <c r="J32"/>
      <c r="K32"/>
      <c r="L32"/>
      <c r="M32"/>
      <c r="N32"/>
      <c r="O32" t="s">
        <v>114</v>
      </c>
      <c r="P32"/>
      <c r="Q32"/>
      <c r="R32"/>
      <c r="S32"/>
      <c r="T32"/>
      <c r="U32"/>
      <c r="V32"/>
      <c r="W32"/>
      <c r="X32"/>
    </row>
    <row r="33" spans="1:24" x14ac:dyDescent="0.35">
      <c r="A33" t="s">
        <v>76</v>
      </c>
      <c r="B33"/>
      <c r="C33"/>
      <c r="D33"/>
      <c r="E33"/>
      <c r="F33"/>
      <c r="G33" t="s">
        <v>102</v>
      </c>
      <c r="H33"/>
      <c r="I33"/>
      <c r="J33"/>
      <c r="K33"/>
      <c r="L33"/>
      <c r="M33"/>
      <c r="N33"/>
      <c r="O33" t="s">
        <v>115</v>
      </c>
      <c r="P33"/>
      <c r="Q33"/>
      <c r="R33"/>
      <c r="S33"/>
      <c r="T33"/>
      <c r="U33"/>
      <c r="V33"/>
      <c r="W33"/>
      <c r="X33"/>
    </row>
    <row r="34" spans="1:24" x14ac:dyDescent="0.35">
      <c r="A34" t="s">
        <v>6</v>
      </c>
      <c r="B34"/>
      <c r="C34"/>
      <c r="D34"/>
      <c r="E34"/>
      <c r="F34"/>
      <c r="G34" t="s">
        <v>6</v>
      </c>
      <c r="H34"/>
      <c r="I34"/>
      <c r="J34"/>
      <c r="K34"/>
      <c r="L34"/>
      <c r="M34"/>
      <c r="N34"/>
      <c r="O34" t="s">
        <v>116</v>
      </c>
      <c r="P34"/>
      <c r="Q34"/>
      <c r="R34"/>
      <c r="S34"/>
      <c r="T34"/>
      <c r="U34"/>
      <c r="V34"/>
      <c r="W34"/>
      <c r="X34"/>
    </row>
    <row r="35" spans="1:24" ht="15" thickBot="1" x14ac:dyDescent="0.4">
      <c r="A35" t="s">
        <v>77</v>
      </c>
      <c r="B35"/>
      <c r="C35"/>
      <c r="D35"/>
      <c r="E35"/>
      <c r="F35"/>
      <c r="G35" t="s">
        <v>103</v>
      </c>
      <c r="H35"/>
      <c r="I35"/>
      <c r="J35"/>
      <c r="K35"/>
      <c r="L35"/>
      <c r="M35"/>
      <c r="N35"/>
      <c r="O35" t="s">
        <v>6</v>
      </c>
      <c r="P35"/>
      <c r="Q35"/>
      <c r="R35"/>
      <c r="S35"/>
      <c r="T35"/>
      <c r="U35"/>
      <c r="V35"/>
      <c r="W35"/>
      <c r="X35"/>
    </row>
    <row r="36" spans="1:24" ht="15" thickBot="1" x14ac:dyDescent="0.4">
      <c r="A36" t="s">
        <v>78</v>
      </c>
      <c r="B36"/>
      <c r="C36"/>
      <c r="D36"/>
      <c r="E36" s="41" t="s">
        <v>159</v>
      </c>
      <c r="F36"/>
      <c r="G36" t="s">
        <v>104</v>
      </c>
      <c r="H36"/>
      <c r="I36"/>
      <c r="J36"/>
      <c r="K36"/>
      <c r="L36"/>
      <c r="M36"/>
      <c r="N36"/>
      <c r="O36" t="s">
        <v>117</v>
      </c>
      <c r="P36"/>
      <c r="Q36"/>
      <c r="R36"/>
      <c r="S36"/>
      <c r="T36"/>
      <c r="U36"/>
      <c r="V36"/>
      <c r="W36"/>
      <c r="X36"/>
    </row>
    <row r="37" spans="1:24" x14ac:dyDescent="0.35">
      <c r="A37" t="s">
        <v>79</v>
      </c>
      <c r="B37"/>
      <c r="C37"/>
      <c r="D37" s="12"/>
      <c r="E37" s="23">
        <v>120</v>
      </c>
      <c r="F37"/>
      <c r="G37" t="s">
        <v>105</v>
      </c>
      <c r="H37"/>
      <c r="I37"/>
      <c r="J37"/>
      <c r="K37"/>
      <c r="L37"/>
      <c r="M37"/>
      <c r="N37"/>
      <c r="O37" t="s">
        <v>118</v>
      </c>
      <c r="P37"/>
      <c r="Q37"/>
      <c r="R37"/>
      <c r="S37"/>
      <c r="T37"/>
      <c r="U37"/>
      <c r="V37"/>
      <c r="W37"/>
      <c r="X37"/>
    </row>
    <row r="38" spans="1:24" x14ac:dyDescent="0.35">
      <c r="A38" t="s">
        <v>80</v>
      </c>
      <c r="B38"/>
      <c r="C38"/>
      <c r="D38"/>
      <c r="E38" s="23">
        <v>110</v>
      </c>
      <c r="F38"/>
      <c r="G38" t="s">
        <v>106</v>
      </c>
      <c r="H38"/>
      <c r="I38"/>
      <c r="J38"/>
      <c r="K38"/>
      <c r="L38"/>
      <c r="M38"/>
      <c r="N38"/>
      <c r="O38" t="s">
        <v>119</v>
      </c>
      <c r="P38"/>
      <c r="Q38"/>
      <c r="R38"/>
      <c r="S38"/>
      <c r="T38"/>
      <c r="U38"/>
      <c r="V38"/>
      <c r="W38"/>
      <c r="X38"/>
    </row>
    <row r="39" spans="1:24" x14ac:dyDescent="0.35">
      <c r="A39" t="s">
        <v>81</v>
      </c>
      <c r="B39"/>
      <c r="C39"/>
      <c r="D39"/>
      <c r="E39" s="23">
        <v>130</v>
      </c>
      <c r="F39"/>
      <c r="G39" t="s">
        <v>15</v>
      </c>
      <c r="H39"/>
      <c r="I39"/>
      <c r="J39"/>
      <c r="K39"/>
      <c r="L39"/>
      <c r="M39"/>
      <c r="N39"/>
      <c r="O39" t="s">
        <v>120</v>
      </c>
      <c r="P39"/>
      <c r="Q39"/>
      <c r="R39"/>
      <c r="S39"/>
      <c r="T39"/>
      <c r="U39"/>
      <c r="V39"/>
      <c r="W39"/>
      <c r="X39"/>
    </row>
    <row r="40" spans="1:24" x14ac:dyDescent="0.35">
      <c r="A40" t="s">
        <v>82</v>
      </c>
      <c r="B40"/>
      <c r="C40"/>
      <c r="D40"/>
      <c r="E40" s="23">
        <v>115</v>
      </c>
      <c r="F40"/>
      <c r="G40" t="s">
        <v>107</v>
      </c>
      <c r="H40"/>
      <c r="I40"/>
      <c r="J40"/>
      <c r="K40"/>
      <c r="L40"/>
      <c r="M40"/>
      <c r="N40"/>
      <c r="O40" t="s">
        <v>121</v>
      </c>
      <c r="P40"/>
      <c r="Q40"/>
      <c r="R40"/>
      <c r="S40"/>
      <c r="T40"/>
      <c r="U40"/>
      <c r="V40"/>
      <c r="W40"/>
      <c r="X40"/>
    </row>
    <row r="41" spans="1:24" x14ac:dyDescent="0.35">
      <c r="A41" t="s">
        <v>83</v>
      </c>
      <c r="B41"/>
      <c r="C41"/>
      <c r="D41"/>
      <c r="E41" s="23">
        <v>125</v>
      </c>
      <c r="F41"/>
      <c r="G41" t="s">
        <v>108</v>
      </c>
      <c r="H41"/>
      <c r="I41"/>
      <c r="J41"/>
      <c r="K41"/>
      <c r="L41"/>
      <c r="M41"/>
      <c r="N41"/>
      <c r="O41" t="s">
        <v>122</v>
      </c>
      <c r="P41"/>
      <c r="Q41"/>
      <c r="R41"/>
      <c r="S41"/>
      <c r="T41"/>
      <c r="U41"/>
      <c r="V41"/>
      <c r="W41"/>
      <c r="X41"/>
    </row>
    <row r="42" spans="1:24" x14ac:dyDescent="0.35">
      <c r="A42" t="s">
        <v>84</v>
      </c>
      <c r="B42"/>
      <c r="C42"/>
      <c r="D42"/>
      <c r="E42" s="23">
        <v>105</v>
      </c>
      <c r="F42"/>
      <c r="G42" t="s">
        <v>109</v>
      </c>
      <c r="H42"/>
      <c r="I42"/>
      <c r="J42"/>
      <c r="K42"/>
      <c r="L42"/>
      <c r="M42"/>
      <c r="N42"/>
      <c r="O42" t="s">
        <v>15</v>
      </c>
      <c r="P42"/>
      <c r="Q42"/>
      <c r="R42"/>
      <c r="S42"/>
      <c r="T42"/>
      <c r="U42"/>
      <c r="V42"/>
      <c r="W42"/>
      <c r="X42"/>
    </row>
    <row r="43" spans="1:24" x14ac:dyDescent="0.35">
      <c r="A43" t="s">
        <v>85</v>
      </c>
      <c r="B43"/>
      <c r="C43"/>
      <c r="D43"/>
      <c r="E43" s="23">
        <v>135</v>
      </c>
      <c r="F43"/>
      <c r="G43" t="s">
        <v>110</v>
      </c>
      <c r="H43"/>
      <c r="I43"/>
      <c r="J43"/>
      <c r="K43"/>
      <c r="L43"/>
      <c r="M43"/>
      <c r="N43"/>
      <c r="O43" t="s">
        <v>123</v>
      </c>
      <c r="P43"/>
      <c r="Q43"/>
      <c r="R43"/>
      <c r="S43"/>
      <c r="T43"/>
      <c r="U43"/>
      <c r="V43"/>
      <c r="W43"/>
      <c r="X43"/>
    </row>
    <row r="44" spans="1:24" x14ac:dyDescent="0.35">
      <c r="A44" t="s">
        <v>86</v>
      </c>
      <c r="B44"/>
      <c r="C44"/>
      <c r="D44"/>
      <c r="E44" s="23">
        <v>115</v>
      </c>
      <c r="F44"/>
      <c r="G44" t="s">
        <v>111</v>
      </c>
      <c r="H44"/>
      <c r="I44"/>
      <c r="J44"/>
      <c r="K44"/>
      <c r="L44"/>
      <c r="M44"/>
      <c r="N44"/>
      <c r="O44" t="s">
        <v>124</v>
      </c>
      <c r="P44"/>
      <c r="Q44"/>
      <c r="R44"/>
      <c r="S44"/>
      <c r="T44"/>
      <c r="U44"/>
      <c r="V44"/>
      <c r="W44"/>
      <c r="X44"/>
    </row>
    <row r="45" spans="1:24" ht="15" thickBot="1" x14ac:dyDescent="0.4">
      <c r="A45" t="s">
        <v>87</v>
      </c>
      <c r="B45"/>
      <c r="C45"/>
      <c r="D45"/>
      <c r="E45" s="23">
        <v>125</v>
      </c>
      <c r="F45"/>
      <c r="G45" t="s">
        <v>112</v>
      </c>
      <c r="H45"/>
      <c r="I45"/>
      <c r="J45"/>
      <c r="K45"/>
      <c r="L45"/>
      <c r="M45"/>
      <c r="N45"/>
      <c r="O45" t="s">
        <v>125</v>
      </c>
      <c r="P45"/>
      <c r="Q45"/>
      <c r="R45"/>
      <c r="S45"/>
      <c r="T45"/>
      <c r="U45"/>
      <c r="V45"/>
      <c r="W45"/>
      <c r="X45"/>
    </row>
    <row r="46" spans="1:24" ht="15" thickBot="1" x14ac:dyDescent="0.4">
      <c r="A46" t="s">
        <v>88</v>
      </c>
      <c r="B46"/>
      <c r="C46"/>
      <c r="D46"/>
      <c r="E46" s="24">
        <v>140</v>
      </c>
      <c r="F46"/>
      <c r="G46" t="s">
        <v>113</v>
      </c>
      <c r="H46"/>
      <c r="I46"/>
      <c r="J46"/>
      <c r="K46" s="59" t="s">
        <v>159</v>
      </c>
      <c r="L46" s="60"/>
      <c r="M46" s="61"/>
      <c r="N46"/>
      <c r="O46" t="s">
        <v>126</v>
      </c>
      <c r="P46"/>
      <c r="Q46"/>
      <c r="R46"/>
      <c r="S46"/>
      <c r="T46"/>
      <c r="U46"/>
      <c r="V46"/>
      <c r="W46"/>
      <c r="X46"/>
    </row>
    <row r="47" spans="1:24" ht="15" thickBot="1" x14ac:dyDescent="0.4">
      <c r="A47" t="s">
        <v>26</v>
      </c>
      <c r="B47"/>
      <c r="C47"/>
      <c r="D47"/>
      <c r="E47"/>
      <c r="F47"/>
      <c r="G47" s="16" t="s">
        <v>55</v>
      </c>
      <c r="H47"/>
      <c r="I47"/>
      <c r="J47"/>
      <c r="K47" s="2">
        <v>500</v>
      </c>
      <c r="L47" s="1">
        <v>800</v>
      </c>
      <c r="M47" s="5">
        <v>700</v>
      </c>
      <c r="O47" t="s">
        <v>127</v>
      </c>
      <c r="P47"/>
      <c r="Q47"/>
      <c r="R47"/>
      <c r="S47"/>
      <c r="T47"/>
      <c r="U47"/>
      <c r="V47"/>
      <c r="W47"/>
      <c r="X47"/>
    </row>
    <row r="48" spans="1:24" x14ac:dyDescent="0.35">
      <c r="A48" t="s">
        <v>89</v>
      </c>
      <c r="B48"/>
      <c r="C48"/>
      <c r="D48"/>
      <c r="E48"/>
      <c r="F48"/>
      <c r="G48" s="26"/>
      <c r="H48" s="35" t="s">
        <v>98</v>
      </c>
      <c r="I48" s="7">
        <f>MAX(K47:M56)-MIN(K47:M56)</f>
        <v>400</v>
      </c>
      <c r="J48"/>
      <c r="K48" s="2">
        <v>700</v>
      </c>
      <c r="L48" s="1">
        <v>450</v>
      </c>
      <c r="M48" s="5">
        <v>600</v>
      </c>
      <c r="O48" t="s">
        <v>128</v>
      </c>
      <c r="P48"/>
      <c r="Q48"/>
      <c r="R48"/>
      <c r="S48"/>
      <c r="T48"/>
      <c r="U48"/>
      <c r="V48"/>
      <c r="W48"/>
      <c r="X48"/>
    </row>
    <row r="49" spans="1:31" ht="14" customHeight="1" thickBot="1" x14ac:dyDescent="0.4">
      <c r="A49" t="s">
        <v>90</v>
      </c>
      <c r="B49"/>
      <c r="C49"/>
      <c r="D49"/>
      <c r="E49"/>
      <c r="F49"/>
      <c r="G49" s="29"/>
      <c r="H49" s="12" t="s">
        <v>99</v>
      </c>
      <c r="I49" s="36">
        <f>_xlfn.VAR.S(K47:M56)</f>
        <v>13163.793103448275</v>
      </c>
      <c r="J49"/>
      <c r="K49" s="2">
        <v>400</v>
      </c>
      <c r="L49" s="1">
        <v>700</v>
      </c>
      <c r="M49" s="5">
        <v>500</v>
      </c>
      <c r="O49" t="s">
        <v>129</v>
      </c>
      <c r="P49"/>
      <c r="Q49"/>
      <c r="R49"/>
      <c r="S49"/>
      <c r="T49"/>
      <c r="U49"/>
      <c r="V49"/>
      <c r="W49"/>
      <c r="X49"/>
    </row>
    <row r="50" spans="1:31" ht="15" thickBot="1" x14ac:dyDescent="0.4">
      <c r="A50" t="s">
        <v>91</v>
      </c>
      <c r="B50"/>
      <c r="C50"/>
      <c r="D50"/>
      <c r="E50"/>
      <c r="F50"/>
      <c r="G50" s="31"/>
      <c r="H50" s="37" t="s">
        <v>100</v>
      </c>
      <c r="I50" s="38">
        <f>_xlfn.STDEV.S(K47:M56)</f>
        <v>114.73357443855863</v>
      </c>
      <c r="J50"/>
      <c r="K50" s="2">
        <v>600</v>
      </c>
      <c r="L50" s="1">
        <v>550</v>
      </c>
      <c r="M50" s="5">
        <v>800</v>
      </c>
      <c r="O50" s="15" t="s">
        <v>35</v>
      </c>
      <c r="P50"/>
      <c r="Q50"/>
      <c r="R50"/>
      <c r="S50" s="59" t="s">
        <v>159</v>
      </c>
      <c r="T50" s="60"/>
      <c r="U50" s="60"/>
      <c r="V50" s="60"/>
      <c r="W50" s="61"/>
    </row>
    <row r="51" spans="1:31" x14ac:dyDescent="0.35">
      <c r="A51" t="s">
        <v>92</v>
      </c>
      <c r="B51"/>
      <c r="C51"/>
      <c r="D51"/>
      <c r="E51"/>
      <c r="F51"/>
      <c r="G51"/>
      <c r="H51"/>
      <c r="I51"/>
      <c r="J51"/>
      <c r="K51" s="2">
        <v>550</v>
      </c>
      <c r="L51" s="1">
        <v>600</v>
      </c>
      <c r="M51" s="5">
        <v>550</v>
      </c>
      <c r="O51"/>
      <c r="P51" s="12" t="s">
        <v>98</v>
      </c>
      <c r="Q51" s="1">
        <f>MAX(S51:W60)-MIN(S51:W60)</f>
        <v>6</v>
      </c>
      <c r="R51"/>
      <c r="S51" s="2">
        <v>3</v>
      </c>
      <c r="T51" s="1">
        <v>7</v>
      </c>
      <c r="U51" s="1">
        <v>3</v>
      </c>
      <c r="V51" s="1">
        <v>2</v>
      </c>
      <c r="W51" s="5">
        <v>3</v>
      </c>
    </row>
    <row r="52" spans="1:31" x14ac:dyDescent="0.35">
      <c r="A52" t="s">
        <v>93</v>
      </c>
      <c r="B52"/>
      <c r="C52"/>
      <c r="D52"/>
      <c r="E52"/>
      <c r="F52"/>
      <c r="G52"/>
      <c r="H52"/>
      <c r="I52"/>
      <c r="J52"/>
      <c r="K52" s="2">
        <v>750</v>
      </c>
      <c r="L52" s="1">
        <v>400</v>
      </c>
      <c r="M52" s="5">
        <v>650</v>
      </c>
      <c r="O52"/>
      <c r="P52" s="12" t="s">
        <v>99</v>
      </c>
      <c r="Q52" s="34">
        <f>_xlfn.VAR.S(S51:W60)</f>
        <v>2.3363265306122454</v>
      </c>
      <c r="R52"/>
      <c r="S52" s="2">
        <v>5</v>
      </c>
      <c r="T52" s="1">
        <v>2</v>
      </c>
      <c r="U52" s="1">
        <v>2</v>
      </c>
      <c r="V52" s="1">
        <v>3</v>
      </c>
      <c r="W52" s="5">
        <v>2</v>
      </c>
    </row>
    <row r="53" spans="1:31" x14ac:dyDescent="0.35">
      <c r="A53" t="s">
        <v>94</v>
      </c>
      <c r="B53"/>
      <c r="C53"/>
      <c r="D53"/>
      <c r="E53"/>
      <c r="F53"/>
      <c r="G53"/>
      <c r="H53"/>
      <c r="I53"/>
      <c r="J53"/>
      <c r="K53" s="2">
        <v>650</v>
      </c>
      <c r="L53" s="1">
        <v>650</v>
      </c>
      <c r="M53" s="5">
        <v>400</v>
      </c>
      <c r="O53"/>
      <c r="P53" s="12" t="s">
        <v>100</v>
      </c>
      <c r="Q53" s="34">
        <f>_xlfn.STDEV.S(S51:W60)</f>
        <v>1.5285046714394579</v>
      </c>
      <c r="R53"/>
      <c r="S53" s="2">
        <v>2</v>
      </c>
      <c r="T53" s="1">
        <v>3</v>
      </c>
      <c r="U53" s="1">
        <v>1</v>
      </c>
      <c r="V53" s="1">
        <v>4</v>
      </c>
      <c r="W53" s="5">
        <v>4</v>
      </c>
    </row>
    <row r="54" spans="1:31" x14ac:dyDescent="0.35">
      <c r="A54" t="s">
        <v>95</v>
      </c>
      <c r="B54"/>
      <c r="C54"/>
      <c r="D54"/>
      <c r="E54"/>
      <c r="F54"/>
      <c r="G54"/>
      <c r="H54"/>
      <c r="I54"/>
      <c r="J54"/>
      <c r="K54" s="2">
        <v>500</v>
      </c>
      <c r="L54" s="1">
        <v>500</v>
      </c>
      <c r="M54" s="5">
        <v>600</v>
      </c>
      <c r="O54"/>
      <c r="P54"/>
      <c r="Q54"/>
      <c r="R54"/>
      <c r="S54" s="2">
        <v>4</v>
      </c>
      <c r="T54" s="1">
        <v>4</v>
      </c>
      <c r="U54" s="1">
        <v>4</v>
      </c>
      <c r="V54" s="1">
        <v>5</v>
      </c>
      <c r="W54" s="5">
        <v>2</v>
      </c>
    </row>
    <row r="55" spans="1:31" x14ac:dyDescent="0.35">
      <c r="A55" t="s">
        <v>96</v>
      </c>
      <c r="B55"/>
      <c r="C55"/>
      <c r="D55"/>
      <c r="E55"/>
      <c r="F55"/>
      <c r="G55"/>
      <c r="H55"/>
      <c r="I55"/>
      <c r="J55"/>
      <c r="K55" s="2">
        <v>600</v>
      </c>
      <c r="L55" s="1">
        <v>750</v>
      </c>
      <c r="M55" s="5">
        <v>750</v>
      </c>
      <c r="O55"/>
      <c r="P55"/>
      <c r="Q55"/>
      <c r="R55"/>
      <c r="S55" s="2">
        <v>6</v>
      </c>
      <c r="T55" s="1">
        <v>2</v>
      </c>
      <c r="U55" s="1">
        <v>2</v>
      </c>
      <c r="V55" s="1">
        <v>1</v>
      </c>
      <c r="W55" s="5">
        <v>6</v>
      </c>
    </row>
    <row r="56" spans="1:31" ht="15" thickBot="1" x14ac:dyDescent="0.4">
      <c r="A56" t="s">
        <v>97</v>
      </c>
      <c r="B56"/>
      <c r="C56"/>
      <c r="D56"/>
      <c r="E56"/>
      <c r="F56"/>
      <c r="G56"/>
      <c r="H56"/>
      <c r="I56"/>
      <c r="J56"/>
      <c r="K56" s="3">
        <v>550</v>
      </c>
      <c r="L56" s="8">
        <v>550</v>
      </c>
      <c r="M56" s="4">
        <v>550</v>
      </c>
      <c r="O56"/>
      <c r="P56"/>
      <c r="Q56"/>
      <c r="R56"/>
      <c r="S56" s="2">
        <v>2</v>
      </c>
      <c r="T56" s="1">
        <v>4</v>
      </c>
      <c r="U56" s="1">
        <v>4</v>
      </c>
      <c r="V56" s="1">
        <v>6</v>
      </c>
      <c r="W56" s="5">
        <v>3</v>
      </c>
    </row>
    <row r="57" spans="1:31" ht="15" thickBot="1" x14ac:dyDescent="0.4">
      <c r="A57" s="16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s="2">
        <v>3</v>
      </c>
      <c r="T57" s="1">
        <v>2</v>
      </c>
      <c r="U57" s="1">
        <v>5</v>
      </c>
      <c r="V57" s="1">
        <v>2</v>
      </c>
      <c r="W57" s="5">
        <v>2</v>
      </c>
    </row>
    <row r="58" spans="1:31" x14ac:dyDescent="0.35">
      <c r="A58" s="26"/>
      <c r="B58" s="35" t="s">
        <v>98</v>
      </c>
      <c r="C58" s="7">
        <f>MAX(E37:E46)-MIN(E37:E46)</f>
        <v>35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s="2">
        <v>4</v>
      </c>
      <c r="T58" s="1">
        <v>3</v>
      </c>
      <c r="U58" s="1">
        <v>3</v>
      </c>
      <c r="V58" s="1">
        <v>4</v>
      </c>
      <c r="W58" s="5">
        <v>4</v>
      </c>
    </row>
    <row r="59" spans="1:31" x14ac:dyDescent="0.35">
      <c r="A59" s="29"/>
      <c r="B59" s="12" t="s">
        <v>99</v>
      </c>
      <c r="C59" s="36">
        <f>_xlfn.VAR.S(E37:E46)</f>
        <v>123.33333333333333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s="2">
        <v>2</v>
      </c>
      <c r="T59" s="1">
        <v>5</v>
      </c>
      <c r="U59" s="1">
        <v>2</v>
      </c>
      <c r="V59" s="1">
        <v>3</v>
      </c>
      <c r="W59" s="5">
        <v>5</v>
      </c>
    </row>
    <row r="60" spans="1:31" ht="15" thickBot="1" x14ac:dyDescent="0.4">
      <c r="A60" s="31"/>
      <c r="B60" s="37" t="s">
        <v>100</v>
      </c>
      <c r="C60" s="38">
        <f>_xlfn.STDEV.S(E37:E46)</f>
        <v>11.105554165971787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s="3">
        <v>5</v>
      </c>
      <c r="T60" s="8">
        <v>6</v>
      </c>
      <c r="U60" s="8">
        <v>7</v>
      </c>
      <c r="V60" s="8">
        <v>5</v>
      </c>
      <c r="W60" s="4">
        <v>3</v>
      </c>
      <c r="X60"/>
    </row>
    <row r="61" spans="1:3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31" x14ac:dyDescent="0.35">
      <c r="G62"/>
      <c r="H62"/>
      <c r="I62"/>
      <c r="J62"/>
      <c r="K62"/>
      <c r="L62"/>
      <c r="M62"/>
      <c r="N62"/>
      <c r="O62"/>
    </row>
    <row r="63" spans="1:31" ht="4.5" customHeight="1" x14ac:dyDescent="0.3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</row>
    <row r="64" spans="1:31" x14ac:dyDescent="0.35">
      <c r="K64" s="25"/>
      <c r="L64" s="25"/>
    </row>
    <row r="65" spans="1:27" x14ac:dyDescent="0.35">
      <c r="A65" t="s">
        <v>130</v>
      </c>
      <c r="B65"/>
      <c r="C65"/>
      <c r="D65"/>
      <c r="E65"/>
      <c r="F65"/>
      <c r="G65"/>
      <c r="H65" t="s">
        <v>143</v>
      </c>
      <c r="I65"/>
      <c r="J65"/>
      <c r="K65"/>
      <c r="L65"/>
      <c r="M65"/>
      <c r="N65"/>
      <c r="P65" t="s">
        <v>160</v>
      </c>
      <c r="Q65"/>
      <c r="R65"/>
      <c r="S65"/>
      <c r="T65"/>
      <c r="U65"/>
      <c r="V65"/>
      <c r="W65"/>
      <c r="X65"/>
      <c r="Y65"/>
      <c r="Z65"/>
      <c r="AA65"/>
    </row>
    <row r="66" spans="1:27" x14ac:dyDescent="0.35">
      <c r="A66" t="s">
        <v>131</v>
      </c>
      <c r="B66"/>
      <c r="C66"/>
      <c r="D66"/>
      <c r="E66"/>
      <c r="F66"/>
      <c r="G66"/>
      <c r="H66" t="s">
        <v>144</v>
      </c>
      <c r="I66"/>
      <c r="J66"/>
      <c r="K66"/>
      <c r="L66"/>
      <c r="M66"/>
      <c r="N66"/>
      <c r="P66" t="s">
        <v>161</v>
      </c>
      <c r="Q66"/>
      <c r="R66"/>
      <c r="S66"/>
      <c r="T66"/>
      <c r="U66"/>
      <c r="V66"/>
      <c r="W66"/>
      <c r="X66"/>
      <c r="Y66"/>
      <c r="Z66"/>
      <c r="AA66"/>
    </row>
    <row r="67" spans="1:27" x14ac:dyDescent="0.35">
      <c r="A67" t="s">
        <v>6</v>
      </c>
      <c r="B67"/>
      <c r="C67"/>
      <c r="D67"/>
      <c r="E67"/>
      <c r="F67"/>
      <c r="G67"/>
      <c r="H67" t="s">
        <v>6</v>
      </c>
      <c r="I67"/>
      <c r="J67"/>
      <c r="K67"/>
      <c r="L67"/>
      <c r="M67"/>
      <c r="N67"/>
      <c r="P67" t="s">
        <v>6</v>
      </c>
      <c r="Q67"/>
      <c r="R67"/>
      <c r="S67"/>
      <c r="T67"/>
      <c r="U67"/>
      <c r="V67"/>
      <c r="W67"/>
      <c r="X67"/>
      <c r="Y67"/>
      <c r="Z67"/>
      <c r="AA67"/>
    </row>
    <row r="68" spans="1:27" ht="15" thickBot="1" x14ac:dyDescent="0.4">
      <c r="A68" t="s">
        <v>132</v>
      </c>
      <c r="B68"/>
      <c r="C68"/>
      <c r="D68"/>
      <c r="E68"/>
      <c r="F68"/>
      <c r="G68"/>
      <c r="H68" t="s">
        <v>145</v>
      </c>
      <c r="I68"/>
      <c r="J68"/>
      <c r="K68"/>
      <c r="L68"/>
      <c r="M68"/>
      <c r="N68"/>
      <c r="P68" t="s">
        <v>162</v>
      </c>
      <c r="Q68"/>
      <c r="R68"/>
      <c r="S68"/>
      <c r="T68"/>
      <c r="U68"/>
      <c r="V68"/>
      <c r="W68"/>
      <c r="X68"/>
      <c r="Y68"/>
      <c r="Z68"/>
      <c r="AA68"/>
    </row>
    <row r="69" spans="1:27" ht="15" thickBot="1" x14ac:dyDescent="0.4">
      <c r="A69" t="s">
        <v>133</v>
      </c>
      <c r="B69"/>
      <c r="C69"/>
      <c r="D69"/>
      <c r="E69"/>
      <c r="F69"/>
      <c r="G69"/>
      <c r="H69" t="s">
        <v>146</v>
      </c>
      <c r="I69"/>
      <c r="J69"/>
      <c r="K69"/>
      <c r="L69"/>
      <c r="M69"/>
      <c r="N69"/>
      <c r="P69" t="s">
        <v>163</v>
      </c>
      <c r="Q69"/>
      <c r="R69"/>
      <c r="S69"/>
      <c r="T69"/>
      <c r="U69" s="59" t="s">
        <v>159</v>
      </c>
      <c r="V69" s="60"/>
      <c r="W69" s="60"/>
      <c r="X69" s="60"/>
      <c r="Y69" s="60"/>
      <c r="Z69" s="60"/>
      <c r="AA69" s="61"/>
    </row>
    <row r="70" spans="1:27" x14ac:dyDescent="0.35">
      <c r="A70" t="s">
        <v>15</v>
      </c>
      <c r="B70"/>
      <c r="C70"/>
      <c r="D70"/>
      <c r="E70"/>
      <c r="F70"/>
      <c r="G70"/>
      <c r="H70" t="s">
        <v>147</v>
      </c>
      <c r="I70"/>
      <c r="J70"/>
      <c r="K70"/>
      <c r="L70"/>
      <c r="M70"/>
      <c r="N70"/>
      <c r="P70" t="s">
        <v>164</v>
      </c>
      <c r="Q70"/>
      <c r="R70"/>
      <c r="S70"/>
      <c r="T70" s="12"/>
      <c r="U70" s="9">
        <v>10</v>
      </c>
      <c r="V70" s="6">
        <v>9</v>
      </c>
      <c r="W70" s="6">
        <v>13</v>
      </c>
      <c r="X70" s="6">
        <v>15</v>
      </c>
      <c r="Y70" s="6">
        <v>25</v>
      </c>
      <c r="Z70" s="6">
        <v>14</v>
      </c>
      <c r="AA70" s="7">
        <v>16</v>
      </c>
    </row>
    <row r="71" spans="1:27" x14ac:dyDescent="0.35">
      <c r="A71" t="s">
        <v>134</v>
      </c>
      <c r="B71"/>
      <c r="C71"/>
      <c r="D71"/>
      <c r="E71"/>
      <c r="F71"/>
      <c r="G71"/>
      <c r="H71" t="s">
        <v>148</v>
      </c>
      <c r="I71"/>
      <c r="J71"/>
      <c r="K71"/>
      <c r="L71"/>
      <c r="M71"/>
      <c r="N71"/>
      <c r="P71" t="s">
        <v>165</v>
      </c>
      <c r="Q71"/>
      <c r="R71"/>
      <c r="S71"/>
      <c r="T71"/>
      <c r="U71" s="2">
        <v>15</v>
      </c>
      <c r="V71" s="1">
        <v>17</v>
      </c>
      <c r="W71" s="1">
        <v>10</v>
      </c>
      <c r="X71" s="1">
        <v>20</v>
      </c>
      <c r="Y71" s="1">
        <v>18</v>
      </c>
      <c r="Z71" s="1">
        <v>16</v>
      </c>
      <c r="AA71" s="5">
        <v>14</v>
      </c>
    </row>
    <row r="72" spans="1:27" x14ac:dyDescent="0.35">
      <c r="A72" t="s">
        <v>135</v>
      </c>
      <c r="B72"/>
      <c r="C72"/>
      <c r="D72"/>
      <c r="E72"/>
      <c r="F72"/>
      <c r="G72"/>
      <c r="H72" t="s">
        <v>149</v>
      </c>
      <c r="I72"/>
      <c r="J72"/>
      <c r="K72"/>
      <c r="L72"/>
      <c r="M72"/>
      <c r="N72"/>
      <c r="P72" t="s">
        <v>166</v>
      </c>
      <c r="Q72"/>
      <c r="R72"/>
      <c r="S72"/>
      <c r="T72"/>
      <c r="U72" s="2">
        <v>12</v>
      </c>
      <c r="V72" s="1">
        <v>11</v>
      </c>
      <c r="W72" s="1">
        <v>18</v>
      </c>
      <c r="X72" s="1">
        <v>26</v>
      </c>
      <c r="Y72" s="1">
        <v>16</v>
      </c>
      <c r="Z72" s="1">
        <v>23</v>
      </c>
      <c r="AA72" s="5">
        <v>18</v>
      </c>
    </row>
    <row r="73" spans="1:27" x14ac:dyDescent="0.35">
      <c r="A73" t="s">
        <v>136</v>
      </c>
      <c r="B73"/>
      <c r="C73"/>
      <c r="D73"/>
      <c r="E73"/>
      <c r="F73"/>
      <c r="G73"/>
      <c r="H73" t="s">
        <v>150</v>
      </c>
      <c r="I73"/>
      <c r="J73"/>
      <c r="K73"/>
      <c r="L73"/>
      <c r="M73"/>
      <c r="N73"/>
      <c r="P73" t="s">
        <v>167</v>
      </c>
      <c r="Q73"/>
      <c r="R73"/>
      <c r="S73"/>
      <c r="T73"/>
      <c r="U73" s="2">
        <v>18</v>
      </c>
      <c r="V73" s="1">
        <v>13</v>
      </c>
      <c r="W73" s="1">
        <v>16</v>
      </c>
      <c r="X73" s="1">
        <v>13</v>
      </c>
      <c r="Y73" s="1">
        <v>13</v>
      </c>
      <c r="Z73" s="1">
        <v>18</v>
      </c>
      <c r="AA73" s="5">
        <v>20</v>
      </c>
    </row>
    <row r="74" spans="1:27" x14ac:dyDescent="0.35">
      <c r="A74" t="s">
        <v>137</v>
      </c>
      <c r="B74"/>
      <c r="C74"/>
      <c r="D74"/>
      <c r="E74"/>
      <c r="F74"/>
      <c r="G74"/>
      <c r="H74" t="s">
        <v>15</v>
      </c>
      <c r="I74"/>
      <c r="J74"/>
      <c r="K74"/>
      <c r="L74"/>
      <c r="M74"/>
      <c r="N74"/>
      <c r="P74" t="s">
        <v>168</v>
      </c>
      <c r="Q74"/>
      <c r="R74"/>
      <c r="S74"/>
      <c r="T74"/>
      <c r="U74" s="2">
        <v>20</v>
      </c>
      <c r="V74" s="1">
        <v>19</v>
      </c>
      <c r="W74" s="1">
        <v>12</v>
      </c>
      <c r="X74" s="1">
        <v>12</v>
      </c>
      <c r="Y74" s="1">
        <v>21</v>
      </c>
      <c r="Z74" s="1">
        <v>15</v>
      </c>
      <c r="AA74" s="5">
        <v>25</v>
      </c>
    </row>
    <row r="75" spans="1:27" ht="15" thickBot="1" x14ac:dyDescent="0.4">
      <c r="A75" t="s">
        <v>138</v>
      </c>
      <c r="B75"/>
      <c r="C75"/>
      <c r="D75"/>
      <c r="E75"/>
      <c r="F75"/>
      <c r="G75"/>
      <c r="H75" t="s">
        <v>151</v>
      </c>
      <c r="I75"/>
      <c r="J75"/>
      <c r="K75"/>
      <c r="L75"/>
      <c r="M75"/>
      <c r="N75"/>
      <c r="P75" t="s">
        <v>169</v>
      </c>
      <c r="Q75"/>
      <c r="R75"/>
      <c r="S75"/>
      <c r="T75"/>
      <c r="U75" s="2">
        <v>25</v>
      </c>
      <c r="V75" s="1">
        <v>23</v>
      </c>
      <c r="W75" s="1">
        <v>14</v>
      </c>
      <c r="X75" s="1">
        <v>14</v>
      </c>
      <c r="Y75" s="1">
        <v>20</v>
      </c>
      <c r="Z75" s="1">
        <v>11</v>
      </c>
      <c r="AA75" s="5">
        <v>13</v>
      </c>
    </row>
    <row r="76" spans="1:27" ht="15" thickBot="1" x14ac:dyDescent="0.4">
      <c r="A76" t="s">
        <v>139</v>
      </c>
      <c r="B76"/>
      <c r="C76"/>
      <c r="D76"/>
      <c r="E76"/>
      <c r="F76" s="41" t="s">
        <v>159</v>
      </c>
      <c r="G76"/>
      <c r="H76" t="s">
        <v>152</v>
      </c>
      <c r="I76"/>
      <c r="J76"/>
      <c r="K76"/>
      <c r="L76"/>
      <c r="M76"/>
      <c r="N76"/>
      <c r="P76" t="s">
        <v>170</v>
      </c>
      <c r="Q76"/>
      <c r="R76"/>
      <c r="S76"/>
      <c r="T76"/>
      <c r="U76" s="2">
        <v>8</v>
      </c>
      <c r="V76" s="1">
        <v>21</v>
      </c>
      <c r="W76" s="1">
        <v>19</v>
      </c>
      <c r="X76" s="1">
        <v>22</v>
      </c>
      <c r="Y76" s="1">
        <v>15</v>
      </c>
      <c r="Z76" s="1">
        <v>19</v>
      </c>
      <c r="AA76" s="5">
        <v>11</v>
      </c>
    </row>
    <row r="77" spans="1:27" ht="15" thickBot="1" x14ac:dyDescent="0.4">
      <c r="A77" s="16" t="s">
        <v>0</v>
      </c>
      <c r="B77"/>
      <c r="C77"/>
      <c r="D77"/>
      <c r="E77"/>
      <c r="F77" s="23">
        <v>120</v>
      </c>
      <c r="H77" t="s">
        <v>153</v>
      </c>
      <c r="I77"/>
      <c r="J77"/>
      <c r="K77"/>
      <c r="L77"/>
      <c r="M77"/>
      <c r="N77"/>
      <c r="P77" t="s">
        <v>171</v>
      </c>
      <c r="Q77"/>
      <c r="R77"/>
      <c r="S77"/>
      <c r="T77"/>
      <c r="U77" s="2">
        <v>14</v>
      </c>
      <c r="V77" s="1">
        <v>16</v>
      </c>
      <c r="W77" s="1">
        <v>21</v>
      </c>
      <c r="X77" s="1">
        <v>19</v>
      </c>
      <c r="Y77" s="1">
        <v>12</v>
      </c>
      <c r="Z77" s="1">
        <v>22</v>
      </c>
      <c r="AA77" s="5">
        <v>22</v>
      </c>
    </row>
    <row r="78" spans="1:27" x14ac:dyDescent="0.35">
      <c r="A78"/>
      <c r="B78" s="55" t="s">
        <v>141</v>
      </c>
      <c r="C78" s="56"/>
      <c r="D78" s="7">
        <f>AVERAGE(F77:F88)</f>
        <v>132.5</v>
      </c>
      <c r="E78"/>
      <c r="F78" s="23">
        <v>150</v>
      </c>
      <c r="H78" t="s">
        <v>154</v>
      </c>
      <c r="I78"/>
      <c r="J78"/>
      <c r="K78"/>
      <c r="L78"/>
      <c r="M78"/>
      <c r="N78"/>
      <c r="P78" t="s">
        <v>172</v>
      </c>
      <c r="Q78"/>
      <c r="R78"/>
      <c r="S78"/>
      <c r="T78"/>
      <c r="U78" s="2">
        <v>16</v>
      </c>
      <c r="V78" s="1">
        <v>24</v>
      </c>
      <c r="W78" s="1">
        <v>11</v>
      </c>
      <c r="X78" s="1">
        <v>16</v>
      </c>
      <c r="Y78" s="1">
        <v>19</v>
      </c>
      <c r="Z78" s="1">
        <v>19</v>
      </c>
      <c r="AA78" s="5">
        <v>19</v>
      </c>
    </row>
    <row r="79" spans="1:27" ht="15" thickBot="1" x14ac:dyDescent="0.4">
      <c r="A79"/>
      <c r="B79" s="62" t="s">
        <v>142</v>
      </c>
      <c r="C79" s="63"/>
      <c r="D79" s="4">
        <f>MAX(F77:F88)-MIN(F77:F88)</f>
        <v>45</v>
      </c>
      <c r="E79"/>
      <c r="F79" s="23">
        <v>110</v>
      </c>
      <c r="H79" t="s">
        <v>155</v>
      </c>
      <c r="I79"/>
      <c r="J79"/>
      <c r="K79"/>
      <c r="L79"/>
      <c r="M79"/>
      <c r="N79"/>
      <c r="P79" t="s">
        <v>173</v>
      </c>
      <c r="Q79"/>
      <c r="R79"/>
      <c r="S79"/>
      <c r="T79"/>
      <c r="U79" s="3">
        <v>22</v>
      </c>
      <c r="V79" s="8">
        <v>27</v>
      </c>
      <c r="W79" s="8">
        <v>17</v>
      </c>
      <c r="X79" s="8">
        <v>11</v>
      </c>
      <c r="Y79" s="8">
        <v>17</v>
      </c>
      <c r="Z79" s="8">
        <v>17</v>
      </c>
      <c r="AA79" s="4">
        <v>17</v>
      </c>
    </row>
    <row r="80" spans="1:27" x14ac:dyDescent="0.35">
      <c r="A80"/>
      <c r="B80"/>
      <c r="C80"/>
      <c r="D80"/>
      <c r="E80"/>
      <c r="F80" s="23">
        <v>135</v>
      </c>
      <c r="H80" t="s">
        <v>156</v>
      </c>
      <c r="I80"/>
      <c r="J80"/>
      <c r="K80"/>
      <c r="L80"/>
      <c r="M80"/>
      <c r="N80"/>
      <c r="P80" t="s">
        <v>15</v>
      </c>
      <c r="Q80"/>
      <c r="R80"/>
      <c r="S80"/>
      <c r="T80"/>
      <c r="U80"/>
      <c r="V80"/>
      <c r="W80"/>
      <c r="X80"/>
      <c r="Y80"/>
      <c r="Z80"/>
      <c r="AA80"/>
    </row>
    <row r="81" spans="1:31" ht="15" thickBot="1" x14ac:dyDescent="0.4">
      <c r="A81"/>
      <c r="B81"/>
      <c r="C81"/>
      <c r="D81"/>
      <c r="E81"/>
      <c r="F81" s="23">
        <v>125</v>
      </c>
      <c r="H81" s="16" t="s">
        <v>0</v>
      </c>
      <c r="I81"/>
      <c r="J81"/>
      <c r="K81"/>
      <c r="L81"/>
      <c r="M81"/>
      <c r="N81"/>
      <c r="P81" t="s">
        <v>174</v>
      </c>
      <c r="Q81"/>
      <c r="R81"/>
      <c r="S81"/>
      <c r="T81"/>
      <c r="U81"/>
      <c r="V81"/>
      <c r="W81"/>
      <c r="X81"/>
      <c r="Y81"/>
      <c r="Z81"/>
      <c r="AA81"/>
    </row>
    <row r="82" spans="1:31" x14ac:dyDescent="0.35">
      <c r="A82"/>
      <c r="B82"/>
      <c r="C82"/>
      <c r="D82"/>
      <c r="E82"/>
      <c r="F82" s="23">
        <v>140</v>
      </c>
      <c r="H82"/>
      <c r="I82" s="55" t="s">
        <v>157</v>
      </c>
      <c r="J82" s="56"/>
      <c r="K82" s="56"/>
      <c r="L82" s="7">
        <f>AVERAGE(J85:N94)</f>
        <v>7.5</v>
      </c>
      <c r="M82"/>
      <c r="N82"/>
      <c r="P82" t="s">
        <v>175</v>
      </c>
      <c r="Q82"/>
      <c r="R82"/>
      <c r="S82"/>
      <c r="T82"/>
      <c r="U82"/>
      <c r="V82"/>
      <c r="W82"/>
      <c r="X82"/>
      <c r="Y82"/>
      <c r="Z82"/>
      <c r="AA82"/>
    </row>
    <row r="83" spans="1:31" ht="15" thickBot="1" x14ac:dyDescent="0.4">
      <c r="A83"/>
      <c r="B83"/>
      <c r="C83"/>
      <c r="D83"/>
      <c r="E83"/>
      <c r="F83" s="23">
        <v>130</v>
      </c>
      <c r="H83"/>
      <c r="I83" s="62" t="s">
        <v>158</v>
      </c>
      <c r="J83" s="65"/>
      <c r="K83" s="65"/>
      <c r="L83" s="36">
        <f>_xlfn.STDEV.S(J85:N94)</f>
        <v>1.0350983390135313</v>
      </c>
      <c r="M83"/>
      <c r="N83"/>
      <c r="P83" t="s">
        <v>176</v>
      </c>
      <c r="Q83"/>
      <c r="R83"/>
      <c r="S83"/>
      <c r="T83"/>
      <c r="U83"/>
      <c r="V83"/>
      <c r="W83"/>
      <c r="X83"/>
      <c r="Y83"/>
      <c r="Z83"/>
      <c r="AA83"/>
    </row>
    <row r="84" spans="1:31" ht="15" thickBot="1" x14ac:dyDescent="0.4">
      <c r="A84"/>
      <c r="B84"/>
      <c r="C84"/>
      <c r="D84"/>
      <c r="E84"/>
      <c r="F84" s="23">
        <v>155</v>
      </c>
      <c r="H84"/>
      <c r="I84"/>
      <c r="J84" s="59" t="s">
        <v>159</v>
      </c>
      <c r="K84" s="60"/>
      <c r="L84" s="60"/>
      <c r="M84" s="60"/>
      <c r="N84" s="61"/>
      <c r="P84" t="s">
        <v>175</v>
      </c>
      <c r="Q84"/>
      <c r="R84"/>
      <c r="S84"/>
      <c r="T84"/>
      <c r="U84"/>
      <c r="V84"/>
      <c r="W84"/>
      <c r="X84"/>
      <c r="Y84"/>
      <c r="Z84"/>
      <c r="AA84"/>
    </row>
    <row r="85" spans="1:31" x14ac:dyDescent="0.35">
      <c r="A85"/>
      <c r="B85"/>
      <c r="C85"/>
      <c r="D85"/>
      <c r="E85"/>
      <c r="F85" s="23">
        <v>115</v>
      </c>
      <c r="H85"/>
      <c r="I85" s="12"/>
      <c r="J85" s="9">
        <v>8</v>
      </c>
      <c r="K85" s="6">
        <v>8</v>
      </c>
      <c r="L85" s="6">
        <v>8</v>
      </c>
      <c r="M85" s="6">
        <v>9</v>
      </c>
      <c r="N85" s="7">
        <v>9</v>
      </c>
      <c r="P85" t="s">
        <v>177</v>
      </c>
      <c r="Q85"/>
      <c r="R85"/>
      <c r="S85"/>
      <c r="T85"/>
      <c r="U85"/>
      <c r="V85"/>
      <c r="W85"/>
      <c r="X85"/>
      <c r="Y85"/>
      <c r="Z85"/>
      <c r="AA85"/>
    </row>
    <row r="86" spans="1:31" x14ac:dyDescent="0.35">
      <c r="A86"/>
      <c r="B86"/>
      <c r="C86"/>
      <c r="D86"/>
      <c r="E86"/>
      <c r="F86" s="23">
        <v>145</v>
      </c>
      <c r="H86"/>
      <c r="I86"/>
      <c r="J86" s="2">
        <v>7</v>
      </c>
      <c r="K86" s="1">
        <v>9</v>
      </c>
      <c r="L86" s="1">
        <v>9</v>
      </c>
      <c r="M86" s="1">
        <v>8</v>
      </c>
      <c r="N86" s="5">
        <v>8</v>
      </c>
      <c r="P86" t="s">
        <v>178</v>
      </c>
      <c r="Q86"/>
      <c r="R86"/>
      <c r="S86"/>
      <c r="T86"/>
      <c r="U86"/>
      <c r="V86"/>
      <c r="W86"/>
      <c r="X86"/>
      <c r="Y86"/>
      <c r="Z86"/>
      <c r="AA86"/>
    </row>
    <row r="87" spans="1:31" x14ac:dyDescent="0.35">
      <c r="A87"/>
      <c r="B87"/>
      <c r="C87"/>
      <c r="D87"/>
      <c r="E87"/>
      <c r="F87" s="23">
        <v>135</v>
      </c>
      <c r="H87"/>
      <c r="I87"/>
      <c r="J87" s="2">
        <v>9</v>
      </c>
      <c r="K87" s="1">
        <v>7</v>
      </c>
      <c r="L87" s="1">
        <v>7</v>
      </c>
      <c r="M87" s="1">
        <v>7</v>
      </c>
      <c r="N87" s="5">
        <v>7</v>
      </c>
      <c r="P87" t="s">
        <v>179</v>
      </c>
      <c r="Q87"/>
      <c r="R87"/>
      <c r="S87"/>
      <c r="T87"/>
      <c r="U87"/>
      <c r="V87"/>
      <c r="W87"/>
      <c r="X87"/>
      <c r="Y87"/>
      <c r="Z87"/>
      <c r="AA87"/>
    </row>
    <row r="88" spans="1:31" ht="15" thickBot="1" x14ac:dyDescent="0.4">
      <c r="A88"/>
      <c r="B88"/>
      <c r="C88"/>
      <c r="D88"/>
      <c r="E88"/>
      <c r="F88" s="24">
        <v>130</v>
      </c>
      <c r="H88"/>
      <c r="I88"/>
      <c r="J88" s="2">
        <v>6</v>
      </c>
      <c r="K88" s="1">
        <v>8</v>
      </c>
      <c r="L88" s="1">
        <v>6</v>
      </c>
      <c r="M88" s="1">
        <v>6</v>
      </c>
      <c r="N88" s="5">
        <v>6</v>
      </c>
      <c r="P88" t="s">
        <v>180</v>
      </c>
      <c r="Q88"/>
      <c r="R88"/>
      <c r="S88"/>
      <c r="T88"/>
      <c r="U88"/>
      <c r="V88"/>
      <c r="W88"/>
      <c r="X88"/>
      <c r="Y88"/>
      <c r="Z88"/>
      <c r="AA88"/>
    </row>
    <row r="89" spans="1:31" x14ac:dyDescent="0.35">
      <c r="A89"/>
      <c r="B89"/>
      <c r="C89"/>
      <c r="D89"/>
      <c r="E89"/>
      <c r="F89"/>
      <c r="G89"/>
      <c r="H89"/>
      <c r="I89"/>
      <c r="J89" s="2">
        <v>7</v>
      </c>
      <c r="K89" s="1">
        <v>7</v>
      </c>
      <c r="L89" s="1">
        <v>7</v>
      </c>
      <c r="M89" s="1">
        <v>8</v>
      </c>
      <c r="N89" s="5">
        <v>7</v>
      </c>
      <c r="P89" t="s">
        <v>181</v>
      </c>
      <c r="Q89"/>
      <c r="R89"/>
      <c r="S89"/>
      <c r="T89"/>
      <c r="U89"/>
      <c r="V89"/>
      <c r="W89"/>
      <c r="X89"/>
      <c r="Y89"/>
      <c r="Z89"/>
      <c r="AA89"/>
    </row>
    <row r="90" spans="1:31" x14ac:dyDescent="0.35">
      <c r="H90"/>
      <c r="I90"/>
      <c r="J90" s="2">
        <v>8</v>
      </c>
      <c r="K90" s="1">
        <v>6</v>
      </c>
      <c r="L90" s="1">
        <v>8</v>
      </c>
      <c r="M90" s="1">
        <v>9</v>
      </c>
      <c r="N90" s="5">
        <v>8</v>
      </c>
      <c r="P90" t="s">
        <v>182</v>
      </c>
      <c r="Q90"/>
      <c r="R90"/>
      <c r="S90"/>
      <c r="T90"/>
      <c r="U90"/>
      <c r="V90"/>
      <c r="W90"/>
      <c r="X90"/>
      <c r="Y90"/>
      <c r="Z90"/>
      <c r="AA90"/>
    </row>
    <row r="91" spans="1:31" ht="15" thickBot="1" x14ac:dyDescent="0.4">
      <c r="H91"/>
      <c r="I91"/>
      <c r="J91" s="2">
        <v>9</v>
      </c>
      <c r="K91" s="1">
        <v>8</v>
      </c>
      <c r="L91" s="1">
        <v>9</v>
      </c>
      <c r="M91" s="1">
        <v>7</v>
      </c>
      <c r="N91" s="5">
        <v>9</v>
      </c>
      <c r="P91" s="16" t="s">
        <v>0</v>
      </c>
      <c r="Q91"/>
      <c r="R91"/>
      <c r="S91"/>
      <c r="T91"/>
      <c r="U91"/>
      <c r="V91"/>
      <c r="W91"/>
      <c r="X91"/>
      <c r="Y91"/>
      <c r="Z91"/>
      <c r="AA91"/>
    </row>
    <row r="92" spans="1:31" x14ac:dyDescent="0.35">
      <c r="H92"/>
      <c r="I92"/>
      <c r="J92" s="2">
        <v>8</v>
      </c>
      <c r="K92" s="1">
        <v>9</v>
      </c>
      <c r="L92" s="1">
        <v>8</v>
      </c>
      <c r="M92" s="1">
        <v>8</v>
      </c>
      <c r="N92" s="5">
        <v>8</v>
      </c>
      <c r="P92"/>
      <c r="Q92" s="55" t="s">
        <v>183</v>
      </c>
      <c r="R92" s="56"/>
      <c r="S92" s="7">
        <f>AVERAGE(U70:AH79)</f>
        <v>16.914285714285715</v>
      </c>
      <c r="T92"/>
      <c r="U92"/>
      <c r="V92"/>
      <c r="W92"/>
      <c r="X92"/>
      <c r="Y92"/>
      <c r="Z92"/>
      <c r="AA92"/>
    </row>
    <row r="93" spans="1:31" x14ac:dyDescent="0.35">
      <c r="H93"/>
      <c r="I93"/>
      <c r="J93" s="2">
        <v>7</v>
      </c>
      <c r="K93" s="1">
        <v>6</v>
      </c>
      <c r="L93" s="1">
        <v>7</v>
      </c>
      <c r="M93" s="1">
        <v>7</v>
      </c>
      <c r="N93" s="5">
        <v>7</v>
      </c>
      <c r="P93"/>
      <c r="Q93" s="64" t="s">
        <v>184</v>
      </c>
      <c r="R93" s="65"/>
      <c r="S93" s="5">
        <f>MAX(U70:AH79)-MIN(U70:AH79)</f>
        <v>19</v>
      </c>
      <c r="T93"/>
      <c r="U93"/>
      <c r="V93"/>
      <c r="W93"/>
      <c r="X93"/>
      <c r="Y93"/>
      <c r="Z93"/>
      <c r="AA93"/>
    </row>
    <row r="94" spans="1:31" ht="15" thickBot="1" x14ac:dyDescent="0.4">
      <c r="G94" s="13"/>
      <c r="H94"/>
      <c r="I94"/>
      <c r="J94" s="3">
        <v>6</v>
      </c>
      <c r="K94" s="8">
        <v>7</v>
      </c>
      <c r="L94" s="8">
        <v>6</v>
      </c>
      <c r="M94" s="8">
        <v>6</v>
      </c>
      <c r="N94" s="4">
        <v>6</v>
      </c>
      <c r="P94"/>
      <c r="Q94" s="62" t="s">
        <v>185</v>
      </c>
      <c r="R94" s="63"/>
      <c r="S94" s="38">
        <f>_xlfn.STDEV.S(U70:AH79)</f>
        <v>4.4745426683737533</v>
      </c>
      <c r="T94"/>
      <c r="U94"/>
      <c r="V94"/>
      <c r="W94"/>
      <c r="X94"/>
      <c r="Y94"/>
      <c r="Z94"/>
      <c r="AA94"/>
    </row>
    <row r="95" spans="1:31" x14ac:dyDescent="0.35">
      <c r="H95"/>
      <c r="I95"/>
      <c r="J95"/>
      <c r="K95"/>
      <c r="L95"/>
      <c r="M95"/>
      <c r="N95"/>
      <c r="P95"/>
      <c r="Q95"/>
      <c r="R95"/>
      <c r="S95"/>
      <c r="T95"/>
      <c r="U95"/>
      <c r="V95"/>
      <c r="W95"/>
      <c r="X95"/>
      <c r="Y95"/>
      <c r="Z95"/>
      <c r="AA95"/>
    </row>
    <row r="96" spans="1:31" ht="6.5" customHeight="1" x14ac:dyDescent="0.3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</row>
    <row r="98" spans="1:31" x14ac:dyDescent="0.35">
      <c r="A98" t="s">
        <v>186</v>
      </c>
      <c r="B98"/>
      <c r="C98"/>
      <c r="D98"/>
      <c r="E98"/>
      <c r="F98"/>
      <c r="G98"/>
      <c r="H98"/>
      <c r="I98"/>
      <c r="K98" t="s">
        <v>210</v>
      </c>
      <c r="L98"/>
      <c r="M98"/>
      <c r="N98"/>
      <c r="O98"/>
      <c r="P98"/>
      <c r="Q98"/>
      <c r="X98" t="s">
        <v>236</v>
      </c>
      <c r="Y98"/>
      <c r="Z98"/>
      <c r="AA98"/>
      <c r="AB98"/>
      <c r="AC98"/>
      <c r="AD98"/>
      <c r="AE98"/>
    </row>
    <row r="99" spans="1:31" x14ac:dyDescent="0.35">
      <c r="A99" t="s">
        <v>187</v>
      </c>
      <c r="B99"/>
      <c r="C99"/>
      <c r="D99"/>
      <c r="E99"/>
      <c r="F99"/>
      <c r="G99"/>
      <c r="H99"/>
      <c r="I99"/>
      <c r="K99" t="s">
        <v>211</v>
      </c>
      <c r="L99"/>
      <c r="M99"/>
      <c r="N99"/>
      <c r="O99"/>
      <c r="P99"/>
      <c r="Q99"/>
      <c r="X99" t="s">
        <v>237</v>
      </c>
      <c r="Y99"/>
      <c r="Z99"/>
      <c r="AA99"/>
      <c r="AB99"/>
      <c r="AC99"/>
      <c r="AD99"/>
      <c r="AE99"/>
    </row>
    <row r="100" spans="1:31" ht="15" thickBot="1" x14ac:dyDescent="0.4">
      <c r="A100" t="s">
        <v>6</v>
      </c>
      <c r="B100"/>
      <c r="C100"/>
      <c r="D100"/>
      <c r="E100"/>
      <c r="F100"/>
      <c r="G100"/>
      <c r="H100"/>
      <c r="I100"/>
      <c r="K100" t="s">
        <v>6</v>
      </c>
      <c r="L100"/>
      <c r="M100"/>
      <c r="N100"/>
      <c r="O100"/>
      <c r="P100"/>
      <c r="Q100"/>
      <c r="X100" t="s">
        <v>6</v>
      </c>
      <c r="Y100"/>
      <c r="Z100"/>
      <c r="AA100"/>
      <c r="AB100"/>
      <c r="AC100"/>
      <c r="AD100"/>
      <c r="AE100"/>
    </row>
    <row r="101" spans="1:31" ht="15" thickBot="1" x14ac:dyDescent="0.4">
      <c r="A101" t="s">
        <v>188</v>
      </c>
      <c r="B101"/>
      <c r="C101"/>
      <c r="D101"/>
      <c r="E101"/>
      <c r="F101"/>
      <c r="K101" t="s">
        <v>212</v>
      </c>
      <c r="L101"/>
      <c r="M101" s="59" t="s">
        <v>159</v>
      </c>
      <c r="N101" s="60"/>
      <c r="O101" s="60"/>
      <c r="P101" s="60"/>
      <c r="Q101" s="60"/>
      <c r="R101" s="60"/>
      <c r="S101" s="60"/>
      <c r="T101" s="60"/>
      <c r="U101" s="60"/>
      <c r="V101" s="61"/>
      <c r="X101" t="s">
        <v>238</v>
      </c>
      <c r="Y101"/>
      <c r="Z101"/>
      <c r="AA101"/>
      <c r="AB101"/>
      <c r="AC101"/>
      <c r="AD101"/>
      <c r="AE101"/>
    </row>
    <row r="102" spans="1:31" x14ac:dyDescent="0.35">
      <c r="A102" t="s">
        <v>189</v>
      </c>
      <c r="B102"/>
      <c r="C102"/>
      <c r="D102"/>
      <c r="E102"/>
      <c r="F102" s="12" t="s">
        <v>6</v>
      </c>
      <c r="K102" t="s">
        <v>213</v>
      </c>
      <c r="L102"/>
      <c r="M102" s="2">
        <v>28</v>
      </c>
      <c r="N102" s="1">
        <v>37</v>
      </c>
      <c r="O102" s="1">
        <v>39</v>
      </c>
      <c r="P102" s="1">
        <v>35</v>
      </c>
      <c r="Q102" s="1">
        <v>31</v>
      </c>
      <c r="R102" s="1">
        <v>39</v>
      </c>
      <c r="S102" s="1">
        <v>38</v>
      </c>
      <c r="T102" s="1">
        <v>45</v>
      </c>
      <c r="U102" s="1">
        <v>39</v>
      </c>
      <c r="V102" s="5">
        <v>38</v>
      </c>
      <c r="X102" t="s">
        <v>239</v>
      </c>
      <c r="Y102"/>
      <c r="Z102"/>
      <c r="AA102"/>
      <c r="AB102"/>
      <c r="AC102"/>
      <c r="AD102"/>
      <c r="AE102"/>
    </row>
    <row r="103" spans="1:31" x14ac:dyDescent="0.35">
      <c r="A103" t="s">
        <v>190</v>
      </c>
      <c r="B103"/>
      <c r="C103"/>
      <c r="D103"/>
      <c r="E103"/>
      <c r="F103"/>
      <c r="K103" t="s">
        <v>214</v>
      </c>
      <c r="L103"/>
      <c r="M103" s="2">
        <v>32</v>
      </c>
      <c r="N103" s="1">
        <v>31</v>
      </c>
      <c r="O103" s="1">
        <v>45</v>
      </c>
      <c r="P103" s="1">
        <v>44</v>
      </c>
      <c r="Q103" s="1">
        <v>37</v>
      </c>
      <c r="R103" s="1">
        <v>27</v>
      </c>
      <c r="S103" s="1">
        <v>44</v>
      </c>
      <c r="T103" s="1">
        <v>29</v>
      </c>
      <c r="U103" s="1">
        <v>27</v>
      </c>
      <c r="V103" s="5">
        <v>44</v>
      </c>
      <c r="X103" t="s">
        <v>240</v>
      </c>
      <c r="Y103"/>
      <c r="Z103"/>
      <c r="AA103"/>
      <c r="AB103"/>
      <c r="AC103"/>
      <c r="AD103"/>
      <c r="AE103"/>
    </row>
    <row r="104" spans="1:31" x14ac:dyDescent="0.35">
      <c r="A104" t="s">
        <v>191</v>
      </c>
      <c r="B104"/>
      <c r="C104"/>
      <c r="D104"/>
      <c r="E104"/>
      <c r="F104"/>
      <c r="K104" t="s">
        <v>215</v>
      </c>
      <c r="L104"/>
      <c r="M104" s="2">
        <v>35</v>
      </c>
      <c r="N104" s="1">
        <v>34</v>
      </c>
      <c r="O104" s="1">
        <v>29</v>
      </c>
      <c r="P104" s="1">
        <v>32</v>
      </c>
      <c r="Q104" s="1">
        <v>42</v>
      </c>
      <c r="R104" s="1">
        <v>35</v>
      </c>
      <c r="S104" s="1">
        <v>37</v>
      </c>
      <c r="T104" s="1">
        <v>33</v>
      </c>
      <c r="U104" s="1">
        <v>35</v>
      </c>
      <c r="V104" s="5">
        <v>37</v>
      </c>
      <c r="X104" t="s">
        <v>241</v>
      </c>
      <c r="Y104"/>
      <c r="Z104"/>
      <c r="AA104"/>
      <c r="AB104"/>
      <c r="AC104"/>
      <c r="AD104"/>
      <c r="AE104"/>
    </row>
    <row r="105" spans="1:31" x14ac:dyDescent="0.35">
      <c r="A105" t="s">
        <v>192</v>
      </c>
      <c r="B105"/>
      <c r="C105"/>
      <c r="D105"/>
      <c r="E105"/>
      <c r="F105"/>
      <c r="K105" t="s">
        <v>216</v>
      </c>
      <c r="L105"/>
      <c r="M105" s="2">
        <v>40</v>
      </c>
      <c r="N105" s="1">
        <v>29</v>
      </c>
      <c r="O105" s="1">
        <v>33</v>
      </c>
      <c r="P105" s="1">
        <v>39</v>
      </c>
      <c r="Q105" s="1">
        <v>29</v>
      </c>
      <c r="R105" s="1">
        <v>30</v>
      </c>
      <c r="S105" s="1">
        <v>33</v>
      </c>
      <c r="T105" s="1">
        <v>38</v>
      </c>
      <c r="U105" s="1">
        <v>30</v>
      </c>
      <c r="V105" s="5">
        <v>33</v>
      </c>
      <c r="X105" t="s">
        <v>242</v>
      </c>
      <c r="Y105"/>
      <c r="Z105"/>
      <c r="AA105"/>
      <c r="AB105"/>
      <c r="AC105"/>
      <c r="AD105"/>
      <c r="AE105"/>
    </row>
    <row r="106" spans="1:31" x14ac:dyDescent="0.35">
      <c r="A106" t="s">
        <v>193</v>
      </c>
      <c r="B106"/>
      <c r="C106"/>
      <c r="D106"/>
      <c r="E106"/>
      <c r="F106"/>
      <c r="K106" t="s">
        <v>217</v>
      </c>
      <c r="L106"/>
      <c r="M106" s="2">
        <v>42</v>
      </c>
      <c r="N106" s="1">
        <v>36</v>
      </c>
      <c r="O106" s="1">
        <v>37</v>
      </c>
      <c r="P106" s="1">
        <v>36</v>
      </c>
      <c r="Q106" s="1">
        <v>34</v>
      </c>
      <c r="R106" s="1">
        <v>43</v>
      </c>
      <c r="S106" s="1">
        <v>35</v>
      </c>
      <c r="T106" s="1">
        <v>34</v>
      </c>
      <c r="U106" s="1">
        <v>43</v>
      </c>
      <c r="V106" s="5">
        <v>35</v>
      </c>
      <c r="X106" t="s">
        <v>243</v>
      </c>
      <c r="Y106"/>
      <c r="Z106"/>
      <c r="AA106"/>
      <c r="AB106"/>
      <c r="AC106"/>
      <c r="AD106"/>
      <c r="AE106"/>
    </row>
    <row r="107" spans="1:31" x14ac:dyDescent="0.35">
      <c r="A107" t="s">
        <v>15</v>
      </c>
      <c r="B107"/>
      <c r="C107"/>
      <c r="D107"/>
      <c r="E107"/>
      <c r="F107"/>
      <c r="K107" t="s">
        <v>218</v>
      </c>
      <c r="L107"/>
      <c r="M107" s="2">
        <v>28</v>
      </c>
      <c r="N107" s="1">
        <v>43</v>
      </c>
      <c r="O107" s="1">
        <v>40</v>
      </c>
      <c r="P107" s="1">
        <v>30</v>
      </c>
      <c r="Q107" s="1">
        <v>40</v>
      </c>
      <c r="R107" s="1">
        <v>29</v>
      </c>
      <c r="S107" s="1">
        <v>41</v>
      </c>
      <c r="T107" s="1">
        <v>32</v>
      </c>
      <c r="U107" s="1">
        <v>29</v>
      </c>
      <c r="V107" s="5">
        <v>41</v>
      </c>
      <c r="X107" t="s">
        <v>15</v>
      </c>
      <c r="Y107"/>
      <c r="Z107"/>
      <c r="AA107"/>
      <c r="AB107"/>
      <c r="AC107"/>
      <c r="AD107"/>
      <c r="AE107"/>
    </row>
    <row r="108" spans="1:31" x14ac:dyDescent="0.35">
      <c r="A108" t="s">
        <v>194</v>
      </c>
      <c r="B108"/>
      <c r="C108"/>
      <c r="D108"/>
      <c r="E108"/>
      <c r="F108"/>
      <c r="K108" t="s">
        <v>219</v>
      </c>
      <c r="L108"/>
      <c r="M108" s="2">
        <v>33</v>
      </c>
      <c r="N108" s="1">
        <v>39</v>
      </c>
      <c r="O108" s="1">
        <v>36</v>
      </c>
      <c r="P108" s="1">
        <v>33</v>
      </c>
      <c r="Q108" s="1">
        <v>31</v>
      </c>
      <c r="R108" s="1">
        <v>32</v>
      </c>
      <c r="S108" s="1">
        <v>30</v>
      </c>
      <c r="T108" s="1">
        <v>35</v>
      </c>
      <c r="U108" s="1">
        <v>32</v>
      </c>
      <c r="V108" s="5">
        <v>30</v>
      </c>
      <c r="X108" t="s">
        <v>244</v>
      </c>
      <c r="Y108"/>
      <c r="Z108"/>
      <c r="AA108"/>
      <c r="AB108"/>
      <c r="AC108"/>
      <c r="AD108"/>
      <c r="AE108"/>
    </row>
    <row r="109" spans="1:31" x14ac:dyDescent="0.35">
      <c r="A109" t="s">
        <v>195</v>
      </c>
      <c r="B109"/>
      <c r="C109"/>
      <c r="D109"/>
      <c r="E109"/>
      <c r="F109"/>
      <c r="K109" t="s">
        <v>220</v>
      </c>
      <c r="L109"/>
      <c r="M109" s="2">
        <v>38</v>
      </c>
      <c r="N109" s="1">
        <v>27</v>
      </c>
      <c r="O109" s="1">
        <v>29</v>
      </c>
      <c r="P109" s="1">
        <v>28</v>
      </c>
      <c r="Q109" s="1">
        <v>33</v>
      </c>
      <c r="R109" s="1">
        <v>36</v>
      </c>
      <c r="S109" s="1">
        <v>31</v>
      </c>
      <c r="T109" s="1">
        <v>31</v>
      </c>
      <c r="U109" s="1">
        <v>36</v>
      </c>
      <c r="V109" s="5">
        <v>31</v>
      </c>
      <c r="X109" t="s">
        <v>245</v>
      </c>
      <c r="Y109"/>
      <c r="Z109"/>
      <c r="AA109"/>
      <c r="AB109"/>
      <c r="AC109"/>
      <c r="AD109"/>
      <c r="AE109"/>
    </row>
    <row r="110" spans="1:31" x14ac:dyDescent="0.35">
      <c r="A110" t="s">
        <v>196</v>
      </c>
      <c r="B110"/>
      <c r="C110"/>
      <c r="D110"/>
      <c r="E110"/>
      <c r="F110"/>
      <c r="K110" t="s">
        <v>218</v>
      </c>
      <c r="L110"/>
      <c r="M110" s="2">
        <v>30</v>
      </c>
      <c r="N110" s="1">
        <v>35</v>
      </c>
      <c r="O110" s="1">
        <v>31</v>
      </c>
      <c r="P110" s="1">
        <v>41</v>
      </c>
      <c r="Q110" s="1">
        <v>38</v>
      </c>
      <c r="R110" s="1">
        <v>31</v>
      </c>
      <c r="S110" s="1">
        <v>39</v>
      </c>
      <c r="T110" s="1">
        <v>40</v>
      </c>
      <c r="U110" s="1">
        <v>31</v>
      </c>
      <c r="V110" s="5">
        <v>39</v>
      </c>
      <c r="X110" t="s">
        <v>246</v>
      </c>
      <c r="Y110"/>
      <c r="Z110"/>
      <c r="AA110"/>
      <c r="AB110"/>
      <c r="AC110"/>
      <c r="AD110"/>
      <c r="AE110"/>
    </row>
    <row r="111" spans="1:31" ht="15" thickBot="1" x14ac:dyDescent="0.4">
      <c r="A111" t="s">
        <v>197</v>
      </c>
      <c r="B111"/>
      <c r="C111"/>
      <c r="D111"/>
      <c r="E111"/>
      <c r="F111"/>
      <c r="K111" t="s">
        <v>221</v>
      </c>
      <c r="L111"/>
      <c r="M111" s="3">
        <v>41</v>
      </c>
      <c r="N111" s="8">
        <v>31</v>
      </c>
      <c r="O111" s="8">
        <v>38</v>
      </c>
      <c r="P111" s="8">
        <v>35</v>
      </c>
      <c r="Q111" s="8">
        <v>36</v>
      </c>
      <c r="R111" s="8">
        <v>40</v>
      </c>
      <c r="S111" s="8">
        <v>28</v>
      </c>
      <c r="T111" s="8">
        <v>36</v>
      </c>
      <c r="U111" s="8">
        <v>40</v>
      </c>
      <c r="V111" s="4">
        <v>28</v>
      </c>
      <c r="X111" t="s">
        <v>247</v>
      </c>
      <c r="Y111"/>
      <c r="Z111"/>
      <c r="AA111"/>
      <c r="AB111"/>
      <c r="AC111"/>
      <c r="AD111"/>
      <c r="AE111"/>
    </row>
    <row r="112" spans="1:31" x14ac:dyDescent="0.35">
      <c r="A112" t="s">
        <v>195</v>
      </c>
      <c r="B112"/>
      <c r="C112"/>
      <c r="D112"/>
      <c r="E112"/>
      <c r="F112"/>
      <c r="G112"/>
      <c r="H112"/>
      <c r="K112" t="s">
        <v>15</v>
      </c>
      <c r="L112"/>
      <c r="M112"/>
      <c r="N112"/>
      <c r="O112"/>
      <c r="P112"/>
      <c r="Q112"/>
      <c r="X112" t="s">
        <v>248</v>
      </c>
      <c r="Y112"/>
      <c r="Z112"/>
      <c r="AA112"/>
      <c r="AB112"/>
      <c r="AC112"/>
      <c r="AD112"/>
      <c r="AE112"/>
    </row>
    <row r="113" spans="1:32" x14ac:dyDescent="0.35">
      <c r="A113" t="s">
        <v>198</v>
      </c>
      <c r="B113"/>
      <c r="C113"/>
      <c r="D113"/>
      <c r="E113"/>
      <c r="F113"/>
      <c r="G113" s="42"/>
      <c r="H113" s="42"/>
      <c r="K113" t="s">
        <v>222</v>
      </c>
      <c r="L113"/>
      <c r="M113"/>
      <c r="N113"/>
      <c r="O113"/>
      <c r="P113"/>
      <c r="Q113"/>
      <c r="X113" t="s">
        <v>249</v>
      </c>
      <c r="Y113"/>
      <c r="Z113"/>
      <c r="AA113"/>
      <c r="AB113"/>
      <c r="AC113"/>
      <c r="AD113"/>
      <c r="AE113"/>
    </row>
    <row r="114" spans="1:32" x14ac:dyDescent="0.35">
      <c r="A114" t="s">
        <v>199</v>
      </c>
      <c r="B114"/>
      <c r="C114"/>
      <c r="D114"/>
      <c r="E114"/>
      <c r="F114"/>
      <c r="K114" t="s">
        <v>223</v>
      </c>
      <c r="L114"/>
      <c r="M114"/>
      <c r="N114"/>
      <c r="O114"/>
      <c r="P114"/>
      <c r="Q114"/>
      <c r="X114" t="s">
        <v>250</v>
      </c>
      <c r="Y114"/>
      <c r="Z114"/>
      <c r="AA114"/>
      <c r="AB114"/>
      <c r="AC114"/>
      <c r="AD114"/>
      <c r="AE114"/>
    </row>
    <row r="115" spans="1:32" ht="15" thickBot="1" x14ac:dyDescent="0.4">
      <c r="A115" t="s">
        <v>200</v>
      </c>
      <c r="B115"/>
      <c r="C115"/>
      <c r="D115"/>
      <c r="E115"/>
      <c r="F115"/>
      <c r="K115" t="s">
        <v>224</v>
      </c>
      <c r="L115"/>
      <c r="M115"/>
      <c r="N115"/>
      <c r="O115"/>
      <c r="P115"/>
      <c r="Q115"/>
      <c r="X115" t="s">
        <v>251</v>
      </c>
      <c r="Y115"/>
      <c r="Z115"/>
      <c r="AA115"/>
      <c r="AB115"/>
      <c r="AC115"/>
      <c r="AD115"/>
      <c r="AE115"/>
    </row>
    <row r="116" spans="1:32" ht="15" thickBot="1" x14ac:dyDescent="0.4">
      <c r="A116" t="s">
        <v>201</v>
      </c>
      <c r="B116"/>
      <c r="C116"/>
      <c r="D116"/>
      <c r="E116"/>
      <c r="F116"/>
      <c r="K116" t="s">
        <v>225</v>
      </c>
      <c r="L116"/>
      <c r="M116"/>
      <c r="N116"/>
      <c r="O116"/>
      <c r="P116"/>
      <c r="Q116"/>
      <c r="X116" s="15" t="s">
        <v>140</v>
      </c>
      <c r="Y116"/>
      <c r="Z116"/>
      <c r="AA116"/>
      <c r="AB116"/>
      <c r="AC116" s="59" t="s">
        <v>159</v>
      </c>
      <c r="AD116" s="60"/>
      <c r="AE116" s="60"/>
      <c r="AF116" s="61"/>
    </row>
    <row r="117" spans="1:32" ht="15" thickBot="1" x14ac:dyDescent="0.4">
      <c r="A117" s="16" t="s">
        <v>0</v>
      </c>
      <c r="B117"/>
      <c r="C117"/>
      <c r="D117"/>
      <c r="E117" s="59" t="s">
        <v>159</v>
      </c>
      <c r="F117" s="60"/>
      <c r="G117" s="60"/>
      <c r="H117" s="60"/>
      <c r="I117" s="61"/>
      <c r="K117" t="s">
        <v>226</v>
      </c>
      <c r="L117"/>
      <c r="M117"/>
      <c r="N117"/>
      <c r="O117"/>
      <c r="P117"/>
      <c r="Q117"/>
      <c r="X117" s="12" t="s">
        <v>38</v>
      </c>
      <c r="Y117" s="1">
        <f>_xlfn.MODE.SNGL(AC117:AF126)</f>
        <v>52</v>
      </c>
      <c r="Z117" s="10" t="s">
        <v>234</v>
      </c>
      <c r="AA117" s="10" t="s">
        <v>235</v>
      </c>
      <c r="AC117" s="2">
        <v>56</v>
      </c>
      <c r="AD117" s="1">
        <v>52</v>
      </c>
      <c r="AE117" s="1">
        <v>52</v>
      </c>
      <c r="AF117" s="5">
        <v>59</v>
      </c>
    </row>
    <row r="118" spans="1:32" x14ac:dyDescent="0.35">
      <c r="A118" s="43" t="s">
        <v>202</v>
      </c>
      <c r="B118" s="17" t="s">
        <v>203</v>
      </c>
      <c r="C118" s="7">
        <f>AVERAGE(E119:E128)</f>
        <v>30.6</v>
      </c>
      <c r="E118" s="44" t="s">
        <v>1</v>
      </c>
      <c r="F118" s="42" t="s">
        <v>2</v>
      </c>
      <c r="G118" s="46" t="s">
        <v>3</v>
      </c>
      <c r="H118" s="42" t="s">
        <v>4</v>
      </c>
      <c r="I118" s="45" t="s">
        <v>5</v>
      </c>
      <c r="K118" t="s">
        <v>227</v>
      </c>
      <c r="L118"/>
      <c r="M118"/>
      <c r="N118"/>
      <c r="O118"/>
      <c r="P118"/>
      <c r="Q118"/>
      <c r="X118" s="12" t="s">
        <v>37</v>
      </c>
      <c r="Y118" s="1">
        <f>MEDIAN(AC117:AF126)</f>
        <v>49</v>
      </c>
      <c r="Z118" s="10">
        <v>25</v>
      </c>
      <c r="AA118" s="10" cm="1">
        <f t="array" ref="AA118:AA129">FREQUENCY(AC117:AF126,Z118:Z128)</f>
        <v>0</v>
      </c>
      <c r="AC118" s="2">
        <v>40</v>
      </c>
      <c r="AD118" s="1">
        <v>44</v>
      </c>
      <c r="AE118" s="1">
        <v>63</v>
      </c>
      <c r="AF118" s="5">
        <v>45</v>
      </c>
    </row>
    <row r="119" spans="1:32" x14ac:dyDescent="0.35">
      <c r="A119"/>
      <c r="B119" s="18" t="s">
        <v>205</v>
      </c>
      <c r="C119" s="5">
        <f>MAX(E119:E128)-MIN(E119:E128)</f>
        <v>5</v>
      </c>
      <c r="E119" s="2">
        <v>30</v>
      </c>
      <c r="F119" s="1">
        <v>25</v>
      </c>
      <c r="G119" s="1">
        <v>22</v>
      </c>
      <c r="H119" s="1">
        <v>18</v>
      </c>
      <c r="I119" s="5">
        <v>35</v>
      </c>
      <c r="K119" t="s">
        <v>228</v>
      </c>
      <c r="L119"/>
      <c r="M119"/>
      <c r="N119"/>
      <c r="O119"/>
      <c r="P119"/>
      <c r="Q119"/>
      <c r="X119" s="12" t="s">
        <v>252</v>
      </c>
      <c r="Y119" s="1">
        <f>Y122-Y121</f>
        <v>16.75</v>
      </c>
      <c r="Z119" s="10">
        <v>30</v>
      </c>
      <c r="AA119" s="10">
        <v>1</v>
      </c>
      <c r="AC119" s="2">
        <v>28</v>
      </c>
      <c r="AD119" s="1">
        <v>38</v>
      </c>
      <c r="AE119" s="1">
        <v>41</v>
      </c>
      <c r="AF119" s="5">
        <v>47</v>
      </c>
    </row>
    <row r="120" spans="1:32" ht="15" thickBot="1" x14ac:dyDescent="0.4">
      <c r="A120"/>
      <c r="B120" s="19" t="s">
        <v>206</v>
      </c>
      <c r="C120" s="38">
        <f>_xlfn.VAR.S(E119:E128)</f>
        <v>2.2666666666666675</v>
      </c>
      <c r="E120" s="2">
        <v>32</v>
      </c>
      <c r="F120" s="1">
        <v>27</v>
      </c>
      <c r="G120" s="1">
        <v>23</v>
      </c>
      <c r="H120" s="1">
        <v>17</v>
      </c>
      <c r="I120" s="5">
        <v>36</v>
      </c>
      <c r="K120" t="s">
        <v>229</v>
      </c>
      <c r="L120"/>
      <c r="M120"/>
      <c r="N120"/>
      <c r="O120"/>
      <c r="P120"/>
      <c r="Q120"/>
      <c r="X120"/>
      <c r="Y120"/>
      <c r="Z120" s="10">
        <v>35</v>
      </c>
      <c r="AA120" s="10">
        <v>1</v>
      </c>
      <c r="AC120" s="2">
        <v>73</v>
      </c>
      <c r="AD120" s="1">
        <v>60</v>
      </c>
      <c r="AE120" s="1">
        <v>48</v>
      </c>
      <c r="AF120" s="5">
        <v>51</v>
      </c>
    </row>
    <row r="121" spans="1:32" ht="15" thickBot="1" x14ac:dyDescent="0.4">
      <c r="A121"/>
      <c r="B121"/>
      <c r="C121"/>
      <c r="E121" s="2">
        <v>33</v>
      </c>
      <c r="F121" s="1">
        <v>26</v>
      </c>
      <c r="G121" s="1">
        <v>20</v>
      </c>
      <c r="H121" s="1">
        <v>19</v>
      </c>
      <c r="I121" s="5">
        <v>34</v>
      </c>
      <c r="K121" t="s">
        <v>230</v>
      </c>
      <c r="L121"/>
      <c r="M121"/>
      <c r="N121"/>
      <c r="O121"/>
      <c r="P121"/>
      <c r="Q121"/>
      <c r="X121" s="12" t="s">
        <v>253</v>
      </c>
      <c r="Y121" s="1">
        <f>_xlfn.QUARTILE.EXC(AC117:AF126,1)</f>
        <v>41</v>
      </c>
      <c r="Z121" s="10">
        <v>40</v>
      </c>
      <c r="AA121" s="10">
        <v>7</v>
      </c>
      <c r="AC121" s="2">
        <v>52</v>
      </c>
      <c r="AD121" s="1">
        <v>56</v>
      </c>
      <c r="AE121" s="1">
        <v>55</v>
      </c>
      <c r="AF121" s="5">
        <v>65</v>
      </c>
    </row>
    <row r="122" spans="1:32" x14ac:dyDescent="0.35">
      <c r="A122" s="43" t="s">
        <v>207</v>
      </c>
      <c r="B122" s="17" t="s">
        <v>203</v>
      </c>
      <c r="C122" s="7">
        <f>AVERAGE(F119:F128)</f>
        <v>25.9</v>
      </c>
      <c r="E122" s="2">
        <v>28</v>
      </c>
      <c r="F122" s="1">
        <v>23</v>
      </c>
      <c r="G122" s="1">
        <v>25</v>
      </c>
      <c r="H122" s="1">
        <v>20</v>
      </c>
      <c r="I122" s="5">
        <v>35</v>
      </c>
      <c r="K122" t="s">
        <v>231</v>
      </c>
      <c r="L122"/>
      <c r="M122"/>
      <c r="N122"/>
      <c r="O122"/>
      <c r="P122"/>
      <c r="Q122"/>
      <c r="X122" s="12" t="s">
        <v>254</v>
      </c>
      <c r="Y122" s="1">
        <f>_xlfn.QUARTILE.EXC(AC117:AF126,3)</f>
        <v>57.75</v>
      </c>
      <c r="Z122" s="10">
        <v>45</v>
      </c>
      <c r="AA122" s="10">
        <v>6</v>
      </c>
      <c r="AC122" s="2">
        <v>61</v>
      </c>
      <c r="AD122" s="1">
        <v>40</v>
      </c>
      <c r="AE122" s="1">
        <v>42</v>
      </c>
      <c r="AF122" s="5">
        <v>41</v>
      </c>
    </row>
    <row r="123" spans="1:32" ht="15" thickBot="1" x14ac:dyDescent="0.4">
      <c r="A123"/>
      <c r="B123" s="18" t="s">
        <v>205</v>
      </c>
      <c r="C123" s="5">
        <f>MAX(F119:F128)-MIN(F119:F128)</f>
        <v>5</v>
      </c>
      <c r="E123" s="2">
        <v>31</v>
      </c>
      <c r="F123" s="1">
        <v>28</v>
      </c>
      <c r="G123" s="1">
        <v>21</v>
      </c>
      <c r="H123" s="1">
        <v>21</v>
      </c>
      <c r="I123" s="5">
        <v>33</v>
      </c>
      <c r="K123" s="16" t="s">
        <v>0</v>
      </c>
      <c r="L123"/>
      <c r="M123"/>
      <c r="N123"/>
      <c r="O123" s="12" t="s">
        <v>232</v>
      </c>
      <c r="P123" s="1">
        <f>MAX(M102:V111)</f>
        <v>45</v>
      </c>
      <c r="Q123"/>
      <c r="X123"/>
      <c r="Y123"/>
      <c r="Z123" s="10">
        <v>50</v>
      </c>
      <c r="AA123" s="10">
        <v>6</v>
      </c>
      <c r="AC123" s="2">
        <v>35</v>
      </c>
      <c r="AD123" s="1">
        <v>36</v>
      </c>
      <c r="AE123" s="1">
        <v>39</v>
      </c>
      <c r="AF123" s="5">
        <v>48</v>
      </c>
    </row>
    <row r="124" spans="1:32" ht="15" thickBot="1" x14ac:dyDescent="0.4">
      <c r="A124"/>
      <c r="B124" s="19" t="s">
        <v>206</v>
      </c>
      <c r="C124" s="38">
        <f>_xlfn.VAR.S(F119:F128)</f>
        <v>2.7666666666666675</v>
      </c>
      <c r="E124" s="2">
        <v>30</v>
      </c>
      <c r="F124" s="1">
        <v>24</v>
      </c>
      <c r="G124" s="1">
        <v>24</v>
      </c>
      <c r="H124" s="1">
        <v>18</v>
      </c>
      <c r="I124" s="5">
        <v>34</v>
      </c>
      <c r="K124"/>
      <c r="L124" s="17" t="s">
        <v>38</v>
      </c>
      <c r="M124" s="7" cm="1">
        <f t="array" ref="M124">_xlfn.MODE.MULT(M102:V111)</f>
        <v>31</v>
      </c>
      <c r="N124"/>
      <c r="O124" s="12" t="s">
        <v>233</v>
      </c>
      <c r="P124" s="1">
        <f>MIN(M102:V111)</f>
        <v>27</v>
      </c>
      <c r="Q124" s="12"/>
      <c r="X124" s="12" t="s">
        <v>232</v>
      </c>
      <c r="Y124" s="1">
        <f>MAX(AC117:AF126)</f>
        <v>73</v>
      </c>
      <c r="Z124" s="10">
        <v>55</v>
      </c>
      <c r="AA124" s="10">
        <v>6</v>
      </c>
      <c r="AC124" s="2">
        <v>40</v>
      </c>
      <c r="AD124" s="1">
        <v>49</v>
      </c>
      <c r="AE124" s="1">
        <v>58</v>
      </c>
      <c r="AF124" s="5">
        <v>55</v>
      </c>
    </row>
    <row r="125" spans="1:32" ht="15" thickBot="1" x14ac:dyDescent="0.4">
      <c r="A125"/>
      <c r="B125"/>
      <c r="C125"/>
      <c r="D125"/>
      <c r="E125" s="2">
        <v>29</v>
      </c>
      <c r="F125" s="1">
        <v>26</v>
      </c>
      <c r="G125" s="1">
        <v>23</v>
      </c>
      <c r="H125" s="1">
        <v>19</v>
      </c>
      <c r="I125" s="5">
        <v>32</v>
      </c>
      <c r="K125"/>
      <c r="L125" s="18" t="s">
        <v>37</v>
      </c>
      <c r="M125" s="5">
        <f>MEDIAN(M102:V111)</f>
        <v>35</v>
      </c>
      <c r="N125"/>
      <c r="O125" s="10" t="s">
        <v>234</v>
      </c>
      <c r="P125" s="10" t="s">
        <v>235</v>
      </c>
      <c r="Q125"/>
      <c r="X125" s="12" t="s">
        <v>233</v>
      </c>
      <c r="Y125" s="1">
        <f>MIN(AC117:AF126)</f>
        <v>28</v>
      </c>
      <c r="Z125" s="10">
        <v>60</v>
      </c>
      <c r="AA125" s="10">
        <v>6</v>
      </c>
      <c r="AC125" s="2">
        <v>47</v>
      </c>
      <c r="AD125" s="1">
        <v>68</v>
      </c>
      <c r="AE125" s="1">
        <v>62</v>
      </c>
      <c r="AF125" s="5">
        <v>42</v>
      </c>
    </row>
    <row r="126" spans="1:32" ht="15" thickBot="1" x14ac:dyDescent="0.4">
      <c r="A126" s="43" t="s">
        <v>209</v>
      </c>
      <c r="B126" s="17" t="s">
        <v>203</v>
      </c>
      <c r="C126" s="7">
        <f>AVERAGE(G119:G128)</f>
        <v>22.9</v>
      </c>
      <c r="D126"/>
      <c r="E126" s="2">
        <v>30</v>
      </c>
      <c r="F126" s="1">
        <v>25</v>
      </c>
      <c r="G126" s="1">
        <v>22</v>
      </c>
      <c r="H126" s="1">
        <v>17</v>
      </c>
      <c r="I126" s="5">
        <v>33</v>
      </c>
      <c r="K126"/>
      <c r="L126" s="19" t="s">
        <v>98</v>
      </c>
      <c r="M126" s="4">
        <f>MAX(M102:V111)-MIN(M102:V111)</f>
        <v>18</v>
      </c>
      <c r="N126"/>
      <c r="O126" s="10">
        <v>25</v>
      </c>
      <c r="P126" s="10" cm="1">
        <f t="array" ref="P126:P131">FREQUENCY(M102:V111,O126:O130)</f>
        <v>0</v>
      </c>
      <c r="Q126"/>
      <c r="X126"/>
      <c r="Y126"/>
      <c r="Z126" s="10">
        <v>65</v>
      </c>
      <c r="AA126" s="10">
        <v>5</v>
      </c>
      <c r="AC126" s="3">
        <v>65</v>
      </c>
      <c r="AD126" s="8">
        <v>57</v>
      </c>
      <c r="AE126" s="8">
        <v>49</v>
      </c>
      <c r="AF126" s="4">
        <v>39</v>
      </c>
    </row>
    <row r="127" spans="1:32" x14ac:dyDescent="0.35">
      <c r="A127"/>
      <c r="B127" s="18" t="s">
        <v>205</v>
      </c>
      <c r="C127" s="5">
        <f>MAX(G119:G128)-MIN(G119:G128)</f>
        <v>5</v>
      </c>
      <c r="D127"/>
      <c r="E127" s="2">
        <v>32</v>
      </c>
      <c r="F127" s="1">
        <v>27</v>
      </c>
      <c r="G127" s="1">
        <v>25</v>
      </c>
      <c r="H127" s="1">
        <v>20</v>
      </c>
      <c r="I127" s="5">
        <v>36</v>
      </c>
      <c r="K127"/>
      <c r="L127"/>
      <c r="M127"/>
      <c r="N127"/>
      <c r="O127" s="10">
        <v>30</v>
      </c>
      <c r="P127" s="10">
        <v>21</v>
      </c>
      <c r="Q127"/>
      <c r="X127" s="12"/>
      <c r="Y127"/>
      <c r="Z127" s="10">
        <v>70</v>
      </c>
      <c r="AA127" s="10">
        <v>1</v>
      </c>
      <c r="AD127"/>
      <c r="AE127"/>
    </row>
    <row r="128" spans="1:32" ht="15" thickBot="1" x14ac:dyDescent="0.4">
      <c r="A128"/>
      <c r="B128" s="19" t="s">
        <v>206</v>
      </c>
      <c r="C128" s="38">
        <f>_xlfn.VAR.S(G119:G128)</f>
        <v>2.7666666666666675</v>
      </c>
      <c r="D128"/>
      <c r="E128" s="3">
        <v>31</v>
      </c>
      <c r="F128" s="8">
        <v>28</v>
      </c>
      <c r="G128" s="8">
        <v>24</v>
      </c>
      <c r="H128" s="8">
        <v>19</v>
      </c>
      <c r="I128" s="4">
        <v>34</v>
      </c>
      <c r="K128"/>
      <c r="L128"/>
      <c r="M128"/>
      <c r="N128"/>
      <c r="O128" s="10">
        <v>35</v>
      </c>
      <c r="P128" s="10">
        <v>34</v>
      </c>
      <c r="Q128"/>
      <c r="X128"/>
      <c r="Y128"/>
      <c r="Z128" s="10">
        <v>75</v>
      </c>
      <c r="AA128" s="10">
        <v>1</v>
      </c>
      <c r="AD128"/>
      <c r="AE128"/>
    </row>
    <row r="129" spans="1:37" ht="15" thickBot="1" x14ac:dyDescent="0.4">
      <c r="A129"/>
      <c r="B129"/>
      <c r="C129"/>
      <c r="D129"/>
      <c r="E129"/>
      <c r="F129"/>
      <c r="G129"/>
      <c r="H129"/>
      <c r="I129"/>
      <c r="K129"/>
      <c r="L129"/>
      <c r="M129"/>
      <c r="N129"/>
      <c r="O129" s="10">
        <v>40</v>
      </c>
      <c r="P129" s="10">
        <v>31</v>
      </c>
      <c r="Q129"/>
      <c r="X129"/>
      <c r="Y129"/>
      <c r="Z129" s="47"/>
      <c r="AA129" s="10">
        <v>0</v>
      </c>
      <c r="AD129"/>
      <c r="AE129"/>
    </row>
    <row r="130" spans="1:37" x14ac:dyDescent="0.35">
      <c r="A130" s="43" t="s">
        <v>204</v>
      </c>
      <c r="B130" s="17" t="s">
        <v>203</v>
      </c>
      <c r="C130" s="7">
        <f>AVERAGE(H119:H128)</f>
        <v>18.8</v>
      </c>
      <c r="D130"/>
      <c r="E130"/>
      <c r="F130"/>
      <c r="G130"/>
      <c r="H130"/>
      <c r="I130"/>
      <c r="K130"/>
      <c r="L130"/>
      <c r="M130"/>
      <c r="N130"/>
      <c r="O130" s="10">
        <v>45</v>
      </c>
      <c r="P130" s="10">
        <v>14</v>
      </c>
      <c r="Q130"/>
    </row>
    <row r="131" spans="1:37" x14ac:dyDescent="0.35">
      <c r="A131"/>
      <c r="B131" s="18" t="s">
        <v>205</v>
      </c>
      <c r="C131" s="5">
        <f>MAX(H119:H128)-MIN(H119:H128)</f>
        <v>4</v>
      </c>
      <c r="P131" s="1">
        <v>0</v>
      </c>
    </row>
    <row r="132" spans="1:37" ht="15" thickBot="1" x14ac:dyDescent="0.4">
      <c r="A132"/>
      <c r="B132" s="19" t="s">
        <v>206</v>
      </c>
      <c r="C132" s="38">
        <f>_xlfn.VAR.S(H119:H128)</f>
        <v>1.7333333333333332</v>
      </c>
    </row>
    <row r="133" spans="1:37" ht="15" thickBot="1" x14ac:dyDescent="0.4">
      <c r="A133"/>
      <c r="B133"/>
      <c r="C133"/>
    </row>
    <row r="134" spans="1:37" x14ac:dyDescent="0.35">
      <c r="A134" s="43" t="s">
        <v>208</v>
      </c>
      <c r="B134" s="17" t="s">
        <v>203</v>
      </c>
      <c r="C134" s="7">
        <f>AVERAGE(H114:H123)</f>
        <v>19</v>
      </c>
    </row>
    <row r="135" spans="1:37" x14ac:dyDescent="0.35">
      <c r="A135"/>
      <c r="B135" s="18" t="s">
        <v>205</v>
      </c>
      <c r="C135" s="5">
        <f>MAX(H114:H123)-MIN(H114:H123)</f>
        <v>4</v>
      </c>
    </row>
    <row r="136" spans="1:37" ht="15" thickBot="1" x14ac:dyDescent="0.4">
      <c r="A136"/>
      <c r="B136" s="19" t="s">
        <v>206</v>
      </c>
      <c r="C136" s="38">
        <f>_xlfn.VAR.S(H114:H123)</f>
        <v>2.5</v>
      </c>
    </row>
    <row r="138" spans="1:37" ht="7" customHeight="1" x14ac:dyDescent="0.3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39"/>
      <c r="AG138" s="39"/>
      <c r="AH138" s="39"/>
      <c r="AI138" s="39"/>
      <c r="AJ138" s="39"/>
      <c r="AK138" s="39"/>
    </row>
    <row r="140" spans="1:37" ht="15" thickBot="1" x14ac:dyDescent="0.4">
      <c r="A140" t="s">
        <v>255</v>
      </c>
      <c r="B140"/>
      <c r="C140"/>
      <c r="D140"/>
      <c r="E140"/>
      <c r="F140"/>
      <c r="H140" t="s">
        <v>271</v>
      </c>
      <c r="I140"/>
      <c r="J140"/>
      <c r="K140"/>
      <c r="L140"/>
      <c r="M140"/>
      <c r="N140"/>
      <c r="V140" t="s">
        <v>280</v>
      </c>
      <c r="W140"/>
      <c r="X140"/>
      <c r="Y140"/>
      <c r="Z140"/>
      <c r="AA140"/>
      <c r="AB140"/>
      <c r="AC140"/>
    </row>
    <row r="141" spans="1:37" ht="15" thickBot="1" x14ac:dyDescent="0.4">
      <c r="A141" t="s">
        <v>256</v>
      </c>
      <c r="B141"/>
      <c r="C141"/>
      <c r="D141"/>
      <c r="E141"/>
      <c r="F141"/>
      <c r="H141" t="s">
        <v>272</v>
      </c>
      <c r="I141"/>
      <c r="J141"/>
      <c r="K141"/>
      <c r="L141"/>
      <c r="M141"/>
      <c r="N141"/>
      <c r="V141" t="s">
        <v>281</v>
      </c>
      <c r="W141"/>
      <c r="X141"/>
      <c r="Y141"/>
      <c r="Z141"/>
      <c r="AA141"/>
      <c r="AB141"/>
      <c r="AC141"/>
      <c r="AD141" s="59" t="s">
        <v>159</v>
      </c>
      <c r="AE141" s="60"/>
      <c r="AF141" s="60"/>
      <c r="AG141" s="60"/>
      <c r="AH141" s="61"/>
    </row>
    <row r="142" spans="1:37" x14ac:dyDescent="0.35">
      <c r="A142" t="s">
        <v>6</v>
      </c>
      <c r="B142"/>
      <c r="C142"/>
      <c r="D142"/>
      <c r="E142"/>
      <c r="F142"/>
      <c r="H142" t="s">
        <v>6</v>
      </c>
      <c r="I142"/>
      <c r="J142"/>
      <c r="K142"/>
      <c r="L142"/>
      <c r="M142"/>
      <c r="N142"/>
      <c r="V142" t="s">
        <v>6</v>
      </c>
      <c r="W142"/>
      <c r="X142"/>
      <c r="Y142"/>
      <c r="Z142"/>
      <c r="AA142"/>
      <c r="AB142"/>
      <c r="AC142"/>
      <c r="AD142" s="2">
        <v>35</v>
      </c>
      <c r="AE142" s="1">
        <v>47</v>
      </c>
      <c r="AF142" s="1">
        <v>36</v>
      </c>
      <c r="AG142" s="1">
        <v>37</v>
      </c>
      <c r="AH142" s="5">
        <v>31</v>
      </c>
    </row>
    <row r="143" spans="1:37" ht="15" thickBot="1" x14ac:dyDescent="0.4">
      <c r="A143" t="s">
        <v>257</v>
      </c>
      <c r="B143"/>
      <c r="C143"/>
      <c r="D143"/>
      <c r="E143"/>
      <c r="F143"/>
      <c r="H143" t="s">
        <v>7</v>
      </c>
      <c r="I143"/>
      <c r="J143"/>
      <c r="K143"/>
      <c r="L143"/>
      <c r="M143"/>
      <c r="N143"/>
      <c r="V143" t="s">
        <v>282</v>
      </c>
      <c r="W143"/>
      <c r="X143"/>
      <c r="Y143"/>
      <c r="Z143"/>
      <c r="AA143"/>
      <c r="AB143"/>
      <c r="AC143"/>
      <c r="AD143" s="2">
        <v>28</v>
      </c>
      <c r="AE143" s="1">
        <v>31</v>
      </c>
      <c r="AF143" s="1">
        <v>40</v>
      </c>
      <c r="AG143" s="1">
        <v>34</v>
      </c>
      <c r="AH143" s="5">
        <v>37</v>
      </c>
    </row>
    <row r="144" spans="1:37" ht="15" thickBot="1" x14ac:dyDescent="0.4">
      <c r="A144" t="s">
        <v>258</v>
      </c>
      <c r="B144"/>
      <c r="C144"/>
      <c r="D144"/>
      <c r="E144"/>
      <c r="F144"/>
      <c r="H144" t="s">
        <v>8</v>
      </c>
      <c r="I144"/>
      <c r="J144"/>
      <c r="K144" s="59" t="s">
        <v>159</v>
      </c>
      <c r="L144" s="60"/>
      <c r="M144" s="60"/>
      <c r="N144" s="60"/>
      <c r="O144" s="60"/>
      <c r="P144" s="60"/>
      <c r="Q144" s="60"/>
      <c r="R144" s="60"/>
      <c r="S144" s="60"/>
      <c r="T144" s="61"/>
      <c r="V144" t="s">
        <v>283</v>
      </c>
      <c r="W144"/>
      <c r="X144"/>
      <c r="Y144"/>
      <c r="Z144"/>
      <c r="AA144"/>
      <c r="AB144"/>
      <c r="AC144" s="12"/>
      <c r="AD144" s="2">
        <v>32</v>
      </c>
      <c r="AE144" s="1">
        <v>39</v>
      </c>
      <c r="AF144" s="1">
        <v>42</v>
      </c>
      <c r="AG144" s="1">
        <v>46</v>
      </c>
      <c r="AH144" s="5">
        <v>40</v>
      </c>
    </row>
    <row r="145" spans="1:34" x14ac:dyDescent="0.35">
      <c r="A145" t="s">
        <v>259</v>
      </c>
      <c r="B145"/>
      <c r="C145"/>
      <c r="D145"/>
      <c r="E145"/>
      <c r="F145"/>
      <c r="H145" t="s">
        <v>9</v>
      </c>
      <c r="I145"/>
      <c r="J145"/>
      <c r="K145" s="2">
        <v>4</v>
      </c>
      <c r="L145" s="1">
        <v>5</v>
      </c>
      <c r="M145" s="1">
        <v>4</v>
      </c>
      <c r="N145" s="1">
        <v>3</v>
      </c>
      <c r="O145" s="1">
        <v>3</v>
      </c>
      <c r="P145" s="1">
        <v>5</v>
      </c>
      <c r="Q145" s="1">
        <v>3</v>
      </c>
      <c r="R145" s="1">
        <v>3</v>
      </c>
      <c r="S145" s="1">
        <v>5</v>
      </c>
      <c r="T145" s="5">
        <v>3</v>
      </c>
      <c r="V145" t="s">
        <v>284</v>
      </c>
      <c r="W145"/>
      <c r="X145"/>
      <c r="Y145"/>
      <c r="Z145"/>
      <c r="AA145"/>
      <c r="AB145"/>
      <c r="AC145"/>
      <c r="AD145" s="2">
        <v>45</v>
      </c>
      <c r="AE145" s="1">
        <v>43</v>
      </c>
      <c r="AF145" s="1">
        <v>29</v>
      </c>
      <c r="AG145" s="1">
        <v>30</v>
      </c>
      <c r="AH145" s="5">
        <v>42</v>
      </c>
    </row>
    <row r="146" spans="1:34" x14ac:dyDescent="0.35">
      <c r="A146" t="s">
        <v>260</v>
      </c>
      <c r="B146"/>
      <c r="C146"/>
      <c r="D146"/>
      <c r="E146"/>
      <c r="F146"/>
      <c r="H146" t="s">
        <v>10</v>
      </c>
      <c r="I146"/>
      <c r="J146"/>
      <c r="K146" s="2">
        <v>5</v>
      </c>
      <c r="L146" s="1">
        <v>4</v>
      </c>
      <c r="M146" s="1">
        <v>3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5">
        <v>4</v>
      </c>
      <c r="V146" t="s">
        <v>285</v>
      </c>
      <c r="W146"/>
      <c r="X146"/>
      <c r="Y146"/>
      <c r="Z146"/>
      <c r="AA146"/>
      <c r="AB146"/>
      <c r="AC146"/>
      <c r="AD146" s="2">
        <v>38</v>
      </c>
      <c r="AE146" s="1">
        <v>37</v>
      </c>
      <c r="AF146" s="1">
        <v>31</v>
      </c>
      <c r="AG146" s="1">
        <v>39</v>
      </c>
      <c r="AH146" s="5">
        <v>33</v>
      </c>
    </row>
    <row r="147" spans="1:34" x14ac:dyDescent="0.35">
      <c r="A147" t="s">
        <v>15</v>
      </c>
      <c r="B147"/>
      <c r="C147"/>
      <c r="D147"/>
      <c r="E147"/>
      <c r="F147"/>
      <c r="H147" t="s">
        <v>11</v>
      </c>
      <c r="I147"/>
      <c r="J147"/>
      <c r="K147" s="2">
        <v>3</v>
      </c>
      <c r="L147" s="1">
        <v>2</v>
      </c>
      <c r="M147" s="1">
        <v>2</v>
      </c>
      <c r="N147" s="1">
        <v>5</v>
      </c>
      <c r="O147" s="1">
        <v>5</v>
      </c>
      <c r="P147" s="1">
        <v>3</v>
      </c>
      <c r="Q147" s="1">
        <v>5</v>
      </c>
      <c r="R147" s="1">
        <v>5</v>
      </c>
      <c r="S147" s="1">
        <v>3</v>
      </c>
      <c r="T147" s="5">
        <v>5</v>
      </c>
      <c r="V147" t="s">
        <v>286</v>
      </c>
      <c r="W147"/>
      <c r="X147"/>
      <c r="Y147"/>
      <c r="Z147"/>
      <c r="AA147"/>
      <c r="AB147"/>
      <c r="AC147"/>
      <c r="AD147" s="2">
        <v>29</v>
      </c>
      <c r="AE147" s="1">
        <v>30</v>
      </c>
      <c r="AF147" s="1">
        <v>45</v>
      </c>
      <c r="AG147" s="1">
        <v>43</v>
      </c>
      <c r="AH147" s="5">
        <v>39</v>
      </c>
    </row>
    <row r="148" spans="1:34" x14ac:dyDescent="0.35">
      <c r="A148" t="s">
        <v>261</v>
      </c>
      <c r="B148"/>
      <c r="C148"/>
      <c r="D148"/>
      <c r="E148"/>
      <c r="F148"/>
      <c r="H148" t="s">
        <v>12</v>
      </c>
      <c r="I148"/>
      <c r="J148"/>
      <c r="K148" s="2">
        <v>4</v>
      </c>
      <c r="L148" s="1">
        <v>3</v>
      </c>
      <c r="M148" s="1">
        <v>4</v>
      </c>
      <c r="N148" s="1">
        <v>2</v>
      </c>
      <c r="O148" s="1">
        <v>4</v>
      </c>
      <c r="P148" s="1">
        <v>4</v>
      </c>
      <c r="Q148" s="1">
        <v>2</v>
      </c>
      <c r="R148" s="1">
        <v>4</v>
      </c>
      <c r="S148" s="1">
        <v>4</v>
      </c>
      <c r="T148" s="5">
        <v>2</v>
      </c>
      <c r="V148" t="s">
        <v>287</v>
      </c>
      <c r="W148"/>
      <c r="X148"/>
      <c r="Y148"/>
      <c r="Z148"/>
      <c r="AA148"/>
      <c r="AB148"/>
      <c r="AC148"/>
      <c r="AD148" s="2">
        <v>42</v>
      </c>
      <c r="AE148" s="1">
        <v>34</v>
      </c>
      <c r="AF148" s="1">
        <v>38</v>
      </c>
      <c r="AG148" s="1">
        <v>28</v>
      </c>
      <c r="AH148" s="5">
        <v>28</v>
      </c>
    </row>
    <row r="149" spans="1:34" x14ac:dyDescent="0.35">
      <c r="A149" t="s">
        <v>262</v>
      </c>
      <c r="B149"/>
      <c r="C149"/>
      <c r="D149"/>
      <c r="E149"/>
      <c r="F149" s="15" t="s">
        <v>263</v>
      </c>
      <c r="H149" t="s">
        <v>13</v>
      </c>
      <c r="I149"/>
      <c r="J149"/>
      <c r="K149" s="2">
        <v>4</v>
      </c>
      <c r="L149" s="1">
        <v>4</v>
      </c>
      <c r="M149" s="1">
        <v>5</v>
      </c>
      <c r="N149" s="1">
        <v>3</v>
      </c>
      <c r="O149" s="1">
        <v>2</v>
      </c>
      <c r="P149" s="1">
        <v>5</v>
      </c>
      <c r="Q149" s="1">
        <v>3</v>
      </c>
      <c r="R149" s="1">
        <v>2</v>
      </c>
      <c r="S149" s="1">
        <v>5</v>
      </c>
      <c r="T149" s="5">
        <v>3</v>
      </c>
      <c r="V149" t="s">
        <v>288</v>
      </c>
      <c r="W149"/>
      <c r="X149"/>
      <c r="Y149"/>
      <c r="Z149"/>
      <c r="AA149"/>
      <c r="AB149"/>
      <c r="AC149"/>
      <c r="AD149" s="2">
        <v>30</v>
      </c>
      <c r="AE149" s="1">
        <v>39</v>
      </c>
      <c r="AF149" s="1">
        <v>33</v>
      </c>
      <c r="AG149" s="1">
        <v>32</v>
      </c>
      <c r="AH149" s="5">
        <v>35</v>
      </c>
    </row>
    <row r="150" spans="1:34" x14ac:dyDescent="0.35">
      <c r="A150" t="s">
        <v>264</v>
      </c>
      <c r="B150"/>
      <c r="C150"/>
      <c r="D150"/>
      <c r="E150"/>
      <c r="F150"/>
      <c r="H150" t="s">
        <v>11</v>
      </c>
      <c r="I150"/>
      <c r="J150"/>
      <c r="K150" s="2">
        <v>3</v>
      </c>
      <c r="L150" s="1">
        <v>5</v>
      </c>
      <c r="M150" s="1">
        <v>3</v>
      </c>
      <c r="N150" s="1">
        <v>4</v>
      </c>
      <c r="O150" s="1">
        <v>3</v>
      </c>
      <c r="P150" s="1">
        <v>3</v>
      </c>
      <c r="Q150" s="1">
        <v>4</v>
      </c>
      <c r="R150" s="1">
        <v>3</v>
      </c>
      <c r="S150" s="1">
        <v>3</v>
      </c>
      <c r="T150" s="5">
        <v>4</v>
      </c>
      <c r="V150" t="s">
        <v>289</v>
      </c>
      <c r="W150"/>
      <c r="X150"/>
      <c r="Y150"/>
      <c r="Z150"/>
      <c r="AA150"/>
      <c r="AB150"/>
      <c r="AC150"/>
      <c r="AD150" s="2">
        <v>36</v>
      </c>
      <c r="AE150" s="1">
        <v>28</v>
      </c>
      <c r="AF150" s="1">
        <v>41</v>
      </c>
      <c r="AG150" s="1">
        <v>36</v>
      </c>
      <c r="AH150" s="5">
        <v>38</v>
      </c>
    </row>
    <row r="151" spans="1:34" ht="15" thickBot="1" x14ac:dyDescent="0.4">
      <c r="A151" t="s">
        <v>265</v>
      </c>
      <c r="B151"/>
      <c r="C151"/>
      <c r="D151"/>
      <c r="E151"/>
      <c r="F151"/>
      <c r="H151" t="s">
        <v>12</v>
      </c>
      <c r="I151"/>
      <c r="J151"/>
      <c r="K151" s="2">
        <v>2</v>
      </c>
      <c r="L151" s="1">
        <v>3</v>
      </c>
      <c r="M151" s="1">
        <v>4</v>
      </c>
      <c r="N151" s="1">
        <v>4</v>
      </c>
      <c r="O151" s="1">
        <v>4</v>
      </c>
      <c r="P151" s="1">
        <v>4</v>
      </c>
      <c r="Q151" s="1">
        <v>4</v>
      </c>
      <c r="R151" s="1">
        <v>4</v>
      </c>
      <c r="S151" s="1">
        <v>4</v>
      </c>
      <c r="T151" s="5">
        <v>4</v>
      </c>
      <c r="V151" t="s">
        <v>15</v>
      </c>
      <c r="W151"/>
      <c r="X151"/>
      <c r="Y151"/>
      <c r="Z151"/>
      <c r="AA151"/>
      <c r="AB151"/>
      <c r="AC151"/>
      <c r="AD151" s="3">
        <v>41</v>
      </c>
      <c r="AE151" s="8">
        <v>33</v>
      </c>
      <c r="AF151" s="8">
        <v>35</v>
      </c>
      <c r="AG151" s="8">
        <v>29</v>
      </c>
      <c r="AH151" s="4">
        <v>43</v>
      </c>
    </row>
    <row r="152" spans="1:34" x14ac:dyDescent="0.35">
      <c r="A152" t="s">
        <v>266</v>
      </c>
      <c r="B152"/>
      <c r="C152"/>
      <c r="D152"/>
      <c r="E152"/>
      <c r="F152"/>
      <c r="H152" t="s">
        <v>13</v>
      </c>
      <c r="I152"/>
      <c r="J152"/>
      <c r="K152" s="2">
        <v>5</v>
      </c>
      <c r="L152" s="1">
        <v>4</v>
      </c>
      <c r="M152" s="1">
        <v>5</v>
      </c>
      <c r="N152" s="1">
        <v>3</v>
      </c>
      <c r="O152" s="1">
        <v>5</v>
      </c>
      <c r="P152" s="1">
        <v>5</v>
      </c>
      <c r="Q152" s="1">
        <v>3</v>
      </c>
      <c r="R152" s="1">
        <v>5</v>
      </c>
      <c r="S152" s="1">
        <v>5</v>
      </c>
      <c r="T152" s="5">
        <v>3</v>
      </c>
      <c r="V152" t="s">
        <v>290</v>
      </c>
      <c r="W152"/>
      <c r="X152"/>
      <c r="Y152"/>
      <c r="Z152"/>
      <c r="AA152"/>
      <c r="AB152"/>
      <c r="AC152"/>
    </row>
    <row r="153" spans="1:34" x14ac:dyDescent="0.35">
      <c r="A153" t="s">
        <v>267</v>
      </c>
      <c r="B153"/>
      <c r="C153"/>
      <c r="D153"/>
      <c r="E153"/>
      <c r="F153"/>
      <c r="H153" t="s">
        <v>14</v>
      </c>
      <c r="I153"/>
      <c r="J153"/>
      <c r="K153" s="2">
        <v>4</v>
      </c>
      <c r="L153" s="1">
        <v>5</v>
      </c>
      <c r="M153" s="1">
        <v>4</v>
      </c>
      <c r="N153" s="1">
        <v>5</v>
      </c>
      <c r="O153" s="1">
        <v>3</v>
      </c>
      <c r="P153" s="1">
        <v>4</v>
      </c>
      <c r="Q153" s="1">
        <v>5</v>
      </c>
      <c r="R153" s="1">
        <v>3</v>
      </c>
      <c r="S153" s="1">
        <v>4</v>
      </c>
      <c r="T153" s="5">
        <v>5</v>
      </c>
      <c r="V153" t="s">
        <v>291</v>
      </c>
      <c r="W153"/>
      <c r="X153"/>
      <c r="Y153"/>
      <c r="Z153"/>
      <c r="AA153"/>
      <c r="AB153"/>
      <c r="AC153"/>
    </row>
    <row r="154" spans="1:34" ht="15" thickBot="1" x14ac:dyDescent="0.4">
      <c r="A154" s="15" t="s">
        <v>140</v>
      </c>
      <c r="B154"/>
      <c r="C154"/>
      <c r="D154"/>
      <c r="E154"/>
      <c r="F154"/>
      <c r="H154" t="s">
        <v>15</v>
      </c>
      <c r="I154"/>
      <c r="J154"/>
      <c r="K154" s="3">
        <v>3</v>
      </c>
      <c r="L154" s="8">
        <v>3</v>
      </c>
      <c r="M154" s="8">
        <v>3</v>
      </c>
      <c r="N154" s="8">
        <v>4</v>
      </c>
      <c r="O154" s="8">
        <v>4</v>
      </c>
      <c r="P154" s="8">
        <v>3</v>
      </c>
      <c r="Q154" s="8">
        <v>4</v>
      </c>
      <c r="R154" s="8">
        <v>4</v>
      </c>
      <c r="S154" s="8">
        <v>3</v>
      </c>
      <c r="T154" s="4">
        <v>4</v>
      </c>
      <c r="V154" t="s">
        <v>292</v>
      </c>
      <c r="W154"/>
      <c r="X154"/>
      <c r="Y154"/>
      <c r="Z154"/>
      <c r="AA154"/>
      <c r="AB154"/>
      <c r="AC154"/>
    </row>
    <row r="155" spans="1:34" x14ac:dyDescent="0.35">
      <c r="A155"/>
      <c r="B155" s="1" t="s">
        <v>268</v>
      </c>
      <c r="C155" s="1" t="s">
        <v>235</v>
      </c>
      <c r="D155"/>
      <c r="E155"/>
      <c r="F155"/>
      <c r="H155" t="s">
        <v>273</v>
      </c>
      <c r="I155"/>
      <c r="J155"/>
      <c r="K155"/>
      <c r="L155"/>
      <c r="M155"/>
      <c r="N155"/>
      <c r="V155" t="s">
        <v>293</v>
      </c>
      <c r="W155"/>
      <c r="X155"/>
      <c r="Y155"/>
      <c r="Z155"/>
      <c r="AA155"/>
      <c r="AB155"/>
      <c r="AC155"/>
    </row>
    <row r="156" spans="1:34" x14ac:dyDescent="0.35">
      <c r="A156"/>
      <c r="B156" s="1" t="s">
        <v>1</v>
      </c>
      <c r="C156" s="1">
        <v>30</v>
      </c>
      <c r="D156"/>
      <c r="E156"/>
      <c r="F156"/>
      <c r="H156" t="s">
        <v>274</v>
      </c>
      <c r="I156"/>
      <c r="J156"/>
      <c r="K156"/>
      <c r="L156"/>
      <c r="M156"/>
      <c r="N156"/>
      <c r="V156" t="s">
        <v>291</v>
      </c>
      <c r="W156"/>
      <c r="X156"/>
      <c r="Y156"/>
      <c r="Z156"/>
      <c r="AA156"/>
      <c r="AB156"/>
      <c r="AC156"/>
    </row>
    <row r="157" spans="1:34" x14ac:dyDescent="0.35">
      <c r="A157"/>
      <c r="B157" s="1" t="s">
        <v>2</v>
      </c>
      <c r="C157" s="1">
        <v>40</v>
      </c>
      <c r="D157"/>
      <c r="E157"/>
      <c r="F157"/>
      <c r="H157" t="s">
        <v>275</v>
      </c>
      <c r="I157"/>
      <c r="J157"/>
      <c r="K157"/>
      <c r="L157"/>
      <c r="M157"/>
      <c r="N157"/>
      <c r="V157" t="s">
        <v>294</v>
      </c>
      <c r="W157"/>
      <c r="X157"/>
      <c r="Y157"/>
      <c r="Z157"/>
      <c r="AA157"/>
      <c r="AB157"/>
      <c r="AC157"/>
    </row>
    <row r="158" spans="1:34" x14ac:dyDescent="0.35">
      <c r="A158"/>
      <c r="B158" s="1" t="s">
        <v>3</v>
      </c>
      <c r="C158" s="1">
        <v>20</v>
      </c>
      <c r="D158"/>
      <c r="E158"/>
      <c r="F158"/>
      <c r="H158" t="s">
        <v>276</v>
      </c>
      <c r="I158"/>
      <c r="J158"/>
      <c r="K158"/>
      <c r="L158"/>
      <c r="M158"/>
      <c r="N158"/>
      <c r="V158" t="s">
        <v>295</v>
      </c>
      <c r="W158"/>
      <c r="X158"/>
      <c r="Y158"/>
      <c r="Z158"/>
      <c r="AA158"/>
      <c r="AB158"/>
      <c r="AC158"/>
    </row>
    <row r="159" spans="1:34" x14ac:dyDescent="0.35">
      <c r="A159"/>
      <c r="B159" s="1" t="s">
        <v>4</v>
      </c>
      <c r="C159" s="1">
        <v>10</v>
      </c>
      <c r="D159"/>
      <c r="E159"/>
      <c r="F159"/>
      <c r="H159" t="s">
        <v>277</v>
      </c>
      <c r="I159"/>
      <c r="J159"/>
      <c r="K159"/>
      <c r="L159"/>
      <c r="M159"/>
      <c r="N159"/>
      <c r="V159" t="s">
        <v>296</v>
      </c>
      <c r="W159"/>
      <c r="X159"/>
      <c r="Y159"/>
      <c r="Z159"/>
      <c r="AA159"/>
      <c r="AB159"/>
      <c r="AC159"/>
    </row>
    <row r="160" spans="1:34" x14ac:dyDescent="0.35">
      <c r="A160"/>
      <c r="B160" s="1" t="s">
        <v>5</v>
      </c>
      <c r="C160" s="1">
        <v>45</v>
      </c>
      <c r="D160"/>
      <c r="E160"/>
      <c r="F160"/>
      <c r="H160" t="s">
        <v>278</v>
      </c>
      <c r="I160"/>
      <c r="J160"/>
      <c r="K160"/>
      <c r="L160"/>
      <c r="M160"/>
      <c r="N160"/>
      <c r="V160" s="15" t="s">
        <v>140</v>
      </c>
      <c r="W160"/>
      <c r="X160"/>
      <c r="Y160"/>
      <c r="Z160"/>
      <c r="AA160"/>
      <c r="AB160"/>
      <c r="AC160"/>
    </row>
    <row r="161" spans="1:38" x14ac:dyDescent="0.35">
      <c r="A161"/>
      <c r="B161" s="1" t="s">
        <v>269</v>
      </c>
      <c r="C161" s="1">
        <v>25</v>
      </c>
      <c r="D161"/>
      <c r="E161"/>
      <c r="F161"/>
      <c r="H161" s="15" t="s">
        <v>140</v>
      </c>
      <c r="I161"/>
      <c r="J161"/>
      <c r="K161"/>
      <c r="L161"/>
      <c r="M161"/>
      <c r="N161"/>
      <c r="V161"/>
      <c r="W161" s="12" t="s">
        <v>297</v>
      </c>
      <c r="X161" s="1">
        <f>AVERAGE(AD144:AH153)</f>
        <v>36.274999999999999</v>
      </c>
      <c r="Y161"/>
      <c r="Z161"/>
      <c r="AA161"/>
      <c r="AB161"/>
      <c r="AC161"/>
    </row>
    <row r="162" spans="1:38" x14ac:dyDescent="0.35">
      <c r="A162"/>
      <c r="B162" s="1" t="s">
        <v>270</v>
      </c>
      <c r="C162" s="1">
        <v>30</v>
      </c>
      <c r="D162"/>
      <c r="E162"/>
      <c r="F162"/>
      <c r="H162"/>
      <c r="I162" s="10" t="s">
        <v>279</v>
      </c>
      <c r="J162" s="10" t="s">
        <v>235</v>
      </c>
      <c r="K162"/>
      <c r="L162"/>
      <c r="M162"/>
      <c r="N162"/>
      <c r="V162"/>
      <c r="W162" s="12" t="s">
        <v>232</v>
      </c>
      <c r="X162" s="1">
        <f>MAX(AD144:AH153)</f>
        <v>46</v>
      </c>
      <c r="Y162"/>
      <c r="Z162"/>
      <c r="AA162"/>
      <c r="AB162"/>
      <c r="AC162"/>
    </row>
    <row r="163" spans="1:38" x14ac:dyDescent="0.35">
      <c r="A163"/>
      <c r="D163"/>
      <c r="E163"/>
      <c r="F163"/>
      <c r="I163" s="10">
        <v>1</v>
      </c>
      <c r="J163" s="10" cm="1">
        <f t="array" ref="J163:J168">FREQUENCY(K145:T154,I163:I167)</f>
        <v>0</v>
      </c>
      <c r="V163"/>
      <c r="W163" s="12" t="s">
        <v>233</v>
      </c>
      <c r="X163" s="1">
        <f>MIN(AD144:AH153)</f>
        <v>28</v>
      </c>
      <c r="Y163"/>
      <c r="Z163"/>
      <c r="AA163"/>
      <c r="AB163"/>
      <c r="AC163"/>
    </row>
    <row r="164" spans="1:38" x14ac:dyDescent="0.35">
      <c r="A164"/>
      <c r="B164" s="10" t="s">
        <v>234</v>
      </c>
      <c r="C164" s="10" t="s">
        <v>235</v>
      </c>
      <c r="D164"/>
      <c r="E164"/>
      <c r="F164"/>
      <c r="I164" s="10">
        <v>2</v>
      </c>
      <c r="J164" s="10">
        <v>8</v>
      </c>
      <c r="V164"/>
      <c r="W164"/>
      <c r="X164"/>
      <c r="Y164"/>
      <c r="Z164"/>
      <c r="AA164"/>
      <c r="AB164"/>
      <c r="AC164"/>
    </row>
    <row r="165" spans="1:38" x14ac:dyDescent="0.35">
      <c r="A165"/>
      <c r="B165" s="10">
        <v>10</v>
      </c>
      <c r="C165" s="10" cm="1">
        <f t="array" ref="C165:C170">FREQUENCY(C156:C162,B165:B169)</f>
        <v>1</v>
      </c>
      <c r="D165"/>
      <c r="E165"/>
      <c r="F165"/>
      <c r="I165" s="10">
        <v>3</v>
      </c>
      <c r="J165" s="10">
        <v>30</v>
      </c>
      <c r="V165"/>
      <c r="W165" s="10" t="s">
        <v>234</v>
      </c>
      <c r="X165" s="10" t="s">
        <v>235</v>
      </c>
      <c r="Y165"/>
      <c r="Z165"/>
      <c r="AA165"/>
      <c r="AB165"/>
      <c r="AC165"/>
    </row>
    <row r="166" spans="1:38" x14ac:dyDescent="0.35">
      <c r="A166"/>
      <c r="B166" s="10">
        <v>20</v>
      </c>
      <c r="C166" s="10">
        <v>1</v>
      </c>
      <c r="D166"/>
      <c r="E166"/>
      <c r="F166"/>
      <c r="I166" s="10">
        <v>4</v>
      </c>
      <c r="J166" s="10">
        <v>39</v>
      </c>
      <c r="V166"/>
      <c r="W166" s="10">
        <v>25</v>
      </c>
      <c r="X166" s="10" cm="1">
        <f t="array" ref="X166:X172">FREQUENCY(AD142:AH151,W166:W171)</f>
        <v>0</v>
      </c>
      <c r="Y166"/>
      <c r="Z166"/>
      <c r="AA166"/>
      <c r="AB166"/>
      <c r="AC166"/>
    </row>
    <row r="167" spans="1:38" x14ac:dyDescent="0.35">
      <c r="A167"/>
      <c r="B167" s="10">
        <v>30</v>
      </c>
      <c r="C167" s="10">
        <v>3</v>
      </c>
      <c r="D167"/>
      <c r="E167"/>
      <c r="F167"/>
      <c r="I167" s="10">
        <v>5</v>
      </c>
      <c r="J167" s="10">
        <v>23</v>
      </c>
      <c r="V167"/>
      <c r="W167" s="10">
        <v>30</v>
      </c>
      <c r="X167" s="10">
        <v>10</v>
      </c>
      <c r="Y167"/>
      <c r="Z167"/>
      <c r="AA167"/>
      <c r="AB167"/>
      <c r="AC167"/>
    </row>
    <row r="168" spans="1:38" x14ac:dyDescent="0.35">
      <c r="A168"/>
      <c r="B168" s="10">
        <v>40</v>
      </c>
      <c r="C168" s="10">
        <v>1</v>
      </c>
      <c r="D168"/>
      <c r="E168"/>
      <c r="F168"/>
      <c r="I168" s="10"/>
      <c r="J168" s="10">
        <v>0</v>
      </c>
      <c r="V168"/>
      <c r="W168" s="10">
        <v>35</v>
      </c>
      <c r="X168" s="10">
        <v>13</v>
      </c>
      <c r="Y168"/>
      <c r="Z168"/>
      <c r="AA168"/>
      <c r="AB168"/>
      <c r="AC168"/>
    </row>
    <row r="169" spans="1:38" x14ac:dyDescent="0.35">
      <c r="A169"/>
      <c r="B169" s="10">
        <v>50</v>
      </c>
      <c r="C169" s="10">
        <v>1</v>
      </c>
      <c r="D169"/>
      <c r="E169"/>
      <c r="F169"/>
      <c r="V169"/>
      <c r="W169" s="10">
        <v>40</v>
      </c>
      <c r="X169" s="10">
        <v>15</v>
      </c>
      <c r="Y169"/>
      <c r="Z169"/>
      <c r="AA169"/>
      <c r="AB169"/>
      <c r="AC169"/>
    </row>
    <row r="170" spans="1:38" x14ac:dyDescent="0.35">
      <c r="A170"/>
      <c r="B170" s="10"/>
      <c r="C170" s="10">
        <v>0</v>
      </c>
      <c r="D170"/>
      <c r="E170"/>
      <c r="F170"/>
      <c r="V170"/>
      <c r="W170" s="10">
        <v>45</v>
      </c>
      <c r="X170" s="10">
        <v>10</v>
      </c>
      <c r="Y170"/>
      <c r="Z170"/>
      <c r="AA170"/>
      <c r="AB170"/>
      <c r="AC170"/>
    </row>
    <row r="171" spans="1:38" x14ac:dyDescent="0.35">
      <c r="A171"/>
      <c r="D171"/>
      <c r="E171"/>
      <c r="F171"/>
      <c r="V171"/>
      <c r="W171" s="10">
        <v>50</v>
      </c>
      <c r="X171" s="10">
        <v>2</v>
      </c>
      <c r="Y171"/>
      <c r="Z171"/>
      <c r="AA171"/>
      <c r="AB171"/>
      <c r="AC171"/>
    </row>
    <row r="172" spans="1:38" x14ac:dyDescent="0.35">
      <c r="X172" s="1">
        <v>0</v>
      </c>
    </row>
    <row r="174" spans="1:38" ht="7" customHeight="1" x14ac:dyDescent="0.3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39"/>
      <c r="AG174" s="39"/>
      <c r="AH174" s="39"/>
      <c r="AI174" s="39"/>
      <c r="AJ174" s="39"/>
      <c r="AK174" s="39"/>
      <c r="AL174" s="39"/>
    </row>
    <row r="175" spans="1:38" ht="15" thickBot="1" x14ac:dyDescent="0.4"/>
    <row r="176" spans="1:38" ht="15" thickBot="1" x14ac:dyDescent="0.4">
      <c r="A176" t="s">
        <v>298</v>
      </c>
      <c r="B176"/>
      <c r="C176"/>
      <c r="D176"/>
      <c r="E176"/>
      <c r="F176"/>
      <c r="G176"/>
      <c r="T176" t="s">
        <v>314</v>
      </c>
      <c r="U176"/>
      <c r="V176"/>
      <c r="W176"/>
      <c r="X176"/>
      <c r="Y176"/>
      <c r="Z176"/>
      <c r="AA176" s="59" t="s">
        <v>159</v>
      </c>
      <c r="AB176" s="60"/>
      <c r="AC176" s="61"/>
    </row>
    <row r="177" spans="1:29" x14ac:dyDescent="0.35">
      <c r="A177" t="s">
        <v>299</v>
      </c>
      <c r="B177"/>
      <c r="C177"/>
      <c r="D177"/>
      <c r="E177"/>
      <c r="F177"/>
      <c r="G177"/>
      <c r="T177" t="s">
        <v>315</v>
      </c>
      <c r="U177"/>
      <c r="V177"/>
      <c r="W177"/>
      <c r="X177"/>
      <c r="Y177"/>
      <c r="Z177"/>
      <c r="AA177" s="2" t="s">
        <v>317</v>
      </c>
      <c r="AB177" s="1" t="s">
        <v>318</v>
      </c>
      <c r="AC177" s="5" t="s">
        <v>319</v>
      </c>
    </row>
    <row r="178" spans="1:29" x14ac:dyDescent="0.35">
      <c r="A178" t="s">
        <v>6</v>
      </c>
      <c r="B178"/>
      <c r="C178"/>
      <c r="D178"/>
      <c r="E178"/>
      <c r="F178"/>
      <c r="G178"/>
      <c r="T178" t="s">
        <v>6</v>
      </c>
      <c r="U178"/>
      <c r="V178"/>
      <c r="W178"/>
      <c r="X178"/>
      <c r="Y178"/>
      <c r="Z178"/>
      <c r="AA178" s="2">
        <v>45</v>
      </c>
      <c r="AB178" s="1">
        <v>32</v>
      </c>
      <c r="AC178" s="5">
        <v>40</v>
      </c>
    </row>
    <row r="179" spans="1:29" x14ac:dyDescent="0.35">
      <c r="A179" t="s">
        <v>300</v>
      </c>
      <c r="B179"/>
      <c r="C179"/>
      <c r="D179"/>
      <c r="E179"/>
      <c r="F179"/>
      <c r="G179"/>
      <c r="T179" t="s">
        <v>316</v>
      </c>
      <c r="U179"/>
      <c r="V179"/>
      <c r="W179"/>
      <c r="X179"/>
      <c r="Y179"/>
      <c r="Z179"/>
      <c r="AA179" s="2">
        <v>35</v>
      </c>
      <c r="AB179" s="1">
        <v>28</v>
      </c>
      <c r="AC179" s="5">
        <v>39</v>
      </c>
    </row>
    <row r="180" spans="1:29" ht="15" thickBot="1" x14ac:dyDescent="0.4">
      <c r="A180" t="s">
        <v>301</v>
      </c>
      <c r="B180"/>
      <c r="C180"/>
      <c r="D180"/>
      <c r="E180"/>
      <c r="F180"/>
      <c r="G180"/>
      <c r="T180" t="s">
        <v>320</v>
      </c>
      <c r="U180"/>
      <c r="V180"/>
      <c r="W180"/>
      <c r="X180"/>
      <c r="Y180"/>
      <c r="Z180" s="12"/>
      <c r="AA180" s="2">
        <v>40</v>
      </c>
      <c r="AB180" s="1">
        <v>30</v>
      </c>
      <c r="AC180" s="5">
        <v>42</v>
      </c>
    </row>
    <row r="181" spans="1:29" ht="15" thickBot="1" x14ac:dyDescent="0.4">
      <c r="A181" t="s">
        <v>302</v>
      </c>
      <c r="B181"/>
      <c r="C181"/>
      <c r="D181"/>
      <c r="E181"/>
      <c r="F181" s="59" t="s">
        <v>159</v>
      </c>
      <c r="G181" s="60"/>
      <c r="H181" s="60"/>
      <c r="I181" s="60"/>
      <c r="J181" s="60"/>
      <c r="K181" s="60"/>
      <c r="L181" s="60"/>
      <c r="M181" s="60"/>
      <c r="N181" s="60"/>
      <c r="O181" s="61"/>
      <c r="T181" t="s">
        <v>321</v>
      </c>
      <c r="U181"/>
      <c r="V181"/>
      <c r="W181"/>
      <c r="X181"/>
      <c r="Y181"/>
      <c r="Z181"/>
      <c r="AA181" s="2">
        <v>38</v>
      </c>
      <c r="AB181" s="1">
        <v>34</v>
      </c>
      <c r="AC181" s="5">
        <v>41</v>
      </c>
    </row>
    <row r="182" spans="1:29" ht="15" thickBot="1" x14ac:dyDescent="0.4">
      <c r="A182" t="s">
        <v>303</v>
      </c>
      <c r="B182"/>
      <c r="C182"/>
      <c r="D182"/>
      <c r="E182"/>
      <c r="F182" s="24">
        <v>125</v>
      </c>
      <c r="G182" s="1">
        <v>118</v>
      </c>
      <c r="H182" s="1">
        <v>136</v>
      </c>
      <c r="I182" s="1">
        <v>130</v>
      </c>
      <c r="J182" s="1">
        <v>136</v>
      </c>
      <c r="K182" s="6">
        <v>130</v>
      </c>
      <c r="L182" s="1">
        <v>136</v>
      </c>
      <c r="M182" s="1">
        <v>130</v>
      </c>
      <c r="N182" s="1">
        <v>136</v>
      </c>
      <c r="O182" s="5">
        <v>130</v>
      </c>
      <c r="T182" t="s">
        <v>322</v>
      </c>
      <c r="U182"/>
      <c r="V182"/>
      <c r="W182"/>
      <c r="X182"/>
      <c r="Y182"/>
      <c r="Z182"/>
      <c r="AA182" s="2">
        <v>42</v>
      </c>
      <c r="AB182" s="1">
        <v>33</v>
      </c>
      <c r="AC182" s="5">
        <v>38</v>
      </c>
    </row>
    <row r="183" spans="1:29" x14ac:dyDescent="0.35">
      <c r="A183" t="s">
        <v>304</v>
      </c>
      <c r="B183"/>
      <c r="C183"/>
      <c r="D183"/>
      <c r="E183"/>
      <c r="F183" s="2">
        <v>148</v>
      </c>
      <c r="G183" s="1">
        <v>125</v>
      </c>
      <c r="H183" s="1">
        <v>127</v>
      </c>
      <c r="I183" s="1">
        <v>134</v>
      </c>
      <c r="J183" s="1">
        <v>127</v>
      </c>
      <c r="K183" s="1">
        <v>134</v>
      </c>
      <c r="L183" s="1">
        <v>127</v>
      </c>
      <c r="M183" s="1">
        <v>134</v>
      </c>
      <c r="N183" s="1">
        <v>127</v>
      </c>
      <c r="O183" s="5">
        <v>134</v>
      </c>
      <c r="T183" t="s">
        <v>323</v>
      </c>
      <c r="U183"/>
      <c r="V183"/>
      <c r="W183"/>
      <c r="X183"/>
      <c r="Y183"/>
      <c r="Z183"/>
      <c r="AA183" s="2">
        <v>37</v>
      </c>
      <c r="AB183" s="1">
        <v>35</v>
      </c>
      <c r="AC183" s="5">
        <v>43</v>
      </c>
    </row>
    <row r="184" spans="1:29" x14ac:dyDescent="0.35">
      <c r="A184" t="s">
        <v>303</v>
      </c>
      <c r="B184"/>
      <c r="C184"/>
      <c r="D184"/>
      <c r="E184"/>
      <c r="F184" s="2">
        <v>137</v>
      </c>
      <c r="G184" s="1">
        <v>132</v>
      </c>
      <c r="H184" s="1">
        <v>130</v>
      </c>
      <c r="I184" s="1">
        <v>141</v>
      </c>
      <c r="J184" s="1">
        <v>130</v>
      </c>
      <c r="K184" s="1">
        <v>141</v>
      </c>
      <c r="L184" s="1">
        <v>130</v>
      </c>
      <c r="M184" s="1">
        <v>141</v>
      </c>
      <c r="N184" s="1">
        <v>130</v>
      </c>
      <c r="O184" s="5">
        <v>141</v>
      </c>
      <c r="T184" t="s">
        <v>15</v>
      </c>
      <c r="U184"/>
      <c r="V184"/>
      <c r="W184"/>
      <c r="X184"/>
      <c r="Y184"/>
      <c r="Z184"/>
      <c r="AA184" s="2">
        <v>39</v>
      </c>
      <c r="AB184" s="1">
        <v>31</v>
      </c>
      <c r="AC184" s="5">
        <v>45</v>
      </c>
    </row>
    <row r="185" spans="1:29" x14ac:dyDescent="0.35">
      <c r="A185" t="s">
        <v>304</v>
      </c>
      <c r="B185"/>
      <c r="C185"/>
      <c r="D185"/>
      <c r="E185"/>
      <c r="F185" s="2">
        <v>120</v>
      </c>
      <c r="G185" s="1">
        <v>136</v>
      </c>
      <c r="H185" s="1">
        <v>122</v>
      </c>
      <c r="I185" s="1">
        <v>119</v>
      </c>
      <c r="J185" s="1">
        <v>122</v>
      </c>
      <c r="K185" s="1">
        <v>119</v>
      </c>
      <c r="L185" s="1">
        <v>122</v>
      </c>
      <c r="M185" s="1">
        <v>119</v>
      </c>
      <c r="N185" s="1">
        <v>122</v>
      </c>
      <c r="O185" s="5">
        <v>119</v>
      </c>
      <c r="T185" t="s">
        <v>324</v>
      </c>
      <c r="U185"/>
      <c r="V185"/>
      <c r="W185"/>
      <c r="X185"/>
      <c r="Y185"/>
      <c r="Z185"/>
      <c r="AA185" s="2">
        <v>43</v>
      </c>
      <c r="AB185" s="1">
        <v>29</v>
      </c>
      <c r="AC185" s="5">
        <v>44</v>
      </c>
    </row>
    <row r="186" spans="1:29" x14ac:dyDescent="0.35">
      <c r="A186" t="s">
        <v>303</v>
      </c>
      <c r="B186"/>
      <c r="C186"/>
      <c r="D186"/>
      <c r="E186"/>
      <c r="F186" s="2">
        <v>135</v>
      </c>
      <c r="G186" s="1">
        <v>128</v>
      </c>
      <c r="H186" s="1">
        <v>125</v>
      </c>
      <c r="I186" s="1">
        <v>125</v>
      </c>
      <c r="J186" s="1">
        <v>125</v>
      </c>
      <c r="K186" s="1">
        <v>125</v>
      </c>
      <c r="L186" s="1">
        <v>125</v>
      </c>
      <c r="M186" s="1">
        <v>125</v>
      </c>
      <c r="N186" s="1">
        <v>125</v>
      </c>
      <c r="O186" s="5">
        <v>125</v>
      </c>
      <c r="T186" t="s">
        <v>325</v>
      </c>
      <c r="U186"/>
      <c r="V186"/>
      <c r="W186"/>
      <c r="X186"/>
      <c r="Y186"/>
      <c r="Z186"/>
      <c r="AA186" s="2">
        <v>44</v>
      </c>
      <c r="AB186" s="1">
        <v>36</v>
      </c>
      <c r="AC186" s="5">
        <v>41</v>
      </c>
    </row>
    <row r="187" spans="1:29" ht="15" thickBot="1" x14ac:dyDescent="0.4">
      <c r="A187" t="s">
        <v>304</v>
      </c>
      <c r="B187"/>
      <c r="C187"/>
      <c r="D187"/>
      <c r="E187"/>
      <c r="F187" s="2">
        <v>132</v>
      </c>
      <c r="G187" s="1">
        <v>123</v>
      </c>
      <c r="H187" s="1">
        <v>133</v>
      </c>
      <c r="I187" s="1">
        <v>131</v>
      </c>
      <c r="J187" s="1">
        <v>133</v>
      </c>
      <c r="K187" s="1">
        <v>131</v>
      </c>
      <c r="L187" s="1">
        <v>133</v>
      </c>
      <c r="M187" s="1">
        <v>131</v>
      </c>
      <c r="N187" s="1">
        <v>133</v>
      </c>
      <c r="O187" s="5">
        <v>131</v>
      </c>
      <c r="T187" t="s">
        <v>326</v>
      </c>
      <c r="U187"/>
      <c r="V187"/>
      <c r="W187"/>
      <c r="X187"/>
      <c r="Y187"/>
      <c r="Z187"/>
      <c r="AA187" s="3">
        <v>41</v>
      </c>
      <c r="AB187" s="8">
        <v>37</v>
      </c>
      <c r="AC187" s="4">
        <v>37</v>
      </c>
    </row>
    <row r="188" spans="1:29" x14ac:dyDescent="0.35">
      <c r="A188" t="s">
        <v>303</v>
      </c>
      <c r="B188"/>
      <c r="C188"/>
      <c r="D188"/>
      <c r="E188"/>
      <c r="F188" s="2">
        <v>145</v>
      </c>
      <c r="G188" s="1">
        <v>132</v>
      </c>
      <c r="H188" s="1">
        <v>140</v>
      </c>
      <c r="I188" s="1">
        <v>136</v>
      </c>
      <c r="J188" s="1">
        <v>140</v>
      </c>
      <c r="K188" s="1">
        <v>136</v>
      </c>
      <c r="L188" s="1">
        <v>140</v>
      </c>
      <c r="M188" s="1">
        <v>136</v>
      </c>
      <c r="N188" s="1">
        <v>140</v>
      </c>
      <c r="O188" s="5">
        <v>136</v>
      </c>
      <c r="T188" t="s">
        <v>327</v>
      </c>
      <c r="U188"/>
      <c r="V188"/>
      <c r="W188"/>
      <c r="X188"/>
      <c r="Y188"/>
      <c r="Z188"/>
    </row>
    <row r="189" spans="1:29" x14ac:dyDescent="0.35">
      <c r="A189" t="s">
        <v>305</v>
      </c>
      <c r="B189"/>
      <c r="C189"/>
      <c r="D189"/>
      <c r="E189"/>
      <c r="F189" s="2">
        <v>122</v>
      </c>
      <c r="G189" s="1">
        <v>138</v>
      </c>
      <c r="H189" s="1">
        <v>126</v>
      </c>
      <c r="I189" s="1">
        <v>128</v>
      </c>
      <c r="J189" s="1">
        <v>126</v>
      </c>
      <c r="K189" s="1">
        <v>128</v>
      </c>
      <c r="L189" s="1">
        <v>126</v>
      </c>
      <c r="M189" s="1">
        <v>128</v>
      </c>
      <c r="N189" s="1">
        <v>126</v>
      </c>
      <c r="O189" s="5">
        <v>128</v>
      </c>
      <c r="T189" t="s">
        <v>328</v>
      </c>
      <c r="U189"/>
      <c r="V189"/>
      <c r="W189"/>
      <c r="X189"/>
      <c r="Y189"/>
      <c r="Z189"/>
    </row>
    <row r="190" spans="1:29" x14ac:dyDescent="0.35">
      <c r="A190" t="s">
        <v>15</v>
      </c>
      <c r="B190"/>
      <c r="C190"/>
      <c r="D190"/>
      <c r="E190"/>
      <c r="F190" s="2">
        <v>130</v>
      </c>
      <c r="G190" s="1">
        <v>126</v>
      </c>
      <c r="H190" s="1">
        <v>133</v>
      </c>
      <c r="I190" s="1">
        <v>124</v>
      </c>
      <c r="J190" s="1">
        <v>133</v>
      </c>
      <c r="K190" s="1">
        <v>124</v>
      </c>
      <c r="L190" s="1">
        <v>133</v>
      </c>
      <c r="M190" s="1">
        <v>124</v>
      </c>
      <c r="N190" s="1">
        <v>133</v>
      </c>
      <c r="O190" s="5">
        <v>124</v>
      </c>
      <c r="T190" t="s">
        <v>329</v>
      </c>
      <c r="U190"/>
      <c r="V190"/>
      <c r="W190"/>
      <c r="X190"/>
      <c r="Y190"/>
      <c r="Z190"/>
      <c r="AA190"/>
      <c r="AB190"/>
      <c r="AC190"/>
    </row>
    <row r="191" spans="1:29" ht="15" thickBot="1" x14ac:dyDescent="0.4">
      <c r="A191" t="s">
        <v>306</v>
      </c>
      <c r="B191"/>
      <c r="C191"/>
      <c r="D191"/>
      <c r="E191"/>
      <c r="F191" s="3">
        <v>141</v>
      </c>
      <c r="G191" s="8">
        <v>129</v>
      </c>
      <c r="H191" s="8">
        <v>135</v>
      </c>
      <c r="I191" s="8">
        <v>132</v>
      </c>
      <c r="J191" s="8">
        <v>135</v>
      </c>
      <c r="K191" s="8">
        <v>132</v>
      </c>
      <c r="L191" s="8">
        <v>135</v>
      </c>
      <c r="M191" s="8">
        <v>132</v>
      </c>
      <c r="N191" s="8">
        <v>135</v>
      </c>
      <c r="O191" s="4">
        <v>132</v>
      </c>
      <c r="T191" t="s">
        <v>330</v>
      </c>
      <c r="U191"/>
      <c r="V191"/>
      <c r="W191"/>
      <c r="X191"/>
      <c r="Y191"/>
      <c r="Z191"/>
      <c r="AA191"/>
      <c r="AB191"/>
      <c r="AC191"/>
    </row>
    <row r="192" spans="1:29" x14ac:dyDescent="0.35">
      <c r="A192" t="s">
        <v>307</v>
      </c>
      <c r="B192"/>
      <c r="C192"/>
      <c r="D192"/>
      <c r="E192"/>
      <c r="F192"/>
      <c r="G192"/>
      <c r="T192" t="s">
        <v>331</v>
      </c>
      <c r="U192"/>
      <c r="V192"/>
      <c r="W192"/>
      <c r="X192"/>
      <c r="Y192"/>
      <c r="Z192"/>
      <c r="AA192"/>
      <c r="AB192"/>
      <c r="AC192"/>
    </row>
    <row r="193" spans="1:29" ht="15" thickBot="1" x14ac:dyDescent="0.4">
      <c r="A193" t="s">
        <v>308</v>
      </c>
      <c r="B193"/>
      <c r="C193"/>
      <c r="D193"/>
      <c r="E193"/>
      <c r="F193"/>
      <c r="G193"/>
      <c r="T193" t="s">
        <v>332</v>
      </c>
      <c r="U193"/>
      <c r="V193"/>
      <c r="W193"/>
      <c r="X193"/>
      <c r="Y193"/>
      <c r="Z193"/>
      <c r="AA193"/>
      <c r="AB193"/>
      <c r="AC193"/>
    </row>
    <row r="194" spans="1:29" x14ac:dyDescent="0.35">
      <c r="A194" t="s">
        <v>309</v>
      </c>
      <c r="B194"/>
      <c r="C194"/>
      <c r="D194"/>
      <c r="E194"/>
      <c r="F194"/>
      <c r="G194"/>
      <c r="T194" s="15" t="s">
        <v>140</v>
      </c>
      <c r="U194"/>
      <c r="V194" s="51"/>
      <c r="W194" s="49" t="s">
        <v>333</v>
      </c>
      <c r="X194" s="50" t="s">
        <v>334</v>
      </c>
      <c r="Y194"/>
      <c r="Z194"/>
      <c r="AA194"/>
      <c r="AB194"/>
      <c r="AC194"/>
    </row>
    <row r="195" spans="1:29" x14ac:dyDescent="0.35">
      <c r="A195" t="s">
        <v>310</v>
      </c>
      <c r="B195"/>
      <c r="C195"/>
      <c r="D195"/>
      <c r="E195"/>
      <c r="F195"/>
      <c r="G195"/>
      <c r="T195"/>
      <c r="U195"/>
      <c r="V195" s="52" t="s">
        <v>335</v>
      </c>
      <c r="W195" s="5">
        <f>AVERAGE(AA178:AA187)</f>
        <v>40.4</v>
      </c>
      <c r="X195" s="23">
        <f>MAX(AA178:AA187)-MIN(AA178:AA187)</f>
        <v>10</v>
      </c>
      <c r="Y195"/>
      <c r="Z195"/>
      <c r="AA195"/>
      <c r="AB195"/>
      <c r="AC195"/>
    </row>
    <row r="196" spans="1:29" x14ac:dyDescent="0.35">
      <c r="A196" t="s">
        <v>311</v>
      </c>
      <c r="B196"/>
      <c r="C196"/>
      <c r="D196"/>
      <c r="E196"/>
      <c r="F196"/>
      <c r="G196"/>
      <c r="T196"/>
      <c r="U196"/>
      <c r="V196" s="52" t="s">
        <v>336</v>
      </c>
      <c r="W196" s="5">
        <f>AVERAGE(AB178:AB187)</f>
        <v>32.5</v>
      </c>
      <c r="X196" s="23">
        <f>MAX(AB178:AB187)-MIN(AB178:AB187)</f>
        <v>9</v>
      </c>
      <c r="Y196"/>
      <c r="Z196"/>
      <c r="AA196"/>
      <c r="AB196"/>
      <c r="AC196"/>
    </row>
    <row r="197" spans="1:29" ht="15" thickBot="1" x14ac:dyDescent="0.4">
      <c r="A197" t="s">
        <v>312</v>
      </c>
      <c r="B197"/>
      <c r="C197"/>
      <c r="D197"/>
      <c r="E197"/>
      <c r="F197"/>
      <c r="G197"/>
      <c r="T197"/>
      <c r="U197"/>
      <c r="V197" s="53" t="s">
        <v>337</v>
      </c>
      <c r="W197" s="4">
        <f>AVERAGE(AC178:AC187)</f>
        <v>41</v>
      </c>
      <c r="X197" s="24">
        <f>MAX(AC178:AC187)-MIN(AC178:AC187)</f>
        <v>8</v>
      </c>
      <c r="Y197"/>
      <c r="Z197"/>
      <c r="AA197"/>
      <c r="AB197"/>
      <c r="AC197"/>
    </row>
    <row r="198" spans="1:29" x14ac:dyDescent="0.35">
      <c r="A198" s="15" t="s">
        <v>140</v>
      </c>
      <c r="B198" t="s">
        <v>313</v>
      </c>
      <c r="C198" s="1">
        <f>MEDIAN(F182:O191)</f>
        <v>130.5</v>
      </c>
      <c r="D198"/>
      <c r="E198"/>
      <c r="F198"/>
      <c r="G198"/>
      <c r="T198"/>
      <c r="U198"/>
      <c r="V198"/>
      <c r="W198"/>
      <c r="X198"/>
      <c r="Y198"/>
      <c r="Z198"/>
      <c r="AA198"/>
      <c r="AB198"/>
      <c r="AC198"/>
    </row>
    <row r="199" spans="1:29" x14ac:dyDescent="0.35">
      <c r="A199"/>
      <c r="B199" s="10" t="s">
        <v>234</v>
      </c>
      <c r="C199" s="10" t="s">
        <v>235</v>
      </c>
      <c r="D199"/>
      <c r="E199"/>
      <c r="F199"/>
      <c r="G199"/>
      <c r="T199"/>
      <c r="U199"/>
      <c r="V199"/>
      <c r="W199"/>
      <c r="X199"/>
      <c r="Y199"/>
      <c r="Z199"/>
      <c r="AA199"/>
      <c r="AB199"/>
      <c r="AC199"/>
    </row>
    <row r="200" spans="1:29" x14ac:dyDescent="0.35">
      <c r="A200"/>
      <c r="B200" s="10">
        <v>115</v>
      </c>
      <c r="C200" s="48" cm="1">
        <f t="array" ref="C200:C208">FREQUENCY(F182:O191,B200:B207)</f>
        <v>0</v>
      </c>
      <c r="D200" s="1" t="s">
        <v>232</v>
      </c>
      <c r="E200" s="1">
        <f>MAX(F182:O191)</f>
        <v>148</v>
      </c>
      <c r="F200"/>
      <c r="G200"/>
      <c r="T200"/>
      <c r="U200"/>
      <c r="V200"/>
      <c r="W200"/>
      <c r="X200"/>
      <c r="Y200"/>
      <c r="Z200"/>
      <c r="AA200"/>
      <c r="AB200"/>
      <c r="AC200"/>
    </row>
    <row r="201" spans="1:29" x14ac:dyDescent="0.35">
      <c r="A201"/>
      <c r="B201" s="10">
        <v>120</v>
      </c>
      <c r="C201" s="48">
        <v>6</v>
      </c>
      <c r="D201" s="1" t="s">
        <v>233</v>
      </c>
      <c r="E201" s="1">
        <f>MIN(F182:O191)</f>
        <v>118</v>
      </c>
      <c r="F201"/>
      <c r="G201"/>
      <c r="T201"/>
      <c r="U201"/>
      <c r="V201"/>
      <c r="W201"/>
      <c r="X201"/>
      <c r="Y201"/>
      <c r="Z201"/>
      <c r="AA201"/>
      <c r="AB201"/>
      <c r="AC201"/>
    </row>
    <row r="202" spans="1:29" x14ac:dyDescent="0.35">
      <c r="A202"/>
      <c r="B202" s="10">
        <v>125</v>
      </c>
      <c r="C202" s="48">
        <v>20</v>
      </c>
      <c r="D202"/>
      <c r="E202"/>
      <c r="F202"/>
      <c r="G202"/>
    </row>
    <row r="203" spans="1:29" x14ac:dyDescent="0.35">
      <c r="A203"/>
      <c r="B203" s="10">
        <v>130</v>
      </c>
      <c r="C203" s="48">
        <v>24</v>
      </c>
      <c r="E203"/>
      <c r="F203"/>
      <c r="G203"/>
    </row>
    <row r="204" spans="1:29" x14ac:dyDescent="0.35">
      <c r="A204"/>
      <c r="B204" s="10">
        <v>135</v>
      </c>
      <c r="C204" s="48">
        <v>28</v>
      </c>
      <c r="E204"/>
      <c r="F204"/>
      <c r="G204"/>
    </row>
    <row r="205" spans="1:29" x14ac:dyDescent="0.35">
      <c r="A205"/>
      <c r="B205" s="10">
        <v>140</v>
      </c>
      <c r="C205" s="48">
        <v>15</v>
      </c>
      <c r="E205"/>
      <c r="F205"/>
      <c r="G205"/>
    </row>
    <row r="206" spans="1:29" x14ac:dyDescent="0.35">
      <c r="A206"/>
      <c r="B206" s="10">
        <v>145</v>
      </c>
      <c r="C206" s="48">
        <v>6</v>
      </c>
      <c r="G206"/>
    </row>
    <row r="207" spans="1:29" x14ac:dyDescent="0.35">
      <c r="A207"/>
      <c r="B207" s="10">
        <v>150</v>
      </c>
      <c r="C207" s="48">
        <v>1</v>
      </c>
      <c r="G207"/>
    </row>
    <row r="208" spans="1:29" x14ac:dyDescent="0.35">
      <c r="A208"/>
      <c r="B208"/>
      <c r="C208">
        <v>0</v>
      </c>
      <c r="D208"/>
      <c r="G208"/>
    </row>
    <row r="211" spans="1:40" ht="7.5" customHeight="1" x14ac:dyDescent="0.3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39"/>
      <c r="AG211" s="39"/>
      <c r="AH211" s="39"/>
      <c r="AI211" s="39"/>
      <c r="AJ211" s="39"/>
      <c r="AK211" s="39"/>
      <c r="AL211" s="39"/>
      <c r="AM211" s="39"/>
      <c r="AN211" s="39"/>
    </row>
    <row r="213" spans="1:40" ht="18.5" x14ac:dyDescent="0.45">
      <c r="A213" s="11" t="s">
        <v>338</v>
      </c>
      <c r="B213"/>
      <c r="C213"/>
      <c r="D213"/>
      <c r="E213"/>
      <c r="F213"/>
      <c r="G213"/>
      <c r="H213"/>
      <c r="I213"/>
      <c r="J213"/>
      <c r="L213" t="s">
        <v>360</v>
      </c>
      <c r="M213"/>
      <c r="N213"/>
      <c r="O213"/>
      <c r="P213"/>
      <c r="Q213"/>
      <c r="R213"/>
      <c r="AA213" t="s">
        <v>379</v>
      </c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pans="1:40" x14ac:dyDescent="0.35">
      <c r="A214" t="s">
        <v>339</v>
      </c>
      <c r="B214"/>
      <c r="C214"/>
      <c r="D214"/>
      <c r="E214"/>
      <c r="F214"/>
      <c r="G214"/>
      <c r="H214"/>
      <c r="I214"/>
      <c r="J214"/>
      <c r="L214" t="s">
        <v>361</v>
      </c>
      <c r="M214"/>
      <c r="N214"/>
      <c r="O214"/>
      <c r="P214"/>
      <c r="Q214"/>
      <c r="R214"/>
      <c r="AA214" t="s">
        <v>380</v>
      </c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pans="1:40" x14ac:dyDescent="0.35">
      <c r="A215" t="s">
        <v>340</v>
      </c>
      <c r="B215"/>
      <c r="C215"/>
      <c r="D215"/>
      <c r="E215"/>
      <c r="F215"/>
      <c r="G215"/>
      <c r="H215"/>
      <c r="I215"/>
      <c r="J215"/>
      <c r="L215" t="s">
        <v>6</v>
      </c>
      <c r="M215"/>
      <c r="N215"/>
      <c r="O215"/>
      <c r="P215"/>
      <c r="Q215"/>
      <c r="R215"/>
      <c r="AA215" t="s">
        <v>6</v>
      </c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pans="1:40" ht="15" thickBot="1" x14ac:dyDescent="0.4">
      <c r="A216" t="s">
        <v>6</v>
      </c>
      <c r="B216"/>
      <c r="C216"/>
      <c r="D216"/>
      <c r="E216"/>
      <c r="F216"/>
      <c r="G216"/>
      <c r="H216"/>
      <c r="I216"/>
      <c r="J216"/>
      <c r="L216" t="s">
        <v>362</v>
      </c>
      <c r="M216"/>
      <c r="N216"/>
      <c r="O216"/>
      <c r="P216"/>
      <c r="Q216"/>
      <c r="R216"/>
      <c r="AA216" t="s">
        <v>381</v>
      </c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pans="1:40" ht="15" thickBot="1" x14ac:dyDescent="0.4">
      <c r="A217" t="s">
        <v>341</v>
      </c>
      <c r="B217"/>
      <c r="C217"/>
      <c r="D217"/>
      <c r="E217"/>
      <c r="F217" s="59" t="s">
        <v>159</v>
      </c>
      <c r="G217" s="60"/>
      <c r="H217" s="60"/>
      <c r="I217" s="60"/>
      <c r="J217" s="61"/>
      <c r="L217" t="s">
        <v>363</v>
      </c>
      <c r="M217"/>
      <c r="N217"/>
      <c r="O217"/>
      <c r="P217"/>
      <c r="Q217"/>
      <c r="R217"/>
      <c r="AA217" t="s">
        <v>8</v>
      </c>
      <c r="AB217"/>
      <c r="AC217"/>
      <c r="AD217" s="12"/>
      <c r="AE217" s="55" t="s">
        <v>159</v>
      </c>
      <c r="AF217" s="56"/>
      <c r="AG217" s="56"/>
      <c r="AH217" s="56"/>
      <c r="AI217" s="56"/>
      <c r="AJ217" s="56"/>
      <c r="AK217" s="56"/>
      <c r="AL217" s="56"/>
      <c r="AM217" s="56"/>
      <c r="AN217" s="57"/>
    </row>
    <row r="218" spans="1:40" ht="15" thickBot="1" x14ac:dyDescent="0.4">
      <c r="A218" t="s">
        <v>342</v>
      </c>
      <c r="B218"/>
      <c r="C218"/>
      <c r="D218"/>
      <c r="E218" s="12"/>
      <c r="F218" s="2">
        <v>-2.5</v>
      </c>
      <c r="G218" s="1">
        <v>-0.7</v>
      </c>
      <c r="H218" s="1">
        <v>1.9</v>
      </c>
      <c r="I218" s="1">
        <v>-1.8</v>
      </c>
      <c r="J218" s="5">
        <v>-1</v>
      </c>
      <c r="L218" t="s">
        <v>364</v>
      </c>
      <c r="M218"/>
      <c r="N218"/>
      <c r="O218"/>
      <c r="P218"/>
      <c r="Q218"/>
      <c r="R218"/>
      <c r="AA218" t="s">
        <v>9</v>
      </c>
      <c r="AB218"/>
      <c r="AC218"/>
      <c r="AD218"/>
      <c r="AE218" s="2">
        <v>4</v>
      </c>
      <c r="AF218" s="1">
        <v>5</v>
      </c>
      <c r="AG218" s="1">
        <v>3</v>
      </c>
      <c r="AH218" s="1">
        <v>4</v>
      </c>
      <c r="AI218" s="1">
        <v>4</v>
      </c>
      <c r="AJ218" s="1">
        <v>3</v>
      </c>
      <c r="AK218" s="1">
        <v>2</v>
      </c>
      <c r="AL218" s="1">
        <v>5</v>
      </c>
      <c r="AM218" s="1">
        <v>4</v>
      </c>
      <c r="AN218" s="5">
        <v>3</v>
      </c>
    </row>
    <row r="219" spans="1:40" ht="15" thickBot="1" x14ac:dyDescent="0.4">
      <c r="A219" t="s">
        <v>343</v>
      </c>
      <c r="B219"/>
      <c r="C219"/>
      <c r="D219"/>
      <c r="E219"/>
      <c r="F219" s="2">
        <v>1.3</v>
      </c>
      <c r="G219" s="1">
        <v>1.2</v>
      </c>
      <c r="H219" s="1">
        <v>-1.1000000000000001</v>
      </c>
      <c r="I219" s="1">
        <v>1.5</v>
      </c>
      <c r="J219" s="5">
        <v>1.7</v>
      </c>
      <c r="L219" t="s">
        <v>365</v>
      </c>
      <c r="M219"/>
      <c r="N219"/>
      <c r="O219"/>
      <c r="P219" s="59" t="s">
        <v>159</v>
      </c>
      <c r="Q219" s="60"/>
      <c r="R219" s="60"/>
      <c r="S219" s="60"/>
      <c r="T219" s="60"/>
      <c r="U219" s="60"/>
      <c r="V219" s="60"/>
      <c r="W219" s="60"/>
      <c r="X219" s="60"/>
      <c r="Y219" s="61"/>
      <c r="AA219" t="s">
        <v>10</v>
      </c>
      <c r="AB219"/>
      <c r="AC219"/>
      <c r="AD219"/>
      <c r="AE219" s="2">
        <v>5</v>
      </c>
      <c r="AF219" s="1">
        <v>4</v>
      </c>
      <c r="AG219" s="1">
        <v>2</v>
      </c>
      <c r="AH219" s="1">
        <v>3</v>
      </c>
      <c r="AI219" s="1">
        <v>4</v>
      </c>
      <c r="AJ219" s="1">
        <v>5</v>
      </c>
      <c r="AK219" s="1">
        <v>3</v>
      </c>
      <c r="AL219" s="1">
        <v>4</v>
      </c>
      <c r="AM219" s="1">
        <v>5</v>
      </c>
      <c r="AN219" s="5">
        <v>3</v>
      </c>
    </row>
    <row r="220" spans="1:40" x14ac:dyDescent="0.35">
      <c r="A220" t="s">
        <v>344</v>
      </c>
      <c r="B220"/>
      <c r="C220"/>
      <c r="D220"/>
      <c r="E220"/>
      <c r="F220" s="2">
        <v>-0.8</v>
      </c>
      <c r="G220" s="1">
        <v>-1.5</v>
      </c>
      <c r="H220" s="1">
        <v>-0.4</v>
      </c>
      <c r="I220" s="1">
        <v>-0.2</v>
      </c>
      <c r="J220" s="5">
        <v>-0.9</v>
      </c>
      <c r="L220" t="s">
        <v>366</v>
      </c>
      <c r="M220"/>
      <c r="N220"/>
      <c r="O220"/>
      <c r="P220" s="2">
        <v>2.5</v>
      </c>
      <c r="Q220" s="1">
        <v>4.8</v>
      </c>
      <c r="R220" s="1">
        <v>3.2</v>
      </c>
      <c r="S220" s="1">
        <v>2.1</v>
      </c>
      <c r="T220" s="1">
        <v>4.5</v>
      </c>
      <c r="U220" s="1">
        <v>2.9</v>
      </c>
      <c r="V220" s="1">
        <v>2.2999999999999998</v>
      </c>
      <c r="W220" s="1">
        <v>3.1</v>
      </c>
      <c r="X220" s="1">
        <v>4.2</v>
      </c>
      <c r="Y220" s="5">
        <v>3.9</v>
      </c>
      <c r="AA220" t="s">
        <v>11</v>
      </c>
      <c r="AB220"/>
      <c r="AC220"/>
      <c r="AD220"/>
      <c r="AE220" s="2">
        <v>4</v>
      </c>
      <c r="AF220" s="1">
        <v>3</v>
      </c>
      <c r="AG220" s="1">
        <v>2</v>
      </c>
      <c r="AH220" s="1">
        <v>4</v>
      </c>
      <c r="AI220" s="1">
        <v>5</v>
      </c>
      <c r="AJ220" s="1">
        <v>3</v>
      </c>
      <c r="AK220" s="1">
        <v>4</v>
      </c>
      <c r="AL220" s="1">
        <v>5</v>
      </c>
      <c r="AM220" s="1">
        <v>4</v>
      </c>
      <c r="AN220" s="5">
        <v>3</v>
      </c>
    </row>
    <row r="221" spans="1:40" x14ac:dyDescent="0.35">
      <c r="A221" t="s">
        <v>345</v>
      </c>
      <c r="B221"/>
      <c r="C221"/>
      <c r="D221"/>
      <c r="E221"/>
      <c r="F221" s="2">
        <v>-1.9</v>
      </c>
      <c r="G221" s="1">
        <v>-0.3</v>
      </c>
      <c r="H221" s="1">
        <v>2.2000000000000002</v>
      </c>
      <c r="I221" s="1">
        <v>-2.1</v>
      </c>
      <c r="J221" s="5">
        <v>-2</v>
      </c>
      <c r="L221" t="s">
        <v>367</v>
      </c>
      <c r="M221"/>
      <c r="N221"/>
      <c r="O221"/>
      <c r="P221" s="2">
        <v>2.8</v>
      </c>
      <c r="Q221" s="1">
        <v>4.0999999999999996</v>
      </c>
      <c r="R221" s="1">
        <v>2.6</v>
      </c>
      <c r="S221" s="1">
        <v>2.4</v>
      </c>
      <c r="T221" s="1">
        <v>4.7</v>
      </c>
      <c r="U221" s="1">
        <v>3.3</v>
      </c>
      <c r="V221" s="1">
        <v>2.7</v>
      </c>
      <c r="W221" s="1">
        <v>3</v>
      </c>
      <c r="X221" s="1">
        <v>4.3</v>
      </c>
      <c r="Y221" s="5">
        <v>3.7</v>
      </c>
      <c r="AA221" t="s">
        <v>12</v>
      </c>
      <c r="AB221"/>
      <c r="AC221"/>
      <c r="AD221"/>
      <c r="AE221" s="2">
        <v>3</v>
      </c>
      <c r="AF221" s="1">
        <v>4</v>
      </c>
      <c r="AG221" s="1">
        <v>5</v>
      </c>
      <c r="AH221" s="1">
        <v>2</v>
      </c>
      <c r="AI221" s="1">
        <v>3</v>
      </c>
      <c r="AJ221" s="1">
        <v>4</v>
      </c>
      <c r="AK221" s="1">
        <v>4</v>
      </c>
      <c r="AL221" s="1">
        <v>3</v>
      </c>
      <c r="AM221" s="1">
        <v>5</v>
      </c>
      <c r="AN221" s="5">
        <v>4</v>
      </c>
    </row>
    <row r="222" spans="1:40" x14ac:dyDescent="0.35">
      <c r="A222" t="s">
        <v>346</v>
      </c>
      <c r="B222"/>
      <c r="C222"/>
      <c r="D222"/>
      <c r="E222"/>
      <c r="F222" s="2">
        <v>2.1</v>
      </c>
      <c r="G222" s="1">
        <v>2.6</v>
      </c>
      <c r="H222" s="1">
        <v>-0.9</v>
      </c>
      <c r="I222" s="1">
        <v>2.8</v>
      </c>
      <c r="J222" s="5">
        <v>2.7</v>
      </c>
      <c r="L222" t="s">
        <v>365</v>
      </c>
      <c r="M222"/>
      <c r="N222"/>
      <c r="O222"/>
      <c r="P222" s="2">
        <v>2.2000000000000002</v>
      </c>
      <c r="Q222" s="1">
        <v>3.6</v>
      </c>
      <c r="R222" s="1">
        <v>4</v>
      </c>
      <c r="S222" s="1">
        <v>2.7</v>
      </c>
      <c r="T222" s="1">
        <v>3.8</v>
      </c>
      <c r="U222" s="1">
        <v>3.5</v>
      </c>
      <c r="V222" s="1">
        <v>3.2</v>
      </c>
      <c r="W222" s="1">
        <v>4.4000000000000004</v>
      </c>
      <c r="X222" s="1">
        <v>2</v>
      </c>
      <c r="Y222" s="5">
        <v>3.4</v>
      </c>
      <c r="AA222" t="s">
        <v>13</v>
      </c>
      <c r="AB222"/>
      <c r="AC222"/>
      <c r="AD222"/>
      <c r="AE222" s="2">
        <v>3</v>
      </c>
      <c r="AF222" s="1">
        <v>4</v>
      </c>
      <c r="AG222" s="1">
        <v>5</v>
      </c>
      <c r="AH222" s="1">
        <v>4</v>
      </c>
      <c r="AI222" s="1">
        <v>2</v>
      </c>
      <c r="AJ222" s="1">
        <v>3</v>
      </c>
      <c r="AK222" s="1">
        <v>4</v>
      </c>
      <c r="AL222" s="1">
        <v>5</v>
      </c>
      <c r="AM222" s="1">
        <v>3</v>
      </c>
      <c r="AN222" s="5">
        <v>4</v>
      </c>
    </row>
    <row r="223" spans="1:40" x14ac:dyDescent="0.35">
      <c r="A223" t="s">
        <v>15</v>
      </c>
      <c r="B223"/>
      <c r="C223"/>
      <c r="D223"/>
      <c r="E223"/>
      <c r="F223" s="2">
        <v>0.5</v>
      </c>
      <c r="G223" s="1">
        <v>1.1000000000000001</v>
      </c>
      <c r="H223" s="1">
        <v>1.6</v>
      </c>
      <c r="I223" s="1">
        <v>0.8</v>
      </c>
      <c r="J223" s="5">
        <v>0.6</v>
      </c>
      <c r="L223" t="s">
        <v>368</v>
      </c>
      <c r="M223"/>
      <c r="N223"/>
      <c r="O223"/>
      <c r="P223" s="2">
        <v>3.1</v>
      </c>
      <c r="Q223" s="1">
        <v>2.9</v>
      </c>
      <c r="R223" s="1">
        <v>4.5999999999999996</v>
      </c>
      <c r="S223" s="1">
        <v>3.3</v>
      </c>
      <c r="T223" s="1">
        <v>2.5</v>
      </c>
      <c r="U223" s="1">
        <v>4.9000000000000004</v>
      </c>
      <c r="V223" s="1">
        <v>2.8</v>
      </c>
      <c r="W223" s="1">
        <v>3</v>
      </c>
      <c r="X223" s="1">
        <v>4.2</v>
      </c>
      <c r="Y223" s="5">
        <v>3.9</v>
      </c>
      <c r="AA223" t="s">
        <v>11</v>
      </c>
      <c r="AB223"/>
      <c r="AC223"/>
      <c r="AD223"/>
      <c r="AE223" s="2">
        <v>5</v>
      </c>
      <c r="AF223" s="1">
        <v>4</v>
      </c>
      <c r="AG223" s="1">
        <v>3</v>
      </c>
      <c r="AH223" s="1">
        <v>4</v>
      </c>
      <c r="AI223" s="1">
        <v>5</v>
      </c>
      <c r="AJ223" s="1">
        <v>3</v>
      </c>
      <c r="AK223" s="1">
        <v>4</v>
      </c>
      <c r="AL223" s="1">
        <v>5</v>
      </c>
      <c r="AM223" s="1">
        <v>4</v>
      </c>
      <c r="AN223" s="5">
        <v>3</v>
      </c>
    </row>
    <row r="224" spans="1:40" x14ac:dyDescent="0.35">
      <c r="A224" t="s">
        <v>347</v>
      </c>
      <c r="B224"/>
      <c r="C224"/>
      <c r="D224"/>
      <c r="E224"/>
      <c r="F224" s="2">
        <v>-1.2</v>
      </c>
      <c r="G224" s="1">
        <v>-1.7</v>
      </c>
      <c r="H224" s="1">
        <v>-0.6</v>
      </c>
      <c r="I224" s="1">
        <v>-1.6</v>
      </c>
      <c r="J224" s="5">
        <v>-1.4</v>
      </c>
      <c r="L224" t="s">
        <v>369</v>
      </c>
      <c r="M224"/>
      <c r="N224"/>
      <c r="O224"/>
      <c r="P224" s="2">
        <v>2.8</v>
      </c>
      <c r="Q224" s="1">
        <v>4.0999999999999996</v>
      </c>
      <c r="R224" s="1">
        <v>2.6</v>
      </c>
      <c r="S224" s="1">
        <v>2.4</v>
      </c>
      <c r="T224" s="1">
        <v>4.7</v>
      </c>
      <c r="U224" s="1">
        <v>3.3</v>
      </c>
      <c r="V224" s="1">
        <v>2.7</v>
      </c>
      <c r="W224" s="1">
        <v>3</v>
      </c>
      <c r="X224" s="1">
        <v>4.3</v>
      </c>
      <c r="Y224" s="5">
        <v>3.7</v>
      </c>
      <c r="AA224" t="s">
        <v>12</v>
      </c>
      <c r="AB224"/>
      <c r="AC224"/>
      <c r="AD224"/>
      <c r="AE224" s="2">
        <v>3</v>
      </c>
      <c r="AF224" s="1">
        <v>4</v>
      </c>
      <c r="AG224" s="1">
        <v>5</v>
      </c>
      <c r="AH224" s="1">
        <v>2</v>
      </c>
      <c r="AI224" s="1">
        <v>3</v>
      </c>
      <c r="AJ224" s="1">
        <v>4</v>
      </c>
      <c r="AK224" s="1">
        <v>4</v>
      </c>
      <c r="AL224" s="1">
        <v>3</v>
      </c>
      <c r="AM224" s="1">
        <v>5</v>
      </c>
      <c r="AN224" s="5">
        <v>4</v>
      </c>
    </row>
    <row r="225" spans="1:40" x14ac:dyDescent="0.35">
      <c r="A225" t="s">
        <v>348</v>
      </c>
      <c r="B225"/>
      <c r="C225"/>
      <c r="D225"/>
      <c r="E225"/>
      <c r="F225" s="2">
        <v>1.8</v>
      </c>
      <c r="G225" s="1">
        <v>0.9</v>
      </c>
      <c r="H225" s="1">
        <v>-1.3</v>
      </c>
      <c r="I225" s="1">
        <v>1.4</v>
      </c>
      <c r="J225" s="5">
        <v>1.1000000000000001</v>
      </c>
      <c r="L225" t="s">
        <v>367</v>
      </c>
      <c r="M225"/>
      <c r="N225"/>
      <c r="O225"/>
      <c r="P225" s="2">
        <v>2.2000000000000002</v>
      </c>
      <c r="Q225" s="1">
        <v>3.6</v>
      </c>
      <c r="R225" s="1">
        <v>4</v>
      </c>
      <c r="S225" s="1">
        <v>2.7</v>
      </c>
      <c r="T225" s="1">
        <v>3.8</v>
      </c>
      <c r="U225" s="1">
        <v>3.5</v>
      </c>
      <c r="V225" s="1">
        <v>3.2</v>
      </c>
      <c r="W225" s="1">
        <v>4.4000000000000004</v>
      </c>
      <c r="X225" s="1">
        <v>2</v>
      </c>
      <c r="Y225" s="5">
        <v>3.4</v>
      </c>
      <c r="AA225" t="s">
        <v>13</v>
      </c>
      <c r="AB225"/>
      <c r="AC225"/>
      <c r="AD225"/>
      <c r="AE225" s="2">
        <v>3</v>
      </c>
      <c r="AF225" s="1">
        <v>4</v>
      </c>
      <c r="AG225" s="1">
        <v>5</v>
      </c>
      <c r="AH225" s="1">
        <v>4</v>
      </c>
      <c r="AI225" s="1">
        <v>2</v>
      </c>
      <c r="AJ225" s="1">
        <v>3</v>
      </c>
      <c r="AK225" s="1">
        <v>4</v>
      </c>
      <c r="AL225" s="1">
        <v>5</v>
      </c>
      <c r="AM225" s="1">
        <v>3</v>
      </c>
      <c r="AN225" s="5">
        <v>4</v>
      </c>
    </row>
    <row r="226" spans="1:40" x14ac:dyDescent="0.35">
      <c r="A226" t="s">
        <v>349</v>
      </c>
      <c r="B226"/>
      <c r="C226"/>
      <c r="D226"/>
      <c r="E226"/>
      <c r="F226" s="2">
        <v>-0.5</v>
      </c>
      <c r="G226" s="1">
        <v>-1.4</v>
      </c>
      <c r="H226" s="1">
        <v>2.4</v>
      </c>
      <c r="I226" s="1">
        <v>-0.1</v>
      </c>
      <c r="J226" s="5">
        <v>-0.3</v>
      </c>
      <c r="L226" t="s">
        <v>365</v>
      </c>
      <c r="M226"/>
      <c r="N226"/>
      <c r="O226"/>
      <c r="P226" s="2">
        <v>3.1</v>
      </c>
      <c r="Q226" s="1">
        <v>2.9</v>
      </c>
      <c r="R226" s="1">
        <v>4.5999999999999996</v>
      </c>
      <c r="S226" s="1">
        <v>3.3</v>
      </c>
      <c r="T226" s="1">
        <v>2.5</v>
      </c>
      <c r="U226" s="1">
        <v>4.9000000000000004</v>
      </c>
      <c r="V226" s="1">
        <v>2.8</v>
      </c>
      <c r="W226" s="1">
        <v>3</v>
      </c>
      <c r="X226" s="1">
        <v>4.2</v>
      </c>
      <c r="Y226" s="5">
        <v>3.9</v>
      </c>
      <c r="AA226" t="s">
        <v>14</v>
      </c>
      <c r="AB226"/>
      <c r="AC226"/>
      <c r="AD226"/>
      <c r="AE226" s="2">
        <v>5</v>
      </c>
      <c r="AF226" s="1">
        <v>4</v>
      </c>
      <c r="AG226" s="1">
        <v>3</v>
      </c>
      <c r="AH226" s="1">
        <v>4</v>
      </c>
      <c r="AI226" s="1">
        <v>5</v>
      </c>
      <c r="AJ226" s="1">
        <v>3</v>
      </c>
      <c r="AK226" s="1">
        <v>4</v>
      </c>
      <c r="AL226" s="1">
        <v>5</v>
      </c>
      <c r="AM226" s="1">
        <v>4</v>
      </c>
      <c r="AN226" s="5">
        <v>3</v>
      </c>
    </row>
    <row r="227" spans="1:40" ht="15" thickBot="1" x14ac:dyDescent="0.4">
      <c r="A227" t="s">
        <v>350</v>
      </c>
      <c r="B227"/>
      <c r="C227"/>
      <c r="D227"/>
      <c r="E227"/>
      <c r="F227" s="3">
        <v>2.2999999999999998</v>
      </c>
      <c r="G227" s="8">
        <v>0.3</v>
      </c>
      <c r="H227" s="8">
        <v>0.7</v>
      </c>
      <c r="I227" s="8">
        <v>2.5</v>
      </c>
      <c r="J227" s="4">
        <v>2</v>
      </c>
      <c r="L227" t="s">
        <v>366</v>
      </c>
      <c r="M227"/>
      <c r="N227"/>
      <c r="O227"/>
      <c r="P227" s="2">
        <v>2.8</v>
      </c>
      <c r="Q227" s="1">
        <v>4.0999999999999996</v>
      </c>
      <c r="R227" s="1">
        <v>2.6</v>
      </c>
      <c r="S227" s="1">
        <v>2.4</v>
      </c>
      <c r="T227" s="1">
        <v>4.7</v>
      </c>
      <c r="U227" s="1">
        <v>3.3</v>
      </c>
      <c r="V227" s="1">
        <v>2.7</v>
      </c>
      <c r="W227" s="1">
        <v>3</v>
      </c>
      <c r="X227" s="1">
        <v>4.3</v>
      </c>
      <c r="Y227" s="5">
        <v>3.7</v>
      </c>
      <c r="AA227" t="s">
        <v>15</v>
      </c>
      <c r="AB227"/>
      <c r="AC227"/>
      <c r="AD227"/>
      <c r="AE227" s="3">
        <v>3</v>
      </c>
      <c r="AF227" s="8">
        <v>4</v>
      </c>
      <c r="AG227" s="8">
        <v>5</v>
      </c>
      <c r="AH227" s="8">
        <v>2</v>
      </c>
      <c r="AI227" s="8">
        <v>3</v>
      </c>
      <c r="AJ227" s="8">
        <v>4</v>
      </c>
      <c r="AK227" s="8">
        <v>4</v>
      </c>
      <c r="AL227" s="8">
        <v>3</v>
      </c>
      <c r="AM227" s="8">
        <v>5</v>
      </c>
      <c r="AN227" s="4">
        <v>4</v>
      </c>
    </row>
    <row r="228" spans="1:40" x14ac:dyDescent="0.35">
      <c r="A228" t="s">
        <v>351</v>
      </c>
      <c r="B228"/>
      <c r="C228"/>
      <c r="D228"/>
      <c r="E228"/>
      <c r="J228"/>
      <c r="L228" t="s">
        <v>370</v>
      </c>
      <c r="M228"/>
      <c r="N228"/>
      <c r="O228"/>
      <c r="P228" s="2">
        <v>2.2000000000000002</v>
      </c>
      <c r="Q228" s="1">
        <v>3.6</v>
      </c>
      <c r="R228" s="1">
        <v>4</v>
      </c>
      <c r="S228" s="1">
        <v>2.7</v>
      </c>
      <c r="T228" s="1">
        <v>3.8</v>
      </c>
      <c r="U228" s="1">
        <v>3.5</v>
      </c>
      <c r="V228" s="1">
        <v>3.2</v>
      </c>
      <c r="W228" s="1">
        <v>4.4000000000000004</v>
      </c>
      <c r="X228" s="1">
        <v>2</v>
      </c>
      <c r="Y228" s="5">
        <v>3.4</v>
      </c>
      <c r="AA228" t="s">
        <v>382</v>
      </c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pans="1:40" ht="15" thickBot="1" x14ac:dyDescent="0.4">
      <c r="A229" t="s">
        <v>352</v>
      </c>
      <c r="B229"/>
      <c r="C229"/>
      <c r="D229"/>
      <c r="E229"/>
      <c r="J229"/>
      <c r="L229" t="s">
        <v>15</v>
      </c>
      <c r="M229"/>
      <c r="N229"/>
      <c r="O229"/>
      <c r="P229" s="3">
        <v>3.1</v>
      </c>
      <c r="Q229" s="8">
        <v>2.9</v>
      </c>
      <c r="R229" s="8">
        <v>4.5999999999999996</v>
      </c>
      <c r="S229" s="8">
        <v>3.3</v>
      </c>
      <c r="T229" s="8">
        <v>2.5</v>
      </c>
      <c r="U229" s="8">
        <v>4.9000000000000004</v>
      </c>
      <c r="V229" s="8"/>
      <c r="W229" s="8"/>
      <c r="X229" s="8"/>
      <c r="Y229" s="4"/>
      <c r="AA229" t="s">
        <v>383</v>
      </c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pans="1:40" x14ac:dyDescent="0.35">
      <c r="A230" t="s">
        <v>353</v>
      </c>
      <c r="B230"/>
      <c r="C230"/>
      <c r="D230"/>
      <c r="E230"/>
      <c r="F230"/>
      <c r="H230"/>
      <c r="I230"/>
      <c r="J230"/>
      <c r="L230" t="s">
        <v>371</v>
      </c>
      <c r="M230"/>
      <c r="N230"/>
      <c r="O230"/>
      <c r="P230"/>
      <c r="Q230"/>
      <c r="R230"/>
      <c r="AA230" t="s">
        <v>373</v>
      </c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pans="1:40" x14ac:dyDescent="0.35">
      <c r="A231" t="s">
        <v>354</v>
      </c>
      <c r="B231"/>
      <c r="C231"/>
      <c r="D231"/>
      <c r="E231"/>
      <c r="F231"/>
      <c r="H231"/>
      <c r="I231"/>
      <c r="J231"/>
      <c r="L231" t="s">
        <v>372</v>
      </c>
      <c r="M231"/>
      <c r="N231"/>
      <c r="O231"/>
      <c r="P231"/>
      <c r="Q231"/>
      <c r="R231"/>
      <c r="AA231" t="s">
        <v>384</v>
      </c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pans="1:40" x14ac:dyDescent="0.35">
      <c r="A232" s="15" t="s">
        <v>140</v>
      </c>
      <c r="B232"/>
      <c r="C232"/>
      <c r="D232"/>
      <c r="E232"/>
      <c r="F232"/>
      <c r="H232"/>
      <c r="I232"/>
      <c r="J232"/>
      <c r="L232" t="s">
        <v>373</v>
      </c>
      <c r="M232"/>
      <c r="N232"/>
      <c r="O232"/>
      <c r="P232"/>
      <c r="Q232"/>
      <c r="R232"/>
      <c r="AA232" t="s">
        <v>385</v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pans="1:40" x14ac:dyDescent="0.35">
      <c r="A233"/>
      <c r="B233" s="12" t="s">
        <v>355</v>
      </c>
      <c r="C233" s="34">
        <f>SKEW(F218:J227)</f>
        <v>5.4546017084340565E-2</v>
      </c>
      <c r="D233"/>
      <c r="E233"/>
      <c r="F233"/>
      <c r="H233"/>
      <c r="I233"/>
      <c r="J233"/>
      <c r="L233" t="s">
        <v>374</v>
      </c>
      <c r="M233"/>
      <c r="N233"/>
      <c r="O233"/>
      <c r="P233"/>
      <c r="Q233"/>
      <c r="R233"/>
      <c r="AA233" t="s">
        <v>386</v>
      </c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pans="1:40" x14ac:dyDescent="0.35">
      <c r="A234"/>
      <c r="B234" s="12" t="s">
        <v>356</v>
      </c>
      <c r="C234" s="34">
        <f>KURT(F218:J227)</f>
        <v>-1.3042496425917365</v>
      </c>
      <c r="D234"/>
      <c r="E234"/>
      <c r="F234"/>
      <c r="H234"/>
      <c r="I234"/>
      <c r="J234"/>
      <c r="L234" t="s">
        <v>375</v>
      </c>
      <c r="M234"/>
      <c r="N234"/>
      <c r="O234"/>
      <c r="P234"/>
      <c r="Q234"/>
      <c r="R234"/>
      <c r="AA234" t="s">
        <v>387</v>
      </c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pans="1:40" x14ac:dyDescent="0.35">
      <c r="A235"/>
      <c r="B235"/>
      <c r="C235"/>
      <c r="D235"/>
      <c r="E235"/>
      <c r="F235"/>
      <c r="H235"/>
      <c r="I235"/>
      <c r="J235"/>
      <c r="L235" t="s">
        <v>376</v>
      </c>
      <c r="M235"/>
      <c r="N235"/>
      <c r="O235"/>
      <c r="P235"/>
      <c r="Q235"/>
      <c r="R235"/>
      <c r="AA235" t="s">
        <v>388</v>
      </c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pans="1:40" x14ac:dyDescent="0.35">
      <c r="A236"/>
      <c r="B236" s="12" t="s">
        <v>357</v>
      </c>
      <c r="C236" t="s">
        <v>358</v>
      </c>
      <c r="D236"/>
      <c r="E236"/>
      <c r="F236"/>
      <c r="H236"/>
      <c r="I236"/>
      <c r="J236"/>
      <c r="L236" t="s">
        <v>377</v>
      </c>
      <c r="M236"/>
      <c r="N236"/>
      <c r="O236"/>
      <c r="P236"/>
      <c r="Q236"/>
      <c r="R236"/>
      <c r="AA236" s="15" t="s">
        <v>140</v>
      </c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pans="1:40" x14ac:dyDescent="0.35">
      <c r="A237"/>
      <c r="B237"/>
      <c r="C237" s="54" t="s">
        <v>359</v>
      </c>
      <c r="D237" s="54"/>
      <c r="E237" s="54"/>
      <c r="F237"/>
      <c r="H237"/>
      <c r="I237"/>
      <c r="J237"/>
      <c r="L237" s="15" t="s">
        <v>140</v>
      </c>
      <c r="M237"/>
      <c r="N237"/>
      <c r="O237"/>
      <c r="P237"/>
      <c r="Q237"/>
      <c r="R237"/>
      <c r="AA237"/>
      <c r="AB237" s="12" t="s">
        <v>355</v>
      </c>
      <c r="AC237" s="34">
        <f>SKEW(AE218:AN227)</f>
        <v>-0.21090973977304461</v>
      </c>
      <c r="AD237"/>
      <c r="AE237"/>
      <c r="AF237"/>
      <c r="AG237"/>
      <c r="AH237"/>
      <c r="AI237"/>
      <c r="AJ237"/>
      <c r="AK237"/>
      <c r="AL237"/>
      <c r="AM237"/>
      <c r="AN237"/>
    </row>
    <row r="238" spans="1:40" x14ac:dyDescent="0.35">
      <c r="A238"/>
      <c r="B238"/>
      <c r="C238" s="54"/>
      <c r="D238" s="54"/>
      <c r="E238" s="54"/>
      <c r="F238"/>
      <c r="H238"/>
      <c r="I238"/>
      <c r="J238"/>
      <c r="L238"/>
      <c r="M238" s="12" t="s">
        <v>355</v>
      </c>
      <c r="N238" s="34">
        <f>SKEW(P220:Y229)</f>
        <v>0.22402536454542335</v>
      </c>
      <c r="O238"/>
      <c r="P238"/>
      <c r="Q238"/>
      <c r="R238"/>
      <c r="AA238"/>
      <c r="AB238" s="12" t="s">
        <v>356</v>
      </c>
      <c r="AC238" s="34">
        <f>KURT(AE218:AN227)</f>
        <v>-0.74525627211662515</v>
      </c>
      <c r="AD238"/>
      <c r="AE238"/>
      <c r="AF238"/>
      <c r="AG238"/>
      <c r="AH238"/>
      <c r="AI238"/>
      <c r="AJ238"/>
      <c r="AK238"/>
      <c r="AL238"/>
      <c r="AM238"/>
      <c r="AN238"/>
    </row>
    <row r="239" spans="1:40" x14ac:dyDescent="0.35">
      <c r="A239"/>
      <c r="B239"/>
      <c r="C239"/>
      <c r="D239"/>
      <c r="E239"/>
      <c r="F239"/>
      <c r="H239"/>
      <c r="I239"/>
      <c r="J239"/>
      <c r="L239"/>
      <c r="M239" s="12" t="s">
        <v>356</v>
      </c>
      <c r="N239" s="34">
        <f>KURT(P220:Y229)</f>
        <v>-0.93120912452529181</v>
      </c>
      <c r="O239"/>
      <c r="P239"/>
      <c r="Q239"/>
      <c r="R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</row>
    <row r="240" spans="1:40" x14ac:dyDescent="0.35">
      <c r="L240"/>
      <c r="M240"/>
      <c r="N240"/>
      <c r="O240"/>
      <c r="P240"/>
      <c r="Q240"/>
      <c r="R240"/>
      <c r="AA240"/>
      <c r="AB240" s="12" t="s">
        <v>357</v>
      </c>
      <c r="AC240" t="s">
        <v>378</v>
      </c>
      <c r="AD240"/>
      <c r="AE240"/>
      <c r="AF240"/>
      <c r="AG240"/>
      <c r="AH240"/>
      <c r="AI240"/>
      <c r="AJ240"/>
      <c r="AK240"/>
      <c r="AL240"/>
      <c r="AM240"/>
      <c r="AN240"/>
    </row>
    <row r="241" spans="1:40" x14ac:dyDescent="0.35">
      <c r="L241"/>
      <c r="M241" s="12" t="s">
        <v>357</v>
      </c>
      <c r="N241" t="s">
        <v>378</v>
      </c>
      <c r="O241"/>
      <c r="P241"/>
      <c r="Q241"/>
      <c r="R241"/>
      <c r="AA241"/>
      <c r="AB241"/>
      <c r="AC241" s="54" t="s">
        <v>359</v>
      </c>
      <c r="AD241"/>
      <c r="AE241"/>
      <c r="AF241"/>
      <c r="AG241"/>
      <c r="AH241"/>
      <c r="AI241"/>
      <c r="AJ241"/>
      <c r="AK241"/>
      <c r="AL241"/>
      <c r="AM241"/>
      <c r="AN241"/>
    </row>
    <row r="242" spans="1:40" x14ac:dyDescent="0.35">
      <c r="L242"/>
      <c r="M242"/>
      <c r="N242" s="54" t="s">
        <v>359</v>
      </c>
      <c r="O242"/>
      <c r="P242"/>
      <c r="Q242"/>
      <c r="R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</row>
    <row r="243" spans="1:40" x14ac:dyDescent="0.35"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 spans="1:40" ht="5.5" customHeight="1" x14ac:dyDescent="0.3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</row>
    <row r="246" spans="1:40" x14ac:dyDescent="0.35">
      <c r="A246" t="s">
        <v>389</v>
      </c>
      <c r="B246"/>
      <c r="C246"/>
      <c r="D246"/>
      <c r="E246"/>
      <c r="F246"/>
      <c r="H246"/>
      <c r="P246" t="s">
        <v>403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40" x14ac:dyDescent="0.35">
      <c r="A247" t="s">
        <v>390</v>
      </c>
      <c r="B247"/>
      <c r="C247"/>
      <c r="D247"/>
      <c r="E247"/>
      <c r="F247"/>
      <c r="H247"/>
      <c r="P247" t="s">
        <v>404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40" x14ac:dyDescent="0.35">
      <c r="A248" t="s">
        <v>6</v>
      </c>
      <c r="B248"/>
      <c r="C248"/>
      <c r="D248"/>
      <c r="E248"/>
      <c r="F248"/>
      <c r="H248"/>
      <c r="P248" t="s">
        <v>6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40" ht="15" thickBot="1" x14ac:dyDescent="0.4">
      <c r="A249" t="s">
        <v>391</v>
      </c>
      <c r="B249"/>
      <c r="C249"/>
      <c r="D249"/>
      <c r="E249"/>
      <c r="F249"/>
      <c r="H249"/>
      <c r="P249" t="s">
        <v>405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40" ht="15" thickBot="1" x14ac:dyDescent="0.4">
      <c r="A250" t="s">
        <v>392</v>
      </c>
      <c r="B250"/>
      <c r="C250"/>
      <c r="D250"/>
      <c r="E250"/>
      <c r="F250"/>
      <c r="H250"/>
      <c r="P250" t="s">
        <v>406</v>
      </c>
      <c r="Q250"/>
      <c r="R250"/>
      <c r="S250"/>
      <c r="T250" s="12"/>
      <c r="U250" s="55" t="s">
        <v>159</v>
      </c>
      <c r="V250" s="56"/>
      <c r="W250" s="56"/>
      <c r="X250" s="56"/>
      <c r="Y250" s="56"/>
      <c r="Z250" s="56"/>
      <c r="AA250" s="56"/>
      <c r="AB250" s="56"/>
      <c r="AC250" s="56"/>
      <c r="AD250" s="57"/>
    </row>
    <row r="251" spans="1:40" x14ac:dyDescent="0.35">
      <c r="A251" t="s">
        <v>393</v>
      </c>
      <c r="B251"/>
      <c r="C251"/>
      <c r="D251"/>
      <c r="E251" s="55" t="s">
        <v>159</v>
      </c>
      <c r="F251" s="56"/>
      <c r="G251" s="56"/>
      <c r="H251" s="56"/>
      <c r="I251" s="56"/>
      <c r="J251" s="56"/>
      <c r="K251" s="56"/>
      <c r="L251" s="56"/>
      <c r="M251" s="56"/>
      <c r="N251" s="57"/>
      <c r="P251" t="s">
        <v>407</v>
      </c>
      <c r="Q251"/>
      <c r="R251"/>
      <c r="S251"/>
      <c r="T251"/>
      <c r="U251" s="2">
        <v>12</v>
      </c>
      <c r="V251" s="1">
        <v>18</v>
      </c>
      <c r="W251" s="1">
        <v>15</v>
      </c>
      <c r="X251" s="1">
        <v>22</v>
      </c>
      <c r="Y251" s="1">
        <v>20</v>
      </c>
      <c r="Z251" s="1">
        <v>14</v>
      </c>
      <c r="AA251" s="1">
        <v>16</v>
      </c>
      <c r="AB251" s="1">
        <v>21</v>
      </c>
      <c r="AC251" s="1">
        <v>19</v>
      </c>
      <c r="AD251" s="5">
        <v>17</v>
      </c>
    </row>
    <row r="252" spans="1:40" x14ac:dyDescent="0.35">
      <c r="A252" t="s">
        <v>394</v>
      </c>
      <c r="B252"/>
      <c r="C252"/>
      <c r="D252"/>
      <c r="E252" s="2">
        <v>280</v>
      </c>
      <c r="F252" s="1">
        <v>350</v>
      </c>
      <c r="G252" s="1">
        <v>310</v>
      </c>
      <c r="H252" s="1">
        <v>270</v>
      </c>
      <c r="I252" s="1">
        <v>390</v>
      </c>
      <c r="J252" s="1">
        <v>320</v>
      </c>
      <c r="K252" s="1">
        <v>290</v>
      </c>
      <c r="L252" s="1">
        <v>340</v>
      </c>
      <c r="M252" s="1">
        <v>310</v>
      </c>
      <c r="N252" s="5">
        <v>380</v>
      </c>
      <c r="P252" t="s">
        <v>408</v>
      </c>
      <c r="Q252"/>
      <c r="R252"/>
      <c r="S252"/>
      <c r="T252"/>
      <c r="U252" s="2">
        <v>22</v>
      </c>
      <c r="V252" s="1">
        <v>19</v>
      </c>
      <c r="W252" s="1">
        <v>13</v>
      </c>
      <c r="X252" s="1">
        <v>16</v>
      </c>
      <c r="Y252" s="1">
        <v>21</v>
      </c>
      <c r="Z252" s="1">
        <v>22</v>
      </c>
      <c r="AA252" s="1">
        <v>17</v>
      </c>
      <c r="AB252" s="1">
        <v>19</v>
      </c>
      <c r="AC252" s="1">
        <v>22</v>
      </c>
      <c r="AD252" s="5">
        <v>18</v>
      </c>
    </row>
    <row r="253" spans="1:40" x14ac:dyDescent="0.35">
      <c r="A253" t="s">
        <v>394</v>
      </c>
      <c r="B253"/>
      <c r="C253"/>
      <c r="D253"/>
      <c r="E253" s="2">
        <v>270</v>
      </c>
      <c r="F253" s="1">
        <v>350</v>
      </c>
      <c r="G253" s="1">
        <v>300</v>
      </c>
      <c r="H253" s="1">
        <v>330</v>
      </c>
      <c r="I253" s="1">
        <v>370</v>
      </c>
      <c r="J253" s="1">
        <v>310</v>
      </c>
      <c r="K253" s="1">
        <v>280</v>
      </c>
      <c r="L253" s="1">
        <v>320</v>
      </c>
      <c r="M253" s="1">
        <v>350</v>
      </c>
      <c r="N253" s="5">
        <v>290</v>
      </c>
      <c r="P253" t="s">
        <v>409</v>
      </c>
      <c r="Q253"/>
      <c r="R253"/>
      <c r="S253"/>
      <c r="T253"/>
      <c r="U253" s="2">
        <v>14</v>
      </c>
      <c r="V253" s="1">
        <v>20</v>
      </c>
      <c r="W253" s="1">
        <v>19</v>
      </c>
      <c r="X253" s="1">
        <v>17</v>
      </c>
      <c r="Y253" s="1">
        <v>22</v>
      </c>
      <c r="Z253" s="1">
        <v>18</v>
      </c>
      <c r="AA253" s="1">
        <v>15</v>
      </c>
      <c r="AB253" s="1">
        <v>21</v>
      </c>
      <c r="AC253" s="1">
        <v>20</v>
      </c>
      <c r="AD253" s="5">
        <v>16</v>
      </c>
    </row>
    <row r="254" spans="1:40" x14ac:dyDescent="0.35">
      <c r="A254" t="s">
        <v>394</v>
      </c>
      <c r="B254"/>
      <c r="C254"/>
      <c r="D254"/>
      <c r="E254" s="2">
        <v>270</v>
      </c>
      <c r="F254" s="1">
        <v>350</v>
      </c>
      <c r="G254" s="1">
        <v>300</v>
      </c>
      <c r="H254" s="1">
        <v>330</v>
      </c>
      <c r="I254" s="1">
        <v>370</v>
      </c>
      <c r="J254" s="1">
        <v>310</v>
      </c>
      <c r="K254" s="1">
        <v>280</v>
      </c>
      <c r="L254" s="1">
        <v>320</v>
      </c>
      <c r="M254" s="1">
        <v>350</v>
      </c>
      <c r="N254" s="5">
        <v>290</v>
      </c>
      <c r="P254" t="s">
        <v>407</v>
      </c>
      <c r="Q254"/>
      <c r="R254"/>
      <c r="S254"/>
      <c r="T254"/>
      <c r="U254" s="2">
        <v>12</v>
      </c>
      <c r="V254" s="1">
        <v>18</v>
      </c>
      <c r="W254" s="1">
        <v>15</v>
      </c>
      <c r="X254" s="1">
        <v>22</v>
      </c>
      <c r="Y254" s="1">
        <v>20</v>
      </c>
      <c r="Z254" s="1">
        <v>14</v>
      </c>
      <c r="AA254" s="1">
        <v>16</v>
      </c>
      <c r="AB254" s="1">
        <v>21</v>
      </c>
      <c r="AC254" s="1">
        <v>19</v>
      </c>
      <c r="AD254" s="5">
        <v>17</v>
      </c>
    </row>
    <row r="255" spans="1:40" x14ac:dyDescent="0.35">
      <c r="A255" t="s">
        <v>394</v>
      </c>
      <c r="B255"/>
      <c r="C255"/>
      <c r="D255"/>
      <c r="E255" s="2">
        <v>270</v>
      </c>
      <c r="F255" s="1">
        <v>350</v>
      </c>
      <c r="G255" s="1">
        <v>300</v>
      </c>
      <c r="H255" s="1">
        <v>330</v>
      </c>
      <c r="I255" s="1">
        <v>370</v>
      </c>
      <c r="J255" s="1">
        <v>310</v>
      </c>
      <c r="K255" s="1">
        <v>280</v>
      </c>
      <c r="L255" s="1">
        <v>320</v>
      </c>
      <c r="M255" s="1">
        <v>350</v>
      </c>
      <c r="N255" s="5">
        <v>290</v>
      </c>
      <c r="P255" t="s">
        <v>408</v>
      </c>
      <c r="Q255"/>
      <c r="R255"/>
      <c r="S255"/>
      <c r="T255"/>
      <c r="U255" s="2">
        <v>22</v>
      </c>
      <c r="V255" s="1">
        <v>19</v>
      </c>
      <c r="W255" s="1">
        <v>13</v>
      </c>
      <c r="X255" s="1">
        <v>16</v>
      </c>
      <c r="Y255" s="1">
        <v>21</v>
      </c>
      <c r="Z255" s="1">
        <v>22</v>
      </c>
      <c r="AA255" s="1">
        <v>17</v>
      </c>
      <c r="AB255" s="1">
        <v>19</v>
      </c>
      <c r="AC255" s="1">
        <v>22</v>
      </c>
      <c r="AD255" s="5">
        <v>18</v>
      </c>
    </row>
    <row r="256" spans="1:40" x14ac:dyDescent="0.35">
      <c r="A256" t="s">
        <v>394</v>
      </c>
      <c r="B256"/>
      <c r="C256"/>
      <c r="D256"/>
      <c r="E256" s="2">
        <v>270</v>
      </c>
      <c r="F256" s="1">
        <v>350</v>
      </c>
      <c r="G256" s="1">
        <v>300</v>
      </c>
      <c r="H256" s="1">
        <v>330</v>
      </c>
      <c r="I256" s="1">
        <v>370</v>
      </c>
      <c r="J256" s="1">
        <v>310</v>
      </c>
      <c r="K256" s="1">
        <v>280</v>
      </c>
      <c r="L256" s="1">
        <v>320</v>
      </c>
      <c r="M256" s="1">
        <v>350</v>
      </c>
      <c r="N256" s="5">
        <v>290</v>
      </c>
      <c r="P256" t="s">
        <v>409</v>
      </c>
      <c r="Q256"/>
      <c r="R256"/>
      <c r="S256"/>
      <c r="T256"/>
      <c r="U256" s="2">
        <v>14</v>
      </c>
      <c r="V256" s="1">
        <v>20</v>
      </c>
      <c r="W256" s="1">
        <v>19</v>
      </c>
      <c r="X256" s="1">
        <v>17</v>
      </c>
      <c r="Y256" s="1">
        <v>22</v>
      </c>
      <c r="Z256" s="1">
        <v>18</v>
      </c>
      <c r="AA256" s="1">
        <v>15</v>
      </c>
      <c r="AB256" s="1">
        <v>21</v>
      </c>
      <c r="AC256" s="1">
        <v>20</v>
      </c>
      <c r="AD256" s="5">
        <v>16</v>
      </c>
    </row>
    <row r="257" spans="1:30" x14ac:dyDescent="0.35">
      <c r="A257" t="s">
        <v>394</v>
      </c>
      <c r="B257"/>
      <c r="C257"/>
      <c r="D257"/>
      <c r="E257" s="2">
        <v>270</v>
      </c>
      <c r="F257" s="1">
        <v>350</v>
      </c>
      <c r="G257" s="1">
        <v>300</v>
      </c>
      <c r="H257" s="1">
        <v>330</v>
      </c>
      <c r="I257" s="1">
        <v>370</v>
      </c>
      <c r="J257" s="1">
        <v>310</v>
      </c>
      <c r="K257" s="1">
        <v>280</v>
      </c>
      <c r="L257" s="1">
        <v>320</v>
      </c>
      <c r="M257" s="1">
        <v>350</v>
      </c>
      <c r="N257" s="5">
        <v>290</v>
      </c>
      <c r="P257" t="s">
        <v>407</v>
      </c>
      <c r="Q257"/>
      <c r="R257"/>
      <c r="S257"/>
      <c r="T257"/>
      <c r="U257" s="2">
        <v>12</v>
      </c>
      <c r="V257" s="1">
        <v>18</v>
      </c>
      <c r="W257" s="1">
        <v>15</v>
      </c>
      <c r="X257" s="1">
        <v>22</v>
      </c>
      <c r="Y257" s="1">
        <v>20</v>
      </c>
      <c r="Z257" s="1">
        <v>14</v>
      </c>
      <c r="AA257" s="1">
        <v>16</v>
      </c>
      <c r="AB257" s="1">
        <v>21</v>
      </c>
      <c r="AC257" s="1">
        <v>19</v>
      </c>
      <c r="AD257" s="5">
        <v>17</v>
      </c>
    </row>
    <row r="258" spans="1:30" x14ac:dyDescent="0.35">
      <c r="A258" t="s">
        <v>394</v>
      </c>
      <c r="B258"/>
      <c r="C258"/>
      <c r="D258"/>
      <c r="E258" s="2">
        <v>270</v>
      </c>
      <c r="F258" s="1">
        <v>350</v>
      </c>
      <c r="G258" s="1">
        <v>300</v>
      </c>
      <c r="H258" s="1">
        <v>330</v>
      </c>
      <c r="I258" s="1">
        <v>370</v>
      </c>
      <c r="J258" s="1">
        <v>310</v>
      </c>
      <c r="K258" s="1">
        <v>280</v>
      </c>
      <c r="L258" s="1">
        <v>320</v>
      </c>
      <c r="M258" s="1">
        <v>350</v>
      </c>
      <c r="N258" s="5">
        <v>290</v>
      </c>
      <c r="P258" t="s">
        <v>408</v>
      </c>
      <c r="Q258"/>
      <c r="R258"/>
      <c r="S258"/>
      <c r="T258"/>
      <c r="U258" s="2">
        <v>22</v>
      </c>
      <c r="V258" s="1">
        <v>19</v>
      </c>
      <c r="W258" s="1">
        <v>13</v>
      </c>
      <c r="X258" s="1">
        <v>16</v>
      </c>
      <c r="Y258" s="1">
        <v>21</v>
      </c>
      <c r="Z258" s="1">
        <v>22</v>
      </c>
      <c r="AA258" s="1">
        <v>17</v>
      </c>
      <c r="AB258" s="1">
        <v>19</v>
      </c>
      <c r="AC258" s="1">
        <v>22</v>
      </c>
      <c r="AD258" s="5">
        <v>18</v>
      </c>
    </row>
    <row r="259" spans="1:30" x14ac:dyDescent="0.35">
      <c r="A259" t="s">
        <v>394</v>
      </c>
      <c r="B259"/>
      <c r="C259"/>
      <c r="D259"/>
      <c r="E259" s="2">
        <v>270</v>
      </c>
      <c r="F259" s="1">
        <v>350</v>
      </c>
      <c r="G259" s="1">
        <v>300</v>
      </c>
      <c r="H259" s="1">
        <v>330</v>
      </c>
      <c r="I259" s="1">
        <v>370</v>
      </c>
      <c r="J259" s="1">
        <v>310</v>
      </c>
      <c r="K259" s="1">
        <v>280</v>
      </c>
      <c r="L259" s="1">
        <v>320</v>
      </c>
      <c r="M259" s="1">
        <v>350</v>
      </c>
      <c r="N259" s="5">
        <v>290</v>
      </c>
      <c r="P259" t="s">
        <v>410</v>
      </c>
      <c r="Q259"/>
      <c r="R259"/>
      <c r="S259"/>
      <c r="T259"/>
      <c r="U259" s="2">
        <v>14</v>
      </c>
      <c r="V259" s="1">
        <v>20</v>
      </c>
      <c r="W259" s="1">
        <v>19</v>
      </c>
      <c r="X259" s="1">
        <v>17</v>
      </c>
      <c r="Y259" s="1">
        <v>22</v>
      </c>
      <c r="Z259" s="1">
        <v>18</v>
      </c>
      <c r="AA259" s="1">
        <v>15</v>
      </c>
      <c r="AB259" s="1">
        <v>21</v>
      </c>
      <c r="AC259" s="1">
        <v>20</v>
      </c>
      <c r="AD259" s="5">
        <v>16</v>
      </c>
    </row>
    <row r="260" spans="1:30" ht="15" thickBot="1" x14ac:dyDescent="0.4">
      <c r="A260" t="s">
        <v>395</v>
      </c>
      <c r="B260"/>
      <c r="C260"/>
      <c r="D260"/>
      <c r="E260" s="2">
        <v>270</v>
      </c>
      <c r="F260" s="1">
        <v>350</v>
      </c>
      <c r="G260" s="1">
        <v>300</v>
      </c>
      <c r="H260" s="1">
        <v>330</v>
      </c>
      <c r="I260" s="1">
        <v>370</v>
      </c>
      <c r="J260" s="1">
        <v>310</v>
      </c>
      <c r="K260" s="1">
        <v>280</v>
      </c>
      <c r="L260" s="1">
        <v>320</v>
      </c>
      <c r="M260" s="1">
        <v>350</v>
      </c>
      <c r="N260" s="5">
        <v>290</v>
      </c>
      <c r="P260" t="s">
        <v>15</v>
      </c>
      <c r="Q260"/>
      <c r="R260"/>
      <c r="S260"/>
      <c r="T260"/>
      <c r="U260" s="3">
        <v>12</v>
      </c>
      <c r="V260" s="8">
        <v>18</v>
      </c>
      <c r="W260" s="8">
        <v>15</v>
      </c>
      <c r="X260" s="8">
        <v>22</v>
      </c>
      <c r="Y260" s="8">
        <v>20</v>
      </c>
      <c r="Z260" s="8">
        <v>14</v>
      </c>
      <c r="AA260" s="8">
        <v>16</v>
      </c>
      <c r="AB260" s="8">
        <v>21</v>
      </c>
      <c r="AC260" s="8">
        <v>19</v>
      </c>
      <c r="AD260" s="4">
        <v>17</v>
      </c>
    </row>
    <row r="261" spans="1:30" ht="15" thickBot="1" x14ac:dyDescent="0.4">
      <c r="A261" t="s">
        <v>15</v>
      </c>
      <c r="B261"/>
      <c r="C261"/>
      <c r="D261"/>
      <c r="E261" s="3">
        <v>270</v>
      </c>
      <c r="F261" s="8">
        <v>350</v>
      </c>
      <c r="G261" s="8">
        <v>300</v>
      </c>
      <c r="H261" s="8">
        <v>330</v>
      </c>
      <c r="I261" s="8">
        <v>370</v>
      </c>
      <c r="J261" s="8">
        <v>310</v>
      </c>
      <c r="K261" s="8">
        <v>280</v>
      </c>
      <c r="L261" s="8">
        <v>320</v>
      </c>
      <c r="M261" s="8">
        <v>350</v>
      </c>
      <c r="N261" s="4">
        <v>290</v>
      </c>
      <c r="P261" t="s">
        <v>411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35">
      <c r="A262" t="s">
        <v>396</v>
      </c>
      <c r="B262"/>
      <c r="C262"/>
      <c r="D262"/>
      <c r="E262"/>
      <c r="F262"/>
      <c r="H262"/>
      <c r="P262" t="s">
        <v>412</v>
      </c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35">
      <c r="A263" t="s">
        <v>397</v>
      </c>
      <c r="B263"/>
      <c r="C263"/>
      <c r="D263"/>
      <c r="E263"/>
      <c r="F263"/>
      <c r="H263"/>
      <c r="P263" t="s">
        <v>413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35">
      <c r="A264" t="s">
        <v>373</v>
      </c>
      <c r="B264"/>
      <c r="C264"/>
      <c r="D264"/>
      <c r="E264"/>
      <c r="F264"/>
      <c r="H264"/>
      <c r="P264" t="s">
        <v>373</v>
      </c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35">
      <c r="A265" t="s">
        <v>398</v>
      </c>
      <c r="B265"/>
      <c r="C265"/>
      <c r="D265"/>
      <c r="E265"/>
      <c r="F265"/>
      <c r="H265"/>
      <c r="P265" t="s">
        <v>414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35">
      <c r="A266" t="s">
        <v>399</v>
      </c>
      <c r="B266"/>
      <c r="C266"/>
      <c r="D266"/>
      <c r="E266"/>
      <c r="F266"/>
      <c r="H266"/>
      <c r="P266" t="s">
        <v>351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35">
      <c r="A267" t="s">
        <v>400</v>
      </c>
      <c r="B267"/>
      <c r="C267"/>
      <c r="D267"/>
      <c r="E267"/>
      <c r="F267"/>
      <c r="G267"/>
      <c r="H267"/>
      <c r="P267" t="s">
        <v>415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35">
      <c r="A268" t="s">
        <v>401</v>
      </c>
      <c r="B268"/>
      <c r="C268"/>
      <c r="D268"/>
      <c r="E268"/>
      <c r="F268"/>
      <c r="G268"/>
      <c r="H268"/>
      <c r="P268" t="s">
        <v>416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35">
      <c r="A269" t="s">
        <v>402</v>
      </c>
      <c r="B269"/>
      <c r="C269"/>
      <c r="D269"/>
      <c r="E269"/>
      <c r="F269"/>
      <c r="G269"/>
      <c r="H269"/>
      <c r="P269" t="s">
        <v>417</v>
      </c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35">
      <c r="A270" s="15" t="s">
        <v>140</v>
      </c>
      <c r="B270"/>
      <c r="C270"/>
      <c r="D270"/>
      <c r="E270"/>
      <c r="F270"/>
      <c r="G270"/>
      <c r="H270"/>
      <c r="P270" s="15" t="s">
        <v>140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35">
      <c r="A271"/>
      <c r="B271" s="12" t="s">
        <v>355</v>
      </c>
      <c r="C271" s="34">
        <f>SKEW(E252:N261)</f>
        <v>0.2092186247974063</v>
      </c>
      <c r="D271"/>
      <c r="E271"/>
      <c r="F271"/>
      <c r="G271"/>
      <c r="H271"/>
      <c r="P271"/>
      <c r="Q271" s="12" t="s">
        <v>355</v>
      </c>
      <c r="R271" s="34">
        <f>SKEW(U251:AD260)</f>
        <v>-0.3350128722188207</v>
      </c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35">
      <c r="A272"/>
      <c r="B272" s="12" t="s">
        <v>356</v>
      </c>
      <c r="C272" s="34">
        <f>KURT(E252:N261)</f>
        <v>-1.0374244845101974</v>
      </c>
      <c r="D272"/>
      <c r="E272"/>
      <c r="F272"/>
      <c r="G272"/>
      <c r="H272"/>
      <c r="P272"/>
      <c r="Q272" s="12" t="s">
        <v>356</v>
      </c>
      <c r="R272" s="34">
        <f>KURT(U251:AD260)</f>
        <v>-0.88101144669010489</v>
      </c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35">
      <c r="A273"/>
      <c r="B273"/>
      <c r="C273"/>
      <c r="D273"/>
      <c r="E273"/>
      <c r="F273"/>
      <c r="G273"/>
      <c r="H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35">
      <c r="A274"/>
      <c r="B274" s="12" t="s">
        <v>357</v>
      </c>
      <c r="C274" t="s">
        <v>378</v>
      </c>
      <c r="D274"/>
      <c r="E274"/>
      <c r="F274"/>
      <c r="G274"/>
      <c r="H274"/>
      <c r="P274"/>
      <c r="Q274" s="12" t="s">
        <v>357</v>
      </c>
      <c r="R274" t="s">
        <v>378</v>
      </c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35">
      <c r="A275"/>
      <c r="B275"/>
      <c r="C275" s="54" t="s">
        <v>359</v>
      </c>
      <c r="D275"/>
      <c r="E275"/>
      <c r="F275"/>
      <c r="G275"/>
      <c r="H275"/>
      <c r="P275"/>
      <c r="Q275"/>
      <c r="R275" s="54" t="s">
        <v>359</v>
      </c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35">
      <c r="A276"/>
      <c r="B276"/>
      <c r="C276"/>
      <c r="D276"/>
      <c r="E276"/>
      <c r="F276"/>
      <c r="G276"/>
      <c r="H276"/>
    </row>
    <row r="370" spans="4:14" ht="15" thickBot="1" x14ac:dyDescent="0.4"/>
    <row r="371" spans="4:14" ht="15" thickBot="1" x14ac:dyDescent="0.4">
      <c r="D371" s="10"/>
      <c r="E371" s="10"/>
      <c r="F371" s="10"/>
      <c r="G371" s="10"/>
      <c r="H371" s="10"/>
      <c r="I371" s="10"/>
      <c r="J371" s="14"/>
      <c r="K371" s="14"/>
      <c r="L371" s="14"/>
      <c r="M371" s="14"/>
      <c r="N371" s="14"/>
    </row>
  </sheetData>
  <sortState xmlns:xlrd2="http://schemas.microsoft.com/office/spreadsheetml/2017/richdata2" ref="G46:G95">
    <sortCondition ref="G46:G95"/>
  </sortState>
  <mergeCells count="32">
    <mergeCell ref="F181:O181"/>
    <mergeCell ref="A138:AE138"/>
    <mergeCell ref="K144:T144"/>
    <mergeCell ref="AD141:AH141"/>
    <mergeCell ref="A174:AE174"/>
    <mergeCell ref="AA176:AC176"/>
    <mergeCell ref="X15:AB15"/>
    <mergeCell ref="L18:M18"/>
    <mergeCell ref="J84:N84"/>
    <mergeCell ref="Q92:R92"/>
    <mergeCell ref="Q93:R93"/>
    <mergeCell ref="I82:K82"/>
    <mergeCell ref="I83:K83"/>
    <mergeCell ref="A30:AE30"/>
    <mergeCell ref="K46:M46"/>
    <mergeCell ref="S50:W50"/>
    <mergeCell ref="A63:AE63"/>
    <mergeCell ref="Q94:R94"/>
    <mergeCell ref="U69:AA69"/>
    <mergeCell ref="A96:AE96"/>
    <mergeCell ref="E117:I117"/>
    <mergeCell ref="M101:V101"/>
    <mergeCell ref="AC116:AF116"/>
    <mergeCell ref="B78:C78"/>
    <mergeCell ref="B79:C79"/>
    <mergeCell ref="E251:N251"/>
    <mergeCell ref="U250:AD250"/>
    <mergeCell ref="A211:AE211"/>
    <mergeCell ref="F217:J217"/>
    <mergeCell ref="P219:Y219"/>
    <mergeCell ref="AE217:AN217"/>
    <mergeCell ref="A244:AE2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kadam</dc:creator>
  <cp:lastModifiedBy>jayesh kadam</cp:lastModifiedBy>
  <dcterms:created xsi:type="dcterms:W3CDTF">2024-03-06T04:35:21Z</dcterms:created>
  <dcterms:modified xsi:type="dcterms:W3CDTF">2024-03-22T04:55:46Z</dcterms:modified>
</cp:coreProperties>
</file>