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Ravindra1\Desktop\Evaluation and share path\"/>
    </mc:Choice>
  </mc:AlternateContent>
  <bookViews>
    <workbookView xWindow="0" yWindow="0" windowWidth="20496" windowHeight="8916" tabRatio="591" activeTab="1"/>
  </bookViews>
  <sheets>
    <sheet name="Summary" sheetId="4" r:id="rId1"/>
    <sheet name="Overall Score" sheetId="8" r:id="rId2"/>
    <sheet name="Enablement" sheetId="5" r:id="rId3"/>
    <sheet name="Practice Check" sheetId="6" r:id="rId4"/>
    <sheet name="Final Check" sheetId="2" r:id="rId5"/>
    <sheet name="Evaluation Criteria" sheetId="7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5" l="1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L5" i="5"/>
  <c r="L6" i="5"/>
  <c r="L7" i="5"/>
  <c r="L8" i="5"/>
  <c r="L9" i="5"/>
  <c r="L10" i="5"/>
  <c r="L11" i="5"/>
  <c r="L12" i="5"/>
  <c r="AF12" i="5" s="1"/>
  <c r="L13" i="5"/>
  <c r="L14" i="5"/>
  <c r="L15" i="5"/>
  <c r="L16" i="5"/>
  <c r="AF16" i="5" s="1"/>
  <c r="L17" i="5"/>
  <c r="L18" i="5"/>
  <c r="L19" i="5"/>
  <c r="L20" i="5"/>
  <c r="AF20" i="5" s="1"/>
  <c r="L21" i="5"/>
  <c r="L22" i="5"/>
  <c r="L23" i="5"/>
  <c r="L24" i="5"/>
  <c r="AF24" i="5" s="1"/>
  <c r="L25" i="5"/>
  <c r="L26" i="5"/>
  <c r="L27" i="5"/>
  <c r="L28" i="5"/>
  <c r="L29" i="5"/>
  <c r="L30" i="5"/>
  <c r="L31" i="5"/>
  <c r="L32" i="5"/>
  <c r="AF32" i="5" s="1"/>
  <c r="L33" i="5"/>
  <c r="L3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AE30" i="5" s="1"/>
  <c r="K31" i="5"/>
  <c r="AE31" i="5" s="1"/>
  <c r="K32" i="5"/>
  <c r="AE32" i="5" s="1"/>
  <c r="K33" i="5"/>
  <c r="AE33" i="5" s="1"/>
  <c r="K34" i="5"/>
  <c r="AE34" i="5" s="1"/>
  <c r="F5" i="5"/>
  <c r="AF5" i="5" s="1"/>
  <c r="F6" i="5"/>
  <c r="AF6" i="5" s="1"/>
  <c r="F7" i="5"/>
  <c r="AF7" i="5" s="1"/>
  <c r="F8" i="5"/>
  <c r="F9" i="5"/>
  <c r="AF9" i="5" s="1"/>
  <c r="F10" i="5"/>
  <c r="AF10" i="5" s="1"/>
  <c r="F11" i="5"/>
  <c r="AF11" i="5" s="1"/>
  <c r="F12" i="5"/>
  <c r="F13" i="5"/>
  <c r="AF13" i="5" s="1"/>
  <c r="F14" i="5"/>
  <c r="AF14" i="5" s="1"/>
  <c r="F15" i="5"/>
  <c r="AF15" i="5" s="1"/>
  <c r="F16" i="5"/>
  <c r="F17" i="5"/>
  <c r="AF17" i="5" s="1"/>
  <c r="F18" i="5"/>
  <c r="AF18" i="5" s="1"/>
  <c r="F19" i="5"/>
  <c r="AF19" i="5" s="1"/>
  <c r="F20" i="5"/>
  <c r="F21" i="5"/>
  <c r="AF21" i="5" s="1"/>
  <c r="F22" i="5"/>
  <c r="AF22" i="5" s="1"/>
  <c r="F23" i="5"/>
  <c r="AF23" i="5" s="1"/>
  <c r="F24" i="5"/>
  <c r="F25" i="5"/>
  <c r="AF25" i="5" s="1"/>
  <c r="F26" i="5"/>
  <c r="AF26" i="5" s="1"/>
  <c r="F27" i="5"/>
  <c r="F28" i="5"/>
  <c r="F29" i="5"/>
  <c r="AF29" i="5" s="1"/>
  <c r="F30" i="5"/>
  <c r="AF30" i="5" s="1"/>
  <c r="F31" i="5"/>
  <c r="AF31" i="5" s="1"/>
  <c r="F32" i="5"/>
  <c r="F33" i="5"/>
  <c r="AF33" i="5" s="1"/>
  <c r="F34" i="5"/>
  <c r="AF34" i="5" s="1"/>
  <c r="E5" i="5"/>
  <c r="AE5" i="5" s="1"/>
  <c r="E6" i="5"/>
  <c r="AE6" i="5" s="1"/>
  <c r="E7" i="5"/>
  <c r="AE7" i="5" s="1"/>
  <c r="E8" i="5"/>
  <c r="AE8" i="5" s="1"/>
  <c r="E9" i="5"/>
  <c r="AE9" i="5" s="1"/>
  <c r="E10" i="5"/>
  <c r="AE10" i="5" s="1"/>
  <c r="E11" i="5"/>
  <c r="AE11" i="5" s="1"/>
  <c r="E12" i="5"/>
  <c r="AE12" i="5" s="1"/>
  <c r="E13" i="5"/>
  <c r="E14" i="5"/>
  <c r="AE14" i="5" s="1"/>
  <c r="E15" i="5"/>
  <c r="AE15" i="5" s="1"/>
  <c r="E16" i="5"/>
  <c r="AE16" i="5" s="1"/>
  <c r="E17" i="5"/>
  <c r="AE17" i="5" s="1"/>
  <c r="E18" i="5"/>
  <c r="AE18" i="5" s="1"/>
  <c r="E19" i="5"/>
  <c r="E20" i="5"/>
  <c r="AE20" i="5" s="1"/>
  <c r="E21" i="5"/>
  <c r="AE21" i="5" s="1"/>
  <c r="E22" i="5"/>
  <c r="AE22" i="5" s="1"/>
  <c r="E23" i="5"/>
  <c r="AE23" i="5" s="1"/>
  <c r="E24" i="5"/>
  <c r="AE24" i="5" s="1"/>
  <c r="E25" i="5"/>
  <c r="AE25" i="5" s="1"/>
  <c r="E26" i="5"/>
  <c r="E27" i="5"/>
  <c r="AE27" i="5" s="1"/>
  <c r="E28" i="5"/>
  <c r="AE28" i="5" s="1"/>
  <c r="E29" i="5"/>
  <c r="AE29" i="5" s="1"/>
  <c r="E30" i="5"/>
  <c r="E31" i="5"/>
  <c r="E32" i="5"/>
  <c r="E33" i="5"/>
  <c r="E34" i="5"/>
  <c r="AE4" i="5"/>
  <c r="X4" i="5"/>
  <c r="W4" i="5"/>
  <c r="AF8" i="5" l="1"/>
  <c r="AF27" i="5"/>
  <c r="AF28" i="5"/>
  <c r="AE19" i="5"/>
  <c r="AE26" i="5"/>
  <c r="AE13" i="5"/>
  <c r="F4" i="5"/>
  <c r="E4" i="5"/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5" i="2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5" i="6"/>
  <c r="L4" i="5" l="1"/>
  <c r="K4" i="5"/>
  <c r="AD4" i="5" l="1"/>
  <c r="AC4" i="5"/>
  <c r="E5" i="8"/>
  <c r="F5" i="8"/>
  <c r="F29" i="8"/>
  <c r="E26" i="8"/>
  <c r="F26" i="8"/>
  <c r="E27" i="8"/>
  <c r="F27" i="8"/>
  <c r="E28" i="8"/>
  <c r="F28" i="8"/>
  <c r="E29" i="8"/>
  <c r="E30" i="8"/>
  <c r="F30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AF4" i="5" l="1"/>
  <c r="AH5" i="5" s="1"/>
  <c r="AG6" i="5"/>
  <c r="C6" i="8" s="1"/>
  <c r="AG5" i="5"/>
  <c r="C5" i="8" s="1"/>
  <c r="AG34" i="5"/>
  <c r="AG33" i="5"/>
  <c r="AG32" i="5"/>
  <c r="AG31" i="5"/>
  <c r="AG30" i="5"/>
  <c r="C30" i="8" s="1"/>
  <c r="AG29" i="5"/>
  <c r="C29" i="8" s="1"/>
  <c r="AG28" i="5"/>
  <c r="C28" i="8" s="1"/>
  <c r="AG27" i="5"/>
  <c r="C27" i="8" s="1"/>
  <c r="AG26" i="5"/>
  <c r="C26" i="8" s="1"/>
  <c r="AG25" i="5"/>
  <c r="C25" i="8" s="1"/>
  <c r="AG24" i="5"/>
  <c r="C24" i="8" s="1"/>
  <c r="AG23" i="5"/>
  <c r="C23" i="8" s="1"/>
  <c r="AG22" i="5"/>
  <c r="C22" i="8" s="1"/>
  <c r="AG21" i="5"/>
  <c r="C21" i="8" s="1"/>
  <c r="AG20" i="5"/>
  <c r="C20" i="8" s="1"/>
  <c r="AG19" i="5"/>
  <c r="C19" i="8" s="1"/>
  <c r="AG18" i="5"/>
  <c r="C18" i="8" s="1"/>
  <c r="AG17" i="5"/>
  <c r="C17" i="8" s="1"/>
  <c r="AG16" i="5"/>
  <c r="C16" i="8" s="1"/>
  <c r="AG15" i="5"/>
  <c r="C15" i="8" s="1"/>
  <c r="AG14" i="5"/>
  <c r="C14" i="8" s="1"/>
  <c r="AG13" i="5"/>
  <c r="C13" i="8" s="1"/>
  <c r="AG12" i="5"/>
  <c r="C12" i="8" s="1"/>
  <c r="AG11" i="5"/>
  <c r="C11" i="8" s="1"/>
  <c r="AG10" i="5"/>
  <c r="C10" i="8" s="1"/>
  <c r="AG9" i="5"/>
  <c r="C9" i="8" s="1"/>
  <c r="AG8" i="5"/>
  <c r="C8" i="8" s="1"/>
  <c r="AG7" i="5"/>
  <c r="C7" i="8" s="1"/>
  <c r="AH6" i="5" l="1"/>
  <c r="D6" i="8" s="1"/>
  <c r="G6" i="8" s="1"/>
  <c r="AH7" i="5"/>
  <c r="D7" i="8" s="1"/>
  <c r="G7" i="8" s="1"/>
  <c r="AH8" i="5"/>
  <c r="D8" i="8" s="1"/>
  <c r="G8" i="8" s="1"/>
  <c r="AH9" i="5"/>
  <c r="D9" i="8" s="1"/>
  <c r="G9" i="8" s="1"/>
  <c r="AH10" i="5"/>
  <c r="D10" i="8" s="1"/>
  <c r="G10" i="8" s="1"/>
  <c r="AH11" i="5"/>
  <c r="D11" i="8" s="1"/>
  <c r="G11" i="8" s="1"/>
  <c r="AH12" i="5"/>
  <c r="D12" i="8" s="1"/>
  <c r="G12" i="8" s="1"/>
  <c r="AH13" i="5"/>
  <c r="D13" i="8" s="1"/>
  <c r="G13" i="8" s="1"/>
  <c r="H13" i="8" s="1"/>
  <c r="AH14" i="5"/>
  <c r="D14" i="8" s="1"/>
  <c r="G14" i="8" s="1"/>
  <c r="AH15" i="5"/>
  <c r="D15" i="8" s="1"/>
  <c r="G15" i="8" s="1"/>
  <c r="AH16" i="5"/>
  <c r="D16" i="8" s="1"/>
  <c r="G16" i="8" s="1"/>
  <c r="AH17" i="5"/>
  <c r="D17" i="8" s="1"/>
  <c r="G17" i="8" s="1"/>
  <c r="AH18" i="5"/>
  <c r="D18" i="8" s="1"/>
  <c r="G18" i="8" s="1"/>
  <c r="AH19" i="5"/>
  <c r="D19" i="8" s="1"/>
  <c r="G19" i="8" s="1"/>
  <c r="AH20" i="5"/>
  <c r="D20" i="8" s="1"/>
  <c r="G20" i="8" s="1"/>
  <c r="AH21" i="5"/>
  <c r="D21" i="8" s="1"/>
  <c r="G21" i="8" s="1"/>
  <c r="AH22" i="5"/>
  <c r="D22" i="8" s="1"/>
  <c r="G22" i="8" s="1"/>
  <c r="AH23" i="5"/>
  <c r="D23" i="8" s="1"/>
  <c r="G23" i="8" s="1"/>
  <c r="AH24" i="5"/>
  <c r="D24" i="8" s="1"/>
  <c r="G24" i="8" s="1"/>
  <c r="AH25" i="5"/>
  <c r="D25" i="8" s="1"/>
  <c r="G25" i="8" s="1"/>
  <c r="AH26" i="5"/>
  <c r="D26" i="8" s="1"/>
  <c r="G26" i="8" s="1"/>
  <c r="AH27" i="5"/>
  <c r="D27" i="8" s="1"/>
  <c r="G27" i="8" s="1"/>
  <c r="AH28" i="5"/>
  <c r="D28" i="8" s="1"/>
  <c r="G28" i="8" s="1"/>
  <c r="AH29" i="5"/>
  <c r="D29" i="8" s="1"/>
  <c r="G29" i="8" s="1"/>
  <c r="AH30" i="5"/>
  <c r="D30" i="8" s="1"/>
  <c r="G30" i="8" s="1"/>
  <c r="AH31" i="5"/>
  <c r="AH32" i="5"/>
  <c r="AH33" i="5"/>
  <c r="AH34" i="5"/>
  <c r="D5" i="8"/>
  <c r="G5" i="8" s="1"/>
</calcChain>
</file>

<file path=xl/sharedStrings.xml><?xml version="1.0" encoding="utf-8"?>
<sst xmlns="http://schemas.openxmlformats.org/spreadsheetml/2006/main" count="1112" uniqueCount="148">
  <si>
    <t>Module</t>
  </si>
  <si>
    <t>GenC - Web UI SPA</t>
  </si>
  <si>
    <t>Course</t>
  </si>
  <si>
    <t>FSE Developer</t>
  </si>
  <si>
    <t>Cohort</t>
  </si>
  <si>
    <t>Code</t>
  </si>
  <si>
    <t>Location</t>
  </si>
  <si>
    <t>Begin Date</t>
  </si>
  <si>
    <t>Coach ID</t>
  </si>
  <si>
    <t>Coach Name</t>
  </si>
  <si>
    <t>Facilitator Name</t>
  </si>
  <si>
    <t>Associate ID</t>
  </si>
  <si>
    <t>Associate Name</t>
  </si>
  <si>
    <t>Enablement</t>
  </si>
  <si>
    <t>Practice Check</t>
  </si>
  <si>
    <t>Final Check</t>
  </si>
  <si>
    <t>Total</t>
  </si>
  <si>
    <t>Status</t>
  </si>
  <si>
    <t>Feedback</t>
  </si>
  <si>
    <t>Hands-On</t>
  </si>
  <si>
    <t>Quiz</t>
  </si>
  <si>
    <t xml:space="preserve"> </t>
  </si>
  <si>
    <t>Maven</t>
  </si>
  <si>
    <t>Spring Core</t>
  </si>
  <si>
    <t>RESTful Web Service</t>
  </si>
  <si>
    <t>JWT</t>
  </si>
  <si>
    <t>Module Total</t>
  </si>
  <si>
    <t>Module Total %</t>
  </si>
  <si>
    <t>Bean Definition</t>
  </si>
  <si>
    <t>Inversion of Control</t>
  </si>
  <si>
    <t>GET</t>
  </si>
  <si>
    <t>Angular Integration</t>
  </si>
  <si>
    <t>POST / PUT</t>
  </si>
  <si>
    <t>DELETE</t>
  </si>
  <si>
    <t>Performance Testing with JMeter</t>
  </si>
  <si>
    <t>Spring Security &amp; JWT</t>
  </si>
  <si>
    <t>Integration with Angular</t>
  </si>
  <si>
    <t>Hands-On - # of hands on completed</t>
  </si>
  <si>
    <t>Quiz  - Final Score of quiz</t>
  </si>
  <si>
    <t>truYum</t>
  </si>
  <si>
    <t>Associate</t>
  </si>
  <si>
    <t>View Menu Item List</t>
  </si>
  <si>
    <t>Edit Menu Item</t>
  </si>
  <si>
    <t>Add to Cart</t>
  </si>
  <si>
    <t>View Cart</t>
  </si>
  <si>
    <t>Remove item from Cart</t>
  </si>
  <si>
    <t>Search Menu Item</t>
  </si>
  <si>
    <t>Signup</t>
  </si>
  <si>
    <t>Login / Logout</t>
  </si>
  <si>
    <t>Functional Completion</t>
  </si>
  <si>
    <t>Standards &amp; Best Practices</t>
  </si>
  <si>
    <t>Weightage</t>
  </si>
  <si>
    <t>Yes</t>
  </si>
  <si>
    <t>Movie Cruiser</t>
  </si>
  <si>
    <t>View Movie List</t>
  </si>
  <si>
    <t>Edit Movie</t>
  </si>
  <si>
    <t>Add to Favorites</t>
  </si>
  <si>
    <t>View Favorites</t>
  </si>
  <si>
    <t>Remove Favorite</t>
  </si>
  <si>
    <t>Search Movie</t>
  </si>
  <si>
    <t>Evaluation Area</t>
  </si>
  <si>
    <t>Criteria</t>
  </si>
  <si>
    <t>Detailed Description</t>
  </si>
  <si>
    <t>Spring RESTful Web Services</t>
  </si>
  <si>
    <t>Functional and Non Functional Completion</t>
  </si>
  <si>
    <t>All user stories implemented as rest api</t>
  </si>
  <si>
    <t>Check if the implementation is present for all user stories</t>
  </si>
  <si>
    <t>Performance Testing done for at least one rest api service</t>
  </si>
  <si>
    <t>JMeter configuration and testing done</t>
  </si>
  <si>
    <t>Mock MVC Testing done for sign up rest api</t>
  </si>
  <si>
    <t>Mock test classes present in the test folder and all the test cases are passed</t>
  </si>
  <si>
    <t>Java and Spring Standards</t>
  </si>
  <si>
    <t>Naming conventions followed</t>
  </si>
  <si>
    <t>Local variables created within methods should be in camel case</t>
  </si>
  <si>
    <t>Code formatting done in all files</t>
  </si>
  <si>
    <t>Check if all java source files are formatted as per Java standards. Configure code formatting in Eclipse for indentation with 4 spaces. Wrapping to be configured for 100 characters. Check if code formatting is applied using shortcut Ctrl + Shift + F.</t>
  </si>
  <si>
    <t>Files placed in the right folder and package structure</t>
  </si>
  <si>
    <t>Check if all java source files and properties files are present in the right folder.</t>
  </si>
  <si>
    <t>Never use System.out.println(), use logger.debug() instead</t>
  </si>
  <si>
    <t>Using find tool, identify if there is System.out.println() included anywhere in the program</t>
  </si>
  <si>
    <t>Include start and end logs in each method at info level</t>
  </si>
  <si>
    <t>Check the logs to find out if this is done as expected</t>
  </si>
  <si>
    <t>Include debug logs for data retrieval and flow</t>
  </si>
  <si>
    <t>Check if necessary debug logs are present within the method to log critical information that will be required to debug the code</t>
  </si>
  <si>
    <t>Each Rest Controller class should have URL defined at the class level using RequestMapping with appropriate domain entity name</t>
  </si>
  <si>
    <t>This is to ensure that the standard URL for rest api is applied correctly</t>
  </si>
  <si>
    <t>The URL definition should be in all lower case with words separated with hyphen.</t>
  </si>
  <si>
    <t>Check each URL to find out if this is applied correctly</t>
  </si>
  <si>
    <t xml:space="preserve">Method level URL definitions in rest controller should contain only the parameters and should not contain any other URL definition. </t>
  </si>
  <si>
    <t>This is to ensure that unwanted URLs are not defined at the method level and the standard is maintained.</t>
  </si>
  <si>
    <t>Apply the right http method based on the operation performed. POST for creation, PUT for updation, GET for reading data and DELETE for removing data.</t>
  </si>
  <si>
    <t>This should reflect what the operation that is being performed on the resource.</t>
  </si>
  <si>
    <t xml:space="preserve">Do not include any instances level variables in controller apart from service auto wiring. Remember that in production environment based on volume of usage, there is a good possibility a rest controller method might be invoked in parallel, having instance variables with user specific information will overwrite one over the over and might result in bad user experience. </t>
  </si>
  <si>
    <t>This ensure details are not mismatched between users</t>
  </si>
  <si>
    <t>799491</t>
  </si>
  <si>
    <t>Hemanth  Nallanchakravarthula</t>
  </si>
  <si>
    <t>799488</t>
  </si>
  <si>
    <t>Kowsik  Narravula</t>
  </si>
  <si>
    <t>799470</t>
  </si>
  <si>
    <t>Paleti Surya Teja</t>
  </si>
  <si>
    <t>799467</t>
  </si>
  <si>
    <t>Sai Nikhil Muvvala</t>
  </si>
  <si>
    <t>799460</t>
  </si>
  <si>
    <t>Laurence Finny Bob Gathala</t>
  </si>
  <si>
    <t>799495</t>
  </si>
  <si>
    <t>abhishek  sikarwar</t>
  </si>
  <si>
    <t>799463</t>
  </si>
  <si>
    <t>Sumanta  Ghosh</t>
  </si>
  <si>
    <t>799428</t>
  </si>
  <si>
    <t>Kavipriya  Ilango</t>
  </si>
  <si>
    <t>799416</t>
  </si>
  <si>
    <t>SHIVANGI  GULATI</t>
  </si>
  <si>
    <t>799443</t>
  </si>
  <si>
    <t>Arun  P M</t>
  </si>
  <si>
    <t>799439</t>
  </si>
  <si>
    <t>Dhana Prabha  Venkatesan</t>
  </si>
  <si>
    <t>799432</t>
  </si>
  <si>
    <t>Vidhya Sree  C</t>
  </si>
  <si>
    <t>799474</t>
  </si>
  <si>
    <t>Roshel  Infan</t>
  </si>
  <si>
    <t>799466</t>
  </si>
  <si>
    <t>Syamanth  Mocherla</t>
  </si>
  <si>
    <t>799457</t>
  </si>
  <si>
    <t>Divya Yamparala</t>
  </si>
  <si>
    <t>799486</t>
  </si>
  <si>
    <t>Thribhuvana Deepak Adari</t>
  </si>
  <si>
    <t>799357</t>
  </si>
  <si>
    <t>Sankalp Kishor Khawade</t>
  </si>
  <si>
    <t>799440</t>
  </si>
  <si>
    <t>Kavitha  Raman</t>
  </si>
  <si>
    <t>799469</t>
  </si>
  <si>
    <t>Hashwanth  Alla</t>
  </si>
  <si>
    <t>799468</t>
  </si>
  <si>
    <t>Viswa Teja  Challa</t>
  </si>
  <si>
    <t>799444</t>
  </si>
  <si>
    <t>Nitish Kumar Reddy Vintha</t>
  </si>
  <si>
    <t>799431</t>
  </si>
  <si>
    <t>PABBISETTY  ABHISHEK</t>
  </si>
  <si>
    <t>799355</t>
  </si>
  <si>
    <t>Ishita  Agnihotri</t>
  </si>
  <si>
    <t>799471</t>
  </si>
  <si>
    <t>Sri Naga Mahalakshmi Sowmya  Maturi</t>
  </si>
  <si>
    <t>799487</t>
  </si>
  <si>
    <t xml:space="preserve"> Bharath Kudumula</t>
  </si>
  <si>
    <t>HYD19IJ002</t>
  </si>
  <si>
    <t>Hyderabad</t>
  </si>
  <si>
    <t>No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</si>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</sst>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indexed="8"/>
      <name val="Times New Roman"/>
      <family val="1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DEBF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/>
  </cellStyleXfs>
  <cellXfs count="102">
    <xf numFmtId="0" fontId="0" fillId="0" borderId="0" xfId="0"/>
    <xf numFmtId="0" fontId="0" fillId="0" borderId="1" xfId="0" applyBorder="1"/>
    <xf numFmtId="9" fontId="1" fillId="0" borderId="1" xfId="0" applyNumberFormat="1" applyFont="1" applyBorder="1" applyAlignment="1">
      <alignment horizontal="center" vertical="top" wrapText="1"/>
    </xf>
    <xf numFmtId="9" fontId="0" fillId="0" borderId="1" xfId="1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0" xfId="0" applyFont="1"/>
    <xf numFmtId="0" fontId="1" fillId="4" borderId="1" xfId="0" applyFont="1" applyFill="1" applyBorder="1" applyAlignment="1">
      <alignment horizontal="center" wrapText="1"/>
    </xf>
    <xf numFmtId="0" fontId="1" fillId="4" borderId="1" xfId="1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" fontId="1" fillId="0" borderId="1" xfId="1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1" fontId="1" fillId="0" borderId="8" xfId="1" applyNumberFormat="1" applyFont="1" applyFill="1" applyBorder="1" applyAlignment="1">
      <alignment horizontal="center" vertical="top" wrapText="1"/>
    </xf>
    <xf numFmtId="9" fontId="1" fillId="0" borderId="8" xfId="1" applyFont="1" applyFill="1" applyBorder="1" applyAlignment="1">
      <alignment horizontal="center" vertical="top" wrapText="1"/>
    </xf>
    <xf numFmtId="9" fontId="1" fillId="0" borderId="1" xfId="0" applyNumberFormat="1" applyFont="1" applyBorder="1" applyAlignment="1">
      <alignment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wrapText="1"/>
    </xf>
    <xf numFmtId="9" fontId="1" fillId="2" borderId="1" xfId="1" applyFont="1" applyFill="1" applyBorder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6" borderId="1" xfId="0" applyFont="1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8" borderId="15" xfId="0" applyFont="1" applyFill="1" applyBorder="1" applyAlignment="1">
      <alignment vertical="center" wrapText="1"/>
    </xf>
    <xf numFmtId="0" fontId="0" fillId="8" borderId="15" xfId="0" applyFill="1" applyBorder="1" applyAlignment="1">
      <alignment vertical="center" wrapText="1"/>
    </xf>
    <xf numFmtId="0" fontId="8" fillId="0" borderId="0" xfId="2"/>
    <xf numFmtId="0" fontId="8" fillId="0" borderId="1" xfId="2" applyBorder="1"/>
    <xf numFmtId="0" fontId="8" fillId="0" borderId="4" xfId="2" applyBorder="1"/>
    <xf numFmtId="0" fontId="0" fillId="0" borderId="1" xfId="0" applyBorder="1" applyAlignment="1">
      <alignment horizontal="right" wrapText="1"/>
    </xf>
    <xf numFmtId="0" fontId="8" fillId="0" borderId="0" xfId="2"/>
    <xf numFmtId="0" fontId="8" fillId="0" borderId="0" xfId="2"/>
    <xf numFmtId="0" fontId="8" fillId="0" borderId="0" xfId="2"/>
    <xf numFmtId="0" fontId="8" fillId="0" borderId="0" xfId="2"/>
    <xf numFmtId="0" fontId="8" fillId="0" borderId="0" xfId="2"/>
    <xf numFmtId="0" fontId="8" fillId="0" borderId="0" xfId="2"/>
    <xf numFmtId="0" fontId="8" fillId="0" borderId="0" xfId="2"/>
    <xf numFmtId="0" fontId="8" fillId="0" borderId="0" xfId="2"/>
    <xf numFmtId="0" fontId="8" fillId="0" borderId="5" xfId="2" applyBorder="1"/>
    <xf numFmtId="0" fontId="8" fillId="0" borderId="0" xfId="2"/>
    <xf numFmtId="0" fontId="8" fillId="0" borderId="0" xfId="2"/>
    <xf numFmtId="0" fontId="8" fillId="0" borderId="0" xfId="2"/>
    <xf numFmtId="0" fontId="8" fillId="0" borderId="0" xfId="2"/>
    <xf numFmtId="0" fontId="0" fillId="0" borderId="1" xfId="0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4" borderId="1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90" zoomScaleNormal="90" workbookViewId="0">
      <selection activeCell="C14" sqref="C14"/>
    </sheetView>
  </sheetViews>
  <sheetFormatPr defaultRowHeight="14.4" x14ac:dyDescent="0.3"/>
  <cols>
    <col min="1" max="1" width="15.6640625" bestFit="1" customWidth="1"/>
    <col min="2" max="2" width="19.33203125" bestFit="1" customWidth="1"/>
    <col min="3" max="3" width="11" bestFit="1" customWidth="1"/>
  </cols>
  <sheetData>
    <row r="1" spans="1:2" x14ac:dyDescent="0.3">
      <c r="A1" s="4" t="s">
        <v>0</v>
      </c>
      <c r="B1" t="s">
        <v>1</v>
      </c>
    </row>
    <row r="2" spans="1:2" x14ac:dyDescent="0.3">
      <c r="A2" s="4" t="s">
        <v>2</v>
      </c>
      <c r="B2" t="s">
        <v>3</v>
      </c>
    </row>
    <row r="3" spans="1:2" x14ac:dyDescent="0.3">
      <c r="A3" s="4"/>
    </row>
    <row r="4" spans="1:2" x14ac:dyDescent="0.3">
      <c r="A4" s="10" t="s">
        <v>4</v>
      </c>
    </row>
    <row r="5" spans="1:2" x14ac:dyDescent="0.3">
      <c r="A5" s="4" t="s">
        <v>5</v>
      </c>
      <c r="B5" t="s">
        <v>144</v>
      </c>
    </row>
    <row r="6" spans="1:2" x14ac:dyDescent="0.3">
      <c r="A6" s="4" t="s">
        <v>6</v>
      </c>
      <c r="B6" t="s">
        <v>145</v>
      </c>
    </row>
    <row r="7" spans="1:2" x14ac:dyDescent="0.3">
      <c r="A7" s="4" t="s">
        <v>7</v>
      </c>
    </row>
    <row r="8" spans="1:2" x14ac:dyDescent="0.3">
      <c r="A8" s="4"/>
    </row>
    <row r="9" spans="1:2" x14ac:dyDescent="0.3">
      <c r="A9" s="4" t="s">
        <v>8</v>
      </c>
    </row>
    <row r="10" spans="1:2" x14ac:dyDescent="0.3">
      <c r="A10" s="4" t="s">
        <v>9</v>
      </c>
    </row>
    <row r="12" spans="1:2" x14ac:dyDescent="0.3">
      <c r="A12" s="4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4" workbookViewId="0">
      <selection activeCell="B5" sqref="B5:B29"/>
    </sheetView>
  </sheetViews>
  <sheetFormatPr defaultRowHeight="14.4" x14ac:dyDescent="0.3"/>
  <cols>
    <col min="1" max="2" width="17" customWidth="1"/>
    <col min="3" max="8" width="17.88671875" customWidth="1"/>
    <col min="9" max="9" width="36.5546875" customWidth="1"/>
  </cols>
  <sheetData>
    <row r="1" spans="1:9" x14ac:dyDescent="0.3">
      <c r="A1" s="65" t="s">
        <v>11</v>
      </c>
      <c r="B1" s="65" t="s">
        <v>12</v>
      </c>
      <c r="C1" s="68" t="s">
        <v>13</v>
      </c>
      <c r="D1" s="68"/>
      <c r="E1" s="69" t="s">
        <v>14</v>
      </c>
      <c r="F1" s="69" t="s">
        <v>15</v>
      </c>
      <c r="G1" s="65" t="s">
        <v>16</v>
      </c>
      <c r="H1" s="65" t="s">
        <v>17</v>
      </c>
      <c r="I1" s="65" t="s">
        <v>18</v>
      </c>
    </row>
    <row r="2" spans="1:9" s="5" customFormat="1" x14ac:dyDescent="0.3">
      <c r="A2" s="66"/>
      <c r="B2" s="66"/>
      <c r="C2" s="37" t="s">
        <v>19</v>
      </c>
      <c r="D2" s="37" t="s">
        <v>20</v>
      </c>
      <c r="E2" s="69"/>
      <c r="F2" s="69"/>
      <c r="G2" s="66"/>
      <c r="H2" s="66"/>
      <c r="I2" s="66"/>
    </row>
    <row r="3" spans="1:9" s="5" customFormat="1" x14ac:dyDescent="0.3">
      <c r="A3" s="66"/>
      <c r="B3" s="66"/>
      <c r="C3" s="71">
        <v>0.15</v>
      </c>
      <c r="D3" s="71">
        <v>0.15</v>
      </c>
      <c r="E3" s="71">
        <v>0.2</v>
      </c>
      <c r="F3" s="71">
        <v>0.5</v>
      </c>
      <c r="G3" s="66"/>
      <c r="H3" s="66"/>
      <c r="I3" s="66"/>
    </row>
    <row r="4" spans="1:9" s="5" customFormat="1" x14ac:dyDescent="0.3">
      <c r="A4" s="70"/>
      <c r="B4" s="70"/>
      <c r="C4" s="72"/>
      <c r="D4" s="72"/>
      <c r="E4" s="72"/>
      <c r="F4" s="72"/>
      <c r="G4" s="67"/>
      <c r="H4" s="67"/>
      <c r="I4" s="67"/>
    </row>
    <row r="5" spans="1:9" x14ac:dyDescent="0.3">
      <c r="A5" s="1" t="s">
        <v>94</v>
      </c>
      <c r="B5" s="1" t="s">
        <v>95</v>
      </c>
      <c r="C5" s="18">
        <f>Enablement!AG5</f>
        <v>1</v>
      </c>
      <c r="D5" s="18">
        <f>Enablement!AH5</f>
        <v>0.99167000000000005</v>
      </c>
      <c r="E5" s="18">
        <f>'Practice Check'!R5</f>
        <v>0.77500000000000002</v>
      </c>
      <c r="F5" s="18">
        <f>'Final Check'!R5</f>
        <v>0.77500000000000002</v>
      </c>
      <c r="G5" s="18">
        <f>C5*C$3+D5*D$3+E5*E$3+F5*F$3</f>
        <v>0.84125050000000012</v>
      </c>
      <c r="H5" s="18" t="s">
        <v>147</v>
      </c>
      <c r="I5" s="6"/>
    </row>
    <row r="6" spans="1:9" x14ac:dyDescent="0.3">
      <c r="A6" s="1" t="s">
        <v>96</v>
      </c>
      <c r="B6" s="1" t="s">
        <v>97</v>
      </c>
      <c r="C6" s="18">
        <f>Enablement!AG6</f>
        <v>1</v>
      </c>
      <c r="D6" s="18">
        <f>Enablement!AH6</f>
        <v>0.98732000000000009</v>
      </c>
      <c r="E6" s="18">
        <f>'Practice Check'!R6</f>
        <v>0.77500000000000002</v>
      </c>
      <c r="F6" s="18">
        <f>'Final Check'!R6</f>
        <v>0.77500000000000002</v>
      </c>
      <c r="G6" s="18">
        <f>C6*C$3+D6*D$3+E6*E$3+F6*F$3</f>
        <v>0.84059799999999996</v>
      </c>
      <c r="H6" s="18" t="s">
        <v>147</v>
      </c>
      <c r="I6" s="6"/>
    </row>
    <row r="7" spans="1:9" x14ac:dyDescent="0.3">
      <c r="A7" s="1" t="s">
        <v>98</v>
      </c>
      <c r="B7" s="1" t="s">
        <v>99</v>
      </c>
      <c r="C7" s="18">
        <f>Enablement!AG7</f>
        <v>1</v>
      </c>
      <c r="D7" s="18">
        <f>Enablement!AH7</f>
        <v>0.99167000000000005</v>
      </c>
      <c r="E7" s="18">
        <f>'Practice Check'!R7</f>
        <v>0.77500000000000002</v>
      </c>
      <c r="F7" s="18">
        <f>'Final Check'!R7</f>
        <v>0.77500000000000002</v>
      </c>
      <c r="G7" s="18">
        <f t="shared" ref="G7:G25" si="0">C7*C$3+D7*D$3+E7*E$3+F7*F$3</f>
        <v>0.84125050000000012</v>
      </c>
      <c r="H7" s="18" t="s">
        <v>147</v>
      </c>
      <c r="I7" s="6"/>
    </row>
    <row r="8" spans="1:9" x14ac:dyDescent="0.3">
      <c r="A8" s="1" t="s">
        <v>100</v>
      </c>
      <c r="B8" s="1" t="s">
        <v>101</v>
      </c>
      <c r="C8" s="18">
        <f>Enablement!AG8</f>
        <v>0.98181818181818181</v>
      </c>
      <c r="D8" s="18">
        <f>Enablement!AH8</f>
        <v>0.97738000000000003</v>
      </c>
      <c r="E8" s="18">
        <f>'Practice Check'!R8</f>
        <v>0.77500000000000002</v>
      </c>
      <c r="F8" s="18">
        <f>'Final Check'!R8</f>
        <v>0.77500000000000002</v>
      </c>
      <c r="G8" s="18">
        <f t="shared" si="0"/>
        <v>0.83637972727272736</v>
      </c>
      <c r="H8" s="18" t="s">
        <v>147</v>
      </c>
      <c r="I8" s="6"/>
    </row>
    <row r="9" spans="1:9" x14ac:dyDescent="0.3">
      <c r="A9" s="1" t="s">
        <v>102</v>
      </c>
      <c r="B9" s="1" t="s">
        <v>103</v>
      </c>
      <c r="C9" s="18">
        <f>Enablement!AG9</f>
        <v>1</v>
      </c>
      <c r="D9" s="18">
        <f>Enablement!AH9</f>
        <v>0.99167000000000005</v>
      </c>
      <c r="E9" s="18">
        <f>'Practice Check'!R9</f>
        <v>0.77500000000000002</v>
      </c>
      <c r="F9" s="18">
        <f>'Final Check'!R9</f>
        <v>0.77500000000000002</v>
      </c>
      <c r="G9" s="18">
        <f t="shared" si="0"/>
        <v>0.84125050000000012</v>
      </c>
      <c r="H9" s="18" t="s">
        <v>147</v>
      </c>
      <c r="I9" s="6"/>
    </row>
    <row r="10" spans="1:9" x14ac:dyDescent="0.3">
      <c r="A10" s="1" t="s">
        <v>104</v>
      </c>
      <c r="B10" s="1" t="s">
        <v>105</v>
      </c>
      <c r="C10" s="18">
        <f>Enablement!AG10</f>
        <v>1</v>
      </c>
      <c r="D10" s="18">
        <f>Enablement!AH10</f>
        <v>0.99167000000000005</v>
      </c>
      <c r="E10" s="18">
        <f>'Practice Check'!R10</f>
        <v>0.77500000000000002</v>
      </c>
      <c r="F10" s="18">
        <f>'Final Check'!R10</f>
        <v>0.77500000000000002</v>
      </c>
      <c r="G10" s="18">
        <f t="shared" si="0"/>
        <v>0.84125050000000012</v>
      </c>
      <c r="H10" s="18" t="s">
        <v>147</v>
      </c>
      <c r="I10" s="6"/>
    </row>
    <row r="11" spans="1:9" x14ac:dyDescent="0.3">
      <c r="A11" s="1" t="s">
        <v>106</v>
      </c>
      <c r="B11" s="1" t="s">
        <v>107</v>
      </c>
      <c r="C11" s="18">
        <f>Enablement!AG11</f>
        <v>1</v>
      </c>
      <c r="D11" s="18">
        <f>Enablement!AH11</f>
        <v>0.98297000000000001</v>
      </c>
      <c r="E11" s="18">
        <f>'Practice Check'!R11</f>
        <v>0.77500000000000002</v>
      </c>
      <c r="F11" s="18">
        <f>'Final Check'!R11</f>
        <v>0.77500000000000002</v>
      </c>
      <c r="G11" s="18">
        <f t="shared" si="0"/>
        <v>0.83994550000000001</v>
      </c>
      <c r="H11" s="18" t="s">
        <v>147</v>
      </c>
      <c r="I11" s="6"/>
    </row>
    <row r="12" spans="1:9" x14ac:dyDescent="0.3">
      <c r="A12" s="1" t="s">
        <v>108</v>
      </c>
      <c r="B12" s="1" t="s">
        <v>109</v>
      </c>
      <c r="C12" s="18">
        <f>Enablement!AG12</f>
        <v>1</v>
      </c>
      <c r="D12" s="18">
        <f>Enablement!AH12</f>
        <v>0.99167000000000005</v>
      </c>
      <c r="E12" s="18">
        <f>'Practice Check'!R12</f>
        <v>0.77500000000000002</v>
      </c>
      <c r="F12" s="18">
        <f>'Final Check'!R12</f>
        <v>0.77500000000000002</v>
      </c>
      <c r="G12" s="18">
        <f t="shared" si="0"/>
        <v>0.84125050000000012</v>
      </c>
      <c r="H12" s="18" t="s">
        <v>147</v>
      </c>
      <c r="I12" s="6"/>
    </row>
    <row r="13" spans="1:9" x14ac:dyDescent="0.3">
      <c r="A13" s="1" t="s">
        <v>110</v>
      </c>
      <c r="B13" s="1" t="s">
        <v>111</v>
      </c>
      <c r="C13" s="18">
        <f>Enablement!AG13</f>
        <v>0</v>
      </c>
      <c r="D13" s="18">
        <f>Enablement!AH13</f>
        <v>0</v>
      </c>
      <c r="E13" s="18">
        <f>'Practice Check'!R13</f>
        <v>0</v>
      </c>
      <c r="F13" s="18">
        <f>'Final Check'!R13</f>
        <v>0</v>
      </c>
      <c r="G13" s="18">
        <f t="shared" si="0"/>
        <v>0</v>
      </c>
      <c r="H13" s="18" t="str">
        <f t="shared" ref="H13" si="1">IF(G13&lt;70,"Not Completed","Completed")</f>
        <v>Not Completed</v>
      </c>
      <c r="I13" s="6"/>
    </row>
    <row r="14" spans="1:9" x14ac:dyDescent="0.3">
      <c r="A14" s="1" t="s">
        <v>112</v>
      </c>
      <c r="B14" s="1" t="s">
        <v>113</v>
      </c>
      <c r="C14" s="18">
        <f>Enablement!AG14</f>
        <v>1</v>
      </c>
      <c r="D14" s="18">
        <f>Enablement!AH14</f>
        <v>0.99167000000000005</v>
      </c>
      <c r="E14" s="18">
        <f>'Practice Check'!R14</f>
        <v>0.77500000000000002</v>
      </c>
      <c r="F14" s="18">
        <f>'Final Check'!R14</f>
        <v>0.77500000000000002</v>
      </c>
      <c r="G14" s="18">
        <f t="shared" si="0"/>
        <v>0.84125050000000012</v>
      </c>
      <c r="H14" s="18" t="s">
        <v>147</v>
      </c>
      <c r="I14" s="6"/>
    </row>
    <row r="15" spans="1:9" x14ac:dyDescent="0.3">
      <c r="A15" s="1" t="s">
        <v>114</v>
      </c>
      <c r="B15" s="1" t="s">
        <v>115</v>
      </c>
      <c r="C15" s="18">
        <f>Enablement!AG15</f>
        <v>1</v>
      </c>
      <c r="D15" s="18">
        <f>Enablement!AH15</f>
        <v>0.98332999999999993</v>
      </c>
      <c r="E15" s="18">
        <f>'Practice Check'!R15</f>
        <v>0.77500000000000002</v>
      </c>
      <c r="F15" s="18">
        <f>'Final Check'!R15</f>
        <v>0.77500000000000002</v>
      </c>
      <c r="G15" s="18">
        <f t="shared" si="0"/>
        <v>0.83999950000000001</v>
      </c>
      <c r="H15" s="18" t="s">
        <v>147</v>
      </c>
      <c r="I15" s="6"/>
    </row>
    <row r="16" spans="1:9" x14ac:dyDescent="0.3">
      <c r="A16" s="1" t="s">
        <v>116</v>
      </c>
      <c r="B16" s="1" t="s">
        <v>117</v>
      </c>
      <c r="C16" s="18">
        <f>Enablement!AG16</f>
        <v>1</v>
      </c>
      <c r="D16" s="18">
        <f>Enablement!AH16</f>
        <v>0.99167000000000005</v>
      </c>
      <c r="E16" s="18">
        <f>'Practice Check'!R16</f>
        <v>0.77500000000000002</v>
      </c>
      <c r="F16" s="18">
        <f>'Final Check'!R16</f>
        <v>0.77500000000000002</v>
      </c>
      <c r="G16" s="18">
        <f t="shared" si="0"/>
        <v>0.84125050000000012</v>
      </c>
      <c r="H16" s="18" t="s">
        <v>147</v>
      </c>
      <c r="I16" s="6"/>
    </row>
    <row r="17" spans="1:9" x14ac:dyDescent="0.3">
      <c r="A17" s="1" t="s">
        <v>118</v>
      </c>
      <c r="B17" s="1" t="s">
        <v>119</v>
      </c>
      <c r="C17" s="18">
        <f>Enablement!AG17</f>
        <v>1</v>
      </c>
      <c r="D17" s="18">
        <f>Enablement!AH17</f>
        <v>0.99167000000000005</v>
      </c>
      <c r="E17" s="18">
        <f>'Practice Check'!R17</f>
        <v>0.77500000000000002</v>
      </c>
      <c r="F17" s="18">
        <f>'Final Check'!R17</f>
        <v>0.77500000000000002</v>
      </c>
      <c r="G17" s="18">
        <f t="shared" si="0"/>
        <v>0.84125050000000012</v>
      </c>
      <c r="H17" s="18" t="s">
        <v>147</v>
      </c>
      <c r="I17" s="6"/>
    </row>
    <row r="18" spans="1:9" x14ac:dyDescent="0.3">
      <c r="A18" s="1" t="s">
        <v>120</v>
      </c>
      <c r="B18" s="1" t="s">
        <v>121</v>
      </c>
      <c r="C18" s="18">
        <f>Enablement!AG18</f>
        <v>1</v>
      </c>
      <c r="D18" s="18">
        <f>Enablement!AH18</f>
        <v>0.99167000000000005</v>
      </c>
      <c r="E18" s="18">
        <f>'Practice Check'!R18</f>
        <v>0.77500000000000002</v>
      </c>
      <c r="F18" s="18">
        <f>'Final Check'!R18</f>
        <v>0.77500000000000002</v>
      </c>
      <c r="G18" s="18">
        <f t="shared" si="0"/>
        <v>0.84125050000000012</v>
      </c>
      <c r="H18" s="18" t="s">
        <v>147</v>
      </c>
      <c r="I18" s="6"/>
    </row>
    <row r="19" spans="1:9" x14ac:dyDescent="0.3">
      <c r="A19" s="1" t="s">
        <v>122</v>
      </c>
      <c r="B19" s="1" t="s">
        <v>123</v>
      </c>
      <c r="C19" s="18">
        <f>Enablement!AG19</f>
        <v>0.96363636363636362</v>
      </c>
      <c r="D19" s="18">
        <f>Enablement!AH19</f>
        <v>0.99167000000000005</v>
      </c>
      <c r="E19" s="18">
        <f>'Practice Check'!R19</f>
        <v>0.77500000000000002</v>
      </c>
      <c r="F19" s="18">
        <f>'Final Check'!R19</f>
        <v>0.77500000000000002</v>
      </c>
      <c r="G19" s="18">
        <f t="shared" si="0"/>
        <v>0.83579595454545452</v>
      </c>
      <c r="H19" s="18" t="s">
        <v>147</v>
      </c>
      <c r="I19" s="6"/>
    </row>
    <row r="20" spans="1:9" x14ac:dyDescent="0.3">
      <c r="A20" s="1" t="s">
        <v>124</v>
      </c>
      <c r="B20" s="1" t="s">
        <v>125</v>
      </c>
      <c r="C20" s="18">
        <f>Enablement!AG20</f>
        <v>0.96363636363636362</v>
      </c>
      <c r="D20" s="18">
        <f>Enablement!AH20</f>
        <v>0.99167000000000005</v>
      </c>
      <c r="E20" s="18">
        <f>'Practice Check'!R20</f>
        <v>0.77500000000000002</v>
      </c>
      <c r="F20" s="18">
        <f>'Final Check'!R20</f>
        <v>0.77500000000000002</v>
      </c>
      <c r="G20" s="18">
        <f t="shared" si="0"/>
        <v>0.83579595454545452</v>
      </c>
      <c r="H20" s="18" t="s">
        <v>147</v>
      </c>
      <c r="I20" s="6"/>
    </row>
    <row r="21" spans="1:9" x14ac:dyDescent="0.3">
      <c r="A21" s="1" t="s">
        <v>126</v>
      </c>
      <c r="B21" s="1" t="s">
        <v>127</v>
      </c>
      <c r="C21" s="18">
        <f>Enablement!AG21</f>
        <v>1</v>
      </c>
      <c r="D21" s="18">
        <f>Enablement!AH21</f>
        <v>0.98453000000000013</v>
      </c>
      <c r="E21" s="18">
        <f>'Practice Check'!R21</f>
        <v>0.85</v>
      </c>
      <c r="F21" s="18">
        <f>'Final Check'!R21</f>
        <v>0.85</v>
      </c>
      <c r="G21" s="18">
        <f t="shared" si="0"/>
        <v>0.89267950000000007</v>
      </c>
      <c r="H21" s="18" t="s">
        <v>147</v>
      </c>
      <c r="I21" s="6"/>
    </row>
    <row r="22" spans="1:9" x14ac:dyDescent="0.3">
      <c r="A22" s="1" t="s">
        <v>128</v>
      </c>
      <c r="B22" s="1" t="s">
        <v>129</v>
      </c>
      <c r="C22" s="18">
        <f>Enablement!AG22</f>
        <v>1</v>
      </c>
      <c r="D22" s="18">
        <f>Enablement!AH22</f>
        <v>0.99167000000000005</v>
      </c>
      <c r="E22" s="18">
        <f>'Practice Check'!R22</f>
        <v>0.7</v>
      </c>
      <c r="F22" s="18">
        <f>'Final Check'!R22</f>
        <v>0.7</v>
      </c>
      <c r="G22" s="18">
        <f t="shared" si="0"/>
        <v>0.78875050000000002</v>
      </c>
      <c r="H22" s="18" t="s">
        <v>147</v>
      </c>
      <c r="I22" s="6"/>
    </row>
    <row r="23" spans="1:9" x14ac:dyDescent="0.3">
      <c r="A23" s="1" t="s">
        <v>130</v>
      </c>
      <c r="B23" s="1" t="s">
        <v>131</v>
      </c>
      <c r="C23" s="18">
        <f>Enablement!AG23</f>
        <v>0.96363636363636362</v>
      </c>
      <c r="D23" s="18">
        <f>Enablement!AH23</f>
        <v>0.97927000000000008</v>
      </c>
      <c r="E23" s="18">
        <f>'Practice Check'!R23</f>
        <v>0.77500000000000002</v>
      </c>
      <c r="F23" s="18">
        <f>'Final Check'!R23</f>
        <v>0.77500000000000002</v>
      </c>
      <c r="G23" s="18">
        <f t="shared" si="0"/>
        <v>0.83393595454545455</v>
      </c>
      <c r="H23" s="18" t="s">
        <v>147</v>
      </c>
      <c r="I23" s="6"/>
    </row>
    <row r="24" spans="1:9" x14ac:dyDescent="0.3">
      <c r="A24" s="1" t="s">
        <v>132</v>
      </c>
      <c r="B24" s="1" t="s">
        <v>133</v>
      </c>
      <c r="C24" s="18">
        <f>Enablement!AG24</f>
        <v>1</v>
      </c>
      <c r="D24" s="18">
        <f>Enablement!AH24</f>
        <v>0.99167000000000005</v>
      </c>
      <c r="E24" s="18">
        <f>'Practice Check'!R24</f>
        <v>0.77500000000000002</v>
      </c>
      <c r="F24" s="18">
        <f>'Final Check'!R24</f>
        <v>0.77500000000000002</v>
      </c>
      <c r="G24" s="18">
        <f t="shared" si="0"/>
        <v>0.84125050000000012</v>
      </c>
      <c r="H24" s="18" t="s">
        <v>147</v>
      </c>
      <c r="I24" s="6"/>
    </row>
    <row r="25" spans="1:9" x14ac:dyDescent="0.3">
      <c r="A25" s="1" t="s">
        <v>134</v>
      </c>
      <c r="B25" s="1" t="s">
        <v>135</v>
      </c>
      <c r="C25" s="18">
        <f>Enablement!AG25</f>
        <v>1</v>
      </c>
      <c r="D25" s="18">
        <f>Enablement!AH25</f>
        <v>0.99167000000000005</v>
      </c>
      <c r="E25" s="18">
        <f>'Practice Check'!R25</f>
        <v>0.77500000000000002</v>
      </c>
      <c r="F25" s="18">
        <f>'Final Check'!R25</f>
        <v>0.77500000000000002</v>
      </c>
      <c r="G25" s="18">
        <f t="shared" si="0"/>
        <v>0.84125050000000012</v>
      </c>
      <c r="H25" s="18" t="s">
        <v>147</v>
      </c>
      <c r="I25" s="6"/>
    </row>
    <row r="26" spans="1:9" x14ac:dyDescent="0.3">
      <c r="A26" s="1" t="s">
        <v>136</v>
      </c>
      <c r="B26" s="1" t="s">
        <v>137</v>
      </c>
      <c r="C26" s="18">
        <f>Enablement!AG26</f>
        <v>1</v>
      </c>
      <c r="D26" s="18">
        <f>Enablement!AH26</f>
        <v>0.97738000000000014</v>
      </c>
      <c r="E26" s="18">
        <f>'Practice Check'!R26</f>
        <v>0.85</v>
      </c>
      <c r="F26" s="18">
        <f>'Final Check'!R26</f>
        <v>0.85</v>
      </c>
      <c r="G26" s="18">
        <f t="shared" ref="G26:G30" si="2">C26*C$3+D26*D$3+E26*E$3+F26*F$3</f>
        <v>0.89160700000000004</v>
      </c>
      <c r="H26" s="18" t="s">
        <v>147</v>
      </c>
      <c r="I26" s="6"/>
    </row>
    <row r="27" spans="1:9" x14ac:dyDescent="0.3">
      <c r="A27" s="1" t="s">
        <v>138</v>
      </c>
      <c r="B27" s="1" t="s">
        <v>139</v>
      </c>
      <c r="C27" s="18">
        <f>Enablement!AG27</f>
        <v>1</v>
      </c>
      <c r="D27" s="18">
        <f>Enablement!AH27</f>
        <v>0.98732000000000009</v>
      </c>
      <c r="E27" s="18">
        <f>'Practice Check'!R27</f>
        <v>0.77500000000000002</v>
      </c>
      <c r="F27" s="18">
        <f>'Final Check'!R27</f>
        <v>0.77500000000000002</v>
      </c>
      <c r="G27" s="18">
        <f t="shared" si="2"/>
        <v>0.84059799999999996</v>
      </c>
      <c r="H27" s="18" t="s">
        <v>147</v>
      </c>
      <c r="I27" s="6"/>
    </row>
    <row r="28" spans="1:9" x14ac:dyDescent="0.3">
      <c r="A28" s="1" t="s">
        <v>140</v>
      </c>
      <c r="B28" s="1" t="s">
        <v>141</v>
      </c>
      <c r="C28" s="18">
        <f>Enablement!AG28</f>
        <v>1</v>
      </c>
      <c r="D28" s="18">
        <f>Enablement!AH28</f>
        <v>0.98018000000000005</v>
      </c>
      <c r="E28" s="18">
        <f>'Practice Check'!R28</f>
        <v>0.77500000000000002</v>
      </c>
      <c r="F28" s="18">
        <f>'Final Check'!R28</f>
        <v>0.77500000000000002</v>
      </c>
      <c r="G28" s="18">
        <f t="shared" si="2"/>
        <v>0.83952700000000002</v>
      </c>
      <c r="H28" s="18" t="s">
        <v>147</v>
      </c>
      <c r="I28" s="6"/>
    </row>
    <row r="29" spans="1:9" x14ac:dyDescent="0.3">
      <c r="A29" s="1" t="s">
        <v>142</v>
      </c>
      <c r="B29" s="1" t="s">
        <v>143</v>
      </c>
      <c r="C29" s="18">
        <f>Enablement!AG29</f>
        <v>1</v>
      </c>
      <c r="D29" s="18">
        <f>Enablement!AH29</f>
        <v>0.99167000000000005</v>
      </c>
      <c r="E29" s="18">
        <f>'Practice Check'!R29</f>
        <v>0.77500000000000002</v>
      </c>
      <c r="F29" s="18">
        <f>'Final Check'!R29</f>
        <v>0.77500000000000002</v>
      </c>
      <c r="G29" s="18">
        <f t="shared" si="2"/>
        <v>0.84125050000000012</v>
      </c>
      <c r="H29" s="18" t="s">
        <v>147</v>
      </c>
      <c r="I29" s="6"/>
    </row>
    <row r="30" spans="1:9" x14ac:dyDescent="0.3">
      <c r="A30" s="9"/>
      <c r="B30" s="6"/>
      <c r="C30" s="18">
        <f>Enablement!AG30</f>
        <v>0</v>
      </c>
      <c r="D30" s="18">
        <f>Enablement!AH30</f>
        <v>0</v>
      </c>
      <c r="E30" s="18">
        <f>'Practice Check'!R30</f>
        <v>0</v>
      </c>
      <c r="F30" s="18">
        <f>'Final Check'!R30</f>
        <v>0</v>
      </c>
      <c r="G30" s="18">
        <f t="shared" si="2"/>
        <v>0</v>
      </c>
      <c r="H30" s="18" t="s">
        <v>147</v>
      </c>
      <c r="I30" s="6"/>
    </row>
  </sheetData>
  <mergeCells count="12">
    <mergeCell ref="I1:I4"/>
    <mergeCell ref="C1:D1"/>
    <mergeCell ref="E1:E2"/>
    <mergeCell ref="F1:F2"/>
    <mergeCell ref="A1:A4"/>
    <mergeCell ref="B1:B4"/>
    <mergeCell ref="C3:C4"/>
    <mergeCell ref="D3:D4"/>
    <mergeCell ref="E3:E4"/>
    <mergeCell ref="F3:F4"/>
    <mergeCell ref="G1:G4"/>
    <mergeCell ref="H1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zoomScaleNormal="100" workbookViewId="0">
      <selection activeCell="Y22" sqref="Y22"/>
    </sheetView>
  </sheetViews>
  <sheetFormatPr defaultColWidth="9.109375" defaultRowHeight="14.4" x14ac:dyDescent="0.3"/>
  <cols>
    <col min="1" max="1" width="17.88671875" style="7" customWidth="1"/>
    <col min="2" max="2" width="33" style="7" customWidth="1"/>
    <col min="3" max="3" width="13.33203125" style="7" customWidth="1"/>
    <col min="4" max="4" width="9.6640625" style="7" bestFit="1" customWidth="1"/>
    <col min="5" max="6" width="9.6640625" style="7" customWidth="1"/>
    <col min="7" max="7" width="12.109375" style="7" customWidth="1"/>
    <col min="8" max="12" width="9.88671875" style="7" customWidth="1"/>
    <col min="13" max="13" width="12.5546875" style="7" customWidth="1"/>
    <col min="14" max="20" width="10.6640625" style="7" customWidth="1"/>
    <col min="21" max="24" width="9.88671875" style="7" customWidth="1"/>
    <col min="25" max="25" width="12.5546875" style="7" customWidth="1"/>
    <col min="26" max="26" width="10.6640625" style="7" customWidth="1"/>
    <col min="27" max="30" width="9.88671875" style="7" customWidth="1"/>
    <col min="31" max="31" width="12.5546875" style="7" customWidth="1"/>
    <col min="32" max="16384" width="9.109375" style="7"/>
  </cols>
  <sheetData>
    <row r="1" spans="1:34" ht="15" customHeight="1" x14ac:dyDescent="0.3">
      <c r="A1" s="7" t="s">
        <v>21</v>
      </c>
      <c r="C1" s="85" t="s">
        <v>22</v>
      </c>
      <c r="D1" s="85"/>
      <c r="E1" s="85"/>
      <c r="F1" s="85"/>
      <c r="G1" s="86" t="s">
        <v>23</v>
      </c>
      <c r="H1" s="87"/>
      <c r="I1" s="87"/>
      <c r="J1" s="87"/>
      <c r="K1" s="87"/>
      <c r="L1" s="87"/>
      <c r="M1" s="85" t="s">
        <v>24</v>
      </c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 t="s">
        <v>25</v>
      </c>
      <c r="Z1" s="85"/>
      <c r="AA1" s="85"/>
      <c r="AB1" s="85"/>
      <c r="AC1" s="85"/>
      <c r="AD1" s="85"/>
      <c r="AE1" s="76" t="s">
        <v>26</v>
      </c>
      <c r="AF1" s="77"/>
      <c r="AG1" s="76" t="s">
        <v>27</v>
      </c>
      <c r="AH1" s="77"/>
    </row>
    <row r="2" spans="1:34" ht="35.25" customHeight="1" x14ac:dyDescent="0.3">
      <c r="A2" s="80" t="s">
        <v>11</v>
      </c>
      <c r="B2" s="80" t="s">
        <v>12</v>
      </c>
      <c r="C2" s="88" t="s">
        <v>22</v>
      </c>
      <c r="D2" s="88"/>
      <c r="E2" s="83" t="s">
        <v>16</v>
      </c>
      <c r="F2" s="84"/>
      <c r="G2" s="88" t="s">
        <v>28</v>
      </c>
      <c r="H2" s="88"/>
      <c r="I2" s="74" t="s">
        <v>29</v>
      </c>
      <c r="J2" s="75"/>
      <c r="K2" s="73" t="s">
        <v>16</v>
      </c>
      <c r="L2" s="73"/>
      <c r="M2" s="74" t="s">
        <v>30</v>
      </c>
      <c r="N2" s="75"/>
      <c r="O2" s="74" t="s">
        <v>31</v>
      </c>
      <c r="P2" s="75"/>
      <c r="Q2" s="74" t="s">
        <v>32</v>
      </c>
      <c r="R2" s="75"/>
      <c r="S2" s="74" t="s">
        <v>33</v>
      </c>
      <c r="T2" s="75"/>
      <c r="U2" s="74" t="s">
        <v>34</v>
      </c>
      <c r="V2" s="75"/>
      <c r="W2" s="73" t="s">
        <v>16</v>
      </c>
      <c r="X2" s="73"/>
      <c r="Y2" s="74" t="s">
        <v>35</v>
      </c>
      <c r="Z2" s="75"/>
      <c r="AA2" s="74" t="s">
        <v>36</v>
      </c>
      <c r="AB2" s="75"/>
      <c r="AC2" s="73" t="s">
        <v>16</v>
      </c>
      <c r="AD2" s="73"/>
      <c r="AE2" s="78"/>
      <c r="AF2" s="79"/>
      <c r="AG2" s="78"/>
      <c r="AH2" s="79"/>
    </row>
    <row r="3" spans="1:34" s="8" customFormat="1" ht="72" x14ac:dyDescent="0.3">
      <c r="A3" s="81"/>
      <c r="B3" s="81"/>
      <c r="C3" s="40" t="s">
        <v>37</v>
      </c>
      <c r="D3" s="40" t="s">
        <v>38</v>
      </c>
      <c r="E3" s="38" t="s">
        <v>19</v>
      </c>
      <c r="F3" s="38" t="s">
        <v>20</v>
      </c>
      <c r="G3" s="40" t="s">
        <v>37</v>
      </c>
      <c r="H3" s="40" t="s">
        <v>38</v>
      </c>
      <c r="I3" s="40" t="s">
        <v>37</v>
      </c>
      <c r="J3" s="40" t="s">
        <v>38</v>
      </c>
      <c r="K3" s="38" t="s">
        <v>19</v>
      </c>
      <c r="L3" s="38" t="s">
        <v>20</v>
      </c>
      <c r="M3" s="40" t="s">
        <v>37</v>
      </c>
      <c r="N3" s="40" t="s">
        <v>38</v>
      </c>
      <c r="O3" s="40" t="s">
        <v>37</v>
      </c>
      <c r="P3" s="40" t="s">
        <v>38</v>
      </c>
      <c r="Q3" s="40" t="s">
        <v>37</v>
      </c>
      <c r="R3" s="40" t="s">
        <v>38</v>
      </c>
      <c r="S3" s="40" t="s">
        <v>37</v>
      </c>
      <c r="T3" s="40" t="s">
        <v>38</v>
      </c>
      <c r="U3" s="40" t="s">
        <v>37</v>
      </c>
      <c r="V3" s="40" t="s">
        <v>38</v>
      </c>
      <c r="W3" s="38" t="s">
        <v>19</v>
      </c>
      <c r="X3" s="38" t="s">
        <v>20</v>
      </c>
      <c r="Y3" s="40" t="s">
        <v>37</v>
      </c>
      <c r="Z3" s="40" t="s">
        <v>38</v>
      </c>
      <c r="AA3" s="40" t="s">
        <v>37</v>
      </c>
      <c r="AB3" s="40" t="s">
        <v>38</v>
      </c>
      <c r="AC3" s="38" t="s">
        <v>19</v>
      </c>
      <c r="AD3" s="38" t="s">
        <v>20</v>
      </c>
      <c r="AE3" s="20" t="s">
        <v>19</v>
      </c>
      <c r="AF3" s="20" t="s">
        <v>20</v>
      </c>
      <c r="AG3" s="20" t="s">
        <v>19</v>
      </c>
      <c r="AH3" s="20" t="s">
        <v>20</v>
      </c>
    </row>
    <row r="4" spans="1:34" x14ac:dyDescent="0.3">
      <c r="A4" s="82"/>
      <c r="B4" s="82"/>
      <c r="C4" s="39">
        <v>4</v>
      </c>
      <c r="D4" s="39">
        <v>100</v>
      </c>
      <c r="E4" s="11">
        <f>C4</f>
        <v>4</v>
      </c>
      <c r="F4" s="11">
        <f>D4</f>
        <v>100</v>
      </c>
      <c r="G4" s="39">
        <v>6</v>
      </c>
      <c r="H4" s="39">
        <v>100</v>
      </c>
      <c r="I4" s="39">
        <v>4</v>
      </c>
      <c r="J4" s="39">
        <v>100</v>
      </c>
      <c r="K4" s="11">
        <f>G4+I4</f>
        <v>10</v>
      </c>
      <c r="L4" s="11">
        <f>H4+J4</f>
        <v>200</v>
      </c>
      <c r="M4" s="39">
        <v>8</v>
      </c>
      <c r="N4" s="39">
        <v>100</v>
      </c>
      <c r="O4" s="39">
        <v>7</v>
      </c>
      <c r="P4" s="39">
        <v>100</v>
      </c>
      <c r="Q4" s="39">
        <v>7</v>
      </c>
      <c r="R4" s="39">
        <v>100</v>
      </c>
      <c r="S4" s="39">
        <v>3</v>
      </c>
      <c r="T4" s="39">
        <v>100</v>
      </c>
      <c r="U4" s="39">
        <v>4</v>
      </c>
      <c r="V4" s="39">
        <v>100</v>
      </c>
      <c r="W4" s="12">
        <f>M4+O4+Q4+S4+U4</f>
        <v>29</v>
      </c>
      <c r="X4" s="11">
        <f>V4+P4+R4+T4+N4</f>
        <v>500</v>
      </c>
      <c r="Y4" s="39">
        <v>8</v>
      </c>
      <c r="Z4" s="39">
        <v>100</v>
      </c>
      <c r="AA4" s="39">
        <v>4</v>
      </c>
      <c r="AB4" s="39">
        <v>100</v>
      </c>
      <c r="AC4" s="12">
        <f>Y4+AA4</f>
        <v>12</v>
      </c>
      <c r="AD4" s="11">
        <f>AB4+Z4</f>
        <v>200</v>
      </c>
      <c r="AE4" s="13">
        <f>E4+K4+W4+AC4</f>
        <v>55</v>
      </c>
      <c r="AF4" s="13">
        <f>F4+L4+X4+AD4</f>
        <v>1000</v>
      </c>
      <c r="AG4" s="22"/>
      <c r="AH4" s="22"/>
    </row>
    <row r="5" spans="1:34" x14ac:dyDescent="0.3">
      <c r="A5" s="1" t="s">
        <v>94</v>
      </c>
      <c r="B5" s="1" t="s">
        <v>95</v>
      </c>
      <c r="C5" s="49">
        <v>4</v>
      </c>
      <c r="D5" s="48">
        <v>100</v>
      </c>
      <c r="E5" s="11">
        <f t="shared" ref="E5:E34" si="0">C5</f>
        <v>4</v>
      </c>
      <c r="F5" s="11">
        <f t="shared" ref="F5:F34" si="1">D5</f>
        <v>100</v>
      </c>
      <c r="G5" s="48">
        <v>6</v>
      </c>
      <c r="H5" s="49">
        <v>100</v>
      </c>
      <c r="I5" s="48">
        <v>4</v>
      </c>
      <c r="J5" s="48">
        <v>100</v>
      </c>
      <c r="K5" s="11">
        <f t="shared" ref="K5:K34" si="2">G5+I5</f>
        <v>10</v>
      </c>
      <c r="L5" s="11">
        <f t="shared" ref="L5:L34" si="3">H5+J5</f>
        <v>200</v>
      </c>
      <c r="M5" s="48">
        <v>8</v>
      </c>
      <c r="N5" s="49">
        <v>100</v>
      </c>
      <c r="O5" s="48">
        <v>7</v>
      </c>
      <c r="P5" s="49">
        <v>100</v>
      </c>
      <c r="Q5" s="48">
        <v>7</v>
      </c>
      <c r="R5" s="49">
        <v>91.67</v>
      </c>
      <c r="S5" s="48">
        <v>3</v>
      </c>
      <c r="T5" s="48">
        <v>100</v>
      </c>
      <c r="U5" s="48">
        <v>4</v>
      </c>
      <c r="V5" s="48">
        <v>100</v>
      </c>
      <c r="W5" s="12">
        <f t="shared" ref="W5:W34" si="4">M5+O5+Q5+S5+U5</f>
        <v>29</v>
      </c>
      <c r="X5" s="11">
        <f t="shared" ref="X5:X34" si="5">V5+P5+R5+T5+N5</f>
        <v>491.67</v>
      </c>
      <c r="Y5" s="48">
        <v>8</v>
      </c>
      <c r="Z5" s="59">
        <v>100</v>
      </c>
      <c r="AA5" s="48">
        <v>4</v>
      </c>
      <c r="AB5" s="48">
        <v>100</v>
      </c>
      <c r="AC5" s="12">
        <f t="shared" ref="AC5:AC34" si="6">Y5+AA5</f>
        <v>12</v>
      </c>
      <c r="AD5" s="11">
        <f t="shared" ref="AD5:AD34" si="7">AB5+Z5</f>
        <v>200</v>
      </c>
      <c r="AE5" s="13">
        <f t="shared" ref="AE5:AE34" si="8">E5+K5+W5+AC5</f>
        <v>55</v>
      </c>
      <c r="AF5" s="13">
        <f t="shared" ref="AF5:AF34" si="9">F5+L5+X5+AD5</f>
        <v>991.67000000000007</v>
      </c>
      <c r="AG5" s="23">
        <f>AE5/AE$4</f>
        <v>1</v>
      </c>
      <c r="AH5" s="23">
        <f>AF5/AF$4</f>
        <v>0.99167000000000005</v>
      </c>
    </row>
    <row r="6" spans="1:34" x14ac:dyDescent="0.3">
      <c r="A6" s="1" t="s">
        <v>96</v>
      </c>
      <c r="B6" s="1" t="s">
        <v>97</v>
      </c>
      <c r="C6" s="49">
        <v>4</v>
      </c>
      <c r="D6" s="48">
        <v>100</v>
      </c>
      <c r="E6" s="11">
        <f t="shared" si="0"/>
        <v>4</v>
      </c>
      <c r="F6" s="11">
        <f t="shared" si="1"/>
        <v>100</v>
      </c>
      <c r="G6" s="48">
        <v>6</v>
      </c>
      <c r="H6" s="49">
        <v>100</v>
      </c>
      <c r="I6" s="48">
        <v>4</v>
      </c>
      <c r="J6" s="48">
        <v>100</v>
      </c>
      <c r="K6" s="11">
        <f t="shared" si="2"/>
        <v>10</v>
      </c>
      <c r="L6" s="11">
        <f t="shared" si="3"/>
        <v>200</v>
      </c>
      <c r="M6" s="48">
        <v>8</v>
      </c>
      <c r="N6" s="52">
        <v>95.65</v>
      </c>
      <c r="O6" s="48">
        <v>7</v>
      </c>
      <c r="P6" s="49">
        <v>100</v>
      </c>
      <c r="Q6" s="48">
        <v>7</v>
      </c>
      <c r="R6" s="49">
        <v>91.67</v>
      </c>
      <c r="S6" s="48">
        <v>3</v>
      </c>
      <c r="T6" s="48">
        <v>100</v>
      </c>
      <c r="U6" s="48">
        <v>4</v>
      </c>
      <c r="V6" s="48">
        <v>100</v>
      </c>
      <c r="W6" s="12">
        <f t="shared" si="4"/>
        <v>29</v>
      </c>
      <c r="X6" s="11">
        <f t="shared" si="5"/>
        <v>487.32000000000005</v>
      </c>
      <c r="Y6" s="48">
        <v>8</v>
      </c>
      <c r="Z6" s="59">
        <v>100</v>
      </c>
      <c r="AA6" s="48">
        <v>4</v>
      </c>
      <c r="AB6" s="48">
        <v>100</v>
      </c>
      <c r="AC6" s="12">
        <f t="shared" si="6"/>
        <v>12</v>
      </c>
      <c r="AD6" s="11">
        <f t="shared" si="7"/>
        <v>200</v>
      </c>
      <c r="AE6" s="13">
        <f t="shared" si="8"/>
        <v>55</v>
      </c>
      <c r="AF6" s="13">
        <f t="shared" si="9"/>
        <v>987.32</v>
      </c>
      <c r="AG6" s="23">
        <f t="shared" ref="AG6:AG34" si="10">AE6/AE$4</f>
        <v>1</v>
      </c>
      <c r="AH6" s="23">
        <f t="shared" ref="AH6:AH34" si="11">AF6/AF$4</f>
        <v>0.98732000000000009</v>
      </c>
    </row>
    <row r="7" spans="1:34" x14ac:dyDescent="0.3">
      <c r="A7" s="1" t="s">
        <v>98</v>
      </c>
      <c r="B7" s="1" t="s">
        <v>99</v>
      </c>
      <c r="C7" s="49">
        <v>4</v>
      </c>
      <c r="D7" s="48">
        <v>100</v>
      </c>
      <c r="E7" s="11">
        <f t="shared" si="0"/>
        <v>4</v>
      </c>
      <c r="F7" s="11">
        <f t="shared" si="1"/>
        <v>100</v>
      </c>
      <c r="G7" s="48">
        <v>6</v>
      </c>
      <c r="H7" s="49">
        <v>100</v>
      </c>
      <c r="I7" s="48">
        <v>4</v>
      </c>
      <c r="J7" s="48">
        <v>100</v>
      </c>
      <c r="K7" s="11">
        <f t="shared" si="2"/>
        <v>10</v>
      </c>
      <c r="L7" s="11">
        <f t="shared" si="3"/>
        <v>200</v>
      </c>
      <c r="M7" s="48">
        <v>8</v>
      </c>
      <c r="N7" s="49">
        <v>100</v>
      </c>
      <c r="O7" s="48">
        <v>7</v>
      </c>
      <c r="P7" s="49">
        <v>100</v>
      </c>
      <c r="Q7" s="48">
        <v>7</v>
      </c>
      <c r="R7" s="49">
        <v>91.67</v>
      </c>
      <c r="S7" s="48">
        <v>3</v>
      </c>
      <c r="T7" s="48">
        <v>100</v>
      </c>
      <c r="U7" s="48">
        <v>4</v>
      </c>
      <c r="V7" s="48">
        <v>100</v>
      </c>
      <c r="W7" s="12">
        <f t="shared" si="4"/>
        <v>29</v>
      </c>
      <c r="X7" s="11">
        <f t="shared" si="5"/>
        <v>491.67</v>
      </c>
      <c r="Y7" s="48">
        <v>8</v>
      </c>
      <c r="Z7" s="59">
        <v>100</v>
      </c>
      <c r="AA7" s="48">
        <v>4</v>
      </c>
      <c r="AB7" s="48">
        <v>100</v>
      </c>
      <c r="AC7" s="12">
        <f t="shared" si="6"/>
        <v>12</v>
      </c>
      <c r="AD7" s="11">
        <f t="shared" si="7"/>
        <v>200</v>
      </c>
      <c r="AE7" s="13">
        <f t="shared" si="8"/>
        <v>55</v>
      </c>
      <c r="AF7" s="13">
        <f t="shared" si="9"/>
        <v>991.67000000000007</v>
      </c>
      <c r="AG7" s="23">
        <f t="shared" si="10"/>
        <v>1</v>
      </c>
      <c r="AH7" s="23">
        <f t="shared" si="11"/>
        <v>0.99167000000000005</v>
      </c>
    </row>
    <row r="8" spans="1:34" x14ac:dyDescent="0.3">
      <c r="A8" s="1" t="s">
        <v>100</v>
      </c>
      <c r="B8" s="1" t="s">
        <v>101</v>
      </c>
      <c r="C8" s="49">
        <v>4</v>
      </c>
      <c r="D8" s="48">
        <v>100</v>
      </c>
      <c r="E8" s="11">
        <f t="shared" si="0"/>
        <v>4</v>
      </c>
      <c r="F8" s="11">
        <f t="shared" si="1"/>
        <v>100</v>
      </c>
      <c r="G8" s="48">
        <v>6</v>
      </c>
      <c r="H8" s="49">
        <v>100</v>
      </c>
      <c r="I8" s="48">
        <v>4</v>
      </c>
      <c r="J8" s="48">
        <v>100</v>
      </c>
      <c r="K8" s="11">
        <f t="shared" si="2"/>
        <v>10</v>
      </c>
      <c r="L8" s="11">
        <f t="shared" si="3"/>
        <v>200</v>
      </c>
      <c r="M8" s="48">
        <v>8</v>
      </c>
      <c r="N8" s="49">
        <v>100</v>
      </c>
      <c r="O8" s="48">
        <v>6</v>
      </c>
      <c r="P8" s="56">
        <v>85.71</v>
      </c>
      <c r="Q8" s="48">
        <v>7</v>
      </c>
      <c r="R8" s="49">
        <v>91.67</v>
      </c>
      <c r="S8" s="48">
        <v>3</v>
      </c>
      <c r="T8" s="48">
        <v>100</v>
      </c>
      <c r="U8" s="48">
        <v>4</v>
      </c>
      <c r="V8" s="48">
        <v>100</v>
      </c>
      <c r="W8" s="12">
        <f t="shared" si="4"/>
        <v>28</v>
      </c>
      <c r="X8" s="11">
        <f t="shared" si="5"/>
        <v>477.38</v>
      </c>
      <c r="Y8" s="48">
        <v>8</v>
      </c>
      <c r="Z8" s="59">
        <v>100</v>
      </c>
      <c r="AA8" s="48">
        <v>4</v>
      </c>
      <c r="AB8" s="48">
        <v>100</v>
      </c>
      <c r="AC8" s="12">
        <f t="shared" si="6"/>
        <v>12</v>
      </c>
      <c r="AD8" s="11">
        <f t="shared" si="7"/>
        <v>200</v>
      </c>
      <c r="AE8" s="13">
        <f t="shared" si="8"/>
        <v>54</v>
      </c>
      <c r="AF8" s="13">
        <f t="shared" si="9"/>
        <v>977.38</v>
      </c>
      <c r="AG8" s="23">
        <f t="shared" si="10"/>
        <v>0.98181818181818181</v>
      </c>
      <c r="AH8" s="23">
        <f t="shared" si="11"/>
        <v>0.97738000000000003</v>
      </c>
    </row>
    <row r="9" spans="1:34" x14ac:dyDescent="0.3">
      <c r="A9" s="1" t="s">
        <v>102</v>
      </c>
      <c r="B9" s="1" t="s">
        <v>103</v>
      </c>
      <c r="C9" s="49">
        <v>4</v>
      </c>
      <c r="D9" s="48">
        <v>100</v>
      </c>
      <c r="E9" s="11">
        <f t="shared" si="0"/>
        <v>4</v>
      </c>
      <c r="F9" s="11">
        <f t="shared" si="1"/>
        <v>100</v>
      </c>
      <c r="G9" s="48">
        <v>6</v>
      </c>
      <c r="H9" s="49">
        <v>100</v>
      </c>
      <c r="I9" s="48">
        <v>4</v>
      </c>
      <c r="J9" s="48">
        <v>100</v>
      </c>
      <c r="K9" s="11">
        <f t="shared" si="2"/>
        <v>10</v>
      </c>
      <c r="L9" s="11">
        <f t="shared" si="3"/>
        <v>200</v>
      </c>
      <c r="M9" s="48">
        <v>8</v>
      </c>
      <c r="N9" s="49">
        <v>100</v>
      </c>
      <c r="O9" s="48">
        <v>7</v>
      </c>
      <c r="P9" s="49">
        <v>100</v>
      </c>
      <c r="Q9" s="48">
        <v>7</v>
      </c>
      <c r="R9" s="49">
        <v>91.67</v>
      </c>
      <c r="S9" s="48">
        <v>3</v>
      </c>
      <c r="T9" s="48">
        <v>100</v>
      </c>
      <c r="U9" s="48">
        <v>4</v>
      </c>
      <c r="V9" s="48">
        <v>100</v>
      </c>
      <c r="W9" s="12">
        <f t="shared" si="4"/>
        <v>29</v>
      </c>
      <c r="X9" s="11">
        <f t="shared" si="5"/>
        <v>491.67</v>
      </c>
      <c r="Y9" s="48">
        <v>8</v>
      </c>
      <c r="Z9" s="59">
        <v>100</v>
      </c>
      <c r="AA9" s="48">
        <v>4</v>
      </c>
      <c r="AB9" s="48">
        <v>100</v>
      </c>
      <c r="AC9" s="12">
        <f t="shared" si="6"/>
        <v>12</v>
      </c>
      <c r="AD9" s="11">
        <f t="shared" si="7"/>
        <v>200</v>
      </c>
      <c r="AE9" s="13">
        <f t="shared" si="8"/>
        <v>55</v>
      </c>
      <c r="AF9" s="13">
        <f t="shared" si="9"/>
        <v>991.67000000000007</v>
      </c>
      <c r="AG9" s="23">
        <f t="shared" si="10"/>
        <v>1</v>
      </c>
      <c r="AH9" s="23">
        <f t="shared" si="11"/>
        <v>0.99167000000000005</v>
      </c>
    </row>
    <row r="10" spans="1:34" x14ac:dyDescent="0.3">
      <c r="A10" s="1" t="s">
        <v>104</v>
      </c>
      <c r="B10" s="1" t="s">
        <v>105</v>
      </c>
      <c r="C10" s="49">
        <v>4</v>
      </c>
      <c r="D10" s="48">
        <v>100</v>
      </c>
      <c r="E10" s="11">
        <f t="shared" si="0"/>
        <v>4</v>
      </c>
      <c r="F10" s="11">
        <f t="shared" si="1"/>
        <v>100</v>
      </c>
      <c r="G10" s="48">
        <v>6</v>
      </c>
      <c r="H10" s="49">
        <v>100</v>
      </c>
      <c r="I10" s="48">
        <v>4</v>
      </c>
      <c r="J10" s="48">
        <v>100</v>
      </c>
      <c r="K10" s="11">
        <f t="shared" si="2"/>
        <v>10</v>
      </c>
      <c r="L10" s="11">
        <f t="shared" si="3"/>
        <v>200</v>
      </c>
      <c r="M10" s="48">
        <v>8</v>
      </c>
      <c r="N10" s="49">
        <v>100</v>
      </c>
      <c r="O10" s="48">
        <v>7</v>
      </c>
      <c r="P10" s="49">
        <v>100</v>
      </c>
      <c r="Q10" s="48">
        <v>7</v>
      </c>
      <c r="R10" s="49">
        <v>91.67</v>
      </c>
      <c r="S10" s="48">
        <v>3</v>
      </c>
      <c r="T10" s="48">
        <v>100</v>
      </c>
      <c r="U10" s="48">
        <v>4</v>
      </c>
      <c r="V10" s="48">
        <v>100</v>
      </c>
      <c r="W10" s="12">
        <f t="shared" si="4"/>
        <v>29</v>
      </c>
      <c r="X10" s="11">
        <f t="shared" si="5"/>
        <v>491.67</v>
      </c>
      <c r="Y10" s="48">
        <v>8</v>
      </c>
      <c r="Z10" s="59">
        <v>100</v>
      </c>
      <c r="AA10" s="48">
        <v>4</v>
      </c>
      <c r="AB10" s="48">
        <v>100</v>
      </c>
      <c r="AC10" s="12">
        <f t="shared" si="6"/>
        <v>12</v>
      </c>
      <c r="AD10" s="11">
        <f t="shared" si="7"/>
        <v>200</v>
      </c>
      <c r="AE10" s="13">
        <f t="shared" si="8"/>
        <v>55</v>
      </c>
      <c r="AF10" s="13">
        <f t="shared" si="9"/>
        <v>991.67000000000007</v>
      </c>
      <c r="AG10" s="23">
        <f t="shared" si="10"/>
        <v>1</v>
      </c>
      <c r="AH10" s="23">
        <f t="shared" si="11"/>
        <v>0.99167000000000005</v>
      </c>
    </row>
    <row r="11" spans="1:34" x14ac:dyDescent="0.3">
      <c r="A11" s="1" t="s">
        <v>106</v>
      </c>
      <c r="B11" s="1" t="s">
        <v>107</v>
      </c>
      <c r="C11" s="49">
        <v>4</v>
      </c>
      <c r="D11" s="48">
        <v>100</v>
      </c>
      <c r="E11" s="11">
        <f t="shared" si="0"/>
        <v>4</v>
      </c>
      <c r="F11" s="11">
        <f t="shared" si="1"/>
        <v>100</v>
      </c>
      <c r="G11" s="48">
        <v>6</v>
      </c>
      <c r="H11" s="49">
        <v>100</v>
      </c>
      <c r="I11" s="48">
        <v>4</v>
      </c>
      <c r="J11" s="48">
        <v>100</v>
      </c>
      <c r="K11" s="11">
        <f t="shared" si="2"/>
        <v>10</v>
      </c>
      <c r="L11" s="11">
        <f t="shared" si="3"/>
        <v>200</v>
      </c>
      <c r="M11" s="48">
        <v>8</v>
      </c>
      <c r="N11" s="55">
        <v>91.3</v>
      </c>
      <c r="O11" s="48">
        <v>7</v>
      </c>
      <c r="P11" s="49">
        <v>100</v>
      </c>
      <c r="Q11" s="48">
        <v>7</v>
      </c>
      <c r="R11" s="49">
        <v>91.67</v>
      </c>
      <c r="S11" s="48">
        <v>3</v>
      </c>
      <c r="T11" s="48">
        <v>100</v>
      </c>
      <c r="U11" s="48">
        <v>4</v>
      </c>
      <c r="V11" s="48">
        <v>100</v>
      </c>
      <c r="W11" s="12">
        <f t="shared" si="4"/>
        <v>29</v>
      </c>
      <c r="X11" s="11">
        <f t="shared" si="5"/>
        <v>482.97</v>
      </c>
      <c r="Y11" s="48">
        <v>8</v>
      </c>
      <c r="Z11" s="59">
        <v>100</v>
      </c>
      <c r="AA11" s="48">
        <v>4</v>
      </c>
      <c r="AB11" s="48">
        <v>100</v>
      </c>
      <c r="AC11" s="12">
        <f t="shared" si="6"/>
        <v>12</v>
      </c>
      <c r="AD11" s="11">
        <f t="shared" si="7"/>
        <v>200</v>
      </c>
      <c r="AE11" s="13">
        <f t="shared" si="8"/>
        <v>55</v>
      </c>
      <c r="AF11" s="13">
        <f t="shared" si="9"/>
        <v>982.97</v>
      </c>
      <c r="AG11" s="23">
        <f t="shared" si="10"/>
        <v>1</v>
      </c>
      <c r="AH11" s="23">
        <f t="shared" si="11"/>
        <v>0.98297000000000001</v>
      </c>
    </row>
    <row r="12" spans="1:34" x14ac:dyDescent="0.3">
      <c r="A12" s="1" t="s">
        <v>108</v>
      </c>
      <c r="B12" s="1" t="s">
        <v>109</v>
      </c>
      <c r="C12" s="49">
        <v>4</v>
      </c>
      <c r="D12" s="48">
        <v>100</v>
      </c>
      <c r="E12" s="11">
        <f t="shared" si="0"/>
        <v>4</v>
      </c>
      <c r="F12" s="11">
        <f t="shared" si="1"/>
        <v>100</v>
      </c>
      <c r="G12" s="48">
        <v>6</v>
      </c>
      <c r="H12" s="49">
        <v>100</v>
      </c>
      <c r="I12" s="48">
        <v>4</v>
      </c>
      <c r="J12" s="48">
        <v>100</v>
      </c>
      <c r="K12" s="11">
        <f t="shared" si="2"/>
        <v>10</v>
      </c>
      <c r="L12" s="11">
        <f t="shared" si="3"/>
        <v>200</v>
      </c>
      <c r="M12" s="48">
        <v>8</v>
      </c>
      <c r="N12" s="49">
        <v>100</v>
      </c>
      <c r="O12" s="48">
        <v>7</v>
      </c>
      <c r="P12" s="49">
        <v>100</v>
      </c>
      <c r="Q12" s="48">
        <v>7</v>
      </c>
      <c r="R12" s="49">
        <v>91.67</v>
      </c>
      <c r="S12" s="48">
        <v>3</v>
      </c>
      <c r="T12" s="48">
        <v>100</v>
      </c>
      <c r="U12" s="48">
        <v>4</v>
      </c>
      <c r="V12" s="48">
        <v>100</v>
      </c>
      <c r="W12" s="12">
        <f t="shared" si="4"/>
        <v>29</v>
      </c>
      <c r="X12" s="11">
        <f t="shared" si="5"/>
        <v>491.67</v>
      </c>
      <c r="Y12" s="48">
        <v>8</v>
      </c>
      <c r="Z12" s="59">
        <v>100</v>
      </c>
      <c r="AA12" s="48">
        <v>4</v>
      </c>
      <c r="AB12" s="48">
        <v>100</v>
      </c>
      <c r="AC12" s="12">
        <f t="shared" si="6"/>
        <v>12</v>
      </c>
      <c r="AD12" s="11">
        <f t="shared" si="7"/>
        <v>200</v>
      </c>
      <c r="AE12" s="13">
        <f t="shared" si="8"/>
        <v>55</v>
      </c>
      <c r="AF12" s="13">
        <f t="shared" si="9"/>
        <v>991.67000000000007</v>
      </c>
      <c r="AG12" s="23">
        <f t="shared" si="10"/>
        <v>1</v>
      </c>
      <c r="AH12" s="23">
        <f t="shared" si="11"/>
        <v>0.99167000000000005</v>
      </c>
    </row>
    <row r="13" spans="1:34" x14ac:dyDescent="0.3">
      <c r="A13" s="1" t="s">
        <v>110</v>
      </c>
      <c r="B13" s="1" t="s">
        <v>111</v>
      </c>
      <c r="C13" s="49"/>
      <c r="D13" s="48"/>
      <c r="E13" s="11">
        <f t="shared" si="0"/>
        <v>0</v>
      </c>
      <c r="F13" s="11">
        <f t="shared" si="1"/>
        <v>0</v>
      </c>
      <c r="G13" s="48"/>
      <c r="H13" s="49"/>
      <c r="I13" s="48"/>
      <c r="J13" s="48"/>
      <c r="K13" s="11">
        <f t="shared" si="2"/>
        <v>0</v>
      </c>
      <c r="L13" s="11">
        <f t="shared" si="3"/>
        <v>0</v>
      </c>
      <c r="M13" s="48"/>
      <c r="N13" s="49"/>
      <c r="O13" s="48"/>
      <c r="P13" s="49"/>
      <c r="Q13" s="48"/>
      <c r="R13" s="49"/>
      <c r="S13" s="48"/>
      <c r="T13" s="48"/>
      <c r="U13" s="48"/>
      <c r="V13" s="48"/>
      <c r="W13" s="12">
        <f t="shared" si="4"/>
        <v>0</v>
      </c>
      <c r="X13" s="11">
        <f t="shared" si="5"/>
        <v>0</v>
      </c>
      <c r="Y13" s="48"/>
      <c r="Z13" s="59"/>
      <c r="AA13" s="48"/>
      <c r="AB13" s="48"/>
      <c r="AC13" s="12">
        <f t="shared" si="6"/>
        <v>0</v>
      </c>
      <c r="AD13" s="11">
        <f t="shared" si="7"/>
        <v>0</v>
      </c>
      <c r="AE13" s="13">
        <f t="shared" si="8"/>
        <v>0</v>
      </c>
      <c r="AF13" s="13">
        <f t="shared" si="9"/>
        <v>0</v>
      </c>
      <c r="AG13" s="23">
        <f t="shared" si="10"/>
        <v>0</v>
      </c>
      <c r="AH13" s="23">
        <f t="shared" si="11"/>
        <v>0</v>
      </c>
    </row>
    <row r="14" spans="1:34" x14ac:dyDescent="0.3">
      <c r="A14" s="1" t="s">
        <v>112</v>
      </c>
      <c r="B14" s="1" t="s">
        <v>113</v>
      </c>
      <c r="C14" s="49">
        <v>4</v>
      </c>
      <c r="D14" s="48">
        <v>100</v>
      </c>
      <c r="E14" s="11">
        <f t="shared" si="0"/>
        <v>4</v>
      </c>
      <c r="F14" s="11">
        <f t="shared" si="1"/>
        <v>100</v>
      </c>
      <c r="G14" s="48">
        <v>6</v>
      </c>
      <c r="H14" s="49">
        <v>100</v>
      </c>
      <c r="I14" s="48">
        <v>4</v>
      </c>
      <c r="J14" s="48">
        <v>100</v>
      </c>
      <c r="K14" s="11">
        <f t="shared" si="2"/>
        <v>10</v>
      </c>
      <c r="L14" s="11">
        <f t="shared" si="3"/>
        <v>200</v>
      </c>
      <c r="M14" s="48">
        <v>8</v>
      </c>
      <c r="N14" s="49">
        <v>100</v>
      </c>
      <c r="O14" s="48">
        <v>7</v>
      </c>
      <c r="P14" s="49">
        <v>100</v>
      </c>
      <c r="Q14" s="48">
        <v>7</v>
      </c>
      <c r="R14" s="49">
        <v>91.67</v>
      </c>
      <c r="S14" s="48">
        <v>3</v>
      </c>
      <c r="T14" s="48">
        <v>100</v>
      </c>
      <c r="U14" s="48">
        <v>4</v>
      </c>
      <c r="V14" s="48">
        <v>100</v>
      </c>
      <c r="W14" s="12">
        <f t="shared" si="4"/>
        <v>29</v>
      </c>
      <c r="X14" s="11">
        <f t="shared" si="5"/>
        <v>491.67</v>
      </c>
      <c r="Y14" s="48">
        <v>8</v>
      </c>
      <c r="Z14" s="59">
        <v>100</v>
      </c>
      <c r="AA14" s="48">
        <v>4</v>
      </c>
      <c r="AB14" s="48">
        <v>100</v>
      </c>
      <c r="AC14" s="12">
        <f t="shared" si="6"/>
        <v>12</v>
      </c>
      <c r="AD14" s="11">
        <f t="shared" si="7"/>
        <v>200</v>
      </c>
      <c r="AE14" s="13">
        <f t="shared" si="8"/>
        <v>55</v>
      </c>
      <c r="AF14" s="13">
        <f t="shared" si="9"/>
        <v>991.67000000000007</v>
      </c>
      <c r="AG14" s="23">
        <f t="shared" si="10"/>
        <v>1</v>
      </c>
      <c r="AH14" s="23">
        <f t="shared" si="11"/>
        <v>0.99167000000000005</v>
      </c>
    </row>
    <row r="15" spans="1:34" ht="15" customHeight="1" x14ac:dyDescent="0.3">
      <c r="A15" s="1" t="s">
        <v>114</v>
      </c>
      <c r="B15" s="1" t="s">
        <v>115</v>
      </c>
      <c r="C15" s="49">
        <v>4</v>
      </c>
      <c r="D15" s="48">
        <v>100</v>
      </c>
      <c r="E15" s="11">
        <f t="shared" si="0"/>
        <v>4</v>
      </c>
      <c r="F15" s="11">
        <f t="shared" si="1"/>
        <v>100</v>
      </c>
      <c r="G15" s="48">
        <v>6</v>
      </c>
      <c r="H15" s="49">
        <v>100</v>
      </c>
      <c r="I15" s="48">
        <v>4</v>
      </c>
      <c r="J15" s="48">
        <v>100</v>
      </c>
      <c r="K15" s="11">
        <f t="shared" si="2"/>
        <v>10</v>
      </c>
      <c r="L15" s="11">
        <f t="shared" si="3"/>
        <v>200</v>
      </c>
      <c r="M15" s="48">
        <v>8</v>
      </c>
      <c r="N15" s="49">
        <v>100</v>
      </c>
      <c r="O15" s="48">
        <v>7</v>
      </c>
      <c r="P15" s="49">
        <v>100</v>
      </c>
      <c r="Q15" s="48">
        <v>7</v>
      </c>
      <c r="R15" s="57">
        <v>83.33</v>
      </c>
      <c r="S15" s="48">
        <v>3</v>
      </c>
      <c r="T15" s="48">
        <v>100</v>
      </c>
      <c r="U15" s="48">
        <v>4</v>
      </c>
      <c r="V15" s="48">
        <v>100</v>
      </c>
      <c r="W15" s="12">
        <f t="shared" si="4"/>
        <v>29</v>
      </c>
      <c r="X15" s="11">
        <f t="shared" si="5"/>
        <v>483.33</v>
      </c>
      <c r="Y15" s="48">
        <v>8</v>
      </c>
      <c r="Z15" s="59">
        <v>100</v>
      </c>
      <c r="AA15" s="48">
        <v>4</v>
      </c>
      <c r="AB15" s="48">
        <v>100</v>
      </c>
      <c r="AC15" s="12">
        <f t="shared" si="6"/>
        <v>12</v>
      </c>
      <c r="AD15" s="11">
        <f t="shared" si="7"/>
        <v>200</v>
      </c>
      <c r="AE15" s="13">
        <f t="shared" si="8"/>
        <v>55</v>
      </c>
      <c r="AF15" s="13">
        <f t="shared" si="9"/>
        <v>983.32999999999993</v>
      </c>
      <c r="AG15" s="23">
        <f t="shared" si="10"/>
        <v>1</v>
      </c>
      <c r="AH15" s="23">
        <f t="shared" si="11"/>
        <v>0.98332999999999993</v>
      </c>
    </row>
    <row r="16" spans="1:34" x14ac:dyDescent="0.3">
      <c r="A16" s="1" t="s">
        <v>116</v>
      </c>
      <c r="B16" s="1" t="s">
        <v>117</v>
      </c>
      <c r="C16" s="49">
        <v>4</v>
      </c>
      <c r="D16" s="48">
        <v>100</v>
      </c>
      <c r="E16" s="11">
        <f t="shared" si="0"/>
        <v>4</v>
      </c>
      <c r="F16" s="11">
        <f t="shared" si="1"/>
        <v>100</v>
      </c>
      <c r="G16" s="48">
        <v>6</v>
      </c>
      <c r="H16" s="49">
        <v>100</v>
      </c>
      <c r="I16" s="48">
        <v>4</v>
      </c>
      <c r="J16" s="48">
        <v>100</v>
      </c>
      <c r="K16" s="11">
        <f t="shared" si="2"/>
        <v>10</v>
      </c>
      <c r="L16" s="11">
        <f t="shared" si="3"/>
        <v>200</v>
      </c>
      <c r="M16" s="48">
        <v>8</v>
      </c>
      <c r="N16" s="49">
        <v>100</v>
      </c>
      <c r="O16" s="48">
        <v>7</v>
      </c>
      <c r="P16" s="49">
        <v>100</v>
      </c>
      <c r="Q16" s="48">
        <v>7</v>
      </c>
      <c r="R16" s="49">
        <v>91.67</v>
      </c>
      <c r="S16" s="48">
        <v>3</v>
      </c>
      <c r="T16" s="48">
        <v>100</v>
      </c>
      <c r="U16" s="48">
        <v>4</v>
      </c>
      <c r="V16" s="48">
        <v>100</v>
      </c>
      <c r="W16" s="12">
        <f t="shared" si="4"/>
        <v>29</v>
      </c>
      <c r="X16" s="11">
        <f t="shared" si="5"/>
        <v>491.67</v>
      </c>
      <c r="Y16" s="48">
        <v>8</v>
      </c>
      <c r="Z16" s="59">
        <v>100</v>
      </c>
      <c r="AA16" s="48">
        <v>4</v>
      </c>
      <c r="AB16" s="48">
        <v>100</v>
      </c>
      <c r="AC16" s="12">
        <f t="shared" si="6"/>
        <v>12</v>
      </c>
      <c r="AD16" s="11">
        <f t="shared" si="7"/>
        <v>200</v>
      </c>
      <c r="AE16" s="13">
        <f t="shared" si="8"/>
        <v>55</v>
      </c>
      <c r="AF16" s="13">
        <f t="shared" si="9"/>
        <v>991.67000000000007</v>
      </c>
      <c r="AG16" s="23">
        <f t="shared" si="10"/>
        <v>1</v>
      </c>
      <c r="AH16" s="23">
        <f t="shared" si="11"/>
        <v>0.99167000000000005</v>
      </c>
    </row>
    <row r="17" spans="1:34" x14ac:dyDescent="0.3">
      <c r="A17" s="1" t="s">
        <v>118</v>
      </c>
      <c r="B17" s="1" t="s">
        <v>119</v>
      </c>
      <c r="C17" s="49">
        <v>4</v>
      </c>
      <c r="D17" s="48">
        <v>100</v>
      </c>
      <c r="E17" s="11">
        <f t="shared" si="0"/>
        <v>4</v>
      </c>
      <c r="F17" s="11">
        <f t="shared" si="1"/>
        <v>100</v>
      </c>
      <c r="G17" s="48">
        <v>6</v>
      </c>
      <c r="H17" s="49">
        <v>100</v>
      </c>
      <c r="I17" s="48">
        <v>4</v>
      </c>
      <c r="J17" s="48">
        <v>100</v>
      </c>
      <c r="K17" s="11">
        <f t="shared" si="2"/>
        <v>10</v>
      </c>
      <c r="L17" s="11">
        <f t="shared" si="3"/>
        <v>200</v>
      </c>
      <c r="M17" s="48">
        <v>8</v>
      </c>
      <c r="N17" s="49">
        <v>100</v>
      </c>
      <c r="O17" s="48">
        <v>7</v>
      </c>
      <c r="P17" s="49">
        <v>100</v>
      </c>
      <c r="Q17" s="48">
        <v>7</v>
      </c>
      <c r="R17" s="49">
        <v>91.67</v>
      </c>
      <c r="S17" s="48">
        <v>3</v>
      </c>
      <c r="T17" s="48">
        <v>100</v>
      </c>
      <c r="U17" s="48">
        <v>4</v>
      </c>
      <c r="V17" s="48">
        <v>100</v>
      </c>
      <c r="W17" s="12">
        <f t="shared" si="4"/>
        <v>29</v>
      </c>
      <c r="X17" s="11">
        <f t="shared" si="5"/>
        <v>491.67</v>
      </c>
      <c r="Y17" s="48">
        <v>8</v>
      </c>
      <c r="Z17" s="59">
        <v>100</v>
      </c>
      <c r="AA17" s="48">
        <v>4</v>
      </c>
      <c r="AB17" s="48">
        <v>100</v>
      </c>
      <c r="AC17" s="12">
        <f t="shared" si="6"/>
        <v>12</v>
      </c>
      <c r="AD17" s="11">
        <f t="shared" si="7"/>
        <v>200</v>
      </c>
      <c r="AE17" s="13">
        <f t="shared" si="8"/>
        <v>55</v>
      </c>
      <c r="AF17" s="13">
        <f t="shared" si="9"/>
        <v>991.67000000000007</v>
      </c>
      <c r="AG17" s="23">
        <f t="shared" si="10"/>
        <v>1</v>
      </c>
      <c r="AH17" s="23">
        <f t="shared" si="11"/>
        <v>0.99167000000000005</v>
      </c>
    </row>
    <row r="18" spans="1:34" x14ac:dyDescent="0.3">
      <c r="A18" s="1" t="s">
        <v>120</v>
      </c>
      <c r="B18" s="1" t="s">
        <v>121</v>
      </c>
      <c r="C18" s="49">
        <v>4</v>
      </c>
      <c r="D18" s="48">
        <v>100</v>
      </c>
      <c r="E18" s="11">
        <f t="shared" si="0"/>
        <v>4</v>
      </c>
      <c r="F18" s="11">
        <f t="shared" si="1"/>
        <v>100</v>
      </c>
      <c r="G18" s="48">
        <v>6</v>
      </c>
      <c r="H18" s="49">
        <v>100</v>
      </c>
      <c r="I18" s="48">
        <v>4</v>
      </c>
      <c r="J18" s="48">
        <v>100</v>
      </c>
      <c r="K18" s="11">
        <f t="shared" si="2"/>
        <v>10</v>
      </c>
      <c r="L18" s="11">
        <f t="shared" si="3"/>
        <v>200</v>
      </c>
      <c r="M18" s="48">
        <v>8</v>
      </c>
      <c r="N18" s="49">
        <v>100</v>
      </c>
      <c r="O18" s="48">
        <v>7</v>
      </c>
      <c r="P18" s="49">
        <v>100</v>
      </c>
      <c r="Q18" s="48">
        <v>7</v>
      </c>
      <c r="R18" s="49">
        <v>91.67</v>
      </c>
      <c r="S18" s="48">
        <v>3</v>
      </c>
      <c r="T18" s="48">
        <v>100</v>
      </c>
      <c r="U18" s="48">
        <v>4</v>
      </c>
      <c r="V18" s="48">
        <v>100</v>
      </c>
      <c r="W18" s="12">
        <f t="shared" si="4"/>
        <v>29</v>
      </c>
      <c r="X18" s="11">
        <f t="shared" si="5"/>
        <v>491.67</v>
      </c>
      <c r="Y18" s="48">
        <v>8</v>
      </c>
      <c r="Z18" s="59">
        <v>100</v>
      </c>
      <c r="AA18" s="48">
        <v>4</v>
      </c>
      <c r="AB18" s="48">
        <v>100</v>
      </c>
      <c r="AC18" s="12">
        <f t="shared" si="6"/>
        <v>12</v>
      </c>
      <c r="AD18" s="11">
        <f t="shared" si="7"/>
        <v>200</v>
      </c>
      <c r="AE18" s="13">
        <f t="shared" si="8"/>
        <v>55</v>
      </c>
      <c r="AF18" s="13">
        <f t="shared" si="9"/>
        <v>991.67000000000007</v>
      </c>
      <c r="AG18" s="23">
        <f t="shared" si="10"/>
        <v>1</v>
      </c>
      <c r="AH18" s="23">
        <f t="shared" si="11"/>
        <v>0.99167000000000005</v>
      </c>
    </row>
    <row r="19" spans="1:34" x14ac:dyDescent="0.3">
      <c r="A19" s="1" t="s">
        <v>122</v>
      </c>
      <c r="B19" s="1" t="s">
        <v>123</v>
      </c>
      <c r="C19" s="49">
        <v>4</v>
      </c>
      <c r="D19" s="48">
        <v>100</v>
      </c>
      <c r="E19" s="11">
        <f t="shared" si="0"/>
        <v>4</v>
      </c>
      <c r="F19" s="11">
        <f t="shared" si="1"/>
        <v>100</v>
      </c>
      <c r="G19" s="48">
        <v>6</v>
      </c>
      <c r="H19" s="49">
        <v>100</v>
      </c>
      <c r="I19" s="48">
        <v>4</v>
      </c>
      <c r="J19" s="48">
        <v>100</v>
      </c>
      <c r="K19" s="11">
        <f t="shared" si="2"/>
        <v>10</v>
      </c>
      <c r="L19" s="11">
        <f t="shared" si="3"/>
        <v>200</v>
      </c>
      <c r="M19" s="48">
        <v>6</v>
      </c>
      <c r="N19" s="49">
        <v>100</v>
      </c>
      <c r="O19" s="48">
        <v>7</v>
      </c>
      <c r="P19" s="49">
        <v>100</v>
      </c>
      <c r="Q19" s="48">
        <v>7</v>
      </c>
      <c r="R19" s="49">
        <v>91.67</v>
      </c>
      <c r="S19" s="48">
        <v>3</v>
      </c>
      <c r="T19" s="48">
        <v>100</v>
      </c>
      <c r="U19" s="48">
        <v>4</v>
      </c>
      <c r="V19" s="48">
        <v>100</v>
      </c>
      <c r="W19" s="12">
        <f t="shared" si="4"/>
        <v>27</v>
      </c>
      <c r="X19" s="11">
        <f t="shared" si="5"/>
        <v>491.67</v>
      </c>
      <c r="Y19" s="48">
        <v>8</v>
      </c>
      <c r="Z19" s="59">
        <v>100</v>
      </c>
      <c r="AA19" s="48">
        <v>4</v>
      </c>
      <c r="AB19" s="48">
        <v>100</v>
      </c>
      <c r="AC19" s="12">
        <f t="shared" si="6"/>
        <v>12</v>
      </c>
      <c r="AD19" s="11">
        <f t="shared" si="7"/>
        <v>200</v>
      </c>
      <c r="AE19" s="13">
        <f t="shared" si="8"/>
        <v>53</v>
      </c>
      <c r="AF19" s="13">
        <f t="shared" si="9"/>
        <v>991.67000000000007</v>
      </c>
      <c r="AG19" s="23">
        <f t="shared" si="10"/>
        <v>0.96363636363636362</v>
      </c>
      <c r="AH19" s="23">
        <f t="shared" si="11"/>
        <v>0.99167000000000005</v>
      </c>
    </row>
    <row r="20" spans="1:34" ht="14.25" customHeight="1" x14ac:dyDescent="0.3">
      <c r="A20" s="1" t="s">
        <v>124</v>
      </c>
      <c r="B20" s="1" t="s">
        <v>125</v>
      </c>
      <c r="C20" s="49">
        <v>4</v>
      </c>
      <c r="D20" s="48">
        <v>100</v>
      </c>
      <c r="E20" s="11">
        <f t="shared" si="0"/>
        <v>4</v>
      </c>
      <c r="F20" s="11">
        <f t="shared" si="1"/>
        <v>100</v>
      </c>
      <c r="G20" s="48">
        <v>6</v>
      </c>
      <c r="H20" s="49">
        <v>100</v>
      </c>
      <c r="I20" s="48">
        <v>4</v>
      </c>
      <c r="J20" s="48">
        <v>100</v>
      </c>
      <c r="K20" s="11">
        <f t="shared" si="2"/>
        <v>10</v>
      </c>
      <c r="L20" s="11">
        <f t="shared" si="3"/>
        <v>200</v>
      </c>
      <c r="M20" s="48">
        <v>6</v>
      </c>
      <c r="N20" s="49">
        <v>100</v>
      </c>
      <c r="O20" s="48">
        <v>7</v>
      </c>
      <c r="P20" s="49">
        <v>100</v>
      </c>
      <c r="Q20" s="48">
        <v>7</v>
      </c>
      <c r="R20" s="49">
        <v>91.67</v>
      </c>
      <c r="S20" s="48">
        <v>3</v>
      </c>
      <c r="T20" s="48">
        <v>100</v>
      </c>
      <c r="U20" s="48">
        <v>4</v>
      </c>
      <c r="V20" s="48">
        <v>100</v>
      </c>
      <c r="W20" s="12">
        <f t="shared" si="4"/>
        <v>27</v>
      </c>
      <c r="X20" s="11">
        <f t="shared" si="5"/>
        <v>491.67</v>
      </c>
      <c r="Y20" s="48">
        <v>8</v>
      </c>
      <c r="Z20" s="59">
        <v>100</v>
      </c>
      <c r="AA20" s="48">
        <v>4</v>
      </c>
      <c r="AB20" s="48">
        <v>100</v>
      </c>
      <c r="AC20" s="12">
        <f t="shared" si="6"/>
        <v>12</v>
      </c>
      <c r="AD20" s="11">
        <f t="shared" si="7"/>
        <v>200</v>
      </c>
      <c r="AE20" s="13">
        <f t="shared" si="8"/>
        <v>53</v>
      </c>
      <c r="AF20" s="13">
        <f t="shared" si="9"/>
        <v>991.67000000000007</v>
      </c>
      <c r="AG20" s="23">
        <f t="shared" si="10"/>
        <v>0.96363636363636362</v>
      </c>
      <c r="AH20" s="23">
        <f t="shared" si="11"/>
        <v>0.99167000000000005</v>
      </c>
    </row>
    <row r="21" spans="1:34" x14ac:dyDescent="0.3">
      <c r="A21" s="1" t="s">
        <v>126</v>
      </c>
      <c r="B21" s="1" t="s">
        <v>127</v>
      </c>
      <c r="C21" s="49">
        <v>4</v>
      </c>
      <c r="D21" s="48">
        <v>100</v>
      </c>
      <c r="E21" s="11">
        <f t="shared" si="0"/>
        <v>4</v>
      </c>
      <c r="F21" s="11">
        <f t="shared" si="1"/>
        <v>100</v>
      </c>
      <c r="G21" s="48">
        <v>6</v>
      </c>
      <c r="H21" s="49">
        <v>100</v>
      </c>
      <c r="I21" s="48">
        <v>4</v>
      </c>
      <c r="J21" s="48">
        <v>100</v>
      </c>
      <c r="K21" s="11">
        <f t="shared" si="2"/>
        <v>10</v>
      </c>
      <c r="L21" s="11">
        <f t="shared" si="3"/>
        <v>200</v>
      </c>
      <c r="M21" s="48">
        <v>8</v>
      </c>
      <c r="N21" s="49">
        <v>100</v>
      </c>
      <c r="O21" s="48">
        <v>7</v>
      </c>
      <c r="P21" s="49">
        <v>100</v>
      </c>
      <c r="Q21" s="48">
        <v>7</v>
      </c>
      <c r="R21" s="49">
        <v>91.67</v>
      </c>
      <c r="S21" s="48">
        <v>3</v>
      </c>
      <c r="T21" s="48">
        <v>100</v>
      </c>
      <c r="U21" s="48">
        <v>4</v>
      </c>
      <c r="V21" s="48">
        <v>100</v>
      </c>
      <c r="W21" s="12">
        <f t="shared" si="4"/>
        <v>29</v>
      </c>
      <c r="X21" s="11">
        <f t="shared" si="5"/>
        <v>491.67</v>
      </c>
      <c r="Y21" s="48">
        <v>8</v>
      </c>
      <c r="Z21" s="62">
        <v>92.86</v>
      </c>
      <c r="AA21" s="48">
        <v>4</v>
      </c>
      <c r="AB21" s="48">
        <v>100</v>
      </c>
      <c r="AC21" s="12">
        <f t="shared" si="6"/>
        <v>12</v>
      </c>
      <c r="AD21" s="11">
        <f t="shared" si="7"/>
        <v>192.86</v>
      </c>
      <c r="AE21" s="13">
        <f t="shared" si="8"/>
        <v>55</v>
      </c>
      <c r="AF21" s="13">
        <f t="shared" si="9"/>
        <v>984.53000000000009</v>
      </c>
      <c r="AG21" s="23">
        <f t="shared" si="10"/>
        <v>1</v>
      </c>
      <c r="AH21" s="23">
        <f t="shared" si="11"/>
        <v>0.98453000000000013</v>
      </c>
    </row>
    <row r="22" spans="1:34" x14ac:dyDescent="0.3">
      <c r="A22" s="1" t="s">
        <v>128</v>
      </c>
      <c r="B22" s="1" t="s">
        <v>129</v>
      </c>
      <c r="C22" s="49">
        <v>4</v>
      </c>
      <c r="D22" s="48">
        <v>100</v>
      </c>
      <c r="E22" s="11">
        <f t="shared" si="0"/>
        <v>4</v>
      </c>
      <c r="F22" s="11">
        <f t="shared" si="1"/>
        <v>100</v>
      </c>
      <c r="G22" s="48">
        <v>6</v>
      </c>
      <c r="H22" s="49">
        <v>100</v>
      </c>
      <c r="I22" s="48">
        <v>4</v>
      </c>
      <c r="J22" s="48">
        <v>100</v>
      </c>
      <c r="K22" s="11">
        <f t="shared" si="2"/>
        <v>10</v>
      </c>
      <c r="L22" s="11">
        <f t="shared" si="3"/>
        <v>200</v>
      </c>
      <c r="M22" s="48">
        <v>8</v>
      </c>
      <c r="N22" s="49">
        <v>100</v>
      </c>
      <c r="O22" s="48">
        <v>7</v>
      </c>
      <c r="P22" s="49">
        <v>100</v>
      </c>
      <c r="Q22" s="48">
        <v>7</v>
      </c>
      <c r="R22" s="49">
        <v>91.67</v>
      </c>
      <c r="S22" s="48">
        <v>3</v>
      </c>
      <c r="T22" s="48">
        <v>100</v>
      </c>
      <c r="U22" s="48">
        <v>4</v>
      </c>
      <c r="V22" s="48">
        <v>100</v>
      </c>
      <c r="W22" s="12">
        <f t="shared" si="4"/>
        <v>29</v>
      </c>
      <c r="X22" s="11">
        <f t="shared" si="5"/>
        <v>491.67</v>
      </c>
      <c r="Y22" s="48">
        <v>8</v>
      </c>
      <c r="Z22" s="59">
        <v>100</v>
      </c>
      <c r="AA22" s="48">
        <v>4</v>
      </c>
      <c r="AB22" s="48">
        <v>100</v>
      </c>
      <c r="AC22" s="12">
        <f t="shared" si="6"/>
        <v>12</v>
      </c>
      <c r="AD22" s="11">
        <f t="shared" si="7"/>
        <v>200</v>
      </c>
      <c r="AE22" s="13">
        <f t="shared" si="8"/>
        <v>55</v>
      </c>
      <c r="AF22" s="13">
        <f t="shared" si="9"/>
        <v>991.67000000000007</v>
      </c>
      <c r="AG22" s="23">
        <f t="shared" si="10"/>
        <v>1</v>
      </c>
      <c r="AH22" s="23">
        <f t="shared" si="11"/>
        <v>0.99167000000000005</v>
      </c>
    </row>
    <row r="23" spans="1:34" x14ac:dyDescent="0.3">
      <c r="A23" s="1" t="s">
        <v>130</v>
      </c>
      <c r="B23" s="1" t="s">
        <v>131</v>
      </c>
      <c r="C23" s="49">
        <v>4</v>
      </c>
      <c r="D23" s="48">
        <v>100</v>
      </c>
      <c r="E23" s="11">
        <f t="shared" si="0"/>
        <v>4</v>
      </c>
      <c r="F23" s="11">
        <f t="shared" si="1"/>
        <v>100</v>
      </c>
      <c r="G23" s="48">
        <v>6</v>
      </c>
      <c r="H23" s="51">
        <v>94.74</v>
      </c>
      <c r="I23" s="48">
        <v>4</v>
      </c>
      <c r="J23" s="48">
        <v>100</v>
      </c>
      <c r="K23" s="11">
        <f t="shared" si="2"/>
        <v>10</v>
      </c>
      <c r="L23" s="11">
        <f t="shared" si="3"/>
        <v>194.74</v>
      </c>
      <c r="M23" s="48">
        <v>6</v>
      </c>
      <c r="N23" s="49">
        <v>100</v>
      </c>
      <c r="O23" s="48">
        <v>7</v>
      </c>
      <c r="P23" s="49">
        <v>100</v>
      </c>
      <c r="Q23" s="48">
        <v>7</v>
      </c>
      <c r="R23" s="49">
        <v>91.67</v>
      </c>
      <c r="S23" s="48">
        <v>3</v>
      </c>
      <c r="T23" s="48">
        <v>100</v>
      </c>
      <c r="U23" s="48">
        <v>4</v>
      </c>
      <c r="V23" s="48">
        <v>100</v>
      </c>
      <c r="W23" s="12">
        <f t="shared" si="4"/>
        <v>27</v>
      </c>
      <c r="X23" s="11">
        <f t="shared" si="5"/>
        <v>491.67</v>
      </c>
      <c r="Y23" s="48">
        <v>8</v>
      </c>
      <c r="Z23" s="61">
        <v>92.86</v>
      </c>
      <c r="AA23" s="48">
        <v>4</v>
      </c>
      <c r="AB23" s="48">
        <v>100</v>
      </c>
      <c r="AC23" s="12">
        <f t="shared" si="6"/>
        <v>12</v>
      </c>
      <c r="AD23" s="11">
        <f t="shared" si="7"/>
        <v>192.86</v>
      </c>
      <c r="AE23" s="13">
        <f t="shared" si="8"/>
        <v>53</v>
      </c>
      <c r="AF23" s="13">
        <f t="shared" si="9"/>
        <v>979.2700000000001</v>
      </c>
      <c r="AG23" s="23">
        <f t="shared" si="10"/>
        <v>0.96363636363636362</v>
      </c>
      <c r="AH23" s="23">
        <f t="shared" si="11"/>
        <v>0.97927000000000008</v>
      </c>
    </row>
    <row r="24" spans="1:34" x14ac:dyDescent="0.3">
      <c r="A24" s="1" t="s">
        <v>132</v>
      </c>
      <c r="B24" s="1" t="s">
        <v>133</v>
      </c>
      <c r="C24" s="49">
        <v>4</v>
      </c>
      <c r="D24" s="48">
        <v>100</v>
      </c>
      <c r="E24" s="11">
        <f t="shared" si="0"/>
        <v>4</v>
      </c>
      <c r="F24" s="11">
        <f t="shared" si="1"/>
        <v>100</v>
      </c>
      <c r="G24" s="48">
        <v>6</v>
      </c>
      <c r="H24" s="49">
        <v>100</v>
      </c>
      <c r="I24" s="48">
        <v>4</v>
      </c>
      <c r="J24" s="48">
        <v>100</v>
      </c>
      <c r="K24" s="11">
        <f t="shared" si="2"/>
        <v>10</v>
      </c>
      <c r="L24" s="11">
        <f t="shared" si="3"/>
        <v>200</v>
      </c>
      <c r="M24" s="48">
        <v>8</v>
      </c>
      <c r="N24" s="49">
        <v>100</v>
      </c>
      <c r="O24" s="48">
        <v>7</v>
      </c>
      <c r="P24" s="49">
        <v>100</v>
      </c>
      <c r="Q24" s="48">
        <v>7</v>
      </c>
      <c r="R24" s="49">
        <v>91.67</v>
      </c>
      <c r="S24" s="48">
        <v>3</v>
      </c>
      <c r="T24" s="48">
        <v>100</v>
      </c>
      <c r="U24" s="48">
        <v>4</v>
      </c>
      <c r="V24" s="48">
        <v>100</v>
      </c>
      <c r="W24" s="12">
        <f t="shared" si="4"/>
        <v>29</v>
      </c>
      <c r="X24" s="11">
        <f t="shared" si="5"/>
        <v>491.67</v>
      </c>
      <c r="Y24" s="48">
        <v>8</v>
      </c>
      <c r="Z24" s="59">
        <v>100</v>
      </c>
      <c r="AA24" s="48">
        <v>4</v>
      </c>
      <c r="AB24" s="48">
        <v>100</v>
      </c>
      <c r="AC24" s="12">
        <f t="shared" si="6"/>
        <v>12</v>
      </c>
      <c r="AD24" s="11">
        <f t="shared" si="7"/>
        <v>200</v>
      </c>
      <c r="AE24" s="13">
        <f t="shared" si="8"/>
        <v>55</v>
      </c>
      <c r="AF24" s="13">
        <f t="shared" si="9"/>
        <v>991.67000000000007</v>
      </c>
      <c r="AG24" s="23">
        <f t="shared" si="10"/>
        <v>1</v>
      </c>
      <c r="AH24" s="23">
        <f t="shared" si="11"/>
        <v>0.99167000000000005</v>
      </c>
    </row>
    <row r="25" spans="1:34" x14ac:dyDescent="0.3">
      <c r="A25" s="1" t="s">
        <v>134</v>
      </c>
      <c r="B25" s="1" t="s">
        <v>135</v>
      </c>
      <c r="C25" s="49">
        <v>4</v>
      </c>
      <c r="D25" s="48">
        <v>100</v>
      </c>
      <c r="E25" s="11">
        <f t="shared" si="0"/>
        <v>4</v>
      </c>
      <c r="F25" s="11">
        <f t="shared" si="1"/>
        <v>100</v>
      </c>
      <c r="G25" s="48">
        <v>6</v>
      </c>
      <c r="H25" s="49">
        <v>100</v>
      </c>
      <c r="I25" s="48">
        <v>4</v>
      </c>
      <c r="J25" s="48">
        <v>100</v>
      </c>
      <c r="K25" s="11">
        <f t="shared" si="2"/>
        <v>10</v>
      </c>
      <c r="L25" s="11">
        <f t="shared" si="3"/>
        <v>200</v>
      </c>
      <c r="M25" s="48">
        <v>8</v>
      </c>
      <c r="N25" s="49">
        <v>100</v>
      </c>
      <c r="O25" s="48">
        <v>7</v>
      </c>
      <c r="P25" s="49">
        <v>100</v>
      </c>
      <c r="Q25" s="48">
        <v>7</v>
      </c>
      <c r="R25" s="49">
        <v>91.67</v>
      </c>
      <c r="S25" s="48">
        <v>3</v>
      </c>
      <c r="T25" s="48">
        <v>100</v>
      </c>
      <c r="U25" s="48">
        <v>4</v>
      </c>
      <c r="V25" s="48">
        <v>100</v>
      </c>
      <c r="W25" s="12">
        <f t="shared" si="4"/>
        <v>29</v>
      </c>
      <c r="X25" s="11">
        <f t="shared" si="5"/>
        <v>491.67</v>
      </c>
      <c r="Y25" s="48">
        <v>8</v>
      </c>
      <c r="Z25" s="59">
        <v>100</v>
      </c>
      <c r="AA25" s="48">
        <v>4</v>
      </c>
      <c r="AB25" s="48">
        <v>100</v>
      </c>
      <c r="AC25" s="12">
        <f t="shared" si="6"/>
        <v>12</v>
      </c>
      <c r="AD25" s="11">
        <f t="shared" si="7"/>
        <v>200</v>
      </c>
      <c r="AE25" s="13">
        <f t="shared" si="8"/>
        <v>55</v>
      </c>
      <c r="AF25" s="13">
        <f t="shared" si="9"/>
        <v>991.67000000000007</v>
      </c>
      <c r="AG25" s="23">
        <f t="shared" si="10"/>
        <v>1</v>
      </c>
      <c r="AH25" s="23">
        <f t="shared" si="11"/>
        <v>0.99167000000000005</v>
      </c>
    </row>
    <row r="26" spans="1:34" x14ac:dyDescent="0.3">
      <c r="A26" s="1" t="s">
        <v>136</v>
      </c>
      <c r="B26" s="1" t="s">
        <v>137</v>
      </c>
      <c r="C26" s="49">
        <v>4</v>
      </c>
      <c r="D26" s="48">
        <v>100</v>
      </c>
      <c r="E26" s="11">
        <f t="shared" si="0"/>
        <v>4</v>
      </c>
      <c r="F26" s="11">
        <f t="shared" si="1"/>
        <v>100</v>
      </c>
      <c r="G26" s="48">
        <v>6</v>
      </c>
      <c r="H26" s="49">
        <v>100</v>
      </c>
      <c r="I26" s="48">
        <v>4</v>
      </c>
      <c r="J26" s="48">
        <v>100</v>
      </c>
      <c r="K26" s="11">
        <f t="shared" si="2"/>
        <v>10</v>
      </c>
      <c r="L26" s="11">
        <f t="shared" si="3"/>
        <v>200</v>
      </c>
      <c r="M26" s="48">
        <v>8</v>
      </c>
      <c r="N26" s="49">
        <v>100</v>
      </c>
      <c r="O26" s="48">
        <v>7</v>
      </c>
      <c r="P26" s="49">
        <v>100</v>
      </c>
      <c r="Q26" s="48">
        <v>7</v>
      </c>
      <c r="R26" s="49">
        <v>91.67</v>
      </c>
      <c r="S26" s="48">
        <v>3</v>
      </c>
      <c r="T26" s="48">
        <v>100</v>
      </c>
      <c r="U26" s="48">
        <v>4</v>
      </c>
      <c r="V26" s="48">
        <v>100</v>
      </c>
      <c r="W26" s="12">
        <f t="shared" si="4"/>
        <v>29</v>
      </c>
      <c r="X26" s="11">
        <f t="shared" si="5"/>
        <v>491.67</v>
      </c>
      <c r="Y26" s="48">
        <v>8</v>
      </c>
      <c r="Z26" s="63">
        <v>85.71</v>
      </c>
      <c r="AA26" s="48">
        <v>4</v>
      </c>
      <c r="AB26" s="48">
        <v>100</v>
      </c>
      <c r="AC26" s="12">
        <f t="shared" si="6"/>
        <v>12</v>
      </c>
      <c r="AD26" s="11">
        <f t="shared" si="7"/>
        <v>185.70999999999998</v>
      </c>
      <c r="AE26" s="13">
        <f t="shared" si="8"/>
        <v>55</v>
      </c>
      <c r="AF26" s="13">
        <f t="shared" si="9"/>
        <v>977.38000000000011</v>
      </c>
      <c r="AG26" s="23">
        <f t="shared" si="10"/>
        <v>1</v>
      </c>
      <c r="AH26" s="23">
        <f t="shared" si="11"/>
        <v>0.97738000000000014</v>
      </c>
    </row>
    <row r="27" spans="1:34" x14ac:dyDescent="0.3">
      <c r="A27" s="1" t="s">
        <v>138</v>
      </c>
      <c r="B27" s="1" t="s">
        <v>139</v>
      </c>
      <c r="C27" s="49">
        <v>4</v>
      </c>
      <c r="D27" s="48">
        <v>100</v>
      </c>
      <c r="E27" s="11">
        <f t="shared" si="0"/>
        <v>4</v>
      </c>
      <c r="F27" s="11">
        <f t="shared" si="1"/>
        <v>100</v>
      </c>
      <c r="G27" s="48">
        <v>6</v>
      </c>
      <c r="H27" s="49">
        <v>100</v>
      </c>
      <c r="I27" s="48">
        <v>4</v>
      </c>
      <c r="J27" s="48">
        <v>100</v>
      </c>
      <c r="K27" s="11">
        <f t="shared" si="2"/>
        <v>10</v>
      </c>
      <c r="L27" s="11">
        <f t="shared" si="3"/>
        <v>200</v>
      </c>
      <c r="M27" s="48">
        <v>8</v>
      </c>
      <c r="N27" s="54">
        <v>95.65</v>
      </c>
      <c r="O27" s="48">
        <v>7</v>
      </c>
      <c r="P27" s="49">
        <v>100</v>
      </c>
      <c r="Q27" s="48">
        <v>7</v>
      </c>
      <c r="R27" s="49">
        <v>91.67</v>
      </c>
      <c r="S27" s="48">
        <v>3</v>
      </c>
      <c r="T27" s="48">
        <v>100</v>
      </c>
      <c r="U27" s="48">
        <v>4</v>
      </c>
      <c r="V27" s="48">
        <v>100</v>
      </c>
      <c r="W27" s="12">
        <f t="shared" si="4"/>
        <v>29</v>
      </c>
      <c r="X27" s="11">
        <f t="shared" si="5"/>
        <v>487.32000000000005</v>
      </c>
      <c r="Y27" s="48">
        <v>8</v>
      </c>
      <c r="Z27" s="59">
        <v>100</v>
      </c>
      <c r="AA27" s="48">
        <v>4</v>
      </c>
      <c r="AB27" s="48">
        <v>100</v>
      </c>
      <c r="AC27" s="12">
        <f t="shared" si="6"/>
        <v>12</v>
      </c>
      <c r="AD27" s="11">
        <f t="shared" si="7"/>
        <v>200</v>
      </c>
      <c r="AE27" s="13">
        <f t="shared" si="8"/>
        <v>55</v>
      </c>
      <c r="AF27" s="13">
        <f t="shared" si="9"/>
        <v>987.32</v>
      </c>
      <c r="AG27" s="23">
        <f t="shared" si="10"/>
        <v>1</v>
      </c>
      <c r="AH27" s="23">
        <f t="shared" si="11"/>
        <v>0.98732000000000009</v>
      </c>
    </row>
    <row r="28" spans="1:34" x14ac:dyDescent="0.3">
      <c r="A28" s="1" t="s">
        <v>140</v>
      </c>
      <c r="B28" s="1" t="s">
        <v>141</v>
      </c>
      <c r="C28" s="49">
        <v>4</v>
      </c>
      <c r="D28" s="48">
        <v>100</v>
      </c>
      <c r="E28" s="11">
        <f t="shared" si="0"/>
        <v>4</v>
      </c>
      <c r="F28" s="11">
        <f t="shared" si="1"/>
        <v>100</v>
      </c>
      <c r="G28" s="48">
        <v>6</v>
      </c>
      <c r="H28" s="49">
        <v>100</v>
      </c>
      <c r="I28" s="48">
        <v>4</v>
      </c>
      <c r="J28" s="48">
        <v>100</v>
      </c>
      <c r="K28" s="11">
        <f t="shared" si="2"/>
        <v>10</v>
      </c>
      <c r="L28" s="11">
        <f t="shared" si="3"/>
        <v>200</v>
      </c>
      <c r="M28" s="48">
        <v>8</v>
      </c>
      <c r="N28" s="53">
        <v>95.65</v>
      </c>
      <c r="O28" s="48">
        <v>7</v>
      </c>
      <c r="P28" s="49">
        <v>100</v>
      </c>
      <c r="Q28" s="48">
        <v>7</v>
      </c>
      <c r="R28" s="49">
        <v>91.67</v>
      </c>
      <c r="S28" s="48">
        <v>3</v>
      </c>
      <c r="T28" s="48">
        <v>100</v>
      </c>
      <c r="U28" s="48">
        <v>4</v>
      </c>
      <c r="V28" s="48">
        <v>100</v>
      </c>
      <c r="W28" s="12">
        <f t="shared" si="4"/>
        <v>29</v>
      </c>
      <c r="X28" s="11">
        <f t="shared" si="5"/>
        <v>487.32000000000005</v>
      </c>
      <c r="Y28" s="48">
        <v>8</v>
      </c>
      <c r="Z28" s="60">
        <v>92.86</v>
      </c>
      <c r="AA28" s="48">
        <v>4</v>
      </c>
      <c r="AB28" s="48">
        <v>100</v>
      </c>
      <c r="AC28" s="12">
        <f t="shared" si="6"/>
        <v>12</v>
      </c>
      <c r="AD28" s="11">
        <f t="shared" si="7"/>
        <v>192.86</v>
      </c>
      <c r="AE28" s="13">
        <f t="shared" si="8"/>
        <v>55</v>
      </c>
      <c r="AF28" s="13">
        <f t="shared" si="9"/>
        <v>980.18000000000006</v>
      </c>
      <c r="AG28" s="23">
        <f t="shared" si="10"/>
        <v>1</v>
      </c>
      <c r="AH28" s="23">
        <f t="shared" si="11"/>
        <v>0.98018000000000005</v>
      </c>
    </row>
    <row r="29" spans="1:34" x14ac:dyDescent="0.3">
      <c r="A29" s="1" t="s">
        <v>142</v>
      </c>
      <c r="B29" s="1" t="s">
        <v>143</v>
      </c>
      <c r="C29" s="47">
        <v>4</v>
      </c>
      <c r="D29" s="48">
        <v>100</v>
      </c>
      <c r="E29" s="11">
        <f t="shared" si="0"/>
        <v>4</v>
      </c>
      <c r="F29" s="11">
        <f t="shared" si="1"/>
        <v>100</v>
      </c>
      <c r="G29" s="48">
        <v>6</v>
      </c>
      <c r="H29" s="49">
        <v>100</v>
      </c>
      <c r="I29" s="48">
        <v>4</v>
      </c>
      <c r="J29" s="48">
        <v>100</v>
      </c>
      <c r="K29" s="11">
        <f t="shared" si="2"/>
        <v>10</v>
      </c>
      <c r="L29" s="11">
        <f t="shared" si="3"/>
        <v>200</v>
      </c>
      <c r="M29" s="50">
        <v>8</v>
      </c>
      <c r="N29" s="49">
        <v>100</v>
      </c>
      <c r="O29" s="48">
        <v>7</v>
      </c>
      <c r="P29" s="49">
        <v>100</v>
      </c>
      <c r="Q29" s="48">
        <v>7</v>
      </c>
      <c r="R29" s="49">
        <v>91.67</v>
      </c>
      <c r="S29" s="48">
        <v>3</v>
      </c>
      <c r="T29" s="48">
        <v>100</v>
      </c>
      <c r="U29" s="48">
        <v>4</v>
      </c>
      <c r="V29" s="48">
        <v>100</v>
      </c>
      <c r="W29" s="12">
        <f t="shared" si="4"/>
        <v>29</v>
      </c>
      <c r="X29" s="11">
        <f t="shared" si="5"/>
        <v>491.67</v>
      </c>
      <c r="Y29" s="50">
        <v>8</v>
      </c>
      <c r="Z29" s="59">
        <v>100</v>
      </c>
      <c r="AA29" s="48">
        <v>4</v>
      </c>
      <c r="AB29" s="58">
        <v>100</v>
      </c>
      <c r="AC29" s="12">
        <f t="shared" si="6"/>
        <v>12</v>
      </c>
      <c r="AD29" s="11">
        <f t="shared" si="7"/>
        <v>200</v>
      </c>
      <c r="AE29" s="13">
        <f t="shared" si="8"/>
        <v>55</v>
      </c>
      <c r="AF29" s="13">
        <f t="shared" si="9"/>
        <v>991.67000000000007</v>
      </c>
      <c r="AG29" s="23">
        <f t="shared" si="10"/>
        <v>1</v>
      </c>
      <c r="AH29" s="23">
        <f t="shared" si="11"/>
        <v>0.99167000000000005</v>
      </c>
    </row>
    <row r="30" spans="1:34" x14ac:dyDescent="0.3">
      <c r="A30" s="19"/>
      <c r="B30" s="9"/>
      <c r="C30" s="9"/>
      <c r="D30" s="9"/>
      <c r="E30" s="11">
        <f t="shared" si="0"/>
        <v>0</v>
      </c>
      <c r="F30" s="11">
        <f t="shared" si="1"/>
        <v>0</v>
      </c>
      <c r="G30" s="9"/>
      <c r="H30" s="9"/>
      <c r="I30" s="9"/>
      <c r="J30" s="9"/>
      <c r="K30" s="11">
        <f t="shared" si="2"/>
        <v>0</v>
      </c>
      <c r="L30" s="11">
        <f t="shared" si="3"/>
        <v>0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12">
        <f t="shared" si="4"/>
        <v>0</v>
      </c>
      <c r="X30" s="11">
        <f t="shared" si="5"/>
        <v>0</v>
      </c>
      <c r="Y30" s="9"/>
      <c r="Z30" s="9"/>
      <c r="AA30" s="9"/>
      <c r="AB30" s="9"/>
      <c r="AC30" s="12">
        <f t="shared" si="6"/>
        <v>0</v>
      </c>
      <c r="AD30" s="11">
        <f t="shared" si="7"/>
        <v>0</v>
      </c>
      <c r="AE30" s="13">
        <f t="shared" si="8"/>
        <v>0</v>
      </c>
      <c r="AF30" s="13">
        <f t="shared" si="9"/>
        <v>0</v>
      </c>
      <c r="AG30" s="23">
        <f t="shared" si="10"/>
        <v>0</v>
      </c>
      <c r="AH30" s="23">
        <f t="shared" si="11"/>
        <v>0</v>
      </c>
    </row>
    <row r="31" spans="1:34" x14ac:dyDescent="0.3">
      <c r="A31" s="19"/>
      <c r="B31" s="9"/>
      <c r="C31" s="9"/>
      <c r="D31" s="9"/>
      <c r="E31" s="11">
        <f t="shared" si="0"/>
        <v>0</v>
      </c>
      <c r="F31" s="11">
        <f t="shared" si="1"/>
        <v>0</v>
      </c>
      <c r="G31" s="9"/>
      <c r="H31" s="9"/>
      <c r="I31" s="9"/>
      <c r="J31" s="9"/>
      <c r="K31" s="11">
        <f t="shared" si="2"/>
        <v>0</v>
      </c>
      <c r="L31" s="11">
        <f t="shared" si="3"/>
        <v>0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12">
        <f t="shared" si="4"/>
        <v>0</v>
      </c>
      <c r="X31" s="11">
        <f t="shared" si="5"/>
        <v>0</v>
      </c>
      <c r="Y31" s="9"/>
      <c r="Z31" s="9"/>
      <c r="AA31" s="9"/>
      <c r="AB31" s="9"/>
      <c r="AC31" s="12">
        <f t="shared" si="6"/>
        <v>0</v>
      </c>
      <c r="AD31" s="11">
        <f t="shared" si="7"/>
        <v>0</v>
      </c>
      <c r="AE31" s="13">
        <f t="shared" si="8"/>
        <v>0</v>
      </c>
      <c r="AF31" s="13">
        <f t="shared" si="9"/>
        <v>0</v>
      </c>
      <c r="AG31" s="23">
        <f t="shared" si="10"/>
        <v>0</v>
      </c>
      <c r="AH31" s="23">
        <f t="shared" si="11"/>
        <v>0</v>
      </c>
    </row>
    <row r="32" spans="1:34" x14ac:dyDescent="0.3">
      <c r="A32" s="19"/>
      <c r="B32" s="9"/>
      <c r="C32" s="9"/>
      <c r="D32" s="9"/>
      <c r="E32" s="11">
        <f t="shared" si="0"/>
        <v>0</v>
      </c>
      <c r="F32" s="11">
        <f t="shared" si="1"/>
        <v>0</v>
      </c>
      <c r="G32" s="9"/>
      <c r="H32" s="9"/>
      <c r="I32" s="9"/>
      <c r="J32" s="9"/>
      <c r="K32" s="11">
        <f t="shared" si="2"/>
        <v>0</v>
      </c>
      <c r="L32" s="11">
        <f t="shared" si="3"/>
        <v>0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12">
        <f t="shared" si="4"/>
        <v>0</v>
      </c>
      <c r="X32" s="11">
        <f t="shared" si="5"/>
        <v>0</v>
      </c>
      <c r="Y32" s="9"/>
      <c r="Z32" s="9"/>
      <c r="AA32" s="9"/>
      <c r="AB32" s="9"/>
      <c r="AC32" s="12">
        <f t="shared" si="6"/>
        <v>0</v>
      </c>
      <c r="AD32" s="11">
        <f t="shared" si="7"/>
        <v>0</v>
      </c>
      <c r="AE32" s="13">
        <f t="shared" si="8"/>
        <v>0</v>
      </c>
      <c r="AF32" s="13">
        <f t="shared" si="9"/>
        <v>0</v>
      </c>
      <c r="AG32" s="23">
        <f t="shared" si="10"/>
        <v>0</v>
      </c>
      <c r="AH32" s="23">
        <f t="shared" si="11"/>
        <v>0</v>
      </c>
    </row>
    <row r="33" spans="1:34" x14ac:dyDescent="0.3">
      <c r="A33" s="19"/>
      <c r="B33" s="9"/>
      <c r="C33" s="9"/>
      <c r="D33" s="9"/>
      <c r="E33" s="11">
        <f t="shared" si="0"/>
        <v>0</v>
      </c>
      <c r="F33" s="11">
        <f t="shared" si="1"/>
        <v>0</v>
      </c>
      <c r="G33" s="9"/>
      <c r="H33" s="9"/>
      <c r="I33" s="9"/>
      <c r="J33" s="9"/>
      <c r="K33" s="11">
        <f t="shared" si="2"/>
        <v>0</v>
      </c>
      <c r="L33" s="11">
        <f t="shared" si="3"/>
        <v>0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12">
        <f t="shared" si="4"/>
        <v>0</v>
      </c>
      <c r="X33" s="11">
        <f t="shared" si="5"/>
        <v>0</v>
      </c>
      <c r="Y33" s="9"/>
      <c r="Z33" s="9"/>
      <c r="AA33" s="9"/>
      <c r="AB33" s="9"/>
      <c r="AC33" s="12">
        <f t="shared" si="6"/>
        <v>0</v>
      </c>
      <c r="AD33" s="11">
        <f t="shared" si="7"/>
        <v>0</v>
      </c>
      <c r="AE33" s="13">
        <f t="shared" si="8"/>
        <v>0</v>
      </c>
      <c r="AF33" s="13">
        <f t="shared" si="9"/>
        <v>0</v>
      </c>
      <c r="AG33" s="23">
        <f t="shared" si="10"/>
        <v>0</v>
      </c>
      <c r="AH33" s="23">
        <f t="shared" si="11"/>
        <v>0</v>
      </c>
    </row>
    <row r="34" spans="1:34" x14ac:dyDescent="0.3">
      <c r="A34" s="19"/>
      <c r="B34" s="9"/>
      <c r="C34" s="9"/>
      <c r="D34" s="9"/>
      <c r="E34" s="11">
        <f t="shared" si="0"/>
        <v>0</v>
      </c>
      <c r="F34" s="11">
        <f t="shared" si="1"/>
        <v>0</v>
      </c>
      <c r="G34" s="9"/>
      <c r="H34" s="9"/>
      <c r="I34" s="9"/>
      <c r="J34" s="9"/>
      <c r="K34" s="11">
        <f t="shared" si="2"/>
        <v>0</v>
      </c>
      <c r="L34" s="11">
        <f t="shared" si="3"/>
        <v>0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12">
        <f t="shared" si="4"/>
        <v>0</v>
      </c>
      <c r="X34" s="11">
        <f t="shared" si="5"/>
        <v>0</v>
      </c>
      <c r="Y34" s="9"/>
      <c r="Z34" s="9"/>
      <c r="AA34" s="9"/>
      <c r="AB34" s="9"/>
      <c r="AC34" s="12">
        <f t="shared" si="6"/>
        <v>0</v>
      </c>
      <c r="AD34" s="11">
        <f t="shared" si="7"/>
        <v>0</v>
      </c>
      <c r="AE34" s="13">
        <f t="shared" si="8"/>
        <v>0</v>
      </c>
      <c r="AF34" s="13">
        <f t="shared" si="9"/>
        <v>0</v>
      </c>
      <c r="AG34" s="23">
        <f t="shared" si="10"/>
        <v>0</v>
      </c>
      <c r="AH34" s="23">
        <f t="shared" si="11"/>
        <v>0</v>
      </c>
    </row>
  </sheetData>
  <mergeCells count="22">
    <mergeCell ref="I2:J2"/>
    <mergeCell ref="AG1:AH2"/>
    <mergeCell ref="A2:A4"/>
    <mergeCell ref="AE1:AF2"/>
    <mergeCell ref="W2:X2"/>
    <mergeCell ref="K2:L2"/>
    <mergeCell ref="U2:V2"/>
    <mergeCell ref="E2:F2"/>
    <mergeCell ref="C1:F1"/>
    <mergeCell ref="G1:L1"/>
    <mergeCell ref="M1:X1"/>
    <mergeCell ref="M2:N2"/>
    <mergeCell ref="C2:D2"/>
    <mergeCell ref="G2:H2"/>
    <mergeCell ref="B2:B4"/>
    <mergeCell ref="Y1:AD1"/>
    <mergeCell ref="AC2:AD2"/>
    <mergeCell ref="Y2:Z2"/>
    <mergeCell ref="AA2:AB2"/>
    <mergeCell ref="O2:P2"/>
    <mergeCell ref="Q2:R2"/>
    <mergeCell ref="S2:T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4" zoomScale="90" zoomScaleNormal="90" workbookViewId="0">
      <selection activeCell="V20" sqref="V20"/>
    </sheetView>
  </sheetViews>
  <sheetFormatPr defaultRowHeight="14.4" x14ac:dyDescent="0.3"/>
  <cols>
    <col min="1" max="1" width="19.5546875" customWidth="1"/>
    <col min="2" max="17" width="8.6640625" customWidth="1"/>
  </cols>
  <sheetData>
    <row r="1" spans="1:19" x14ac:dyDescent="0.3">
      <c r="B1" s="90" t="s">
        <v>39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9" x14ac:dyDescent="0.3">
      <c r="A2" s="92" t="s">
        <v>40</v>
      </c>
      <c r="B2" s="89" t="s">
        <v>41</v>
      </c>
      <c r="C2" s="89"/>
      <c r="D2" s="89" t="s">
        <v>42</v>
      </c>
      <c r="E2" s="89"/>
      <c r="F2" s="89" t="s">
        <v>43</v>
      </c>
      <c r="G2" s="89"/>
      <c r="H2" s="93" t="s">
        <v>44</v>
      </c>
      <c r="I2" s="94"/>
      <c r="J2" s="89" t="s">
        <v>45</v>
      </c>
      <c r="K2" s="89"/>
      <c r="L2" s="89" t="s">
        <v>46</v>
      </c>
      <c r="M2" s="89"/>
      <c r="N2" s="89" t="s">
        <v>47</v>
      </c>
      <c r="O2" s="89"/>
      <c r="P2" s="89" t="s">
        <v>48</v>
      </c>
      <c r="Q2" s="89"/>
      <c r="R2" s="92" t="s">
        <v>16</v>
      </c>
    </row>
    <row r="3" spans="1:19" ht="55.2" x14ac:dyDescent="0.3">
      <c r="A3" s="92"/>
      <c r="B3" s="36" t="s">
        <v>49</v>
      </c>
      <c r="C3" s="36" t="s">
        <v>50</v>
      </c>
      <c r="D3" s="36" t="s">
        <v>49</v>
      </c>
      <c r="E3" s="36" t="s">
        <v>50</v>
      </c>
      <c r="F3" s="36" t="s">
        <v>49</v>
      </c>
      <c r="G3" s="36" t="s">
        <v>50</v>
      </c>
      <c r="H3" s="36" t="s">
        <v>49</v>
      </c>
      <c r="I3" s="36" t="s">
        <v>50</v>
      </c>
      <c r="J3" s="36" t="s">
        <v>49</v>
      </c>
      <c r="K3" s="36" t="s">
        <v>50</v>
      </c>
      <c r="L3" s="36" t="s">
        <v>49</v>
      </c>
      <c r="M3" s="36" t="s">
        <v>50</v>
      </c>
      <c r="N3" s="36" t="s">
        <v>49</v>
      </c>
      <c r="O3" s="36" t="s">
        <v>50</v>
      </c>
      <c r="P3" s="36" t="s">
        <v>49</v>
      </c>
      <c r="Q3" s="36" t="s">
        <v>50</v>
      </c>
      <c r="R3" s="92"/>
      <c r="S3" s="15"/>
    </row>
    <row r="4" spans="1:19" x14ac:dyDescent="0.3">
      <c r="A4" s="41" t="s">
        <v>51</v>
      </c>
      <c r="B4" s="14">
        <v>60</v>
      </c>
      <c r="C4" s="14">
        <v>40</v>
      </c>
      <c r="D4" s="14">
        <v>60</v>
      </c>
      <c r="E4" s="14">
        <v>40</v>
      </c>
      <c r="F4" s="14">
        <v>60</v>
      </c>
      <c r="G4" s="14">
        <v>40</v>
      </c>
      <c r="H4" s="14">
        <v>60</v>
      </c>
      <c r="I4" s="14">
        <v>40</v>
      </c>
      <c r="J4" s="14">
        <v>60</v>
      </c>
      <c r="K4" s="14">
        <v>40</v>
      </c>
      <c r="L4" s="14">
        <v>60</v>
      </c>
      <c r="M4" s="14">
        <v>40</v>
      </c>
      <c r="N4" s="14">
        <v>60</v>
      </c>
      <c r="O4" s="14">
        <v>40</v>
      </c>
      <c r="P4" s="14">
        <v>60</v>
      </c>
      <c r="Q4" s="14">
        <v>40</v>
      </c>
      <c r="R4" s="17">
        <v>1</v>
      </c>
      <c r="S4" s="16"/>
    </row>
    <row r="5" spans="1:19" x14ac:dyDescent="0.3">
      <c r="A5" s="1" t="s">
        <v>94</v>
      </c>
      <c r="B5" s="64" t="s">
        <v>52</v>
      </c>
      <c r="C5" s="64" t="s">
        <v>52</v>
      </c>
      <c r="D5" s="64" t="s">
        <v>52</v>
      </c>
      <c r="E5" s="64" t="s">
        <v>52</v>
      </c>
      <c r="F5" s="64" t="s">
        <v>146</v>
      </c>
      <c r="G5" s="64" t="s">
        <v>52</v>
      </c>
      <c r="H5" s="64" t="s">
        <v>52</v>
      </c>
      <c r="I5" s="64" t="s">
        <v>52</v>
      </c>
      <c r="J5" s="64" t="s">
        <v>146</v>
      </c>
      <c r="K5" s="64" t="s">
        <v>52</v>
      </c>
      <c r="L5" s="64" t="s">
        <v>146</v>
      </c>
      <c r="M5" s="64" t="s">
        <v>52</v>
      </c>
      <c r="N5" s="64" t="s">
        <v>52</v>
      </c>
      <c r="O5" s="64" t="s">
        <v>52</v>
      </c>
      <c r="P5" s="64" t="s">
        <v>52</v>
      </c>
      <c r="Q5" s="64" t="s">
        <v>52</v>
      </c>
      <c r="R5" s="3">
        <f>(((IF(B5="Yes",60,0)+IF(C5="Yes",40,0))+(IF(D5="Yes",60,0)+IF(E5="Yes",40,0))+(IF(F5="Yes",60,0)+IF(G5="Yes",40,0))+(IF(H5="Yes",60,0)+IF(I5="Yes",40,0))+(IF(J5="Yes",60,0)+IF(K5="Yes",40,0))+(IF(L5="Yes",60,0)+IF(M5="Yes",40,0))+(IF(N5="Yes",60,0)+IF(O5="Yes",40,0))+(IF(P5="Yes",60,0)+IF(Q5="Yes",40,0)))/8)/100</f>
        <v>0.77500000000000002</v>
      </c>
    </row>
    <row r="6" spans="1:19" x14ac:dyDescent="0.3">
      <c r="A6" s="1" t="s">
        <v>96</v>
      </c>
      <c r="B6" s="64" t="s">
        <v>146</v>
      </c>
      <c r="C6" s="64" t="s">
        <v>52</v>
      </c>
      <c r="D6" s="64" t="s">
        <v>146</v>
      </c>
      <c r="E6" s="64" t="s">
        <v>52</v>
      </c>
      <c r="F6" s="64" t="s">
        <v>52</v>
      </c>
      <c r="G6" s="64" t="s">
        <v>52</v>
      </c>
      <c r="H6" s="64" t="s">
        <v>146</v>
      </c>
      <c r="I6" s="64" t="s">
        <v>52</v>
      </c>
      <c r="J6" s="64" t="s">
        <v>52</v>
      </c>
      <c r="K6" s="64" t="s">
        <v>52</v>
      </c>
      <c r="L6" s="64" t="s">
        <v>52</v>
      </c>
      <c r="M6" s="64" t="s">
        <v>52</v>
      </c>
      <c r="N6" s="64" t="s">
        <v>52</v>
      </c>
      <c r="O6" s="64" t="s">
        <v>52</v>
      </c>
      <c r="P6" s="64" t="s">
        <v>52</v>
      </c>
      <c r="Q6" s="64" t="s">
        <v>52</v>
      </c>
      <c r="R6" s="3">
        <f t="shared" ref="R6:R35" si="0">(((IF(B6="Yes",60,0)+IF(C6="Yes",40,0))+(IF(D6="Yes",60,0)+IF(E6="Yes",40,0))+(IF(F6="Yes",60,0)+IF(G6="Yes",40,0))+(IF(H6="Yes",60,0)+IF(I6="Yes",40,0))+(IF(J6="Yes",60,0)+IF(K6="Yes",40,0))+(IF(L6="Yes",60,0)+IF(M6="Yes",40,0))+(IF(N6="Yes",60,0)+IF(O6="Yes",40,0))+(IF(P6="Yes",60,0)+IF(Q6="Yes",40,0)))/8)/100</f>
        <v>0.77500000000000002</v>
      </c>
    </row>
    <row r="7" spans="1:19" x14ac:dyDescent="0.3">
      <c r="A7" s="1" t="s">
        <v>98</v>
      </c>
      <c r="B7" s="64" t="s">
        <v>52</v>
      </c>
      <c r="C7" s="64" t="s">
        <v>52</v>
      </c>
      <c r="D7" s="64" t="s">
        <v>52</v>
      </c>
      <c r="E7" s="64" t="s">
        <v>52</v>
      </c>
      <c r="F7" s="64" t="s">
        <v>146</v>
      </c>
      <c r="G7" s="64" t="s">
        <v>52</v>
      </c>
      <c r="H7" s="64" t="s">
        <v>52</v>
      </c>
      <c r="I7" s="64" t="s">
        <v>52</v>
      </c>
      <c r="J7" s="64" t="s">
        <v>146</v>
      </c>
      <c r="K7" s="64" t="s">
        <v>52</v>
      </c>
      <c r="L7" s="64" t="s">
        <v>52</v>
      </c>
      <c r="M7" s="64" t="s">
        <v>52</v>
      </c>
      <c r="N7" s="64" t="s">
        <v>52</v>
      </c>
      <c r="O7" s="64" t="s">
        <v>52</v>
      </c>
      <c r="P7" s="64" t="s">
        <v>146</v>
      </c>
      <c r="Q7" s="64" t="s">
        <v>52</v>
      </c>
      <c r="R7" s="3">
        <f t="shared" si="0"/>
        <v>0.77500000000000002</v>
      </c>
    </row>
    <row r="8" spans="1:19" x14ac:dyDescent="0.3">
      <c r="A8" s="1" t="s">
        <v>100</v>
      </c>
      <c r="B8" s="64" t="s">
        <v>52</v>
      </c>
      <c r="C8" s="64" t="s">
        <v>52</v>
      </c>
      <c r="D8" s="64" t="s">
        <v>52</v>
      </c>
      <c r="E8" s="64" t="s">
        <v>52</v>
      </c>
      <c r="F8" s="64" t="s">
        <v>146</v>
      </c>
      <c r="G8" s="64" t="s">
        <v>52</v>
      </c>
      <c r="H8" s="64" t="s">
        <v>52</v>
      </c>
      <c r="I8" s="64" t="s">
        <v>52</v>
      </c>
      <c r="J8" s="64" t="s">
        <v>52</v>
      </c>
      <c r="K8" s="64" t="s">
        <v>52</v>
      </c>
      <c r="L8" s="64" t="s">
        <v>146</v>
      </c>
      <c r="M8" s="64" t="s">
        <v>52</v>
      </c>
      <c r="N8" s="64" t="s">
        <v>146</v>
      </c>
      <c r="O8" s="64" t="s">
        <v>52</v>
      </c>
      <c r="P8" s="64" t="s">
        <v>52</v>
      </c>
      <c r="Q8" s="64" t="s">
        <v>52</v>
      </c>
      <c r="R8" s="3">
        <f t="shared" si="0"/>
        <v>0.77500000000000002</v>
      </c>
    </row>
    <row r="9" spans="1:19" x14ac:dyDescent="0.3">
      <c r="A9" s="1" t="s">
        <v>102</v>
      </c>
      <c r="B9" s="64" t="s">
        <v>52</v>
      </c>
      <c r="C9" s="64" t="s">
        <v>52</v>
      </c>
      <c r="D9" s="64" t="s">
        <v>52</v>
      </c>
      <c r="E9" s="64" t="s">
        <v>52</v>
      </c>
      <c r="F9" s="64" t="s">
        <v>52</v>
      </c>
      <c r="G9" s="64" t="s">
        <v>52</v>
      </c>
      <c r="H9" s="64" t="s">
        <v>146</v>
      </c>
      <c r="I9" s="64" t="s">
        <v>52</v>
      </c>
      <c r="J9" s="64" t="s">
        <v>146</v>
      </c>
      <c r="K9" s="64" t="s">
        <v>52</v>
      </c>
      <c r="L9" s="64" t="s">
        <v>146</v>
      </c>
      <c r="M9" s="64" t="s">
        <v>52</v>
      </c>
      <c r="N9" s="64" t="s">
        <v>52</v>
      </c>
      <c r="O9" s="64" t="s">
        <v>52</v>
      </c>
      <c r="P9" s="64" t="s">
        <v>52</v>
      </c>
      <c r="Q9" s="64" t="s">
        <v>52</v>
      </c>
      <c r="R9" s="3">
        <f t="shared" si="0"/>
        <v>0.77500000000000002</v>
      </c>
    </row>
    <row r="10" spans="1:19" x14ac:dyDescent="0.3">
      <c r="A10" s="1" t="s">
        <v>104</v>
      </c>
      <c r="B10" s="64" t="s">
        <v>52</v>
      </c>
      <c r="C10" s="64" t="s">
        <v>52</v>
      </c>
      <c r="D10" s="64" t="s">
        <v>52</v>
      </c>
      <c r="E10" s="64" t="s">
        <v>52</v>
      </c>
      <c r="F10" s="64" t="s">
        <v>146</v>
      </c>
      <c r="G10" s="64" t="s">
        <v>52</v>
      </c>
      <c r="H10" s="64" t="s">
        <v>52</v>
      </c>
      <c r="I10" s="64" t="s">
        <v>52</v>
      </c>
      <c r="J10" s="64" t="s">
        <v>52</v>
      </c>
      <c r="K10" s="64" t="s">
        <v>52</v>
      </c>
      <c r="L10" s="64" t="s">
        <v>146</v>
      </c>
      <c r="M10" s="64" t="s">
        <v>52</v>
      </c>
      <c r="N10" s="64" t="s">
        <v>52</v>
      </c>
      <c r="O10" s="64" t="s">
        <v>52</v>
      </c>
      <c r="P10" s="64" t="s">
        <v>146</v>
      </c>
      <c r="Q10" s="64" t="s">
        <v>52</v>
      </c>
      <c r="R10" s="3">
        <f t="shared" si="0"/>
        <v>0.77500000000000002</v>
      </c>
    </row>
    <row r="11" spans="1:19" x14ac:dyDescent="0.3">
      <c r="A11" s="1" t="s">
        <v>106</v>
      </c>
      <c r="B11" s="64" t="s">
        <v>52</v>
      </c>
      <c r="C11" s="64" t="s">
        <v>52</v>
      </c>
      <c r="D11" s="64" t="s">
        <v>52</v>
      </c>
      <c r="E11" s="64" t="s">
        <v>52</v>
      </c>
      <c r="F11" s="64" t="s">
        <v>146</v>
      </c>
      <c r="G11" s="64" t="s">
        <v>52</v>
      </c>
      <c r="H11" s="64" t="s">
        <v>146</v>
      </c>
      <c r="I11" s="64" t="s">
        <v>52</v>
      </c>
      <c r="J11" s="64" t="s">
        <v>52</v>
      </c>
      <c r="K11" s="64" t="s">
        <v>52</v>
      </c>
      <c r="L11" s="64" t="s">
        <v>146</v>
      </c>
      <c r="M11" s="64" t="s">
        <v>52</v>
      </c>
      <c r="N11" s="64" t="s">
        <v>52</v>
      </c>
      <c r="O11" s="64" t="s">
        <v>52</v>
      </c>
      <c r="P11" s="64" t="s">
        <v>52</v>
      </c>
      <c r="Q11" s="64" t="s">
        <v>52</v>
      </c>
      <c r="R11" s="3">
        <f t="shared" si="0"/>
        <v>0.77500000000000002</v>
      </c>
    </row>
    <row r="12" spans="1:19" x14ac:dyDescent="0.3">
      <c r="A12" s="1" t="s">
        <v>108</v>
      </c>
      <c r="B12" s="64" t="s">
        <v>52</v>
      </c>
      <c r="C12" s="64" t="s">
        <v>52</v>
      </c>
      <c r="D12" s="64" t="s">
        <v>146</v>
      </c>
      <c r="E12" s="64" t="s">
        <v>52</v>
      </c>
      <c r="F12" s="64" t="s">
        <v>52</v>
      </c>
      <c r="G12" s="64" t="s">
        <v>52</v>
      </c>
      <c r="H12" s="64" t="s">
        <v>52</v>
      </c>
      <c r="I12" s="64" t="s">
        <v>52</v>
      </c>
      <c r="J12" s="64" t="s">
        <v>52</v>
      </c>
      <c r="K12" s="64" t="s">
        <v>52</v>
      </c>
      <c r="L12" s="64" t="s">
        <v>146</v>
      </c>
      <c r="M12" s="64" t="s">
        <v>52</v>
      </c>
      <c r="N12" s="64" t="s">
        <v>146</v>
      </c>
      <c r="O12" s="64" t="s">
        <v>52</v>
      </c>
      <c r="P12" s="64" t="s">
        <v>52</v>
      </c>
      <c r="Q12" s="64" t="s">
        <v>52</v>
      </c>
      <c r="R12" s="3">
        <f t="shared" si="0"/>
        <v>0.77500000000000002</v>
      </c>
    </row>
    <row r="13" spans="1:19" x14ac:dyDescent="0.3">
      <c r="A13" s="1" t="s">
        <v>110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3">
        <f t="shared" si="0"/>
        <v>0</v>
      </c>
    </row>
    <row r="14" spans="1:19" x14ac:dyDescent="0.3">
      <c r="A14" s="1" t="s">
        <v>112</v>
      </c>
      <c r="B14" s="64" t="s">
        <v>146</v>
      </c>
      <c r="C14" s="64" t="s">
        <v>52</v>
      </c>
      <c r="D14" s="64" t="s">
        <v>146</v>
      </c>
      <c r="E14" s="64" t="s">
        <v>52</v>
      </c>
      <c r="F14" s="64" t="s">
        <v>52</v>
      </c>
      <c r="G14" s="64" t="s">
        <v>52</v>
      </c>
      <c r="H14" s="64" t="s">
        <v>52</v>
      </c>
      <c r="I14" s="64" t="s">
        <v>52</v>
      </c>
      <c r="J14" s="64" t="s">
        <v>52</v>
      </c>
      <c r="K14" s="64" t="s">
        <v>52</v>
      </c>
      <c r="L14" s="64" t="s">
        <v>146</v>
      </c>
      <c r="M14" s="64" t="s">
        <v>52</v>
      </c>
      <c r="N14" s="64" t="s">
        <v>52</v>
      </c>
      <c r="O14" s="64" t="s">
        <v>52</v>
      </c>
      <c r="P14" s="64" t="s">
        <v>52</v>
      </c>
      <c r="Q14" s="64" t="s">
        <v>52</v>
      </c>
      <c r="R14" s="3">
        <f t="shared" si="0"/>
        <v>0.77500000000000002</v>
      </c>
    </row>
    <row r="15" spans="1:19" x14ac:dyDescent="0.3">
      <c r="A15" s="1" t="s">
        <v>114</v>
      </c>
      <c r="B15" s="64" t="s">
        <v>52</v>
      </c>
      <c r="C15" s="64" t="s">
        <v>52</v>
      </c>
      <c r="D15" s="64" t="s">
        <v>52</v>
      </c>
      <c r="E15" s="64" t="s">
        <v>52</v>
      </c>
      <c r="F15" s="64" t="s">
        <v>146</v>
      </c>
      <c r="G15" s="64" t="s">
        <v>52</v>
      </c>
      <c r="H15" s="64" t="s">
        <v>52</v>
      </c>
      <c r="I15" s="64" t="s">
        <v>52</v>
      </c>
      <c r="J15" s="64" t="s">
        <v>146</v>
      </c>
      <c r="K15" s="64" t="s">
        <v>52</v>
      </c>
      <c r="L15" s="64" t="s">
        <v>52</v>
      </c>
      <c r="M15" s="64" t="s">
        <v>52</v>
      </c>
      <c r="N15" s="64" t="s">
        <v>52</v>
      </c>
      <c r="O15" s="64" t="s">
        <v>52</v>
      </c>
      <c r="P15" s="64" t="s">
        <v>146</v>
      </c>
      <c r="Q15" s="64" t="s">
        <v>52</v>
      </c>
      <c r="R15" s="3">
        <f t="shared" si="0"/>
        <v>0.77500000000000002</v>
      </c>
    </row>
    <row r="16" spans="1:19" x14ac:dyDescent="0.3">
      <c r="A16" s="1" t="s">
        <v>116</v>
      </c>
      <c r="B16" s="64" t="s">
        <v>146</v>
      </c>
      <c r="C16" s="64" t="s">
        <v>52</v>
      </c>
      <c r="D16" s="64" t="s">
        <v>52</v>
      </c>
      <c r="E16" s="64" t="s">
        <v>52</v>
      </c>
      <c r="F16" s="64" t="s">
        <v>52</v>
      </c>
      <c r="G16" s="64" t="s">
        <v>52</v>
      </c>
      <c r="H16" s="64" t="s">
        <v>52</v>
      </c>
      <c r="I16" s="64" t="s">
        <v>52</v>
      </c>
      <c r="J16" s="64" t="s">
        <v>52</v>
      </c>
      <c r="K16" s="64" t="s">
        <v>52</v>
      </c>
      <c r="L16" s="64" t="s">
        <v>146</v>
      </c>
      <c r="M16" s="64" t="s">
        <v>52</v>
      </c>
      <c r="N16" s="64" t="s">
        <v>52</v>
      </c>
      <c r="O16" s="64" t="s">
        <v>52</v>
      </c>
      <c r="P16" s="64" t="s">
        <v>146</v>
      </c>
      <c r="Q16" s="64" t="s">
        <v>52</v>
      </c>
      <c r="R16" s="3">
        <f t="shared" si="0"/>
        <v>0.77500000000000002</v>
      </c>
    </row>
    <row r="17" spans="1:18" x14ac:dyDescent="0.3">
      <c r="A17" s="1" t="s">
        <v>118</v>
      </c>
      <c r="B17" s="64" t="s">
        <v>52</v>
      </c>
      <c r="C17" s="64" t="s">
        <v>52</v>
      </c>
      <c r="D17" s="64" t="s">
        <v>146</v>
      </c>
      <c r="E17" s="64" t="s">
        <v>52</v>
      </c>
      <c r="F17" s="64" t="s">
        <v>52</v>
      </c>
      <c r="G17" s="64" t="s">
        <v>52</v>
      </c>
      <c r="H17" s="64" t="s">
        <v>146</v>
      </c>
      <c r="I17" s="64" t="s">
        <v>52</v>
      </c>
      <c r="J17" s="64" t="s">
        <v>52</v>
      </c>
      <c r="K17" s="64" t="s">
        <v>52</v>
      </c>
      <c r="L17" s="64" t="s">
        <v>146</v>
      </c>
      <c r="M17" s="64" t="s">
        <v>52</v>
      </c>
      <c r="N17" s="64" t="s">
        <v>52</v>
      </c>
      <c r="O17" s="64" t="s">
        <v>52</v>
      </c>
      <c r="P17" s="64" t="s">
        <v>52</v>
      </c>
      <c r="Q17" s="64" t="s">
        <v>52</v>
      </c>
      <c r="R17" s="3">
        <f t="shared" si="0"/>
        <v>0.77500000000000002</v>
      </c>
    </row>
    <row r="18" spans="1:18" x14ac:dyDescent="0.3">
      <c r="A18" s="1" t="s">
        <v>120</v>
      </c>
      <c r="B18" s="64" t="s">
        <v>146</v>
      </c>
      <c r="C18" s="64" t="s">
        <v>52</v>
      </c>
      <c r="D18" s="64" t="s">
        <v>52</v>
      </c>
      <c r="E18" s="64" t="s">
        <v>52</v>
      </c>
      <c r="F18" s="64" t="s">
        <v>52</v>
      </c>
      <c r="G18" s="64" t="s">
        <v>52</v>
      </c>
      <c r="H18" s="64" t="s">
        <v>52</v>
      </c>
      <c r="I18" s="64" t="s">
        <v>52</v>
      </c>
      <c r="J18" s="64" t="s">
        <v>146</v>
      </c>
      <c r="K18" s="64" t="s">
        <v>52</v>
      </c>
      <c r="L18" s="64" t="s">
        <v>52</v>
      </c>
      <c r="M18" s="64" t="s">
        <v>52</v>
      </c>
      <c r="N18" s="64" t="s">
        <v>146</v>
      </c>
      <c r="O18" s="64" t="s">
        <v>52</v>
      </c>
      <c r="P18" s="64" t="s">
        <v>52</v>
      </c>
      <c r="Q18" s="64" t="s">
        <v>52</v>
      </c>
      <c r="R18" s="3">
        <f t="shared" si="0"/>
        <v>0.77500000000000002</v>
      </c>
    </row>
    <row r="19" spans="1:18" x14ac:dyDescent="0.3">
      <c r="A19" s="1" t="s">
        <v>122</v>
      </c>
      <c r="B19" s="64" t="s">
        <v>146</v>
      </c>
      <c r="C19" s="64" t="s">
        <v>52</v>
      </c>
      <c r="D19" s="64" t="s">
        <v>52</v>
      </c>
      <c r="E19" s="64" t="s">
        <v>52</v>
      </c>
      <c r="F19" s="64" t="s">
        <v>52</v>
      </c>
      <c r="G19" s="64" t="s">
        <v>52</v>
      </c>
      <c r="H19" s="64" t="s">
        <v>146</v>
      </c>
      <c r="I19" s="64" t="s">
        <v>52</v>
      </c>
      <c r="J19" s="64" t="s">
        <v>52</v>
      </c>
      <c r="K19" s="64" t="s">
        <v>52</v>
      </c>
      <c r="L19" s="64" t="s">
        <v>146</v>
      </c>
      <c r="M19" s="64" t="s">
        <v>52</v>
      </c>
      <c r="N19" s="64" t="s">
        <v>52</v>
      </c>
      <c r="O19" s="64" t="s">
        <v>52</v>
      </c>
      <c r="P19" s="64" t="s">
        <v>52</v>
      </c>
      <c r="Q19" s="64" t="s">
        <v>52</v>
      </c>
      <c r="R19" s="3">
        <f t="shared" si="0"/>
        <v>0.77500000000000002</v>
      </c>
    </row>
    <row r="20" spans="1:18" x14ac:dyDescent="0.3">
      <c r="A20" s="1" t="s">
        <v>124</v>
      </c>
      <c r="B20" s="64" t="s">
        <v>52</v>
      </c>
      <c r="C20" s="64" t="s">
        <v>52</v>
      </c>
      <c r="D20" s="64" t="s">
        <v>146</v>
      </c>
      <c r="E20" s="64" t="s">
        <v>52</v>
      </c>
      <c r="F20" s="64" t="s">
        <v>146</v>
      </c>
      <c r="G20" s="64" t="s">
        <v>52</v>
      </c>
      <c r="H20" s="64" t="s">
        <v>52</v>
      </c>
      <c r="I20" s="64" t="s">
        <v>52</v>
      </c>
      <c r="J20" s="64" t="s">
        <v>52</v>
      </c>
      <c r="K20" s="64" t="s">
        <v>52</v>
      </c>
      <c r="L20" s="64" t="s">
        <v>146</v>
      </c>
      <c r="M20" s="64" t="s">
        <v>52</v>
      </c>
      <c r="N20" s="64" t="s">
        <v>52</v>
      </c>
      <c r="O20" s="64" t="s">
        <v>52</v>
      </c>
      <c r="P20" s="64" t="s">
        <v>52</v>
      </c>
      <c r="Q20" s="64" t="s">
        <v>52</v>
      </c>
      <c r="R20" s="3">
        <f t="shared" si="0"/>
        <v>0.77500000000000002</v>
      </c>
    </row>
    <row r="21" spans="1:18" x14ac:dyDescent="0.3">
      <c r="A21" s="1" t="s">
        <v>126</v>
      </c>
      <c r="B21" s="64" t="s">
        <v>52</v>
      </c>
      <c r="C21" s="64" t="s">
        <v>52</v>
      </c>
      <c r="D21" s="64" t="s">
        <v>52</v>
      </c>
      <c r="E21" s="64" t="s">
        <v>52</v>
      </c>
      <c r="F21" s="64" t="s">
        <v>52</v>
      </c>
      <c r="G21" s="64" t="s">
        <v>52</v>
      </c>
      <c r="H21" s="64" t="s">
        <v>146</v>
      </c>
      <c r="I21" s="64" t="s">
        <v>52</v>
      </c>
      <c r="J21" s="64" t="s">
        <v>146</v>
      </c>
      <c r="K21" s="64" t="s">
        <v>52</v>
      </c>
      <c r="L21" s="64" t="s">
        <v>52</v>
      </c>
      <c r="M21" s="64" t="s">
        <v>52</v>
      </c>
      <c r="N21" s="64" t="s">
        <v>52</v>
      </c>
      <c r="O21" s="64" t="s">
        <v>52</v>
      </c>
      <c r="P21" s="64" t="s">
        <v>52</v>
      </c>
      <c r="Q21" s="64" t="s">
        <v>52</v>
      </c>
      <c r="R21" s="3">
        <f t="shared" si="0"/>
        <v>0.85</v>
      </c>
    </row>
    <row r="22" spans="1:18" x14ac:dyDescent="0.3">
      <c r="A22" s="1" t="s">
        <v>128</v>
      </c>
      <c r="B22" s="64" t="s">
        <v>52</v>
      </c>
      <c r="C22" s="64" t="s">
        <v>52</v>
      </c>
      <c r="D22" s="64" t="s">
        <v>52</v>
      </c>
      <c r="E22" s="64" t="s">
        <v>52</v>
      </c>
      <c r="F22" s="64" t="s">
        <v>146</v>
      </c>
      <c r="G22" s="64" t="s">
        <v>52</v>
      </c>
      <c r="H22" s="64" t="s">
        <v>52</v>
      </c>
      <c r="I22" s="64" t="s">
        <v>52</v>
      </c>
      <c r="J22" s="64" t="s">
        <v>146</v>
      </c>
      <c r="K22" s="64" t="s">
        <v>52</v>
      </c>
      <c r="L22" s="64" t="s">
        <v>146</v>
      </c>
      <c r="M22" s="64" t="s">
        <v>52</v>
      </c>
      <c r="N22" s="64" t="s">
        <v>146</v>
      </c>
      <c r="O22" s="64" t="s">
        <v>52</v>
      </c>
      <c r="P22" s="64" t="s">
        <v>52</v>
      </c>
      <c r="Q22" s="64" t="s">
        <v>52</v>
      </c>
      <c r="R22" s="3">
        <f t="shared" si="0"/>
        <v>0.7</v>
      </c>
    </row>
    <row r="23" spans="1:18" x14ac:dyDescent="0.3">
      <c r="A23" s="1" t="s">
        <v>130</v>
      </c>
      <c r="B23" s="64" t="s">
        <v>52</v>
      </c>
      <c r="C23" s="64" t="s">
        <v>52</v>
      </c>
      <c r="D23" s="64" t="s">
        <v>146</v>
      </c>
      <c r="E23" s="64" t="s">
        <v>52</v>
      </c>
      <c r="F23" s="64" t="s">
        <v>146</v>
      </c>
      <c r="G23" s="64" t="s">
        <v>52</v>
      </c>
      <c r="H23" s="64" t="s">
        <v>52</v>
      </c>
      <c r="I23" s="64" t="s">
        <v>52</v>
      </c>
      <c r="J23" s="64" t="s">
        <v>52</v>
      </c>
      <c r="K23" s="64" t="s">
        <v>52</v>
      </c>
      <c r="L23" s="64" t="s">
        <v>146</v>
      </c>
      <c r="M23" s="64" t="s">
        <v>52</v>
      </c>
      <c r="N23" s="64" t="s">
        <v>52</v>
      </c>
      <c r="O23" s="64" t="s">
        <v>52</v>
      </c>
      <c r="P23" s="64" t="s">
        <v>52</v>
      </c>
      <c r="Q23" s="64" t="s">
        <v>52</v>
      </c>
      <c r="R23" s="3">
        <f t="shared" si="0"/>
        <v>0.77500000000000002</v>
      </c>
    </row>
    <row r="24" spans="1:18" x14ac:dyDescent="0.3">
      <c r="A24" s="1" t="s">
        <v>132</v>
      </c>
      <c r="B24" s="64" t="s">
        <v>146</v>
      </c>
      <c r="C24" s="64" t="s">
        <v>52</v>
      </c>
      <c r="D24" s="64" t="s">
        <v>52</v>
      </c>
      <c r="E24" s="64" t="s">
        <v>52</v>
      </c>
      <c r="F24" s="64" t="s">
        <v>146</v>
      </c>
      <c r="G24" s="64" t="s">
        <v>52</v>
      </c>
      <c r="H24" s="64" t="s">
        <v>52</v>
      </c>
      <c r="I24" s="64" t="s">
        <v>52</v>
      </c>
      <c r="J24" s="64" t="s">
        <v>52</v>
      </c>
      <c r="K24" s="64" t="s">
        <v>52</v>
      </c>
      <c r="L24" s="64" t="s">
        <v>52</v>
      </c>
      <c r="M24" s="64" t="s">
        <v>52</v>
      </c>
      <c r="N24" s="64" t="s">
        <v>146</v>
      </c>
      <c r="O24" s="64" t="s">
        <v>52</v>
      </c>
      <c r="P24" s="64" t="s">
        <v>52</v>
      </c>
      <c r="Q24" s="64" t="s">
        <v>52</v>
      </c>
      <c r="R24" s="3">
        <f t="shared" si="0"/>
        <v>0.77500000000000002</v>
      </c>
    </row>
    <row r="25" spans="1:18" x14ac:dyDescent="0.3">
      <c r="A25" s="1" t="s">
        <v>134</v>
      </c>
      <c r="B25" s="64" t="s">
        <v>146</v>
      </c>
      <c r="C25" s="64" t="s">
        <v>52</v>
      </c>
      <c r="D25" s="64" t="s">
        <v>52</v>
      </c>
      <c r="E25" s="64" t="s">
        <v>52</v>
      </c>
      <c r="F25" s="64" t="s">
        <v>52</v>
      </c>
      <c r="G25" s="64" t="s">
        <v>52</v>
      </c>
      <c r="H25" s="64" t="s">
        <v>52</v>
      </c>
      <c r="I25" s="64" t="s">
        <v>52</v>
      </c>
      <c r="J25" s="64" t="s">
        <v>146</v>
      </c>
      <c r="K25" s="64" t="s">
        <v>52</v>
      </c>
      <c r="L25" s="64" t="s">
        <v>146</v>
      </c>
      <c r="M25" s="64" t="s">
        <v>52</v>
      </c>
      <c r="N25" s="64" t="s">
        <v>52</v>
      </c>
      <c r="O25" s="64" t="s">
        <v>52</v>
      </c>
      <c r="P25" s="64" t="s">
        <v>52</v>
      </c>
      <c r="Q25" s="64" t="s">
        <v>52</v>
      </c>
      <c r="R25" s="3">
        <f t="shared" si="0"/>
        <v>0.77500000000000002</v>
      </c>
    </row>
    <row r="26" spans="1:18" x14ac:dyDescent="0.3">
      <c r="A26" s="1" t="s">
        <v>136</v>
      </c>
      <c r="B26" s="64" t="s">
        <v>52</v>
      </c>
      <c r="C26" s="64" t="s">
        <v>52</v>
      </c>
      <c r="D26" s="64" t="s">
        <v>52</v>
      </c>
      <c r="E26" s="64" t="s">
        <v>52</v>
      </c>
      <c r="F26" s="64" t="s">
        <v>146</v>
      </c>
      <c r="G26" s="64" t="s">
        <v>52</v>
      </c>
      <c r="H26" s="64" t="s">
        <v>52</v>
      </c>
      <c r="I26" s="64" t="s">
        <v>52</v>
      </c>
      <c r="J26" s="64" t="s">
        <v>52</v>
      </c>
      <c r="K26" s="64" t="s">
        <v>52</v>
      </c>
      <c r="L26" s="64" t="s">
        <v>146</v>
      </c>
      <c r="M26" s="64" t="s">
        <v>52</v>
      </c>
      <c r="N26" s="64" t="s">
        <v>52</v>
      </c>
      <c r="O26" s="64" t="s">
        <v>52</v>
      </c>
      <c r="P26" s="64" t="s">
        <v>52</v>
      </c>
      <c r="Q26" s="64" t="s">
        <v>52</v>
      </c>
      <c r="R26" s="3">
        <f t="shared" si="0"/>
        <v>0.85</v>
      </c>
    </row>
    <row r="27" spans="1:18" x14ac:dyDescent="0.3">
      <c r="A27" s="1" t="s">
        <v>138</v>
      </c>
      <c r="B27" s="64" t="s">
        <v>146</v>
      </c>
      <c r="C27" s="64" t="s">
        <v>52</v>
      </c>
      <c r="D27" s="64" t="s">
        <v>52</v>
      </c>
      <c r="E27" s="64" t="s">
        <v>52</v>
      </c>
      <c r="F27" s="64" t="s">
        <v>146</v>
      </c>
      <c r="G27" s="64" t="s">
        <v>52</v>
      </c>
      <c r="H27" s="64" t="s">
        <v>52</v>
      </c>
      <c r="I27" s="64" t="s">
        <v>52</v>
      </c>
      <c r="J27" s="64" t="s">
        <v>52</v>
      </c>
      <c r="K27" s="64" t="s">
        <v>52</v>
      </c>
      <c r="L27" s="64" t="s">
        <v>52</v>
      </c>
      <c r="M27" s="64" t="s">
        <v>52</v>
      </c>
      <c r="N27" s="64" t="s">
        <v>146</v>
      </c>
      <c r="O27" s="64" t="s">
        <v>52</v>
      </c>
      <c r="P27" s="64" t="s">
        <v>52</v>
      </c>
      <c r="Q27" s="64" t="s">
        <v>52</v>
      </c>
      <c r="R27" s="3">
        <f t="shared" si="0"/>
        <v>0.77500000000000002</v>
      </c>
    </row>
    <row r="28" spans="1:18" x14ac:dyDescent="0.3">
      <c r="A28" s="1" t="s">
        <v>140</v>
      </c>
      <c r="B28" s="64" t="s">
        <v>146</v>
      </c>
      <c r="C28" s="64" t="s">
        <v>52</v>
      </c>
      <c r="D28" s="64" t="s">
        <v>146</v>
      </c>
      <c r="E28" s="64" t="s">
        <v>52</v>
      </c>
      <c r="F28" s="64" t="s">
        <v>52</v>
      </c>
      <c r="G28" s="64" t="s">
        <v>52</v>
      </c>
      <c r="H28" s="64" t="s">
        <v>52</v>
      </c>
      <c r="I28" s="64" t="s">
        <v>52</v>
      </c>
      <c r="J28" s="64" t="s">
        <v>146</v>
      </c>
      <c r="K28" s="64" t="s">
        <v>52</v>
      </c>
      <c r="L28" s="64" t="s">
        <v>52</v>
      </c>
      <c r="M28" s="64" t="s">
        <v>52</v>
      </c>
      <c r="N28" s="64" t="s">
        <v>52</v>
      </c>
      <c r="O28" s="64" t="s">
        <v>52</v>
      </c>
      <c r="P28" s="64" t="s">
        <v>52</v>
      </c>
      <c r="Q28" s="64" t="s">
        <v>52</v>
      </c>
      <c r="R28" s="3">
        <f t="shared" si="0"/>
        <v>0.77500000000000002</v>
      </c>
    </row>
    <row r="29" spans="1:18" x14ac:dyDescent="0.3">
      <c r="A29" s="1" t="s">
        <v>142</v>
      </c>
      <c r="B29" s="64" t="s">
        <v>52</v>
      </c>
      <c r="C29" s="64" t="s">
        <v>52</v>
      </c>
      <c r="D29" s="64" t="s">
        <v>146</v>
      </c>
      <c r="E29" s="64" t="s">
        <v>52</v>
      </c>
      <c r="F29" s="64" t="s">
        <v>146</v>
      </c>
      <c r="G29" s="64" t="s">
        <v>52</v>
      </c>
      <c r="H29" s="64" t="s">
        <v>52</v>
      </c>
      <c r="I29" s="64" t="s">
        <v>52</v>
      </c>
      <c r="J29" s="64" t="s">
        <v>52</v>
      </c>
      <c r="K29" s="64" t="s">
        <v>52</v>
      </c>
      <c r="L29" s="64" t="s">
        <v>146</v>
      </c>
      <c r="M29" s="64" t="s">
        <v>52</v>
      </c>
      <c r="N29" s="64" t="s">
        <v>52</v>
      </c>
      <c r="O29" s="64" t="s">
        <v>52</v>
      </c>
      <c r="P29" s="64" t="s">
        <v>52</v>
      </c>
      <c r="Q29" s="64" t="s">
        <v>52</v>
      </c>
      <c r="R29" s="3">
        <f t="shared" si="0"/>
        <v>0.77500000000000002</v>
      </c>
    </row>
    <row r="30" spans="1:18" x14ac:dyDescent="0.3">
      <c r="A30" s="2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">
        <f t="shared" si="0"/>
        <v>0</v>
      </c>
    </row>
    <row r="31" spans="1:18" x14ac:dyDescent="0.3">
      <c r="A31" s="2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si="0"/>
        <v>0</v>
      </c>
    </row>
    <row r="32" spans="1:18" x14ac:dyDescent="0.3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0"/>
        <v>0</v>
      </c>
    </row>
    <row r="33" spans="1:18" x14ac:dyDescent="0.3">
      <c r="A33" s="2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>
        <f t="shared" si="0"/>
        <v>0</v>
      </c>
    </row>
    <row r="34" spans="1:18" x14ac:dyDescent="0.3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">
        <f t="shared" si="0"/>
        <v>0</v>
      </c>
    </row>
    <row r="35" spans="1:18" x14ac:dyDescent="0.3">
      <c r="R35" s="3">
        <f t="shared" si="0"/>
        <v>0</v>
      </c>
    </row>
  </sheetData>
  <mergeCells count="11">
    <mergeCell ref="P2:Q2"/>
    <mergeCell ref="B1:Q1"/>
    <mergeCell ref="R2:R3"/>
    <mergeCell ref="H2:I2"/>
    <mergeCell ref="A2:A3"/>
    <mergeCell ref="B2:C2"/>
    <mergeCell ref="D2:E2"/>
    <mergeCell ref="F2:G2"/>
    <mergeCell ref="N2:O2"/>
    <mergeCell ref="J2:K2"/>
    <mergeCell ref="L2:M2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4" zoomScale="90" zoomScaleNormal="90" workbookViewId="0">
      <selection activeCell="U18" sqref="U18"/>
    </sheetView>
  </sheetViews>
  <sheetFormatPr defaultRowHeight="14.4" x14ac:dyDescent="0.3"/>
  <cols>
    <col min="1" max="1" width="16.6640625" customWidth="1"/>
    <col min="2" max="17" width="8.88671875" customWidth="1"/>
  </cols>
  <sheetData>
    <row r="1" spans="1:18" x14ac:dyDescent="0.3">
      <c r="B1" s="90" t="s">
        <v>53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8" x14ac:dyDescent="0.3">
      <c r="A2" s="92" t="s">
        <v>40</v>
      </c>
      <c r="B2" s="89" t="s">
        <v>54</v>
      </c>
      <c r="C2" s="89"/>
      <c r="D2" s="89" t="s">
        <v>55</v>
      </c>
      <c r="E2" s="89"/>
      <c r="F2" s="89" t="s">
        <v>56</v>
      </c>
      <c r="G2" s="89"/>
      <c r="H2" s="93" t="s">
        <v>57</v>
      </c>
      <c r="I2" s="94"/>
      <c r="J2" s="89" t="s">
        <v>58</v>
      </c>
      <c r="K2" s="89"/>
      <c r="L2" s="89" t="s">
        <v>59</v>
      </c>
      <c r="M2" s="89"/>
      <c r="N2" s="89" t="s">
        <v>47</v>
      </c>
      <c r="O2" s="89"/>
      <c r="P2" s="89" t="s">
        <v>48</v>
      </c>
      <c r="Q2" s="89"/>
      <c r="R2" s="92" t="s">
        <v>16</v>
      </c>
    </row>
    <row r="3" spans="1:18" ht="55.2" x14ac:dyDescent="0.3">
      <c r="A3" s="92"/>
      <c r="B3" s="36" t="s">
        <v>49</v>
      </c>
      <c r="C3" s="36" t="s">
        <v>50</v>
      </c>
      <c r="D3" s="36" t="s">
        <v>49</v>
      </c>
      <c r="E3" s="36" t="s">
        <v>50</v>
      </c>
      <c r="F3" s="36" t="s">
        <v>49</v>
      </c>
      <c r="G3" s="36" t="s">
        <v>50</v>
      </c>
      <c r="H3" s="36" t="s">
        <v>49</v>
      </c>
      <c r="I3" s="36" t="s">
        <v>50</v>
      </c>
      <c r="J3" s="36" t="s">
        <v>49</v>
      </c>
      <c r="K3" s="36" t="s">
        <v>50</v>
      </c>
      <c r="L3" s="36" t="s">
        <v>49</v>
      </c>
      <c r="M3" s="36" t="s">
        <v>50</v>
      </c>
      <c r="N3" s="36" t="s">
        <v>49</v>
      </c>
      <c r="O3" s="36" t="s">
        <v>50</v>
      </c>
      <c r="P3" s="36" t="s">
        <v>49</v>
      </c>
      <c r="Q3" s="36" t="s">
        <v>50</v>
      </c>
      <c r="R3" s="92"/>
    </row>
    <row r="4" spans="1:18" x14ac:dyDescent="0.3">
      <c r="A4" s="41" t="s">
        <v>51</v>
      </c>
      <c r="B4" s="2">
        <v>0.6</v>
      </c>
      <c r="C4" s="2">
        <v>0.4</v>
      </c>
      <c r="D4" s="2">
        <v>0.6</v>
      </c>
      <c r="E4" s="2">
        <v>0.4</v>
      </c>
      <c r="F4" s="2">
        <v>0.6</v>
      </c>
      <c r="G4" s="2">
        <v>0.4</v>
      </c>
      <c r="H4" s="2">
        <v>0.6</v>
      </c>
      <c r="I4" s="2">
        <v>0.4</v>
      </c>
      <c r="J4" s="2">
        <v>0.6</v>
      </c>
      <c r="K4" s="2">
        <v>0.4</v>
      </c>
      <c r="L4" s="14">
        <v>60</v>
      </c>
      <c r="M4" s="14">
        <v>40</v>
      </c>
      <c r="N4" s="14">
        <v>60</v>
      </c>
      <c r="O4" s="14">
        <v>40</v>
      </c>
      <c r="P4" s="14">
        <v>60</v>
      </c>
      <c r="Q4" s="14">
        <v>40</v>
      </c>
      <c r="R4" s="1">
        <v>100</v>
      </c>
    </row>
    <row r="5" spans="1:18" x14ac:dyDescent="0.3">
      <c r="A5" s="1" t="s">
        <v>94</v>
      </c>
      <c r="B5" s="64" t="s">
        <v>52</v>
      </c>
      <c r="C5" s="64" t="s">
        <v>52</v>
      </c>
      <c r="D5" s="64" t="s">
        <v>52</v>
      </c>
      <c r="E5" s="64" t="s">
        <v>52</v>
      </c>
      <c r="F5" s="64" t="s">
        <v>146</v>
      </c>
      <c r="G5" s="64" t="s">
        <v>52</v>
      </c>
      <c r="H5" s="64" t="s">
        <v>52</v>
      </c>
      <c r="I5" s="64" t="s">
        <v>52</v>
      </c>
      <c r="J5" s="64" t="s">
        <v>146</v>
      </c>
      <c r="K5" s="64" t="s">
        <v>52</v>
      </c>
      <c r="L5" s="64" t="s">
        <v>146</v>
      </c>
      <c r="M5" s="64" t="s">
        <v>52</v>
      </c>
      <c r="N5" s="64" t="s">
        <v>52</v>
      </c>
      <c r="O5" s="64" t="s">
        <v>52</v>
      </c>
      <c r="P5" s="64" t="s">
        <v>52</v>
      </c>
      <c r="Q5" s="64" t="s">
        <v>52</v>
      </c>
      <c r="R5" s="3">
        <f>(((IF(B5="Yes",60,0)+IF(C5="Yes",40,0))+(IF(D5="Yes",60,0)+IF(E5="Yes",40,0))+(IF(F5="Yes",60,0)+IF(G5="Yes",40,0))+(IF(H5="Yes",60,0)+IF(I5="Yes",40,0))+(IF(J5="Yes",60,0)+IF(K5="Yes",40,0))+(IF(L5="Yes",60,0)+IF(M5="Yes",40,0))+(IF(N5="Yes",60,0)+IF(O5="Yes",40,0))+(IF(P5="Yes",60,0)+IF(Q5="Yes",40,0)))/8)/100</f>
        <v>0.77500000000000002</v>
      </c>
    </row>
    <row r="6" spans="1:18" x14ac:dyDescent="0.3">
      <c r="A6" s="1" t="s">
        <v>96</v>
      </c>
      <c r="B6" s="64" t="s">
        <v>146</v>
      </c>
      <c r="C6" s="64" t="s">
        <v>52</v>
      </c>
      <c r="D6" s="64" t="s">
        <v>146</v>
      </c>
      <c r="E6" s="64" t="s">
        <v>52</v>
      </c>
      <c r="F6" s="64" t="s">
        <v>52</v>
      </c>
      <c r="G6" s="64" t="s">
        <v>52</v>
      </c>
      <c r="H6" s="64" t="s">
        <v>146</v>
      </c>
      <c r="I6" s="64" t="s">
        <v>52</v>
      </c>
      <c r="J6" s="64" t="s">
        <v>52</v>
      </c>
      <c r="K6" s="64" t="s">
        <v>52</v>
      </c>
      <c r="L6" s="64" t="s">
        <v>52</v>
      </c>
      <c r="M6" s="64" t="s">
        <v>52</v>
      </c>
      <c r="N6" s="64" t="s">
        <v>52</v>
      </c>
      <c r="O6" s="64" t="s">
        <v>52</v>
      </c>
      <c r="P6" s="64" t="s">
        <v>52</v>
      </c>
      <c r="Q6" s="64" t="s">
        <v>52</v>
      </c>
      <c r="R6" s="3">
        <f t="shared" ref="R6:R34" si="0">(((IF(B6="Yes",60,0)+IF(C6="Yes",40,0))+(IF(D6="Yes",60,0)+IF(E6="Yes",40,0))+(IF(F6="Yes",60,0)+IF(G6="Yes",40,0))+(IF(H6="Yes",60,0)+IF(I6="Yes",40,0))+(IF(J6="Yes",60,0)+IF(K6="Yes",40,0))+(IF(L6="Yes",60,0)+IF(M6="Yes",40,0))+(IF(N6="Yes",60,0)+IF(O6="Yes",40,0))+(IF(P6="Yes",60,0)+IF(Q6="Yes",40,0)))/8)/100</f>
        <v>0.77500000000000002</v>
      </c>
    </row>
    <row r="7" spans="1:18" x14ac:dyDescent="0.3">
      <c r="A7" s="1" t="s">
        <v>98</v>
      </c>
      <c r="B7" s="64" t="s">
        <v>52</v>
      </c>
      <c r="C7" s="64" t="s">
        <v>52</v>
      </c>
      <c r="D7" s="64" t="s">
        <v>52</v>
      </c>
      <c r="E7" s="64" t="s">
        <v>52</v>
      </c>
      <c r="F7" s="64" t="s">
        <v>146</v>
      </c>
      <c r="G7" s="64" t="s">
        <v>52</v>
      </c>
      <c r="H7" s="64" t="s">
        <v>52</v>
      </c>
      <c r="I7" s="64" t="s">
        <v>52</v>
      </c>
      <c r="J7" s="64" t="s">
        <v>146</v>
      </c>
      <c r="K7" s="64" t="s">
        <v>52</v>
      </c>
      <c r="L7" s="64" t="s">
        <v>52</v>
      </c>
      <c r="M7" s="64" t="s">
        <v>52</v>
      </c>
      <c r="N7" s="64" t="s">
        <v>52</v>
      </c>
      <c r="O7" s="64" t="s">
        <v>52</v>
      </c>
      <c r="P7" s="64" t="s">
        <v>146</v>
      </c>
      <c r="Q7" s="64" t="s">
        <v>52</v>
      </c>
      <c r="R7" s="3">
        <f t="shared" si="0"/>
        <v>0.77500000000000002</v>
      </c>
    </row>
    <row r="8" spans="1:18" x14ac:dyDescent="0.3">
      <c r="A8" s="1" t="s">
        <v>100</v>
      </c>
      <c r="B8" s="64" t="s">
        <v>52</v>
      </c>
      <c r="C8" s="64" t="s">
        <v>52</v>
      </c>
      <c r="D8" s="64" t="s">
        <v>52</v>
      </c>
      <c r="E8" s="64" t="s">
        <v>52</v>
      </c>
      <c r="F8" s="64" t="s">
        <v>146</v>
      </c>
      <c r="G8" s="64" t="s">
        <v>52</v>
      </c>
      <c r="H8" s="64" t="s">
        <v>52</v>
      </c>
      <c r="I8" s="64" t="s">
        <v>52</v>
      </c>
      <c r="J8" s="64" t="s">
        <v>52</v>
      </c>
      <c r="K8" s="64" t="s">
        <v>52</v>
      </c>
      <c r="L8" s="64" t="s">
        <v>146</v>
      </c>
      <c r="M8" s="64" t="s">
        <v>52</v>
      </c>
      <c r="N8" s="64" t="s">
        <v>146</v>
      </c>
      <c r="O8" s="64" t="s">
        <v>52</v>
      </c>
      <c r="P8" s="64" t="s">
        <v>52</v>
      </c>
      <c r="Q8" s="64" t="s">
        <v>52</v>
      </c>
      <c r="R8" s="3">
        <f t="shared" si="0"/>
        <v>0.77500000000000002</v>
      </c>
    </row>
    <row r="9" spans="1:18" x14ac:dyDescent="0.3">
      <c r="A9" s="1" t="s">
        <v>102</v>
      </c>
      <c r="B9" s="64" t="s">
        <v>52</v>
      </c>
      <c r="C9" s="64" t="s">
        <v>52</v>
      </c>
      <c r="D9" s="64" t="s">
        <v>52</v>
      </c>
      <c r="E9" s="64" t="s">
        <v>52</v>
      </c>
      <c r="F9" s="64" t="s">
        <v>52</v>
      </c>
      <c r="G9" s="64" t="s">
        <v>52</v>
      </c>
      <c r="H9" s="64" t="s">
        <v>146</v>
      </c>
      <c r="I9" s="64" t="s">
        <v>52</v>
      </c>
      <c r="J9" s="64" t="s">
        <v>146</v>
      </c>
      <c r="K9" s="64" t="s">
        <v>52</v>
      </c>
      <c r="L9" s="64" t="s">
        <v>146</v>
      </c>
      <c r="M9" s="64" t="s">
        <v>52</v>
      </c>
      <c r="N9" s="64" t="s">
        <v>52</v>
      </c>
      <c r="O9" s="64" t="s">
        <v>52</v>
      </c>
      <c r="P9" s="64" t="s">
        <v>52</v>
      </c>
      <c r="Q9" s="64" t="s">
        <v>52</v>
      </c>
      <c r="R9" s="3">
        <f t="shared" si="0"/>
        <v>0.77500000000000002</v>
      </c>
    </row>
    <row r="10" spans="1:18" x14ac:dyDescent="0.3">
      <c r="A10" s="1" t="s">
        <v>104</v>
      </c>
      <c r="B10" s="64" t="s">
        <v>52</v>
      </c>
      <c r="C10" s="64" t="s">
        <v>52</v>
      </c>
      <c r="D10" s="64" t="s">
        <v>52</v>
      </c>
      <c r="E10" s="64" t="s">
        <v>52</v>
      </c>
      <c r="F10" s="64" t="s">
        <v>146</v>
      </c>
      <c r="G10" s="64" t="s">
        <v>52</v>
      </c>
      <c r="H10" s="64" t="s">
        <v>52</v>
      </c>
      <c r="I10" s="64" t="s">
        <v>52</v>
      </c>
      <c r="J10" s="64" t="s">
        <v>52</v>
      </c>
      <c r="K10" s="64" t="s">
        <v>52</v>
      </c>
      <c r="L10" s="64" t="s">
        <v>146</v>
      </c>
      <c r="M10" s="64" t="s">
        <v>52</v>
      </c>
      <c r="N10" s="64" t="s">
        <v>52</v>
      </c>
      <c r="O10" s="64" t="s">
        <v>52</v>
      </c>
      <c r="P10" s="64" t="s">
        <v>146</v>
      </c>
      <c r="Q10" s="64" t="s">
        <v>52</v>
      </c>
      <c r="R10" s="3">
        <f t="shared" si="0"/>
        <v>0.77500000000000002</v>
      </c>
    </row>
    <row r="11" spans="1:18" x14ac:dyDescent="0.3">
      <c r="A11" s="1" t="s">
        <v>106</v>
      </c>
      <c r="B11" s="64" t="s">
        <v>52</v>
      </c>
      <c r="C11" s="64" t="s">
        <v>52</v>
      </c>
      <c r="D11" s="64" t="s">
        <v>52</v>
      </c>
      <c r="E11" s="64" t="s">
        <v>52</v>
      </c>
      <c r="F11" s="64" t="s">
        <v>146</v>
      </c>
      <c r="G11" s="64" t="s">
        <v>52</v>
      </c>
      <c r="H11" s="64" t="s">
        <v>146</v>
      </c>
      <c r="I11" s="64" t="s">
        <v>52</v>
      </c>
      <c r="J11" s="64" t="s">
        <v>52</v>
      </c>
      <c r="K11" s="64" t="s">
        <v>52</v>
      </c>
      <c r="L11" s="64" t="s">
        <v>146</v>
      </c>
      <c r="M11" s="64" t="s">
        <v>52</v>
      </c>
      <c r="N11" s="64" t="s">
        <v>52</v>
      </c>
      <c r="O11" s="64" t="s">
        <v>52</v>
      </c>
      <c r="P11" s="64" t="s">
        <v>52</v>
      </c>
      <c r="Q11" s="64" t="s">
        <v>52</v>
      </c>
      <c r="R11" s="3">
        <f t="shared" si="0"/>
        <v>0.77500000000000002</v>
      </c>
    </row>
    <row r="12" spans="1:18" x14ac:dyDescent="0.3">
      <c r="A12" s="1" t="s">
        <v>108</v>
      </c>
      <c r="B12" s="64" t="s">
        <v>52</v>
      </c>
      <c r="C12" s="64" t="s">
        <v>52</v>
      </c>
      <c r="D12" s="64" t="s">
        <v>146</v>
      </c>
      <c r="E12" s="64" t="s">
        <v>52</v>
      </c>
      <c r="F12" s="64" t="s">
        <v>52</v>
      </c>
      <c r="G12" s="64" t="s">
        <v>52</v>
      </c>
      <c r="H12" s="64" t="s">
        <v>52</v>
      </c>
      <c r="I12" s="64" t="s">
        <v>52</v>
      </c>
      <c r="J12" s="64" t="s">
        <v>52</v>
      </c>
      <c r="K12" s="64" t="s">
        <v>52</v>
      </c>
      <c r="L12" s="64" t="s">
        <v>146</v>
      </c>
      <c r="M12" s="64" t="s">
        <v>52</v>
      </c>
      <c r="N12" s="64" t="s">
        <v>146</v>
      </c>
      <c r="O12" s="64" t="s">
        <v>52</v>
      </c>
      <c r="P12" s="64" t="s">
        <v>52</v>
      </c>
      <c r="Q12" s="64" t="s">
        <v>52</v>
      </c>
      <c r="R12" s="3">
        <f t="shared" si="0"/>
        <v>0.77500000000000002</v>
      </c>
    </row>
    <row r="13" spans="1:18" x14ac:dyDescent="0.3">
      <c r="A13" s="1" t="s">
        <v>110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3">
        <f t="shared" si="0"/>
        <v>0</v>
      </c>
    </row>
    <row r="14" spans="1:18" x14ac:dyDescent="0.3">
      <c r="A14" s="1" t="s">
        <v>112</v>
      </c>
      <c r="B14" s="64" t="s">
        <v>146</v>
      </c>
      <c r="C14" s="64" t="s">
        <v>52</v>
      </c>
      <c r="D14" s="64" t="s">
        <v>146</v>
      </c>
      <c r="E14" s="64" t="s">
        <v>52</v>
      </c>
      <c r="F14" s="64" t="s">
        <v>52</v>
      </c>
      <c r="G14" s="64" t="s">
        <v>52</v>
      </c>
      <c r="H14" s="64" t="s">
        <v>52</v>
      </c>
      <c r="I14" s="64" t="s">
        <v>52</v>
      </c>
      <c r="J14" s="64" t="s">
        <v>52</v>
      </c>
      <c r="K14" s="64" t="s">
        <v>52</v>
      </c>
      <c r="L14" s="64" t="s">
        <v>146</v>
      </c>
      <c r="M14" s="64" t="s">
        <v>52</v>
      </c>
      <c r="N14" s="64" t="s">
        <v>52</v>
      </c>
      <c r="O14" s="64" t="s">
        <v>52</v>
      </c>
      <c r="P14" s="64" t="s">
        <v>52</v>
      </c>
      <c r="Q14" s="64" t="s">
        <v>52</v>
      </c>
      <c r="R14" s="3">
        <f t="shared" si="0"/>
        <v>0.77500000000000002</v>
      </c>
    </row>
    <row r="15" spans="1:18" x14ac:dyDescent="0.3">
      <c r="A15" s="1" t="s">
        <v>114</v>
      </c>
      <c r="B15" s="64" t="s">
        <v>52</v>
      </c>
      <c r="C15" s="64" t="s">
        <v>52</v>
      </c>
      <c r="D15" s="64" t="s">
        <v>52</v>
      </c>
      <c r="E15" s="64" t="s">
        <v>52</v>
      </c>
      <c r="F15" s="64" t="s">
        <v>146</v>
      </c>
      <c r="G15" s="64" t="s">
        <v>52</v>
      </c>
      <c r="H15" s="64" t="s">
        <v>52</v>
      </c>
      <c r="I15" s="64" t="s">
        <v>52</v>
      </c>
      <c r="J15" s="64" t="s">
        <v>146</v>
      </c>
      <c r="K15" s="64" t="s">
        <v>52</v>
      </c>
      <c r="L15" s="64" t="s">
        <v>52</v>
      </c>
      <c r="M15" s="64" t="s">
        <v>52</v>
      </c>
      <c r="N15" s="64" t="s">
        <v>52</v>
      </c>
      <c r="O15" s="64" t="s">
        <v>52</v>
      </c>
      <c r="P15" s="64" t="s">
        <v>146</v>
      </c>
      <c r="Q15" s="64" t="s">
        <v>52</v>
      </c>
      <c r="R15" s="3">
        <f t="shared" si="0"/>
        <v>0.77500000000000002</v>
      </c>
    </row>
    <row r="16" spans="1:18" x14ac:dyDescent="0.3">
      <c r="A16" s="1" t="s">
        <v>116</v>
      </c>
      <c r="B16" s="64" t="s">
        <v>146</v>
      </c>
      <c r="C16" s="64" t="s">
        <v>52</v>
      </c>
      <c r="D16" s="64" t="s">
        <v>52</v>
      </c>
      <c r="E16" s="64" t="s">
        <v>52</v>
      </c>
      <c r="F16" s="64" t="s">
        <v>52</v>
      </c>
      <c r="G16" s="64" t="s">
        <v>52</v>
      </c>
      <c r="H16" s="64" t="s">
        <v>52</v>
      </c>
      <c r="I16" s="64" t="s">
        <v>52</v>
      </c>
      <c r="J16" s="64" t="s">
        <v>52</v>
      </c>
      <c r="K16" s="64" t="s">
        <v>52</v>
      </c>
      <c r="L16" s="64" t="s">
        <v>146</v>
      </c>
      <c r="M16" s="64" t="s">
        <v>52</v>
      </c>
      <c r="N16" s="64" t="s">
        <v>52</v>
      </c>
      <c r="O16" s="64" t="s">
        <v>52</v>
      </c>
      <c r="P16" s="64" t="s">
        <v>146</v>
      </c>
      <c r="Q16" s="64" t="s">
        <v>52</v>
      </c>
      <c r="R16" s="3">
        <f t="shared" si="0"/>
        <v>0.77500000000000002</v>
      </c>
    </row>
    <row r="17" spans="1:18" x14ac:dyDescent="0.3">
      <c r="A17" s="1" t="s">
        <v>118</v>
      </c>
      <c r="B17" s="64" t="s">
        <v>52</v>
      </c>
      <c r="C17" s="64" t="s">
        <v>52</v>
      </c>
      <c r="D17" s="64" t="s">
        <v>146</v>
      </c>
      <c r="E17" s="64" t="s">
        <v>52</v>
      </c>
      <c r="F17" s="64" t="s">
        <v>52</v>
      </c>
      <c r="G17" s="64" t="s">
        <v>52</v>
      </c>
      <c r="H17" s="64" t="s">
        <v>146</v>
      </c>
      <c r="I17" s="64" t="s">
        <v>52</v>
      </c>
      <c r="J17" s="64" t="s">
        <v>52</v>
      </c>
      <c r="K17" s="64" t="s">
        <v>52</v>
      </c>
      <c r="L17" s="64" t="s">
        <v>146</v>
      </c>
      <c r="M17" s="64" t="s">
        <v>52</v>
      </c>
      <c r="N17" s="64" t="s">
        <v>52</v>
      </c>
      <c r="O17" s="64" t="s">
        <v>52</v>
      </c>
      <c r="P17" s="64" t="s">
        <v>52</v>
      </c>
      <c r="Q17" s="64" t="s">
        <v>52</v>
      </c>
      <c r="R17" s="3">
        <f t="shared" si="0"/>
        <v>0.77500000000000002</v>
      </c>
    </row>
    <row r="18" spans="1:18" x14ac:dyDescent="0.3">
      <c r="A18" s="1" t="s">
        <v>120</v>
      </c>
      <c r="B18" s="64" t="s">
        <v>146</v>
      </c>
      <c r="C18" s="64" t="s">
        <v>52</v>
      </c>
      <c r="D18" s="64" t="s">
        <v>52</v>
      </c>
      <c r="E18" s="64" t="s">
        <v>52</v>
      </c>
      <c r="F18" s="64" t="s">
        <v>52</v>
      </c>
      <c r="G18" s="64" t="s">
        <v>52</v>
      </c>
      <c r="H18" s="64" t="s">
        <v>52</v>
      </c>
      <c r="I18" s="64" t="s">
        <v>52</v>
      </c>
      <c r="J18" s="64" t="s">
        <v>146</v>
      </c>
      <c r="K18" s="64" t="s">
        <v>52</v>
      </c>
      <c r="L18" s="64" t="s">
        <v>52</v>
      </c>
      <c r="M18" s="64" t="s">
        <v>52</v>
      </c>
      <c r="N18" s="64" t="s">
        <v>146</v>
      </c>
      <c r="O18" s="64" t="s">
        <v>52</v>
      </c>
      <c r="P18" s="64" t="s">
        <v>52</v>
      </c>
      <c r="Q18" s="64" t="s">
        <v>52</v>
      </c>
      <c r="R18" s="3">
        <f t="shared" si="0"/>
        <v>0.77500000000000002</v>
      </c>
    </row>
    <row r="19" spans="1:18" x14ac:dyDescent="0.3">
      <c r="A19" s="1" t="s">
        <v>122</v>
      </c>
      <c r="B19" s="64" t="s">
        <v>146</v>
      </c>
      <c r="C19" s="64" t="s">
        <v>52</v>
      </c>
      <c r="D19" s="64" t="s">
        <v>52</v>
      </c>
      <c r="E19" s="64" t="s">
        <v>52</v>
      </c>
      <c r="F19" s="64" t="s">
        <v>52</v>
      </c>
      <c r="G19" s="64" t="s">
        <v>52</v>
      </c>
      <c r="H19" s="64" t="s">
        <v>146</v>
      </c>
      <c r="I19" s="64" t="s">
        <v>52</v>
      </c>
      <c r="J19" s="64" t="s">
        <v>52</v>
      </c>
      <c r="K19" s="64" t="s">
        <v>52</v>
      </c>
      <c r="L19" s="64" t="s">
        <v>146</v>
      </c>
      <c r="M19" s="64" t="s">
        <v>52</v>
      </c>
      <c r="N19" s="64" t="s">
        <v>52</v>
      </c>
      <c r="O19" s="64" t="s">
        <v>52</v>
      </c>
      <c r="P19" s="64" t="s">
        <v>52</v>
      </c>
      <c r="Q19" s="64" t="s">
        <v>52</v>
      </c>
      <c r="R19" s="3">
        <f t="shared" si="0"/>
        <v>0.77500000000000002</v>
      </c>
    </row>
    <row r="20" spans="1:18" x14ac:dyDescent="0.3">
      <c r="A20" s="1" t="s">
        <v>124</v>
      </c>
      <c r="B20" s="64" t="s">
        <v>52</v>
      </c>
      <c r="C20" s="64" t="s">
        <v>52</v>
      </c>
      <c r="D20" s="64" t="s">
        <v>146</v>
      </c>
      <c r="E20" s="64" t="s">
        <v>52</v>
      </c>
      <c r="F20" s="64" t="s">
        <v>146</v>
      </c>
      <c r="G20" s="64" t="s">
        <v>52</v>
      </c>
      <c r="H20" s="64" t="s">
        <v>52</v>
      </c>
      <c r="I20" s="64" t="s">
        <v>52</v>
      </c>
      <c r="J20" s="64" t="s">
        <v>52</v>
      </c>
      <c r="K20" s="64" t="s">
        <v>52</v>
      </c>
      <c r="L20" s="64" t="s">
        <v>146</v>
      </c>
      <c r="M20" s="64" t="s">
        <v>52</v>
      </c>
      <c r="N20" s="64" t="s">
        <v>52</v>
      </c>
      <c r="O20" s="64" t="s">
        <v>52</v>
      </c>
      <c r="P20" s="64" t="s">
        <v>52</v>
      </c>
      <c r="Q20" s="64" t="s">
        <v>52</v>
      </c>
      <c r="R20" s="3">
        <f t="shared" si="0"/>
        <v>0.77500000000000002</v>
      </c>
    </row>
    <row r="21" spans="1:18" x14ac:dyDescent="0.3">
      <c r="A21" s="1" t="s">
        <v>126</v>
      </c>
      <c r="B21" s="64" t="s">
        <v>52</v>
      </c>
      <c r="C21" s="64" t="s">
        <v>52</v>
      </c>
      <c r="D21" s="64" t="s">
        <v>52</v>
      </c>
      <c r="E21" s="64" t="s">
        <v>52</v>
      </c>
      <c r="F21" s="64" t="s">
        <v>52</v>
      </c>
      <c r="G21" s="64" t="s">
        <v>52</v>
      </c>
      <c r="H21" s="64" t="s">
        <v>146</v>
      </c>
      <c r="I21" s="64" t="s">
        <v>52</v>
      </c>
      <c r="J21" s="64" t="s">
        <v>146</v>
      </c>
      <c r="K21" s="64" t="s">
        <v>52</v>
      </c>
      <c r="L21" s="64" t="s">
        <v>52</v>
      </c>
      <c r="M21" s="64" t="s">
        <v>52</v>
      </c>
      <c r="N21" s="64" t="s">
        <v>52</v>
      </c>
      <c r="O21" s="64" t="s">
        <v>52</v>
      </c>
      <c r="P21" s="64" t="s">
        <v>52</v>
      </c>
      <c r="Q21" s="64" t="s">
        <v>52</v>
      </c>
      <c r="R21" s="3">
        <f t="shared" si="0"/>
        <v>0.85</v>
      </c>
    </row>
    <row r="22" spans="1:18" x14ac:dyDescent="0.3">
      <c r="A22" s="1" t="s">
        <v>128</v>
      </c>
      <c r="B22" s="64" t="s">
        <v>52</v>
      </c>
      <c r="C22" s="64" t="s">
        <v>52</v>
      </c>
      <c r="D22" s="64" t="s">
        <v>52</v>
      </c>
      <c r="E22" s="64" t="s">
        <v>52</v>
      </c>
      <c r="F22" s="64" t="s">
        <v>146</v>
      </c>
      <c r="G22" s="64" t="s">
        <v>52</v>
      </c>
      <c r="H22" s="64" t="s">
        <v>52</v>
      </c>
      <c r="I22" s="64" t="s">
        <v>52</v>
      </c>
      <c r="J22" s="64" t="s">
        <v>146</v>
      </c>
      <c r="K22" s="64" t="s">
        <v>52</v>
      </c>
      <c r="L22" s="64" t="s">
        <v>146</v>
      </c>
      <c r="M22" s="64" t="s">
        <v>52</v>
      </c>
      <c r="N22" s="64" t="s">
        <v>146</v>
      </c>
      <c r="O22" s="64" t="s">
        <v>52</v>
      </c>
      <c r="P22" s="64" t="s">
        <v>52</v>
      </c>
      <c r="Q22" s="64" t="s">
        <v>52</v>
      </c>
      <c r="R22" s="3">
        <f t="shared" si="0"/>
        <v>0.7</v>
      </c>
    </row>
    <row r="23" spans="1:18" x14ac:dyDescent="0.3">
      <c r="A23" s="1" t="s">
        <v>130</v>
      </c>
      <c r="B23" s="64" t="s">
        <v>52</v>
      </c>
      <c r="C23" s="64" t="s">
        <v>52</v>
      </c>
      <c r="D23" s="64" t="s">
        <v>146</v>
      </c>
      <c r="E23" s="64" t="s">
        <v>52</v>
      </c>
      <c r="F23" s="64" t="s">
        <v>146</v>
      </c>
      <c r="G23" s="64" t="s">
        <v>52</v>
      </c>
      <c r="H23" s="64" t="s">
        <v>52</v>
      </c>
      <c r="I23" s="64" t="s">
        <v>52</v>
      </c>
      <c r="J23" s="64" t="s">
        <v>52</v>
      </c>
      <c r="K23" s="64" t="s">
        <v>52</v>
      </c>
      <c r="L23" s="64" t="s">
        <v>146</v>
      </c>
      <c r="M23" s="64" t="s">
        <v>52</v>
      </c>
      <c r="N23" s="64" t="s">
        <v>52</v>
      </c>
      <c r="O23" s="64" t="s">
        <v>52</v>
      </c>
      <c r="P23" s="64" t="s">
        <v>52</v>
      </c>
      <c r="Q23" s="64" t="s">
        <v>52</v>
      </c>
      <c r="R23" s="3">
        <f t="shared" si="0"/>
        <v>0.77500000000000002</v>
      </c>
    </row>
    <row r="24" spans="1:18" x14ac:dyDescent="0.3">
      <c r="A24" s="1" t="s">
        <v>132</v>
      </c>
      <c r="B24" s="64" t="s">
        <v>146</v>
      </c>
      <c r="C24" s="64" t="s">
        <v>52</v>
      </c>
      <c r="D24" s="64" t="s">
        <v>52</v>
      </c>
      <c r="E24" s="64" t="s">
        <v>52</v>
      </c>
      <c r="F24" s="64" t="s">
        <v>146</v>
      </c>
      <c r="G24" s="64" t="s">
        <v>52</v>
      </c>
      <c r="H24" s="64" t="s">
        <v>52</v>
      </c>
      <c r="I24" s="64" t="s">
        <v>52</v>
      </c>
      <c r="J24" s="64" t="s">
        <v>52</v>
      </c>
      <c r="K24" s="64" t="s">
        <v>52</v>
      </c>
      <c r="L24" s="64" t="s">
        <v>52</v>
      </c>
      <c r="M24" s="64" t="s">
        <v>52</v>
      </c>
      <c r="N24" s="64" t="s">
        <v>146</v>
      </c>
      <c r="O24" s="64" t="s">
        <v>52</v>
      </c>
      <c r="P24" s="64" t="s">
        <v>52</v>
      </c>
      <c r="Q24" s="64" t="s">
        <v>52</v>
      </c>
      <c r="R24" s="3">
        <f t="shared" si="0"/>
        <v>0.77500000000000002</v>
      </c>
    </row>
    <row r="25" spans="1:18" x14ac:dyDescent="0.3">
      <c r="A25" s="1" t="s">
        <v>134</v>
      </c>
      <c r="B25" s="64" t="s">
        <v>146</v>
      </c>
      <c r="C25" s="64" t="s">
        <v>52</v>
      </c>
      <c r="D25" s="64" t="s">
        <v>52</v>
      </c>
      <c r="E25" s="64" t="s">
        <v>52</v>
      </c>
      <c r="F25" s="64" t="s">
        <v>52</v>
      </c>
      <c r="G25" s="64" t="s">
        <v>52</v>
      </c>
      <c r="H25" s="64" t="s">
        <v>52</v>
      </c>
      <c r="I25" s="64" t="s">
        <v>52</v>
      </c>
      <c r="J25" s="64" t="s">
        <v>146</v>
      </c>
      <c r="K25" s="64" t="s">
        <v>52</v>
      </c>
      <c r="L25" s="64" t="s">
        <v>146</v>
      </c>
      <c r="M25" s="64" t="s">
        <v>52</v>
      </c>
      <c r="N25" s="64" t="s">
        <v>52</v>
      </c>
      <c r="O25" s="64" t="s">
        <v>52</v>
      </c>
      <c r="P25" s="64" t="s">
        <v>52</v>
      </c>
      <c r="Q25" s="64" t="s">
        <v>52</v>
      </c>
      <c r="R25" s="3">
        <f t="shared" si="0"/>
        <v>0.77500000000000002</v>
      </c>
    </row>
    <row r="26" spans="1:18" x14ac:dyDescent="0.3">
      <c r="A26" s="1" t="s">
        <v>136</v>
      </c>
      <c r="B26" s="64" t="s">
        <v>52</v>
      </c>
      <c r="C26" s="64" t="s">
        <v>52</v>
      </c>
      <c r="D26" s="64" t="s">
        <v>52</v>
      </c>
      <c r="E26" s="64" t="s">
        <v>52</v>
      </c>
      <c r="F26" s="64" t="s">
        <v>146</v>
      </c>
      <c r="G26" s="64" t="s">
        <v>52</v>
      </c>
      <c r="H26" s="64" t="s">
        <v>52</v>
      </c>
      <c r="I26" s="64" t="s">
        <v>52</v>
      </c>
      <c r="J26" s="64" t="s">
        <v>52</v>
      </c>
      <c r="K26" s="64" t="s">
        <v>52</v>
      </c>
      <c r="L26" s="64" t="s">
        <v>146</v>
      </c>
      <c r="M26" s="64" t="s">
        <v>52</v>
      </c>
      <c r="N26" s="64" t="s">
        <v>52</v>
      </c>
      <c r="O26" s="64" t="s">
        <v>52</v>
      </c>
      <c r="P26" s="64" t="s">
        <v>52</v>
      </c>
      <c r="Q26" s="64" t="s">
        <v>52</v>
      </c>
      <c r="R26" s="3">
        <f t="shared" si="0"/>
        <v>0.85</v>
      </c>
    </row>
    <row r="27" spans="1:18" x14ac:dyDescent="0.3">
      <c r="A27" s="1" t="s">
        <v>138</v>
      </c>
      <c r="B27" s="64" t="s">
        <v>146</v>
      </c>
      <c r="C27" s="64" t="s">
        <v>52</v>
      </c>
      <c r="D27" s="64" t="s">
        <v>52</v>
      </c>
      <c r="E27" s="64" t="s">
        <v>52</v>
      </c>
      <c r="F27" s="64" t="s">
        <v>146</v>
      </c>
      <c r="G27" s="64" t="s">
        <v>52</v>
      </c>
      <c r="H27" s="64" t="s">
        <v>52</v>
      </c>
      <c r="I27" s="64" t="s">
        <v>52</v>
      </c>
      <c r="J27" s="64" t="s">
        <v>52</v>
      </c>
      <c r="K27" s="64" t="s">
        <v>52</v>
      </c>
      <c r="L27" s="64" t="s">
        <v>52</v>
      </c>
      <c r="M27" s="64" t="s">
        <v>52</v>
      </c>
      <c r="N27" s="64" t="s">
        <v>146</v>
      </c>
      <c r="O27" s="64" t="s">
        <v>52</v>
      </c>
      <c r="P27" s="64" t="s">
        <v>52</v>
      </c>
      <c r="Q27" s="64" t="s">
        <v>52</v>
      </c>
      <c r="R27" s="3">
        <f t="shared" si="0"/>
        <v>0.77500000000000002</v>
      </c>
    </row>
    <row r="28" spans="1:18" x14ac:dyDescent="0.3">
      <c r="A28" s="1" t="s">
        <v>140</v>
      </c>
      <c r="B28" s="64" t="s">
        <v>146</v>
      </c>
      <c r="C28" s="64" t="s">
        <v>52</v>
      </c>
      <c r="D28" s="64" t="s">
        <v>146</v>
      </c>
      <c r="E28" s="64" t="s">
        <v>52</v>
      </c>
      <c r="F28" s="64" t="s">
        <v>52</v>
      </c>
      <c r="G28" s="64" t="s">
        <v>52</v>
      </c>
      <c r="H28" s="64" t="s">
        <v>52</v>
      </c>
      <c r="I28" s="64" t="s">
        <v>52</v>
      </c>
      <c r="J28" s="64" t="s">
        <v>146</v>
      </c>
      <c r="K28" s="64" t="s">
        <v>52</v>
      </c>
      <c r="L28" s="64" t="s">
        <v>52</v>
      </c>
      <c r="M28" s="64" t="s">
        <v>52</v>
      </c>
      <c r="N28" s="64" t="s">
        <v>52</v>
      </c>
      <c r="O28" s="64" t="s">
        <v>52</v>
      </c>
      <c r="P28" s="64" t="s">
        <v>52</v>
      </c>
      <c r="Q28" s="64" t="s">
        <v>52</v>
      </c>
      <c r="R28" s="3">
        <f t="shared" si="0"/>
        <v>0.77500000000000002</v>
      </c>
    </row>
    <row r="29" spans="1:18" x14ac:dyDescent="0.3">
      <c r="A29" s="1" t="s">
        <v>142</v>
      </c>
      <c r="B29" s="64" t="s">
        <v>52</v>
      </c>
      <c r="C29" s="64" t="s">
        <v>52</v>
      </c>
      <c r="D29" s="64" t="s">
        <v>146</v>
      </c>
      <c r="E29" s="64" t="s">
        <v>52</v>
      </c>
      <c r="F29" s="64" t="s">
        <v>146</v>
      </c>
      <c r="G29" s="64" t="s">
        <v>52</v>
      </c>
      <c r="H29" s="64" t="s">
        <v>52</v>
      </c>
      <c r="I29" s="64" t="s">
        <v>52</v>
      </c>
      <c r="J29" s="64" t="s">
        <v>52</v>
      </c>
      <c r="K29" s="64" t="s">
        <v>52</v>
      </c>
      <c r="L29" s="64" t="s">
        <v>146</v>
      </c>
      <c r="M29" s="64" t="s">
        <v>52</v>
      </c>
      <c r="N29" s="64" t="s">
        <v>52</v>
      </c>
      <c r="O29" s="64" t="s">
        <v>52</v>
      </c>
      <c r="P29" s="64" t="s">
        <v>52</v>
      </c>
      <c r="Q29" s="64" t="s">
        <v>52</v>
      </c>
      <c r="R29" s="3">
        <f t="shared" si="0"/>
        <v>0.77500000000000002</v>
      </c>
    </row>
    <row r="30" spans="1:18" x14ac:dyDescent="0.3">
      <c r="A30" s="2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">
        <f t="shared" si="0"/>
        <v>0</v>
      </c>
    </row>
    <row r="31" spans="1:18" x14ac:dyDescent="0.3">
      <c r="A31" s="2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si="0"/>
        <v>0</v>
      </c>
    </row>
    <row r="32" spans="1:18" x14ac:dyDescent="0.3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0"/>
        <v>0</v>
      </c>
    </row>
    <row r="33" spans="1:18" x14ac:dyDescent="0.3">
      <c r="A33" s="2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>
        <f t="shared" si="0"/>
        <v>0</v>
      </c>
    </row>
    <row r="34" spans="1:18" x14ac:dyDescent="0.3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">
        <f t="shared" si="0"/>
        <v>0</v>
      </c>
    </row>
  </sheetData>
  <mergeCells count="11">
    <mergeCell ref="B1:Q1"/>
    <mergeCell ref="J2:K2"/>
    <mergeCell ref="A2:A3"/>
    <mergeCell ref="R2:R3"/>
    <mergeCell ref="D2:E2"/>
    <mergeCell ref="B2:C2"/>
    <mergeCell ref="F2:G2"/>
    <mergeCell ref="H2:I2"/>
    <mergeCell ref="L2:M2"/>
    <mergeCell ref="N2:O2"/>
    <mergeCell ref="P2:Q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90" zoomScaleNormal="90" workbookViewId="0">
      <selection activeCell="A2" sqref="A2:A15"/>
    </sheetView>
  </sheetViews>
  <sheetFormatPr defaultColWidth="9.109375" defaultRowHeight="14.4" x14ac:dyDescent="0.3"/>
  <cols>
    <col min="1" max="1" width="16.6640625" style="26" customWidth="1"/>
    <col min="2" max="2" width="20.6640625" style="26" customWidth="1"/>
    <col min="3" max="3" width="51.88671875" style="26" bestFit="1" customWidth="1"/>
    <col min="4" max="4" width="70.33203125" style="26" customWidth="1"/>
    <col min="5" max="5" width="87.6640625" style="26" customWidth="1"/>
    <col min="6" max="16384" width="9.109375" style="26"/>
  </cols>
  <sheetData>
    <row r="1" spans="1:5" x14ac:dyDescent="0.3">
      <c r="A1" s="35" t="s">
        <v>0</v>
      </c>
      <c r="B1" s="35" t="s">
        <v>60</v>
      </c>
      <c r="C1" s="35" t="s">
        <v>61</v>
      </c>
      <c r="D1" s="30" t="s">
        <v>62</v>
      </c>
      <c r="E1" s="24"/>
    </row>
    <row r="2" spans="1:5" ht="30" customHeight="1" x14ac:dyDescent="0.3">
      <c r="A2" s="99" t="s">
        <v>63</v>
      </c>
      <c r="B2" s="95" t="s">
        <v>64</v>
      </c>
      <c r="C2" s="31" t="s">
        <v>65</v>
      </c>
      <c r="D2" s="33" t="s">
        <v>66</v>
      </c>
    </row>
    <row r="3" spans="1:5" x14ac:dyDescent="0.3">
      <c r="A3" s="100"/>
      <c r="B3" s="95"/>
      <c r="C3" s="31" t="s">
        <v>67</v>
      </c>
      <c r="D3" s="33" t="s">
        <v>68</v>
      </c>
    </row>
    <row r="4" spans="1:5" x14ac:dyDescent="0.3">
      <c r="A4" s="100"/>
      <c r="B4" s="95"/>
      <c r="C4" s="31" t="s">
        <v>69</v>
      </c>
      <c r="D4" s="33" t="s">
        <v>70</v>
      </c>
    </row>
    <row r="5" spans="1:5" ht="30" customHeight="1" x14ac:dyDescent="0.3">
      <c r="A5" s="100"/>
      <c r="B5" s="96" t="s">
        <v>71</v>
      </c>
      <c r="C5" s="42" t="s">
        <v>72</v>
      </c>
      <c r="D5" s="42" t="s">
        <v>73</v>
      </c>
    </row>
    <row r="6" spans="1:5" ht="43.2" x14ac:dyDescent="0.3">
      <c r="A6" s="100"/>
      <c r="B6" s="97"/>
      <c r="C6" s="42" t="s">
        <v>74</v>
      </c>
      <c r="D6" s="42" t="s">
        <v>75</v>
      </c>
    </row>
    <row r="7" spans="1:5" x14ac:dyDescent="0.3">
      <c r="A7" s="100"/>
      <c r="B7" s="97"/>
      <c r="C7" s="42" t="s">
        <v>76</v>
      </c>
      <c r="D7" s="42" t="s">
        <v>77</v>
      </c>
    </row>
    <row r="8" spans="1:5" ht="28.8" x14ac:dyDescent="0.3">
      <c r="A8" s="100"/>
      <c r="B8" s="97"/>
      <c r="C8" s="32" t="s">
        <v>78</v>
      </c>
      <c r="D8" s="34" t="s">
        <v>79</v>
      </c>
      <c r="E8" s="29"/>
    </row>
    <row r="9" spans="1:5" x14ac:dyDescent="0.3">
      <c r="A9" s="100"/>
      <c r="B9" s="97"/>
      <c r="C9" s="32" t="s">
        <v>80</v>
      </c>
      <c r="D9" s="34" t="s">
        <v>81</v>
      </c>
    </row>
    <row r="10" spans="1:5" ht="28.8" x14ac:dyDescent="0.3">
      <c r="A10" s="100"/>
      <c r="B10" s="97"/>
      <c r="C10" s="32" t="s">
        <v>82</v>
      </c>
      <c r="D10" s="34" t="s">
        <v>83</v>
      </c>
    </row>
    <row r="11" spans="1:5" ht="43.2" x14ac:dyDescent="0.3">
      <c r="A11" s="100"/>
      <c r="B11" s="97"/>
      <c r="C11" s="43" t="s">
        <v>84</v>
      </c>
      <c r="D11" s="44" t="s">
        <v>85</v>
      </c>
    </row>
    <row r="12" spans="1:5" ht="28.8" x14ac:dyDescent="0.3">
      <c r="A12" s="100"/>
      <c r="B12" s="97"/>
      <c r="C12" s="45" t="s">
        <v>86</v>
      </c>
      <c r="D12" s="45" t="s">
        <v>87</v>
      </c>
    </row>
    <row r="13" spans="1:5" ht="43.2" x14ac:dyDescent="0.3">
      <c r="A13" s="100"/>
      <c r="B13" s="97"/>
      <c r="C13" s="46" t="s">
        <v>88</v>
      </c>
      <c r="D13" s="46" t="s">
        <v>89</v>
      </c>
    </row>
    <row r="14" spans="1:5" ht="43.2" x14ac:dyDescent="0.3">
      <c r="A14" s="100"/>
      <c r="B14" s="97"/>
      <c r="C14" s="46" t="s">
        <v>90</v>
      </c>
      <c r="D14" s="46" t="s">
        <v>91</v>
      </c>
    </row>
    <row r="15" spans="1:5" ht="100.8" x14ac:dyDescent="0.3">
      <c r="A15" s="101"/>
      <c r="B15" s="98"/>
      <c r="C15" s="46" t="s">
        <v>92</v>
      </c>
      <c r="D15" s="46" t="s">
        <v>93</v>
      </c>
      <c r="E15" s="29"/>
    </row>
    <row r="16" spans="1:5" x14ac:dyDescent="0.3">
      <c r="A16" s="27"/>
      <c r="B16" s="25"/>
      <c r="C16" s="28"/>
      <c r="D16" s="28"/>
      <c r="E16" s="29"/>
    </row>
    <row r="17" spans="1:5" x14ac:dyDescent="0.3">
      <c r="A17" s="27"/>
      <c r="B17" s="25"/>
      <c r="C17" s="28"/>
      <c r="D17" s="28"/>
      <c r="E17" s="29"/>
    </row>
    <row r="18" spans="1:5" x14ac:dyDescent="0.3">
      <c r="A18" s="27"/>
      <c r="B18" s="25"/>
      <c r="C18" s="25"/>
      <c r="D18" s="25"/>
    </row>
    <row r="19" spans="1:5" x14ac:dyDescent="0.3">
      <c r="A19" s="27"/>
      <c r="B19" s="25"/>
      <c r="C19" s="28"/>
      <c r="D19" s="28"/>
    </row>
    <row r="20" spans="1:5" x14ac:dyDescent="0.3">
      <c r="A20" s="27"/>
      <c r="B20" s="25"/>
      <c r="C20" s="28"/>
      <c r="D20" s="28"/>
    </row>
    <row r="21" spans="1:5" x14ac:dyDescent="0.3">
      <c r="A21" s="27"/>
      <c r="B21" s="25"/>
      <c r="C21" s="28"/>
      <c r="D21" s="28"/>
    </row>
    <row r="22" spans="1:5" x14ac:dyDescent="0.3">
      <c r="A22" s="27"/>
      <c r="B22" s="25"/>
      <c r="C22" s="25"/>
      <c r="D22" s="25"/>
    </row>
  </sheetData>
  <mergeCells count="3">
    <mergeCell ref="B2:B4"/>
    <mergeCell ref="B5:B15"/>
    <mergeCell ref="A2:A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51c5514-b77c-4532-82d5-a05f2f7d58e2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9" ma:contentTypeDescription="Create a new document." ma:contentTypeScope="" ma:versionID="7546354fa6eadbdb121c3e0b1817e8b6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69fdccfeacc47ed93e777095cd80702b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8C119B-EB0E-4D61-A87A-4654487A5FFB}">
  <ds:schemaRefs>
    <ds:schemaRef ds:uri="http://schemas.microsoft.com/office/2006/metadata/properties"/>
    <ds:schemaRef ds:uri="http://schemas.microsoft.com/office/infopath/2007/PartnerControls"/>
    <ds:schemaRef ds:uri="951c5514-b77c-4532-82d5-a05f2f7d58e2"/>
  </ds:schemaRefs>
</ds:datastoreItem>
</file>

<file path=customXml/itemProps2.xml><?xml version="1.0" encoding="utf-8"?>
<ds:datastoreItem xmlns:ds="http://schemas.openxmlformats.org/officeDocument/2006/customXml" ds:itemID="{F3CF424D-18DD-4F3C-8DF0-D7323D7E14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04EB2C-6B4C-4383-ACC1-07B672955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Overall Score</vt:lpstr>
      <vt:lpstr>Enablement</vt:lpstr>
      <vt:lpstr>Practice Check</vt:lpstr>
      <vt:lpstr>Final Check</vt:lpstr>
      <vt:lpstr>Evaluation Criteria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2019-06-06T12:16:35Z</dcterms:created>
  <dcterms:modified xsi:type="dcterms:W3CDTF">2019-11-14T09:12:40Z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632b3080-d09b-4e1c-987e-ffffdee84cd1</vt:lpwstr>
  </property>
  <property fmtid="{D5CDD505-2E9C-101B-9397-08002B2CF9AE}" pid="3" name="ContentTypeId">
    <vt:lpwstr>0x0101007A9C735C9F3CD54A948D0AD38DF112BF</vt:lpwstr>
  </property>
  <property fmtid="{D5CDD505-2E9C-101B-9397-08002B2CF9AE}" pid="4" name="Order">
    <vt:r8>2378100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