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Ravindranath\Downloads\"/>
    </mc:Choice>
  </mc:AlternateContent>
  <xr:revisionPtr revIDLastSave="0" documentId="13_ncr:1_{91B46222-7336-48F1-9250-7A7A758A64BA}" xr6:coauthVersionLast="47" xr6:coauthVersionMax="47" xr10:uidLastSave="{00000000-0000-0000-0000-000000000000}"/>
  <bookViews>
    <workbookView xWindow="-108" yWindow="-108" windowWidth="23256" windowHeight="13176" xr2:uid="{94B3FEB7-FEA1-1A45-ACFF-40C850C791D6}"/>
  </bookViews>
  <sheets>
    <sheet name="Orders" sheetId="1" r:id="rId1"/>
    <sheet name="Total Sales" sheetId="4" r:id="rId2"/>
    <sheet name="CountryBarChart" sheetId="6" r:id="rId3"/>
    <sheet name="Top5Customers" sheetId="7" r:id="rId4"/>
    <sheet name="Customers" sheetId="8" r:id="rId5"/>
    <sheet name="Products" sheetId="3" r:id="rId6"/>
    <sheet name="Dashboard" sheetId="5" r:id="rId7"/>
  </sheets>
  <externalReferences>
    <externalReference r:id="rId8"/>
  </externalReferences>
  <definedNames>
    <definedName name="_xlnm._FilterDatabase" localSheetId="0" hidden="1">Orders!$A$1:$M$1</definedName>
    <definedName name="NativeTimeline_Order_Date">#N/A</definedName>
    <definedName name="Slicer_Loyalty_Card">#N/A</definedName>
    <definedName name="Slicer_Roast_Type">#N/A</definedName>
    <definedName name="Slicer_Siz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M30" i="1" s="1"/>
  <c r="L31" i="1"/>
  <c r="M31" i="1" s="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K31" i="1"/>
  <c r="K22" i="1"/>
  <c r="K23" i="1"/>
  <c r="K24" i="1"/>
  <c r="K25" i="1"/>
  <c r="K26" i="1"/>
  <c r="K27" i="1"/>
  <c r="K28" i="1"/>
  <c r="K29" i="1"/>
  <c r="K30" i="1"/>
  <c r="M23" i="1"/>
  <c r="M25" i="1"/>
  <c r="M27" i="1"/>
  <c r="M28" i="1"/>
  <c r="M29" i="1"/>
  <c r="M22" i="1"/>
  <c r="M24" i="1"/>
  <c r="M26" i="1"/>
  <c r="K12" i="1"/>
  <c r="K13" i="1"/>
  <c r="K14" i="1"/>
  <c r="K15" i="1"/>
  <c r="K16" i="1"/>
  <c r="K17" i="1"/>
  <c r="K18" i="1"/>
  <c r="K19" i="1"/>
  <c r="K20" i="1"/>
  <c r="K21" i="1"/>
  <c r="M12" i="1"/>
  <c r="M13" i="1"/>
  <c r="M14" i="1"/>
  <c r="M15" i="1"/>
  <c r="M16" i="1"/>
  <c r="M17" i="1"/>
  <c r="M18" i="1"/>
  <c r="M19" i="1"/>
  <c r="M20" i="1"/>
  <c r="M21" i="1"/>
  <c r="M3" i="1"/>
  <c r="M4" i="1"/>
  <c r="M5" i="1"/>
  <c r="M6" i="1"/>
  <c r="M7" i="1"/>
  <c r="M8" i="1"/>
  <c r="M9" i="1"/>
  <c r="M10" i="1"/>
  <c r="M11" i="1"/>
  <c r="M2" i="1"/>
  <c r="K3" i="1"/>
  <c r="K4" i="1"/>
  <c r="K5" i="1"/>
  <c r="K6" i="1"/>
  <c r="K7" i="1"/>
  <c r="K8" i="1"/>
  <c r="K9" i="1"/>
  <c r="K10" i="1"/>
  <c r="K11" i="1"/>
  <c r="K2" i="1"/>
</calcChain>
</file>

<file path=xl/sharedStrings.xml><?xml version="1.0" encoding="utf-8"?>
<sst xmlns="http://schemas.openxmlformats.org/spreadsheetml/2006/main" count="439" uniqueCount="232">
  <si>
    <t>Order ID</t>
  </si>
  <si>
    <t>Order Date</t>
  </si>
  <si>
    <t>Customer ID</t>
  </si>
  <si>
    <t>Product ID</t>
  </si>
  <si>
    <t>Quantity</t>
  </si>
  <si>
    <t>C001</t>
  </si>
  <si>
    <t>P001</t>
  </si>
  <si>
    <t>C002</t>
  </si>
  <si>
    <t>P002</t>
  </si>
  <si>
    <t>C003</t>
  </si>
  <si>
    <t>P003</t>
  </si>
  <si>
    <t>C004</t>
  </si>
  <si>
    <t>P004</t>
  </si>
  <si>
    <t>C005</t>
  </si>
  <si>
    <t>P005</t>
  </si>
  <si>
    <t>C006</t>
  </si>
  <si>
    <t>P006</t>
  </si>
  <si>
    <t>C007</t>
  </si>
  <si>
    <t>P007</t>
  </si>
  <si>
    <t>C008</t>
  </si>
  <si>
    <t>P008</t>
  </si>
  <si>
    <t>C009</t>
  </si>
  <si>
    <t>P009</t>
  </si>
  <si>
    <t>C010</t>
  </si>
  <si>
    <t>P010</t>
  </si>
  <si>
    <t>Customer Name</t>
  </si>
  <si>
    <t>Email</t>
  </si>
  <si>
    <t>Phone Number</t>
  </si>
  <si>
    <t>Address Line 1</t>
  </si>
  <si>
    <t>City</t>
  </si>
  <si>
    <t>Country</t>
  </si>
  <si>
    <t>Postcode</t>
  </si>
  <si>
    <t>John Smith</t>
  </si>
  <si>
    <t>john@example.com</t>
  </si>
  <si>
    <t>123-456-7890</t>
  </si>
  <si>
    <t>123 Main St</t>
  </si>
  <si>
    <t>New York</t>
  </si>
  <si>
    <t>USA</t>
  </si>
  <si>
    <t>Yes</t>
  </si>
  <si>
    <t>Sarah White</t>
  </si>
  <si>
    <t>sarah@example.com</t>
  </si>
  <si>
    <t>234-567-8901</t>
  </si>
  <si>
    <t>456 Elm St</t>
  </si>
  <si>
    <t>Los Angeles</t>
  </si>
  <si>
    <t>No</t>
  </si>
  <si>
    <t>David Lee</t>
  </si>
  <si>
    <t>david@example.com</t>
  </si>
  <si>
    <t>345-678-9012</t>
  </si>
  <si>
    <t>789 Oak St</t>
  </si>
  <si>
    <t>Chicago</t>
  </si>
  <si>
    <t>Emily Davis</t>
  </si>
  <si>
    <t>456-789-0123</t>
  </si>
  <si>
    <t>101 Pine St</t>
  </si>
  <si>
    <t>Houston</t>
  </si>
  <si>
    <t>Michael Wang</t>
  </si>
  <si>
    <t>michael@example.com</t>
  </si>
  <si>
    <t>567-890-1234</t>
  </si>
  <si>
    <t>555 Cedar St</t>
  </si>
  <si>
    <t>San Francisco</t>
  </si>
  <si>
    <t>Maria Lopez</t>
  </si>
  <si>
    <t>maria@example.com</t>
  </si>
  <si>
    <t>678-901-2345</t>
  </si>
  <si>
    <t>789 Birch St</t>
  </si>
  <si>
    <t>Miami</t>
  </si>
  <si>
    <t>James Brown</t>
  </si>
  <si>
    <t>james@example.com</t>
  </si>
  <si>
    <t>789-012-3456</t>
  </si>
  <si>
    <t>222 Maple St</t>
  </si>
  <si>
    <t>Boston</t>
  </si>
  <si>
    <t>Olivia Chen</t>
  </si>
  <si>
    <t>890-123-4567</t>
  </si>
  <si>
    <t>333 Walnut St</t>
  </si>
  <si>
    <t>Seattle</t>
  </si>
  <si>
    <t>Robert Kim</t>
  </si>
  <si>
    <t>robert@example.com</t>
  </si>
  <si>
    <t>901-234-5678</t>
  </si>
  <si>
    <t>444 Spruce St</t>
  </si>
  <si>
    <t>Denver</t>
  </si>
  <si>
    <t>Sophia Lee</t>
  </si>
  <si>
    <t>sophia@example.com</t>
  </si>
  <si>
    <t>012-345-6789</t>
  </si>
  <si>
    <t>777 Pineapple St</t>
  </si>
  <si>
    <t>Atlanta</t>
  </si>
  <si>
    <t>Coffee Type</t>
  </si>
  <si>
    <t>Roast Type</t>
  </si>
  <si>
    <t>Size</t>
  </si>
  <si>
    <t>Unit Price ($)</t>
  </si>
  <si>
    <t>Price per 100g ($)</t>
  </si>
  <si>
    <t>Profit ($)</t>
  </si>
  <si>
    <t>Espresso</t>
  </si>
  <si>
    <t>Dark</t>
  </si>
  <si>
    <t>Arabica</t>
  </si>
  <si>
    <t>Medium</t>
  </si>
  <si>
    <t>Robusta</t>
  </si>
  <si>
    <t>Light</t>
  </si>
  <si>
    <t>Colombian</t>
  </si>
  <si>
    <t>Unit Price</t>
  </si>
  <si>
    <t>Sales</t>
  </si>
  <si>
    <t xml:space="preserve">Loyalty Card </t>
  </si>
  <si>
    <t>Ireland</t>
  </si>
  <si>
    <t>Norway</t>
  </si>
  <si>
    <t>Aug</t>
  </si>
  <si>
    <t>Sum of Sales</t>
  </si>
  <si>
    <t>C011</t>
  </si>
  <si>
    <t>C012</t>
  </si>
  <si>
    <t>C013</t>
  </si>
  <si>
    <t>C014</t>
  </si>
  <si>
    <t>C015</t>
  </si>
  <si>
    <t>C016</t>
  </si>
  <si>
    <t>C017</t>
  </si>
  <si>
    <t>C018</t>
  </si>
  <si>
    <t>C019</t>
  </si>
  <si>
    <t>C020</t>
  </si>
  <si>
    <t>C021</t>
  </si>
  <si>
    <t>C022</t>
  </si>
  <si>
    <t>C023</t>
  </si>
  <si>
    <t>C024</t>
  </si>
  <si>
    <t>C025</t>
  </si>
  <si>
    <t>C026</t>
  </si>
  <si>
    <t>C027</t>
  </si>
  <si>
    <t>C028</t>
  </si>
  <si>
    <t>C029</t>
  </si>
  <si>
    <t>C030</t>
  </si>
  <si>
    <t>P011</t>
  </si>
  <si>
    <t>P012</t>
  </si>
  <si>
    <t>P013</t>
  </si>
  <si>
    <t>P014</t>
  </si>
  <si>
    <t>P015</t>
  </si>
  <si>
    <t>P016</t>
  </si>
  <si>
    <t>P017</t>
  </si>
  <si>
    <t>P018</t>
  </si>
  <si>
    <t>P019</t>
  </si>
  <si>
    <t>P020</t>
  </si>
  <si>
    <t>P021</t>
  </si>
  <si>
    <t>P022</t>
  </si>
  <si>
    <t>P023</t>
  </si>
  <si>
    <t>P024</t>
  </si>
  <si>
    <t>P025</t>
  </si>
  <si>
    <t>P026</t>
  </si>
  <si>
    <t>P027</t>
  </si>
  <si>
    <t>P028</t>
  </si>
  <si>
    <t>P029</t>
  </si>
  <si>
    <t>P030</t>
  </si>
  <si>
    <t>Loyalty Card</t>
  </si>
  <si>
    <t>Susan Johnson</t>
  </si>
  <si>
    <t>susan@example.com</t>
  </si>
  <si>
    <t>987-654-3210</t>
  </si>
  <si>
    <t>Robert Davis</t>
  </si>
  <si>
    <t>555-123-4567</t>
  </si>
  <si>
    <t>Linda Wilson</t>
  </si>
  <si>
    <t>linda@example.com</t>
  </si>
  <si>
    <t>111-222-3333</t>
  </si>
  <si>
    <t>William Brown</t>
  </si>
  <si>
    <t>william@example.com</t>
  </si>
  <si>
    <t>999-888-7777</t>
  </si>
  <si>
    <t>Emily Jones</t>
  </si>
  <si>
    <t>emily@example.com</t>
  </si>
  <si>
    <t>777-666-5555</t>
  </si>
  <si>
    <t>466 Elm St</t>
  </si>
  <si>
    <t>799 Oak Ave</t>
  </si>
  <si>
    <t>311 Cedar Rd</t>
  </si>
  <si>
    <t>644 Birch Blvd</t>
  </si>
  <si>
    <t>836 Pine Dr</t>
  </si>
  <si>
    <t>Michael Smith</t>
  </si>
  <si>
    <t>333-444-5555</t>
  </si>
  <si>
    <t>543 Rose Ln</t>
  </si>
  <si>
    <t>Jennifer White</t>
  </si>
  <si>
    <t>jennifer@example.com</t>
  </si>
  <si>
    <t>222-333-4444</t>
  </si>
  <si>
    <t>678 Sun Ave</t>
  </si>
  <si>
    <t>Daniel Taylor</t>
  </si>
  <si>
    <t>daniel@example.com</t>
  </si>
  <si>
    <t>888-777-6666</t>
  </si>
  <si>
    <t>765 Moon Rd</t>
  </si>
  <si>
    <t>Sarah Johnson</t>
  </si>
  <si>
    <t>777-888-9999</t>
  </si>
  <si>
    <t>987 Lake Dr</t>
  </si>
  <si>
    <t>Austin</t>
  </si>
  <si>
    <t>James Wilson</t>
  </si>
  <si>
    <t>111-555-9999</t>
  </si>
  <si>
    <t>123 Sky Blvd</t>
  </si>
  <si>
    <t>Phoenix</t>
  </si>
  <si>
    <t>Karen Davis</t>
  </si>
  <si>
    <t>karen@example.com</t>
  </si>
  <si>
    <t>555-777-1111</t>
  </si>
  <si>
    <t>456 Ocean Rd</t>
  </si>
  <si>
    <t>San Diego</t>
  </si>
  <si>
    <t>Richard Brown</t>
  </si>
  <si>
    <t>richard@example.com</t>
  </si>
  <si>
    <t>999-333-6666</t>
  </si>
  <si>
    <t>654 Park Dr</t>
  </si>
  <si>
    <t>Susan Smith</t>
  </si>
  <si>
    <t>susansmith@example.com</t>
  </si>
  <si>
    <t>123-987-6543</t>
  </si>
  <si>
    <t>876 River Ln</t>
  </si>
  <si>
    <t>Orlando</t>
  </si>
  <si>
    <t>Thomas Johnson</t>
  </si>
  <si>
    <t>thomas@example.com</t>
  </si>
  <si>
    <t>987-123-6543</t>
  </si>
  <si>
    <t>543 Forest Rd</t>
  </si>
  <si>
    <t>Dallas</t>
  </si>
  <si>
    <t>Jessica Wilson</t>
  </si>
  <si>
    <t>jessica@example.com</t>
  </si>
  <si>
    <t>111-777-8888</t>
  </si>
  <si>
    <t>678 Meadow Ln</t>
  </si>
  <si>
    <t>Portland</t>
  </si>
  <si>
    <t>Christopher Davis</t>
  </si>
  <si>
    <t>christopher@example.com</t>
  </si>
  <si>
    <t>555-666-8888</t>
  </si>
  <si>
    <t>765 Sunflower Ave</t>
  </si>
  <si>
    <t>Philadelphia</t>
  </si>
  <si>
    <t>Elizabeth Brown</t>
  </si>
  <si>
    <t>elizabeth@example.com</t>
  </si>
  <si>
    <t>999-111-5555</t>
  </si>
  <si>
    <t>987 Mountain Rd</t>
  </si>
  <si>
    <t>Detroit</t>
  </si>
  <si>
    <t>Matthew Johnson</t>
  </si>
  <si>
    <t>matthew@example.com</t>
  </si>
  <si>
    <t>123-111-5555</t>
  </si>
  <si>
    <t>123 Valley Dr</t>
  </si>
  <si>
    <t>San Jose</t>
  </si>
  <si>
    <t>Amanda Wilson</t>
  </si>
  <si>
    <t>amanda@example.com</t>
  </si>
  <si>
    <t>111-555-7777</t>
  </si>
  <si>
    <t>456 Hill Rd</t>
  </si>
  <si>
    <t>Minneapolis</t>
  </si>
  <si>
    <t>Andrew Smith</t>
  </si>
  <si>
    <t>andrew@example.com</t>
  </si>
  <si>
    <t>123-555-7777</t>
  </si>
  <si>
    <t>789 Ridge Ave</t>
  </si>
  <si>
    <t>Baltimore</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</si>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</sst>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m\-yyyy"/>
    <numFmt numFmtId="165" formatCode="0.0\ &quot;kg&quot;"/>
    <numFmt numFmtId="166" formatCode="_([$$-409]* #,##0.00_);_([$$-409]* \(#,##0.00\);_([$$-409]* &quot;-&quot;??_);_(@_)"/>
  </numFmts>
  <fonts count="7" x14ac:knownFonts="1">
    <font>
      <sz val="12"/>
      <color theme="1"/>
      <name val="Calibri"/>
      <family val="2"/>
      <scheme val="minor"/>
    </font>
    <font>
      <u/>
      <sz val="12"/>
      <color theme="10"/>
      <name val="Calibri"/>
      <family val="2"/>
      <scheme val="minor"/>
    </font>
    <font>
      <sz val="10.5"/>
      <color theme="1"/>
      <name val="Arial"/>
      <family val="2"/>
    </font>
    <font>
      <sz val="10.5"/>
      <color theme="1"/>
      <name val="Arial"/>
      <family val="2"/>
    </font>
    <font>
      <sz val="8"/>
      <name val="Calibri"/>
      <family val="2"/>
      <scheme val="minor"/>
    </font>
    <font>
      <sz val="10.5"/>
      <color rgb="FF374151"/>
      <name val="Arial"/>
      <family val="2"/>
    </font>
    <font>
      <b/>
      <sz val="36"/>
      <color theme="1"/>
      <name val="Arial"/>
      <family val="2"/>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1" fillId="0" borderId="0" xfId="1"/>
    <xf numFmtId="0" fontId="2" fillId="0" borderId="0" xfId="0" applyFont="1"/>
    <xf numFmtId="0" fontId="3" fillId="0" borderId="0" xfId="0" applyFont="1"/>
    <xf numFmtId="164" fontId="3" fillId="0" borderId="0" xfId="0" applyNumberFormat="1" applyFont="1"/>
    <xf numFmtId="165" fontId="0" fillId="0" borderId="0" xfId="0" applyNumberFormat="1"/>
    <xf numFmtId="166" fontId="0" fillId="0" borderId="0" xfId="0" applyNumberFormat="1"/>
    <xf numFmtId="0" fontId="0" fillId="0" borderId="0" xfId="0" pivotButton="1"/>
    <xf numFmtId="164" fontId="0" fillId="0" borderId="0" xfId="0" applyNumberFormat="1"/>
    <xf numFmtId="3" fontId="0" fillId="0" borderId="0" xfId="0" applyNumberFormat="1"/>
    <xf numFmtId="164" fontId="2" fillId="0" borderId="0" xfId="0" applyNumberFormat="1" applyFont="1"/>
    <xf numFmtId="0" fontId="5" fillId="0" borderId="0" xfId="0" applyFont="1"/>
    <xf numFmtId="0" fontId="0" fillId="2" borderId="0" xfId="0" applyFill="1"/>
    <xf numFmtId="0" fontId="6" fillId="2" borderId="0" xfId="0" applyFont="1" applyFill="1" applyAlignment="1">
      <alignment horizontal="center"/>
    </xf>
  </cellXfs>
  <cellStyles count="2">
    <cellStyle name="Hyperlink" xfId="1" builtinId="8"/>
    <cellStyle name="Normal" xfId="0" builtinId="0"/>
  </cellStyles>
  <dxfs count="19">
    <dxf>
      <font>
        <b val="0"/>
        <i val="0"/>
        <strike val="0"/>
        <condense val="0"/>
        <extend val="0"/>
        <outline val="0"/>
        <shadow val="0"/>
        <u val="none"/>
        <vertAlign val="baseline"/>
        <sz val="12"/>
        <color theme="1"/>
        <name val="Calibri"/>
        <family val="2"/>
        <scheme val="minor"/>
      </font>
      <numFmt numFmtId="0" formatCode="General"/>
    </dxf>
    <dxf>
      <font>
        <b val="0"/>
        <i val="0"/>
        <strike val="0"/>
        <condense val="0"/>
        <extend val="0"/>
        <outline val="0"/>
        <shadow val="0"/>
        <u val="none"/>
        <vertAlign val="baseline"/>
        <sz val="12"/>
        <color theme="1"/>
        <name val="Calibri"/>
        <family val="2"/>
        <scheme val="minor"/>
      </font>
      <numFmt numFmtId="166" formatCode="_([$$-409]* #,##0.00_);_([$$-409]* \(#,##0.00\);_([$$-409]* &quot;-&quot;??_);_(@_)"/>
    </dxf>
    <dxf>
      <font>
        <b val="0"/>
        <i val="0"/>
        <strike val="0"/>
        <condense val="0"/>
        <extend val="0"/>
        <outline val="0"/>
        <shadow val="0"/>
        <u val="none"/>
        <vertAlign val="baseline"/>
        <sz val="12"/>
        <color theme="1"/>
        <name val="Calibri"/>
        <family val="2"/>
        <scheme val="minor"/>
      </font>
      <numFmt numFmtId="166" formatCode="_([$$-409]* #,##0.00_);_([$$-409]* \(#,##0.00\);_([$$-409]* &quot;-&quot;??_);_(@_)"/>
    </dxf>
    <dxf>
      <font>
        <b val="0"/>
        <i val="0"/>
        <strike val="0"/>
        <condense val="0"/>
        <extend val="0"/>
        <outline val="0"/>
        <shadow val="0"/>
        <u val="none"/>
        <vertAlign val="baseline"/>
        <sz val="12"/>
        <color theme="1"/>
        <name val="Calibri"/>
        <family val="2"/>
        <scheme val="minor"/>
      </font>
      <numFmt numFmtId="165" formatCode="0.0\ &quot;kg&quot;"/>
    </dxf>
    <dxf>
      <font>
        <b val="0"/>
        <i val="0"/>
        <strike val="0"/>
        <condense val="0"/>
        <extend val="0"/>
        <outline val="0"/>
        <shadow val="0"/>
        <u val="none"/>
        <vertAlign val="baseline"/>
        <sz val="12"/>
        <color theme="1"/>
        <name val="Calibri"/>
        <family val="2"/>
        <scheme val="minor"/>
      </font>
      <numFmt numFmtId="0" formatCode="General"/>
    </dxf>
    <dxf>
      <font>
        <b val="0"/>
        <i val="0"/>
        <strike val="0"/>
        <condense val="0"/>
        <extend val="0"/>
        <outline val="0"/>
        <shadow val="0"/>
        <u val="none"/>
        <vertAlign val="baseline"/>
        <sz val="12"/>
        <color theme="1"/>
        <name val="Calibri"/>
        <family val="2"/>
        <scheme val="minor"/>
      </font>
      <numFmt numFmtId="0" formatCode="General"/>
    </dxf>
    <dxf>
      <font>
        <b val="0"/>
        <i val="0"/>
        <strike val="0"/>
        <condense val="0"/>
        <extend val="0"/>
        <outline val="0"/>
        <shadow val="0"/>
        <u val="none"/>
        <vertAlign val="baseline"/>
        <sz val="12"/>
        <color theme="1"/>
        <name val="Calibri"/>
        <family val="2"/>
        <scheme val="minor"/>
      </font>
      <numFmt numFmtId="0" formatCode="General"/>
    </dxf>
    <dxf>
      <font>
        <b val="0"/>
        <i val="0"/>
        <strike val="0"/>
        <condense val="0"/>
        <extend val="0"/>
        <outline val="0"/>
        <shadow val="0"/>
        <u val="none"/>
        <vertAlign val="baseline"/>
        <sz val="12"/>
        <color theme="1"/>
        <name val="Calibri"/>
        <family val="2"/>
        <scheme val="minor"/>
      </font>
      <numFmt numFmtId="0" formatCode="General"/>
    </dxf>
    <dxf>
      <font>
        <b val="0"/>
        <i val="0"/>
        <strike val="0"/>
        <condense val="0"/>
        <extend val="0"/>
        <outline val="0"/>
        <shadow val="0"/>
        <u val="none"/>
        <vertAlign val="baseline"/>
        <sz val="12"/>
        <color theme="1"/>
        <name val="Calibri"/>
        <family val="2"/>
        <scheme val="minor"/>
      </font>
      <numFmt numFmtId="0" formatCode="General"/>
    </dxf>
    <dxf>
      <font>
        <b val="0"/>
        <i val="0"/>
        <strike val="0"/>
        <condense val="0"/>
        <extend val="0"/>
        <outline val="0"/>
        <shadow val="0"/>
        <u val="none"/>
        <vertAlign val="baseline"/>
        <sz val="10.5"/>
        <color theme="1"/>
        <name val="Arial"/>
        <family val="2"/>
        <scheme val="none"/>
      </font>
    </dxf>
    <dxf>
      <font>
        <b val="0"/>
        <i val="0"/>
        <strike val="0"/>
        <condense val="0"/>
        <extend val="0"/>
        <outline val="0"/>
        <shadow val="0"/>
        <u val="none"/>
        <vertAlign val="baseline"/>
        <sz val="10.5"/>
        <color theme="1"/>
        <name val="Arial"/>
        <family val="2"/>
        <scheme val="none"/>
      </font>
    </dxf>
    <dxf>
      <font>
        <b val="0"/>
        <i val="0"/>
        <strike val="0"/>
        <condense val="0"/>
        <extend val="0"/>
        <outline val="0"/>
        <shadow val="0"/>
        <u val="none"/>
        <vertAlign val="baseline"/>
        <sz val="10.5"/>
        <color theme="1"/>
        <name val="Arial"/>
        <family val="2"/>
        <scheme val="none"/>
      </font>
    </dxf>
    <dxf>
      <font>
        <b val="0"/>
        <i val="0"/>
        <strike val="0"/>
        <condense val="0"/>
        <extend val="0"/>
        <outline val="0"/>
        <shadow val="0"/>
        <u val="none"/>
        <vertAlign val="baseline"/>
        <sz val="10.5"/>
        <color theme="1"/>
        <name val="Arial"/>
        <family val="2"/>
        <scheme val="none"/>
      </font>
      <numFmt numFmtId="164" formatCode="dd\-mmm\-yyyy"/>
    </dxf>
    <dxf>
      <font>
        <b val="0"/>
        <i val="0"/>
        <strike val="0"/>
        <condense val="0"/>
        <extend val="0"/>
        <outline val="0"/>
        <shadow val="0"/>
        <u val="none"/>
        <vertAlign val="baseline"/>
        <sz val="10.5"/>
        <color theme="1"/>
        <name val="Arial"/>
        <family val="2"/>
        <scheme val="none"/>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0.5"/>
        <color theme="1"/>
        <name val="Arial"/>
        <family val="2"/>
        <scheme val="none"/>
      </font>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[11+Capstone.xlsx]Total Sales!Total 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for</a:t>
            </a:r>
            <a:r>
              <a:rPr lang="en-US" baseline="0"/>
              <a:t> August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Sales'!$B$3:$B$4</c:f>
              <c:strCache>
                <c:ptCount val="1"/>
                <c:pt idx="0">
                  <c:v>Espresso</c:v>
                </c:pt>
              </c:strCache>
            </c:strRef>
          </c:tx>
          <c:spPr>
            <a:solidFill>
              <a:schemeClr val="accent1"/>
            </a:solidFill>
            <a:ln>
              <a:noFill/>
            </a:ln>
            <a:effectLst/>
          </c:spPr>
          <c:invertIfNegative val="0"/>
          <c:cat>
            <c:strRef>
              <c:f>'Total Sales'!$A$5</c:f>
              <c:strCache>
                <c:ptCount val="1"/>
                <c:pt idx="0">
                  <c:v>Aug</c:v>
                </c:pt>
              </c:strCache>
            </c:strRef>
          </c:cat>
          <c:val>
            <c:numRef>
              <c:f>'Total Sales'!$B$5</c:f>
              <c:numCache>
                <c:formatCode>#,##0</c:formatCode>
                <c:ptCount val="1"/>
                <c:pt idx="0">
                  <c:v>542.64</c:v>
                </c:pt>
              </c:numCache>
            </c:numRef>
          </c:val>
          <c:extLst>
            <c:ext xmlns:c16="http://schemas.microsoft.com/office/drawing/2014/chart" uri="{C3380CC4-5D6E-409C-BE32-E72D297353CC}">
              <c16:uniqueId val="{00000005-389E-0C44-8E44-568FD155AD60}"/>
            </c:ext>
          </c:extLst>
        </c:ser>
        <c:ser>
          <c:idx val="1"/>
          <c:order val="1"/>
          <c:tx>
            <c:strRef>
              <c:f>'Total Sales'!$C$3:$C$4</c:f>
              <c:strCache>
                <c:ptCount val="1"/>
                <c:pt idx="0">
                  <c:v>Arabica</c:v>
                </c:pt>
              </c:strCache>
            </c:strRef>
          </c:tx>
          <c:spPr>
            <a:solidFill>
              <a:schemeClr val="accent2"/>
            </a:solidFill>
            <a:ln>
              <a:noFill/>
            </a:ln>
            <a:effectLst/>
          </c:spPr>
          <c:invertIfNegative val="0"/>
          <c:cat>
            <c:strRef>
              <c:f>'Total Sales'!$A$5</c:f>
              <c:strCache>
                <c:ptCount val="1"/>
                <c:pt idx="0">
                  <c:v>Aug</c:v>
                </c:pt>
              </c:strCache>
            </c:strRef>
          </c:cat>
          <c:val>
            <c:numRef>
              <c:f>'Total Sales'!$C$5</c:f>
              <c:numCache>
                <c:formatCode>#,##0</c:formatCode>
                <c:ptCount val="1"/>
                <c:pt idx="0">
                  <c:v>834.57999999999993</c:v>
                </c:pt>
              </c:numCache>
            </c:numRef>
          </c:val>
          <c:extLst>
            <c:ext xmlns:c16="http://schemas.microsoft.com/office/drawing/2014/chart" uri="{C3380CC4-5D6E-409C-BE32-E72D297353CC}">
              <c16:uniqueId val="{0000000F-389E-0C44-8E44-568FD155AD60}"/>
            </c:ext>
          </c:extLst>
        </c:ser>
        <c:ser>
          <c:idx val="2"/>
          <c:order val="2"/>
          <c:tx>
            <c:strRef>
              <c:f>'Total Sales'!$D$3:$D$4</c:f>
              <c:strCache>
                <c:ptCount val="1"/>
                <c:pt idx="0">
                  <c:v>Colombian</c:v>
                </c:pt>
              </c:strCache>
            </c:strRef>
          </c:tx>
          <c:spPr>
            <a:solidFill>
              <a:schemeClr val="accent3"/>
            </a:solidFill>
            <a:ln>
              <a:noFill/>
            </a:ln>
            <a:effectLst/>
          </c:spPr>
          <c:invertIfNegative val="0"/>
          <c:cat>
            <c:strRef>
              <c:f>'Total Sales'!$A$5</c:f>
              <c:strCache>
                <c:ptCount val="1"/>
                <c:pt idx="0">
                  <c:v>Aug</c:v>
                </c:pt>
              </c:strCache>
            </c:strRef>
          </c:cat>
          <c:val>
            <c:numRef>
              <c:f>'Total Sales'!$D$5</c:f>
              <c:numCache>
                <c:formatCode>#,##0</c:formatCode>
                <c:ptCount val="1"/>
                <c:pt idx="0">
                  <c:v>989.99000000000012</c:v>
                </c:pt>
              </c:numCache>
            </c:numRef>
          </c:val>
          <c:extLst>
            <c:ext xmlns:c16="http://schemas.microsoft.com/office/drawing/2014/chart" uri="{C3380CC4-5D6E-409C-BE32-E72D297353CC}">
              <c16:uniqueId val="{00000010-389E-0C44-8E44-568FD155AD60}"/>
            </c:ext>
          </c:extLst>
        </c:ser>
        <c:ser>
          <c:idx val="3"/>
          <c:order val="3"/>
          <c:tx>
            <c:strRef>
              <c:f>'Total Sales'!$E$3:$E$4</c:f>
              <c:strCache>
                <c:ptCount val="1"/>
                <c:pt idx="0">
                  <c:v>Robusta</c:v>
                </c:pt>
              </c:strCache>
            </c:strRef>
          </c:tx>
          <c:spPr>
            <a:solidFill>
              <a:schemeClr val="accent4"/>
            </a:solidFill>
            <a:ln>
              <a:noFill/>
            </a:ln>
            <a:effectLst/>
          </c:spPr>
          <c:invertIfNegative val="0"/>
          <c:cat>
            <c:strRef>
              <c:f>'Total Sales'!$A$5</c:f>
              <c:strCache>
                <c:ptCount val="1"/>
                <c:pt idx="0">
                  <c:v>Aug</c:v>
                </c:pt>
              </c:strCache>
            </c:strRef>
          </c:cat>
          <c:val>
            <c:numRef>
              <c:f>'Total Sales'!$E$5</c:f>
              <c:numCache>
                <c:formatCode>#,##0</c:formatCode>
                <c:ptCount val="1"/>
                <c:pt idx="0">
                  <c:v>1145.3</c:v>
                </c:pt>
              </c:numCache>
            </c:numRef>
          </c:val>
          <c:extLst>
            <c:ext xmlns:c16="http://schemas.microsoft.com/office/drawing/2014/chart" uri="{C3380CC4-5D6E-409C-BE32-E72D297353CC}">
              <c16:uniqueId val="{00000011-389E-0C44-8E44-568FD155AD60}"/>
            </c:ext>
          </c:extLst>
        </c:ser>
        <c:dLbls>
          <c:showLegendKey val="0"/>
          <c:showVal val="0"/>
          <c:showCatName val="0"/>
          <c:showSerName val="0"/>
          <c:showPercent val="0"/>
          <c:showBubbleSize val="0"/>
        </c:dLbls>
        <c:gapWidth val="219"/>
        <c:axId val="1867642176"/>
        <c:axId val="1815330528"/>
      </c:barChart>
      <c:catAx>
        <c:axId val="1867642176"/>
        <c:scaling>
          <c:orientation val="minMax"/>
        </c:scaling>
        <c:delete val="1"/>
        <c:axPos val="b"/>
        <c:numFmt formatCode="General" sourceLinked="1"/>
        <c:majorTickMark val="none"/>
        <c:minorTickMark val="none"/>
        <c:tickLblPos val="nextTo"/>
        <c:crossAx val="1815330528"/>
        <c:crosses val="autoZero"/>
        <c:auto val="1"/>
        <c:lblAlgn val="ctr"/>
        <c:lblOffset val="100"/>
        <c:noMultiLvlLbl val="0"/>
      </c:catAx>
      <c:valAx>
        <c:axId val="1815330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64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[11+Capstone.xlsx]CountryBarChart!Total 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cat>
            <c:strRef>
              <c:f>CountryBarChart!$A$4:$A$6</c:f>
              <c:strCache>
                <c:ptCount val="3"/>
                <c:pt idx="0">
                  <c:v>Ireland</c:v>
                </c:pt>
                <c:pt idx="1">
                  <c:v>Norway</c:v>
                </c:pt>
                <c:pt idx="2">
                  <c:v>USA</c:v>
                </c:pt>
              </c:strCache>
            </c:strRef>
          </c:cat>
          <c:val>
            <c:numRef>
              <c:f>CountryBarChart!$B$4:$B$6</c:f>
              <c:numCache>
                <c:formatCode>#,##0</c:formatCode>
                <c:ptCount val="3"/>
                <c:pt idx="0">
                  <c:v>276.37</c:v>
                </c:pt>
                <c:pt idx="1">
                  <c:v>324.84000000000003</c:v>
                </c:pt>
                <c:pt idx="2">
                  <c:v>2911.2999999999988</c:v>
                </c:pt>
              </c:numCache>
            </c:numRef>
          </c:val>
          <c:extLst>
            <c:ext xmlns:c16="http://schemas.microsoft.com/office/drawing/2014/chart" uri="{C3380CC4-5D6E-409C-BE32-E72D297353CC}">
              <c16:uniqueId val="{00000000-65A2-EA4A-B8EE-42D1B54211BC}"/>
            </c:ext>
          </c:extLst>
        </c:ser>
        <c:dLbls>
          <c:showLegendKey val="0"/>
          <c:showVal val="0"/>
          <c:showCatName val="0"/>
          <c:showSerName val="0"/>
          <c:showPercent val="0"/>
          <c:showBubbleSize val="0"/>
        </c:dLbls>
        <c:gapWidth val="182"/>
        <c:axId val="1913696560"/>
        <c:axId val="1912360864"/>
      </c:barChart>
      <c:catAx>
        <c:axId val="191369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360864"/>
        <c:crosses val="autoZero"/>
        <c:auto val="1"/>
        <c:lblAlgn val="ctr"/>
        <c:lblOffset val="100"/>
        <c:noMultiLvlLbl val="0"/>
      </c:catAx>
      <c:valAx>
        <c:axId val="19123608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69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[11+Capstone.xlsx]Top5Customers!Total 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cat>
            <c:strRef>
              <c:f>Top5Customers!$A$4:$A$8</c:f>
              <c:strCache>
                <c:ptCount val="5"/>
                <c:pt idx="0">
                  <c:v>Thomas Johnson</c:v>
                </c:pt>
                <c:pt idx="1">
                  <c:v>David Lee</c:v>
                </c:pt>
                <c:pt idx="2">
                  <c:v>Robert Kim</c:v>
                </c:pt>
                <c:pt idx="3">
                  <c:v>James Brown</c:v>
                </c:pt>
                <c:pt idx="4">
                  <c:v>Maria Lopez</c:v>
                </c:pt>
              </c:strCache>
            </c:strRef>
          </c:cat>
          <c:val>
            <c:numRef>
              <c:f>Top5Customers!$B$4:$B$8</c:f>
              <c:numCache>
                <c:formatCode>#,##0</c:formatCode>
                <c:ptCount val="5"/>
                <c:pt idx="0">
                  <c:v>191.88</c:v>
                </c:pt>
                <c:pt idx="1">
                  <c:v>199.92</c:v>
                </c:pt>
                <c:pt idx="2">
                  <c:v>233.91</c:v>
                </c:pt>
                <c:pt idx="3">
                  <c:v>279.8</c:v>
                </c:pt>
                <c:pt idx="4">
                  <c:v>449.84999999999997</c:v>
                </c:pt>
              </c:numCache>
            </c:numRef>
          </c:val>
          <c:extLst>
            <c:ext xmlns:c16="http://schemas.microsoft.com/office/drawing/2014/chart" uri="{C3380CC4-5D6E-409C-BE32-E72D297353CC}">
              <c16:uniqueId val="{00000000-9DCB-D44C-89C9-94835A223BE9}"/>
            </c:ext>
          </c:extLst>
        </c:ser>
        <c:dLbls>
          <c:showLegendKey val="0"/>
          <c:showVal val="0"/>
          <c:showCatName val="0"/>
          <c:showSerName val="0"/>
          <c:showPercent val="0"/>
          <c:showBubbleSize val="0"/>
        </c:dLbls>
        <c:gapWidth val="182"/>
        <c:axId val="1907283936"/>
        <c:axId val="1907285584"/>
      </c:barChart>
      <c:catAx>
        <c:axId val="1907283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285584"/>
        <c:crosses val="autoZero"/>
        <c:auto val="1"/>
        <c:lblAlgn val="ctr"/>
        <c:lblOffset val="100"/>
        <c:noMultiLvlLbl val="0"/>
      </c:catAx>
      <c:valAx>
        <c:axId val="19072855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283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[11+Capstone.xlsx]CountryBarChart!Total 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pivotFmt>
      <c:pivotFmt>
        <c:idx val="4"/>
        <c:spPr>
          <a:solidFill>
            <a:schemeClr val="accent6">
              <a:lumMod val="75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D477-B042-94FF-B199C85D23B9}"/>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2-D477-B042-94FF-B199C85D23B9}"/>
              </c:ext>
            </c:extLst>
          </c:dPt>
          <c:cat>
            <c:strRef>
              <c:f>CountryBarChart!$A$4:$A$6</c:f>
              <c:strCache>
                <c:ptCount val="3"/>
                <c:pt idx="0">
                  <c:v>Ireland</c:v>
                </c:pt>
                <c:pt idx="1">
                  <c:v>Norway</c:v>
                </c:pt>
                <c:pt idx="2">
                  <c:v>USA</c:v>
                </c:pt>
              </c:strCache>
            </c:strRef>
          </c:cat>
          <c:val>
            <c:numRef>
              <c:f>CountryBarChart!$B$4:$B$6</c:f>
              <c:numCache>
                <c:formatCode>#,##0</c:formatCode>
                <c:ptCount val="3"/>
                <c:pt idx="0">
                  <c:v>276.37</c:v>
                </c:pt>
                <c:pt idx="1">
                  <c:v>324.84000000000003</c:v>
                </c:pt>
                <c:pt idx="2">
                  <c:v>2911.2999999999988</c:v>
                </c:pt>
              </c:numCache>
            </c:numRef>
          </c:val>
          <c:extLst>
            <c:ext xmlns:c16="http://schemas.microsoft.com/office/drawing/2014/chart" uri="{C3380CC4-5D6E-409C-BE32-E72D297353CC}">
              <c16:uniqueId val="{00000000-D477-B042-94FF-B199C85D23B9}"/>
            </c:ext>
          </c:extLst>
        </c:ser>
        <c:dLbls>
          <c:showLegendKey val="0"/>
          <c:showVal val="0"/>
          <c:showCatName val="0"/>
          <c:showSerName val="0"/>
          <c:showPercent val="0"/>
          <c:showBubbleSize val="0"/>
        </c:dLbls>
        <c:gapWidth val="182"/>
        <c:axId val="1913696560"/>
        <c:axId val="1912360864"/>
      </c:barChart>
      <c:catAx>
        <c:axId val="191369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360864"/>
        <c:crosses val="autoZero"/>
        <c:auto val="1"/>
        <c:lblAlgn val="ctr"/>
        <c:lblOffset val="100"/>
        <c:noMultiLvlLbl val="0"/>
      </c:catAx>
      <c:valAx>
        <c:axId val="19123608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69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[11+Capstone.xlsx]Total Sales!Total 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panose="020B0604020202020204" pitchFamily="34" charset="0"/>
                <a:cs typeface="Arial" panose="020B0604020202020204" pitchFamily="34" charset="0"/>
              </a:rPr>
              <a:t>Total Sales for</a:t>
            </a:r>
            <a:r>
              <a:rPr lang="en-US" baseline="0">
                <a:latin typeface="Arial" panose="020B0604020202020204" pitchFamily="34" charset="0"/>
                <a:cs typeface="Arial" panose="020B0604020202020204" pitchFamily="34" charset="0"/>
              </a:rPr>
              <a:t> August</a:t>
            </a:r>
            <a:endParaRPr lang="en-US">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Sales'!$B$3:$B$4</c:f>
              <c:strCache>
                <c:ptCount val="1"/>
                <c:pt idx="0">
                  <c:v>Espresso</c:v>
                </c:pt>
              </c:strCache>
            </c:strRef>
          </c:tx>
          <c:spPr>
            <a:solidFill>
              <a:schemeClr val="accent6"/>
            </a:solidFill>
            <a:ln>
              <a:noFill/>
            </a:ln>
            <a:effectLst/>
          </c:spPr>
          <c:invertIfNegative val="0"/>
          <c:cat>
            <c:strRef>
              <c:f>'Total Sales'!$A$5</c:f>
              <c:strCache>
                <c:ptCount val="1"/>
                <c:pt idx="0">
                  <c:v>Aug</c:v>
                </c:pt>
              </c:strCache>
            </c:strRef>
          </c:cat>
          <c:val>
            <c:numRef>
              <c:f>'Total Sales'!$B$5</c:f>
              <c:numCache>
                <c:formatCode>#,##0</c:formatCode>
                <c:ptCount val="1"/>
                <c:pt idx="0">
                  <c:v>542.64</c:v>
                </c:pt>
              </c:numCache>
            </c:numRef>
          </c:val>
          <c:extLst>
            <c:ext xmlns:c16="http://schemas.microsoft.com/office/drawing/2014/chart" uri="{C3380CC4-5D6E-409C-BE32-E72D297353CC}">
              <c16:uniqueId val="{00000000-9384-C94E-8D0C-074945BB9D80}"/>
            </c:ext>
          </c:extLst>
        </c:ser>
        <c:ser>
          <c:idx val="1"/>
          <c:order val="1"/>
          <c:tx>
            <c:strRef>
              <c:f>'Total Sales'!$C$3:$C$4</c:f>
              <c:strCache>
                <c:ptCount val="1"/>
                <c:pt idx="0">
                  <c:v>Arabica</c:v>
                </c:pt>
              </c:strCache>
            </c:strRef>
          </c:tx>
          <c:spPr>
            <a:solidFill>
              <a:schemeClr val="accent5"/>
            </a:solidFill>
            <a:ln>
              <a:noFill/>
            </a:ln>
            <a:effectLst/>
          </c:spPr>
          <c:invertIfNegative val="0"/>
          <c:cat>
            <c:strRef>
              <c:f>'Total Sales'!$A$5</c:f>
              <c:strCache>
                <c:ptCount val="1"/>
                <c:pt idx="0">
                  <c:v>Aug</c:v>
                </c:pt>
              </c:strCache>
            </c:strRef>
          </c:cat>
          <c:val>
            <c:numRef>
              <c:f>'Total Sales'!$C$5</c:f>
              <c:numCache>
                <c:formatCode>#,##0</c:formatCode>
                <c:ptCount val="1"/>
                <c:pt idx="0">
                  <c:v>834.57999999999993</c:v>
                </c:pt>
              </c:numCache>
            </c:numRef>
          </c:val>
          <c:extLst>
            <c:ext xmlns:c16="http://schemas.microsoft.com/office/drawing/2014/chart" uri="{C3380CC4-5D6E-409C-BE32-E72D297353CC}">
              <c16:uniqueId val="{00000007-9384-C94E-8D0C-074945BB9D80}"/>
            </c:ext>
          </c:extLst>
        </c:ser>
        <c:ser>
          <c:idx val="2"/>
          <c:order val="2"/>
          <c:tx>
            <c:strRef>
              <c:f>'Total Sales'!$D$3:$D$4</c:f>
              <c:strCache>
                <c:ptCount val="1"/>
                <c:pt idx="0">
                  <c:v>Colombian</c:v>
                </c:pt>
              </c:strCache>
            </c:strRef>
          </c:tx>
          <c:spPr>
            <a:solidFill>
              <a:schemeClr val="accent4"/>
            </a:solidFill>
            <a:ln>
              <a:noFill/>
            </a:ln>
            <a:effectLst/>
          </c:spPr>
          <c:invertIfNegative val="0"/>
          <c:cat>
            <c:strRef>
              <c:f>'Total Sales'!$A$5</c:f>
              <c:strCache>
                <c:ptCount val="1"/>
                <c:pt idx="0">
                  <c:v>Aug</c:v>
                </c:pt>
              </c:strCache>
            </c:strRef>
          </c:cat>
          <c:val>
            <c:numRef>
              <c:f>'Total Sales'!$D$5</c:f>
              <c:numCache>
                <c:formatCode>#,##0</c:formatCode>
                <c:ptCount val="1"/>
                <c:pt idx="0">
                  <c:v>989.99000000000012</c:v>
                </c:pt>
              </c:numCache>
            </c:numRef>
          </c:val>
          <c:extLst>
            <c:ext xmlns:c16="http://schemas.microsoft.com/office/drawing/2014/chart" uri="{C3380CC4-5D6E-409C-BE32-E72D297353CC}">
              <c16:uniqueId val="{00000008-9384-C94E-8D0C-074945BB9D80}"/>
            </c:ext>
          </c:extLst>
        </c:ser>
        <c:ser>
          <c:idx val="3"/>
          <c:order val="3"/>
          <c:tx>
            <c:strRef>
              <c:f>'Total Sales'!$E$3:$E$4</c:f>
              <c:strCache>
                <c:ptCount val="1"/>
                <c:pt idx="0">
                  <c:v>Robusta</c:v>
                </c:pt>
              </c:strCache>
            </c:strRef>
          </c:tx>
          <c:spPr>
            <a:solidFill>
              <a:schemeClr val="accent6">
                <a:lumMod val="60000"/>
              </a:schemeClr>
            </a:solidFill>
            <a:ln>
              <a:noFill/>
            </a:ln>
            <a:effectLst/>
          </c:spPr>
          <c:invertIfNegative val="0"/>
          <c:cat>
            <c:strRef>
              <c:f>'Total Sales'!$A$5</c:f>
              <c:strCache>
                <c:ptCount val="1"/>
                <c:pt idx="0">
                  <c:v>Aug</c:v>
                </c:pt>
              </c:strCache>
            </c:strRef>
          </c:cat>
          <c:val>
            <c:numRef>
              <c:f>'Total Sales'!$E$5</c:f>
              <c:numCache>
                <c:formatCode>#,##0</c:formatCode>
                <c:ptCount val="1"/>
                <c:pt idx="0">
                  <c:v>1145.3</c:v>
                </c:pt>
              </c:numCache>
            </c:numRef>
          </c:val>
          <c:extLst>
            <c:ext xmlns:c16="http://schemas.microsoft.com/office/drawing/2014/chart" uri="{C3380CC4-5D6E-409C-BE32-E72D297353CC}">
              <c16:uniqueId val="{00000009-9384-C94E-8D0C-074945BB9D80}"/>
            </c:ext>
          </c:extLst>
        </c:ser>
        <c:dLbls>
          <c:showLegendKey val="0"/>
          <c:showVal val="0"/>
          <c:showCatName val="0"/>
          <c:showSerName val="0"/>
          <c:showPercent val="0"/>
          <c:showBubbleSize val="0"/>
        </c:dLbls>
        <c:gapWidth val="219"/>
        <c:axId val="1867642176"/>
        <c:axId val="1815330528"/>
      </c:barChart>
      <c:catAx>
        <c:axId val="1867642176"/>
        <c:scaling>
          <c:orientation val="minMax"/>
        </c:scaling>
        <c:delete val="1"/>
        <c:axPos val="b"/>
        <c:numFmt formatCode="General" sourceLinked="1"/>
        <c:majorTickMark val="none"/>
        <c:minorTickMark val="none"/>
        <c:tickLblPos val="nextTo"/>
        <c:crossAx val="1815330528"/>
        <c:crosses val="autoZero"/>
        <c:auto val="1"/>
        <c:lblAlgn val="ctr"/>
        <c:lblOffset val="100"/>
        <c:noMultiLvlLbl val="0"/>
      </c:catAx>
      <c:valAx>
        <c:axId val="1815330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764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[11+Capstone.xlsx]Top5Customers!Total 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solidFill>
            <a:ln>
              <a:noFill/>
            </a:ln>
            <a:effectLst/>
          </c:spPr>
          <c:invertIfNegative val="0"/>
          <c:cat>
            <c:strRef>
              <c:f>Top5Customers!$A$4:$A$8</c:f>
              <c:strCache>
                <c:ptCount val="5"/>
                <c:pt idx="0">
                  <c:v>Thomas Johnson</c:v>
                </c:pt>
                <c:pt idx="1">
                  <c:v>David Lee</c:v>
                </c:pt>
                <c:pt idx="2">
                  <c:v>Robert Kim</c:v>
                </c:pt>
                <c:pt idx="3">
                  <c:v>James Brown</c:v>
                </c:pt>
                <c:pt idx="4">
                  <c:v>Maria Lopez</c:v>
                </c:pt>
              </c:strCache>
            </c:strRef>
          </c:cat>
          <c:val>
            <c:numRef>
              <c:f>Top5Customers!$B$4:$B$8</c:f>
              <c:numCache>
                <c:formatCode>#,##0</c:formatCode>
                <c:ptCount val="5"/>
                <c:pt idx="0">
                  <c:v>191.88</c:v>
                </c:pt>
                <c:pt idx="1">
                  <c:v>199.92</c:v>
                </c:pt>
                <c:pt idx="2">
                  <c:v>233.91</c:v>
                </c:pt>
                <c:pt idx="3">
                  <c:v>279.8</c:v>
                </c:pt>
                <c:pt idx="4">
                  <c:v>449.84999999999997</c:v>
                </c:pt>
              </c:numCache>
            </c:numRef>
          </c:val>
          <c:extLst>
            <c:ext xmlns:c16="http://schemas.microsoft.com/office/drawing/2014/chart" uri="{C3380CC4-5D6E-409C-BE32-E72D297353CC}">
              <c16:uniqueId val="{00000000-C3F4-2842-9FB9-BA47E6FA9A07}"/>
            </c:ext>
          </c:extLst>
        </c:ser>
        <c:dLbls>
          <c:showLegendKey val="0"/>
          <c:showVal val="0"/>
          <c:showCatName val="0"/>
          <c:showSerName val="0"/>
          <c:showPercent val="0"/>
          <c:showBubbleSize val="0"/>
        </c:dLbls>
        <c:gapWidth val="182"/>
        <c:axId val="1907283936"/>
        <c:axId val="1907285584"/>
      </c:barChart>
      <c:catAx>
        <c:axId val="1907283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285584"/>
        <c:crosses val="autoZero"/>
        <c:auto val="1"/>
        <c:lblAlgn val="ctr"/>
        <c:lblOffset val="100"/>
        <c:noMultiLvlLbl val="0"/>
      </c:catAx>
      <c:valAx>
        <c:axId val="19072855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283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82550</xdr:colOff>
      <xdr:row>2</xdr:row>
      <xdr:rowOff>95250</xdr:rowOff>
    </xdr:from>
    <xdr:to>
      <xdr:col>11</xdr:col>
      <xdr:colOff>527050</xdr:colOff>
      <xdr:row>15</xdr:row>
      <xdr:rowOff>196850</xdr:rowOff>
    </xdr:to>
    <xdr:graphicFrame macro="">
      <xdr:nvGraphicFramePr>
        <xdr:cNvPr id="3" name="Chart 2">
          <a:extLst>
            <a:ext uri="{FF2B5EF4-FFF2-40B4-BE49-F238E27FC236}">
              <a16:creationId xmlns:a16="http://schemas.microsoft.com/office/drawing/2014/main" id="{70B0FB7E-D6F1-5E43-925E-D31BC5DFEF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635000</xdr:colOff>
      <xdr:row>18</xdr:row>
      <xdr:rowOff>127000</xdr:rowOff>
    </xdr:from>
    <xdr:to>
      <xdr:col>13</xdr:col>
      <xdr:colOff>800100</xdr:colOff>
      <xdr:row>25</xdr:row>
      <xdr:rowOff>25400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FE410C34-7B3A-F040-B0A3-487ABFF3D3E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076700" y="3784600"/>
              <a:ext cx="65786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635000</xdr:colOff>
      <xdr:row>3</xdr:row>
      <xdr:rowOff>50800</xdr:rowOff>
    </xdr:from>
    <xdr:to>
      <xdr:col>18</xdr:col>
      <xdr:colOff>812800</xdr:colOff>
      <xdr:row>16</xdr:row>
      <xdr:rowOff>28572</xdr:rowOff>
    </xdr:to>
    <mc:AlternateContent xmlns:mc="http://schemas.openxmlformats.org/markup-compatibility/2006" xmlns:a14="http://schemas.microsoft.com/office/drawing/2010/main">
      <mc:Choice Requires="a14">
        <xdr:graphicFrame macro="">
          <xdr:nvGraphicFramePr>
            <xdr:cNvPr id="11" name="Roast Type">
              <a:extLst>
                <a:ext uri="{FF2B5EF4-FFF2-40B4-BE49-F238E27FC236}">
                  <a16:creationId xmlns:a16="http://schemas.microsoft.com/office/drawing/2014/main" id="{1AA08FCB-A807-5246-8BBE-6E195B7FEC82}"/>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2966700" y="6604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317500</xdr:colOff>
      <xdr:row>3</xdr:row>
      <xdr:rowOff>25400</xdr:rowOff>
    </xdr:from>
    <xdr:to>
      <xdr:col>16</xdr:col>
      <xdr:colOff>495300</xdr:colOff>
      <xdr:row>16</xdr:row>
      <xdr:rowOff>3172</xdr:rowOff>
    </xdr:to>
    <mc:AlternateContent xmlns:mc="http://schemas.openxmlformats.org/markup-compatibility/2006" xmlns:a14="http://schemas.microsoft.com/office/drawing/2010/main">
      <mc:Choice Requires="a14">
        <xdr:graphicFrame macro="">
          <xdr:nvGraphicFramePr>
            <xdr:cNvPr id="12" name="Size">
              <a:extLst>
                <a:ext uri="{FF2B5EF4-FFF2-40B4-BE49-F238E27FC236}">
                  <a16:creationId xmlns:a16="http://schemas.microsoft.com/office/drawing/2014/main" id="{408C5B79-2E8C-A44F-A8E6-42D06FE2849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998200" y="6350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76200</xdr:colOff>
      <xdr:row>3</xdr:row>
      <xdr:rowOff>76200</xdr:rowOff>
    </xdr:from>
    <xdr:to>
      <xdr:col>14</xdr:col>
      <xdr:colOff>254000</xdr:colOff>
      <xdr:row>16</xdr:row>
      <xdr:rowOff>53972</xdr:rowOff>
    </xdr:to>
    <mc:AlternateContent xmlns:mc="http://schemas.openxmlformats.org/markup-compatibility/2006" xmlns:a14="http://schemas.microsoft.com/office/drawing/2010/main">
      <mc:Choice Requires="a14">
        <xdr:graphicFrame macro="">
          <xdr:nvGraphicFramePr>
            <xdr:cNvPr id="13" name="Loyalty Card">
              <a:extLst>
                <a:ext uri="{FF2B5EF4-FFF2-40B4-BE49-F238E27FC236}">
                  <a16:creationId xmlns:a16="http://schemas.microsoft.com/office/drawing/2014/main" id="{0DEA444C-A6BB-6242-B317-144BCF1CAE6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105900" y="685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146050</xdr:colOff>
      <xdr:row>2</xdr:row>
      <xdr:rowOff>82550</xdr:rowOff>
    </xdr:from>
    <xdr:to>
      <xdr:col>10</xdr:col>
      <xdr:colOff>19050</xdr:colOff>
      <xdr:row>15</xdr:row>
      <xdr:rowOff>184150</xdr:rowOff>
    </xdr:to>
    <xdr:graphicFrame macro="">
      <xdr:nvGraphicFramePr>
        <xdr:cNvPr id="7" name="Chart 6">
          <a:extLst>
            <a:ext uri="{FF2B5EF4-FFF2-40B4-BE49-F238E27FC236}">
              <a16:creationId xmlns:a16="http://schemas.microsoft.com/office/drawing/2014/main" id="{B69CBB30-7BC5-E842-BF01-271B11DB5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171450</xdr:colOff>
      <xdr:row>3</xdr:row>
      <xdr:rowOff>69850</xdr:rowOff>
    </xdr:from>
    <xdr:to>
      <xdr:col>10</xdr:col>
      <xdr:colOff>44450</xdr:colOff>
      <xdr:row>16</xdr:row>
      <xdr:rowOff>171450</xdr:rowOff>
    </xdr:to>
    <xdr:graphicFrame macro="">
      <xdr:nvGraphicFramePr>
        <xdr:cNvPr id="3" name="Chart 2">
          <a:extLst>
            <a:ext uri="{FF2B5EF4-FFF2-40B4-BE49-F238E27FC236}">
              <a16:creationId xmlns:a16="http://schemas.microsoft.com/office/drawing/2014/main" id="{B8FCE3C9-AB6F-D340-B822-BD05A07CB6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0</xdr:colOff>
      <xdr:row>6</xdr:row>
      <xdr:rowOff>139700</xdr:rowOff>
    </xdr:from>
    <xdr:to>
      <xdr:col>14</xdr:col>
      <xdr:colOff>596900</xdr:colOff>
      <xdr:row>10</xdr:row>
      <xdr:rowOff>0</xdr:rowOff>
    </xdr:to>
    <mc:AlternateContent xmlns:mc="http://schemas.openxmlformats.org/markup-compatibility/2006" xmlns:a14="http://schemas.microsoft.com/office/drawing/2010/main">
      <mc:Choice Requires="a14">
        <xdr:graphicFrame macro="">
          <xdr:nvGraphicFramePr>
            <xdr:cNvPr id="4" name="Roast Type 1">
              <a:extLst>
                <a:ext uri="{FF2B5EF4-FFF2-40B4-BE49-F238E27FC236}">
                  <a16:creationId xmlns:a16="http://schemas.microsoft.com/office/drawing/2014/main" id="{F1629F56-EE3C-4F47-83D2-5113442FB91F}"/>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7429500" y="1358900"/>
              <a:ext cx="4724400" cy="673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10</xdr:row>
      <xdr:rowOff>76200</xdr:rowOff>
    </xdr:from>
    <xdr:to>
      <xdr:col>12</xdr:col>
      <xdr:colOff>393700</xdr:colOff>
      <xdr:row>14</xdr:row>
      <xdr:rowOff>177800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C2ED4A56-9F11-6A4D-A97F-49C3E62FEC3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7429500" y="2108200"/>
              <a:ext cx="28702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431800</xdr:colOff>
      <xdr:row>10</xdr:row>
      <xdr:rowOff>50800</xdr:rowOff>
    </xdr:from>
    <xdr:to>
      <xdr:col>14</xdr:col>
      <xdr:colOff>609600</xdr:colOff>
      <xdr:row>14</xdr:row>
      <xdr:rowOff>177800</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id="{D1ED3CAE-D3A0-AB40-890B-8BAE3970220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337800" y="2082800"/>
              <a:ext cx="1828800" cy="93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406400</xdr:colOff>
      <xdr:row>15</xdr:row>
      <xdr:rowOff>38100</xdr:rowOff>
    </xdr:from>
    <xdr:to>
      <xdr:col>14</xdr:col>
      <xdr:colOff>635000</xdr:colOff>
      <xdr:row>23</xdr:row>
      <xdr:rowOff>88900</xdr:rowOff>
    </xdr:to>
    <xdr:graphicFrame macro="">
      <xdr:nvGraphicFramePr>
        <xdr:cNvPr id="7" name="Chart 6">
          <a:extLst>
            <a:ext uri="{FF2B5EF4-FFF2-40B4-BE49-F238E27FC236}">
              <a16:creationId xmlns:a16="http://schemas.microsoft.com/office/drawing/2014/main" id="{D14DFE67-8FD4-7841-9CDC-E6930EC54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787400</xdr:colOff>
      <xdr:row>15</xdr:row>
      <xdr:rowOff>38100</xdr:rowOff>
    </xdr:from>
    <xdr:to>
      <xdr:col>7</xdr:col>
      <xdr:colOff>317500</xdr:colOff>
      <xdr:row>33</xdr:row>
      <xdr:rowOff>139700</xdr:rowOff>
    </xdr:to>
    <xdr:graphicFrame macro="">
      <xdr:nvGraphicFramePr>
        <xdr:cNvPr id="8" name="Chart 7">
          <a:extLst>
            <a:ext uri="{FF2B5EF4-FFF2-40B4-BE49-F238E27FC236}">
              <a16:creationId xmlns:a16="http://schemas.microsoft.com/office/drawing/2014/main" id="{350C2ECE-A8FB-E64D-878C-161BC1CA62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800100</xdr:colOff>
      <xdr:row>6</xdr:row>
      <xdr:rowOff>139700</xdr:rowOff>
    </xdr:from>
    <xdr:to>
      <xdr:col>8</xdr:col>
      <xdr:colOff>774700</xdr:colOff>
      <xdr:row>14</xdr:row>
      <xdr:rowOff>152400</xdr:rowOff>
    </xdr:to>
    <mc:AlternateContent xmlns:mc="http://schemas.openxmlformats.org/markup-compatibility/2006" xmlns:tsle="http://schemas.microsoft.com/office/drawing/2012/timeslicer">
      <mc:Choice Requires="tsle">
        <xdr:graphicFrame macro="">
          <xdr:nvGraphicFramePr>
            <xdr:cNvPr id="9" name="Order Date 2">
              <a:extLst>
                <a:ext uri="{FF2B5EF4-FFF2-40B4-BE49-F238E27FC236}">
                  <a16:creationId xmlns:a16="http://schemas.microsoft.com/office/drawing/2014/main" id="{A079118D-2A5A-7F4A-B552-C3A794012FAC}"/>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800100" y="1358900"/>
              <a:ext cx="6578600" cy="1638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7</xdr:col>
      <xdr:colOff>406400</xdr:colOff>
      <xdr:row>23</xdr:row>
      <xdr:rowOff>177800</xdr:rowOff>
    </xdr:from>
    <xdr:to>
      <xdr:col>14</xdr:col>
      <xdr:colOff>635000</xdr:colOff>
      <xdr:row>33</xdr:row>
      <xdr:rowOff>139700</xdr:rowOff>
    </xdr:to>
    <xdr:graphicFrame macro="">
      <xdr:nvGraphicFramePr>
        <xdr:cNvPr id="10" name="Chart 9">
          <a:extLst>
            <a:ext uri="{FF2B5EF4-FFF2-40B4-BE49-F238E27FC236}">
              <a16:creationId xmlns:a16="http://schemas.microsoft.com/office/drawing/2014/main" id="{906E39C9-6747-434A-AFC1-1D4D47BF3C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eszka/Downloads/UDEMY/11%20Capstone%20dem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stomers"/>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13.528859143516" createdVersion="6" refreshedVersion="6" minRefreshableVersion="3" recordCount="30" xr:uid="{2327791C-5A3F-CF41-A80C-31888001CACC}">
  <cacheSource type="worksheet">
    <worksheetSource name="Table1"/>
  </cacheSource>
  <cacheFields count="14">
    <cacheField name="Order ID" numFmtId="0">
      <sharedItems containsSemiMixedTypes="0" containsString="0" containsNumber="1" containsInteger="1" minValue="1001" maxValue="1030"/>
    </cacheField>
    <cacheField name="Order Date" numFmtId="164">
      <sharedItems containsSemiMixedTypes="0" containsNonDate="0" containsDate="1" containsString="0" minDate="2023-08-01T00:00:00" maxDate="2023-08-22T00:00:00" count="21">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sharedItems>
      <fieldGroup base="1">
        <rangePr groupBy="months" startDate="2023-08-01T00:00:00" endDate="2023-08-22T00:00:00"/>
        <groupItems count="14">
          <s v="&lt;01/08/2023"/>
          <s v="Jan"/>
          <s v="Feb"/>
          <s v="Mar"/>
          <s v="Apr"/>
          <s v="May"/>
          <s v="Jun"/>
          <s v="Jul"/>
          <s v="Aug"/>
          <s v="Sep"/>
          <s v="Oct"/>
          <s v="Nov"/>
          <s v="Dec"/>
          <s v="&gt;22/08/2023"/>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20"/>
    </cacheField>
    <cacheField name="Customer Name" numFmtId="0">
      <sharedItems count="30">
        <s v="John Smith"/>
        <s v="Sarah White"/>
        <s v="David Lee"/>
        <s v="Emily Davis"/>
        <s v="Michael Wang"/>
        <s v="Maria Lopez"/>
        <s v="James Brown"/>
        <s v="Olivia Chen"/>
        <s v="Robert Kim"/>
        <s v="Sophia Lee"/>
        <s v="Susan Johnson"/>
        <s v="Robert Davis"/>
        <s v="Linda Wilson"/>
        <s v="William Brown"/>
        <s v="Emily Jones"/>
        <s v="Michael Smith"/>
        <s v="Jennifer White"/>
        <s v="Daniel Taylor"/>
        <s v="Sarah Johnson"/>
        <s v="James Wilson"/>
        <s v="Karen Davis"/>
        <s v="Richard Brown"/>
        <s v="Susan Smith"/>
        <s v="Thomas Johnson"/>
        <s v="Jessica Wilson"/>
        <s v="Christopher Davis"/>
        <s v="Elizabeth Brown"/>
        <s v="Matthew Johnson"/>
        <s v="Amanda Wilson"/>
        <s v="Andrew Smith"/>
      </sharedItems>
    </cacheField>
    <cacheField name="Email" numFmtId="0">
      <sharedItems containsMixedTypes="1" containsNumber="1" containsInteger="1" minValue="0" maxValue="0"/>
    </cacheField>
    <cacheField name="Country" numFmtId="0">
      <sharedItems count="3">
        <s v="USA"/>
        <s v="Ireland"/>
        <s v="Norway"/>
      </sharedItems>
    </cacheField>
    <cacheField name="Coffee Type" numFmtId="0">
      <sharedItems containsMixedTypes="1" containsNumber="1" containsInteger="1" minValue="0" maxValue="0" count="5">
        <s v="Espresso"/>
        <s v="Arabica"/>
        <s v="Robusta"/>
        <s v="Colombian"/>
        <n v="0" u="1"/>
      </sharedItems>
    </cacheField>
    <cacheField name="Roast Type" numFmtId="0">
      <sharedItems count="3">
        <s v="Dark"/>
        <s v="Medium"/>
        <s v="Light"/>
      </sharedItems>
    </cacheField>
    <cacheField name="Size" numFmtId="165">
      <sharedItems containsSemiMixedTypes="0" containsString="0" containsNumber="1" minValue="0" maxValue="5" count="4">
        <n v="2.5"/>
        <n v="5"/>
        <n v="1"/>
        <n v="0"/>
      </sharedItems>
    </cacheField>
    <cacheField name="Unit Price" numFmtId="166">
      <sharedItems containsSemiMixedTypes="0" containsString="0" containsNumber="1" minValue="12.49" maxValue="29.99"/>
    </cacheField>
    <cacheField name="Sales" numFmtId="166">
      <sharedItems containsSemiMixedTypes="0" containsString="0" containsNumber="1" minValue="15.49" maxValue="449.84999999999997"/>
    </cacheField>
    <cacheField name="Loyalty Card" numFmtId="0">
      <sharedItems count="2">
        <s v="Yes"/>
        <s v="No"/>
      </sharedItems>
    </cacheField>
  </cacheFields>
  <extLst>
    <ext xmlns:x14="http://schemas.microsoft.com/office/spreadsheetml/2009/9/main" uri="{725AE2AE-9491-48be-B2B4-4EB974FC3084}">
      <x14:pivotCacheDefinition pivotCacheId="12020344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n v="1001"/>
    <x v="0"/>
    <s v="C001"/>
    <s v="P001"/>
    <n v="10"/>
    <x v="0"/>
    <s v="john@example.com"/>
    <x v="0"/>
    <x v="0"/>
    <x v="0"/>
    <x v="0"/>
    <n v="12.99"/>
    <n v="129.9"/>
    <x v="0"/>
  </r>
  <r>
    <n v="1002"/>
    <x v="1"/>
    <s v="C002"/>
    <s v="P002"/>
    <n v="5"/>
    <x v="1"/>
    <s v="sarah@example.com"/>
    <x v="0"/>
    <x v="1"/>
    <x v="1"/>
    <x v="1"/>
    <n v="18.989999999999998"/>
    <n v="94.949999999999989"/>
    <x v="1"/>
  </r>
  <r>
    <n v="1003"/>
    <x v="2"/>
    <s v="C003"/>
    <s v="P003"/>
    <n v="8"/>
    <x v="2"/>
    <s v="david@example.com"/>
    <x v="1"/>
    <x v="2"/>
    <x v="0"/>
    <x v="2"/>
    <n v="24.99"/>
    <n v="199.92"/>
    <x v="0"/>
  </r>
  <r>
    <n v="1004"/>
    <x v="3"/>
    <s v="C004"/>
    <s v="P004"/>
    <n v="12"/>
    <x v="3"/>
    <n v="0"/>
    <x v="0"/>
    <x v="2"/>
    <x v="2"/>
    <x v="0"/>
    <n v="14.99"/>
    <n v="179.88"/>
    <x v="1"/>
  </r>
  <r>
    <n v="1005"/>
    <x v="4"/>
    <s v="C005"/>
    <s v="P005"/>
    <n v="6"/>
    <x v="4"/>
    <s v="michael@example.com"/>
    <x v="0"/>
    <x v="3"/>
    <x v="1"/>
    <x v="1"/>
    <n v="21.99"/>
    <n v="131.94"/>
    <x v="0"/>
  </r>
  <r>
    <n v="1006"/>
    <x v="5"/>
    <s v="C006"/>
    <s v="P006"/>
    <n v="15"/>
    <x v="5"/>
    <s v="maria@example.com"/>
    <x v="0"/>
    <x v="3"/>
    <x v="1"/>
    <x v="2"/>
    <n v="29.99"/>
    <n v="449.84999999999997"/>
    <x v="1"/>
  </r>
  <r>
    <n v="1007"/>
    <x v="6"/>
    <s v="C007"/>
    <s v="P007"/>
    <n v="20"/>
    <x v="6"/>
    <s v="james@example.com"/>
    <x v="0"/>
    <x v="2"/>
    <x v="0"/>
    <x v="0"/>
    <n v="13.99"/>
    <n v="279.8"/>
    <x v="0"/>
  </r>
  <r>
    <n v="1008"/>
    <x v="7"/>
    <s v="C008"/>
    <s v="P008"/>
    <n v="4"/>
    <x v="7"/>
    <n v="0"/>
    <x v="0"/>
    <x v="1"/>
    <x v="0"/>
    <x v="1"/>
    <n v="19.989999999999998"/>
    <n v="79.959999999999994"/>
    <x v="1"/>
  </r>
  <r>
    <n v="1009"/>
    <x v="8"/>
    <s v="C009"/>
    <s v="P009"/>
    <n v="9"/>
    <x v="8"/>
    <s v="robert@example.com"/>
    <x v="2"/>
    <x v="1"/>
    <x v="2"/>
    <x v="2"/>
    <n v="25.99"/>
    <n v="233.91"/>
    <x v="0"/>
  </r>
  <r>
    <n v="1010"/>
    <x v="9"/>
    <s v="C010"/>
    <s v="P010"/>
    <n v="7"/>
    <x v="9"/>
    <s v="sophia@example.com"/>
    <x v="0"/>
    <x v="0"/>
    <x v="1"/>
    <x v="0"/>
    <n v="15.99"/>
    <n v="111.93"/>
    <x v="1"/>
  </r>
  <r>
    <n v="1011"/>
    <x v="9"/>
    <s v="C011"/>
    <s v="P011"/>
    <n v="8"/>
    <x v="10"/>
    <s v="susan@example.com"/>
    <x v="0"/>
    <x v="1"/>
    <x v="2"/>
    <x v="3"/>
    <n v="19.989999999999998"/>
    <n v="159.91999999999999"/>
    <x v="0"/>
  </r>
  <r>
    <n v="1012"/>
    <x v="10"/>
    <s v="C012"/>
    <s v="P012"/>
    <n v="6"/>
    <x v="11"/>
    <s v="robert@example.com"/>
    <x v="0"/>
    <x v="2"/>
    <x v="0"/>
    <x v="3"/>
    <n v="17.489999999999998"/>
    <n v="104.94"/>
    <x v="1"/>
  </r>
  <r>
    <n v="1013"/>
    <x v="11"/>
    <s v="C013"/>
    <s v="P013"/>
    <n v="5"/>
    <x v="12"/>
    <s v="linda@example.com"/>
    <x v="0"/>
    <x v="3"/>
    <x v="1"/>
    <x v="3"/>
    <n v="14.99"/>
    <n v="74.95"/>
    <x v="0"/>
  </r>
  <r>
    <n v="1014"/>
    <x v="12"/>
    <s v="C014"/>
    <s v="P014"/>
    <n v="6"/>
    <x v="13"/>
    <s v="william@example.com"/>
    <x v="0"/>
    <x v="0"/>
    <x v="0"/>
    <x v="3"/>
    <n v="18.989999999999998"/>
    <n v="113.94"/>
    <x v="1"/>
  </r>
  <r>
    <n v="1015"/>
    <x v="12"/>
    <s v="C015"/>
    <s v="P015"/>
    <n v="4"/>
    <x v="14"/>
    <s v="emily@example.com"/>
    <x v="0"/>
    <x v="1"/>
    <x v="2"/>
    <x v="3"/>
    <n v="12.49"/>
    <n v="49.96"/>
    <x v="0"/>
  </r>
  <r>
    <n v="1016"/>
    <x v="13"/>
    <s v="C016"/>
    <s v="P016"/>
    <n v="2"/>
    <x v="15"/>
    <s v="michael@example.com"/>
    <x v="0"/>
    <x v="2"/>
    <x v="0"/>
    <x v="3"/>
    <n v="16.989999999999998"/>
    <n v="33.979999999999997"/>
    <x v="0"/>
  </r>
  <r>
    <n v="1017"/>
    <x v="13"/>
    <s v="C017"/>
    <s v="P017"/>
    <n v="6"/>
    <x v="16"/>
    <s v="jennifer@example.com"/>
    <x v="0"/>
    <x v="3"/>
    <x v="2"/>
    <x v="3"/>
    <n v="13.99"/>
    <n v="83.94"/>
    <x v="1"/>
  </r>
  <r>
    <n v="1018"/>
    <x v="14"/>
    <s v="C018"/>
    <s v="P018"/>
    <n v="4"/>
    <x v="17"/>
    <s v="daniel@example.com"/>
    <x v="0"/>
    <x v="0"/>
    <x v="1"/>
    <x v="3"/>
    <n v="14.49"/>
    <n v="57.96"/>
    <x v="0"/>
  </r>
  <r>
    <n v="1019"/>
    <x v="14"/>
    <s v="C019"/>
    <s v="P019"/>
    <n v="1"/>
    <x v="18"/>
    <s v="sarah@example.com"/>
    <x v="0"/>
    <x v="1"/>
    <x v="2"/>
    <x v="3"/>
    <n v="15.99"/>
    <n v="15.99"/>
    <x v="0"/>
  </r>
  <r>
    <n v="1020"/>
    <x v="15"/>
    <s v="C020"/>
    <s v="P020"/>
    <n v="5"/>
    <x v="19"/>
    <s v="james@example.com"/>
    <x v="0"/>
    <x v="2"/>
    <x v="0"/>
    <x v="3"/>
    <n v="17.489999999999998"/>
    <n v="87.449999999999989"/>
    <x v="1"/>
  </r>
  <r>
    <n v="1021"/>
    <x v="15"/>
    <s v="C021"/>
    <s v="P021"/>
    <n v="7"/>
    <x v="20"/>
    <s v="karen@example.com"/>
    <x v="2"/>
    <x v="3"/>
    <x v="1"/>
    <x v="3"/>
    <n v="12.99"/>
    <n v="90.93"/>
    <x v="0"/>
  </r>
  <r>
    <n v="1022"/>
    <x v="16"/>
    <s v="C022"/>
    <s v="P022"/>
    <n v="5"/>
    <x v="21"/>
    <s v="richard@example.com"/>
    <x v="0"/>
    <x v="0"/>
    <x v="0"/>
    <x v="3"/>
    <n v="13.49"/>
    <n v="67.45"/>
    <x v="0"/>
  </r>
  <r>
    <n v="1023"/>
    <x v="17"/>
    <s v="C023"/>
    <s v="P023"/>
    <n v="7"/>
    <x v="22"/>
    <s v="susansmith@example.com"/>
    <x v="0"/>
    <x v="1"/>
    <x v="2"/>
    <x v="3"/>
    <n v="19.989999999999998"/>
    <n v="139.92999999999998"/>
    <x v="1"/>
  </r>
  <r>
    <n v="1024"/>
    <x v="17"/>
    <s v="C024"/>
    <s v="P024"/>
    <n v="12"/>
    <x v="23"/>
    <s v="thomas@example.com"/>
    <x v="0"/>
    <x v="2"/>
    <x v="1"/>
    <x v="3"/>
    <n v="15.99"/>
    <n v="191.88"/>
    <x v="0"/>
  </r>
  <r>
    <n v="1025"/>
    <x v="18"/>
    <s v="C025"/>
    <s v="P025"/>
    <n v="11"/>
    <x v="24"/>
    <s v="jessica@example.com"/>
    <x v="0"/>
    <x v="3"/>
    <x v="2"/>
    <x v="3"/>
    <n v="12.99"/>
    <n v="142.89000000000001"/>
    <x v="0"/>
  </r>
  <r>
    <n v="1026"/>
    <x v="18"/>
    <s v="C026"/>
    <s v="P026"/>
    <n v="1"/>
    <x v="25"/>
    <s v="christopher@example.com"/>
    <x v="1"/>
    <x v="0"/>
    <x v="0"/>
    <x v="3"/>
    <n v="16.489999999999998"/>
    <n v="16.489999999999998"/>
    <x v="1"/>
  </r>
  <r>
    <n v="1027"/>
    <x v="18"/>
    <s v="C027"/>
    <s v="P027"/>
    <n v="4"/>
    <x v="26"/>
    <s v="elizabeth@example.com"/>
    <x v="1"/>
    <x v="1"/>
    <x v="1"/>
    <x v="3"/>
    <n v="14.99"/>
    <n v="59.96"/>
    <x v="0"/>
  </r>
  <r>
    <n v="1028"/>
    <x v="19"/>
    <s v="C028"/>
    <s v="P028"/>
    <n v="5"/>
    <x v="27"/>
    <s v="matthew@example.com"/>
    <x v="0"/>
    <x v="2"/>
    <x v="2"/>
    <x v="3"/>
    <n v="13.49"/>
    <n v="67.45"/>
    <x v="0"/>
  </r>
  <r>
    <n v="1029"/>
    <x v="20"/>
    <s v="C029"/>
    <s v="P029"/>
    <n v="1"/>
    <x v="28"/>
    <s v="amanda@example.com"/>
    <x v="0"/>
    <x v="3"/>
    <x v="0"/>
    <x v="3"/>
    <n v="15.49"/>
    <n v="15.49"/>
    <x v="1"/>
  </r>
  <r>
    <n v="1030"/>
    <x v="20"/>
    <s v="C030"/>
    <s v="P030"/>
    <n v="3"/>
    <x v="29"/>
    <s v="andrew@example.com"/>
    <x v="0"/>
    <x v="0"/>
    <x v="1"/>
    <x v="3"/>
    <n v="14.99"/>
    <n v="44.9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634592-3E99-E844-BA63-4DB7D6CAFBBD}" name="Total 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8">
  <location ref="A3:E5" firstHeaderRow="1" firstDataRow="2" firstDataCol="1"/>
  <pivotFields count="14">
    <pivotField compact="0" outline="0" showAll="0" defaultSubtotal="0"/>
    <pivotField axis="axisRow" compact="0" numFmtId="164" outline="0" showAll="0" sortType="ascending" defaultSubtotal="0">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sortType="ascending" defaultSubtotal="0">
      <items count="5">
        <item x="1"/>
        <item x="3"/>
        <item x="0"/>
        <item x="2"/>
        <item m="1" x="4"/>
      </items>
      <autoSortScope>
        <pivotArea dataOnly="0" outline="0" fieldPosition="0">
          <references count="1">
            <reference field="4294967294" count="1" selected="0">
              <x v="0"/>
            </reference>
          </references>
        </pivotArea>
      </autoSortScope>
    </pivotField>
    <pivotField compact="0" outline="0" showAll="0" defaultSubtotal="0">
      <items count="3">
        <item x="0"/>
        <item x="2"/>
        <item x="1"/>
      </items>
    </pivotField>
    <pivotField compact="0" numFmtId="165" outline="0" showAll="0" defaultSubtotal="0">
      <items count="4">
        <item x="3"/>
        <item x="2"/>
        <item x="0"/>
        <item x="1"/>
      </items>
    </pivotField>
    <pivotField compact="0" numFmtId="166" outline="0" showAll="0" defaultSubtotal="0"/>
    <pivotField dataField="1" compact="0" numFmtId="166" outline="0" showAll="0" defaultSubtotal="0"/>
    <pivotField compact="0" outline="0" subtotalTop="0" showAll="0" defaultSubtotal="0">
      <items count="2">
        <item x="1"/>
        <item x="0"/>
      </items>
    </pivotField>
  </pivotFields>
  <rowFields count="1">
    <field x="1"/>
  </rowFields>
  <rowItems count="1">
    <i>
      <x v="8"/>
    </i>
  </rowItems>
  <colFields count="1">
    <field x="8"/>
  </colFields>
  <colItems count="4">
    <i>
      <x v="2"/>
    </i>
    <i>
      <x/>
    </i>
    <i>
      <x v="1"/>
    </i>
    <i>
      <x v="3"/>
    </i>
  </colItems>
  <dataFields count="1">
    <dataField name="Sum of Sales" fld="12" baseField="0" baseItem="0" numFmtId="3"/>
  </dataFields>
  <formats count="1">
    <format dxfId="18">
      <pivotArea outline="0" collapsedLevelsAreSubtotals="1" fieldPosition="0"/>
    </format>
  </formats>
  <chartFormats count="15">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2">
          <reference field="4294967294" count="1" selected="0">
            <x v="0"/>
          </reference>
          <reference field="8" count="1" selected="0">
            <x v="4"/>
          </reference>
        </references>
      </pivotArea>
    </chartFormat>
    <chartFormat chart="5" format="10" series="1">
      <pivotArea type="data" outline="0" fieldPosition="0">
        <references count="2">
          <reference field="4294967294" count="1" selected="0">
            <x v="0"/>
          </reference>
          <reference field="8" count="1" selected="0">
            <x v="0"/>
          </reference>
        </references>
      </pivotArea>
    </chartFormat>
    <chartFormat chart="5" format="11" series="1">
      <pivotArea type="data" outline="0" fieldPosition="0">
        <references count="2">
          <reference field="4294967294" count="1" selected="0">
            <x v="0"/>
          </reference>
          <reference field="8" count="1" selected="0">
            <x v="1"/>
          </reference>
        </references>
      </pivotArea>
    </chartFormat>
    <chartFormat chart="5" format="12" series="1">
      <pivotArea type="data" outline="0" fieldPosition="0">
        <references count="2">
          <reference field="4294967294" count="1" selected="0">
            <x v="0"/>
          </reference>
          <reference field="8" count="1" selected="0">
            <x v="2"/>
          </reference>
        </references>
      </pivotArea>
    </chartFormat>
    <chartFormat chart="5" format="13" series="1">
      <pivotArea type="data" outline="0" fieldPosition="0">
        <references count="2">
          <reference field="4294967294" count="1" selected="0">
            <x v="0"/>
          </reference>
          <reference field="8" count="1" selected="0">
            <x v="3"/>
          </reference>
        </references>
      </pivotArea>
    </chartFormat>
    <chartFormat chart="7" format="10" series="1">
      <pivotArea type="data" outline="0" fieldPosition="0">
        <references count="2">
          <reference field="4294967294" count="1" selected="0">
            <x v="0"/>
          </reference>
          <reference field="8" count="1" selected="0">
            <x v="2"/>
          </reference>
        </references>
      </pivotArea>
    </chartFormat>
    <chartFormat chart="7" format="11" series="1">
      <pivotArea type="data" outline="0" fieldPosition="0">
        <references count="2">
          <reference field="4294967294" count="1" selected="0">
            <x v="0"/>
          </reference>
          <reference field="8" count="1" selected="0">
            <x v="0"/>
          </reference>
        </references>
      </pivotArea>
    </chartFormat>
    <chartFormat chart="7" format="12" series="1">
      <pivotArea type="data" outline="0" fieldPosition="0">
        <references count="2">
          <reference field="4294967294" count="1" selected="0">
            <x v="0"/>
          </reference>
          <reference field="8" count="1" selected="0">
            <x v="1"/>
          </reference>
        </references>
      </pivotArea>
    </chartFormat>
    <chartFormat chart="7" format="13" series="1">
      <pivotArea type="data" outline="0" fieldPosition="0">
        <references count="2">
          <reference field="4294967294" count="1" selected="0">
            <x v="0"/>
          </reference>
          <reference field="8" count="1" selected="0">
            <x v="3"/>
          </reference>
        </references>
      </pivotArea>
    </chartFormat>
    <chartFormat chart="7"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D28E04-A91C-C446-B60B-DBEB4144F8C7}" name="Total 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1">
  <location ref="A3:B6" firstHeaderRow="1" firstDataRow="1" firstDataCol="1"/>
  <pivotFields count="14">
    <pivotField compact="0" outline="0" showAll="0" defaultSubtotal="0"/>
    <pivotField compact="0" numFmtId="16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items count="5">
        <item x="1"/>
        <item x="3"/>
        <item x="0"/>
        <item x="2"/>
        <item m="1" x="4"/>
      </items>
    </pivotField>
    <pivotField compact="0" outline="0" showAll="0" defaultSubtotal="0">
      <items count="3">
        <item x="0"/>
        <item x="2"/>
        <item x="1"/>
      </items>
    </pivotField>
    <pivotField compact="0" numFmtId="165" outline="0" showAll="0" defaultSubtotal="0">
      <items count="4">
        <item x="3"/>
        <item x="2"/>
        <item x="0"/>
        <item x="1"/>
      </items>
    </pivotField>
    <pivotField compact="0" numFmtId="166" outline="0" showAll="0" defaultSubtotal="0"/>
    <pivotField dataField="1" compact="0" numFmtId="166" outline="0" showAll="0" defaultSubtotal="0"/>
    <pivotField compact="0" outline="0" subtotalTop="0" showAll="0" defaultSubtotal="0">
      <items count="2">
        <item x="1"/>
        <item x="0"/>
      </items>
    </pivotField>
  </pivotFields>
  <rowFields count="1">
    <field x="7"/>
  </rowFields>
  <rowItems count="3">
    <i>
      <x/>
    </i>
    <i>
      <x v="1"/>
    </i>
    <i>
      <x v="2"/>
    </i>
  </rowItems>
  <colItems count="1">
    <i/>
  </colItems>
  <dataFields count="1">
    <dataField name="Sum of Sales" fld="12" baseField="0" baseItem="0" numFmtId="3"/>
  </dataFields>
  <formats count="1">
    <format dxfId="17">
      <pivotArea outline="0" collapsedLevelsAreSubtotals="1" fieldPosition="0"/>
    </format>
  </formats>
  <chartFormats count="7">
    <chartFormat chart="3"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7" count="1" selected="0">
            <x v="2"/>
          </reference>
        </references>
      </pivotArea>
    </chartFormat>
    <chartFormat chart="8" format="4">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D27CEE-C997-DA43-B210-B6A45B90A4AC}" name="Total Sales"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15">
  <location ref="A3:B8" firstHeaderRow="1" firstDataRow="1" firstDataCol="1"/>
  <pivotFields count="14">
    <pivotField compact="0" outline="0" showAll="0" defaultSubtotal="0"/>
    <pivotField compact="0" numFmtId="16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30">
        <item x="28"/>
        <item x="29"/>
        <item x="25"/>
        <item x="17"/>
        <item x="2"/>
        <item x="26"/>
        <item x="3"/>
        <item x="14"/>
        <item x="6"/>
        <item x="19"/>
        <item x="16"/>
        <item x="24"/>
        <item x="0"/>
        <item x="20"/>
        <item x="12"/>
        <item x="5"/>
        <item x="27"/>
        <item x="15"/>
        <item x="4"/>
        <item x="7"/>
        <item x="21"/>
        <item x="11"/>
        <item x="8"/>
        <item x="18"/>
        <item x="1"/>
        <item x="9"/>
        <item x="10"/>
        <item x="22"/>
        <item x="23"/>
        <item x="1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items count="5">
        <item x="1"/>
        <item x="3"/>
        <item x="0"/>
        <item x="2"/>
        <item m="1" x="4"/>
      </items>
    </pivotField>
    <pivotField compact="0" outline="0" showAll="0" defaultSubtotal="0">
      <items count="3">
        <item x="0"/>
        <item x="2"/>
        <item x="1"/>
      </items>
    </pivotField>
    <pivotField compact="0" numFmtId="165" outline="0" showAll="0" defaultSubtotal="0">
      <items count="4">
        <item x="3"/>
        <item x="2"/>
        <item x="0"/>
        <item x="1"/>
      </items>
    </pivotField>
    <pivotField compact="0" numFmtId="166" outline="0" showAll="0" defaultSubtotal="0"/>
    <pivotField dataField="1" compact="0" numFmtId="166" outline="0" showAll="0" defaultSubtotal="0"/>
    <pivotField compact="0" outline="0" subtotalTop="0" showAll="0" defaultSubtotal="0">
      <items count="2">
        <item x="1"/>
        <item x="0"/>
      </items>
    </pivotField>
  </pivotFields>
  <rowFields count="1">
    <field x="5"/>
  </rowFields>
  <rowItems count="5">
    <i>
      <x v="28"/>
    </i>
    <i>
      <x v="4"/>
    </i>
    <i>
      <x v="22"/>
    </i>
    <i>
      <x v="8"/>
    </i>
    <i>
      <x v="15"/>
    </i>
  </rowItems>
  <colItems count="1">
    <i/>
  </colItems>
  <dataFields count="1">
    <dataField name="Sum of Sales" fld="12" baseField="0" baseItem="0" numFmtId="3"/>
  </dataFields>
  <formats count="1">
    <format dxfId="16">
      <pivotArea outline="0" collapsedLevelsAreSubtotals="1" fieldPosition="0"/>
    </format>
  </formats>
  <chartFormats count="7">
    <chartFormat chart="3"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5" format="1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E865A19A-D5CA-9C4F-AD52-7D8F77F9938C}" sourceName="Roast Type">
  <pivotTables>
    <pivotTable tabId="4" name="Total Sales"/>
    <pivotTable tabId="6" name="Total Sales"/>
    <pivotTable tabId="7" name="Total Sales"/>
  </pivotTables>
  <data>
    <tabular pivotCacheId="120203445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3720597-95AA-0446-8D57-ED5F408BB03F}" sourceName="Size">
  <pivotTables>
    <pivotTable tabId="4" name="Total Sales"/>
    <pivotTable tabId="6" name="Total Sales"/>
    <pivotTable tabId="7" name="Total Sales"/>
  </pivotTables>
  <data>
    <tabular pivotCacheId="1202034453">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7CC5D25-0DAC-0A42-A4B0-646419C9EB0B}" sourceName="Loyalty Card">
  <pivotTables>
    <pivotTable tabId="4" name="Total Sales"/>
    <pivotTable tabId="6" name="Total Sales"/>
    <pivotTable tabId="7" name="Total Sales"/>
  </pivotTables>
  <data>
    <tabular pivotCacheId="120203445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415ABF3C-D3F0-2F41-895A-7A785AE68AD6}" cache="Slicer_Roast_Type" caption="Roast Type" rowHeight="251883"/>
  <slicer name="Size" xr10:uid="{E5E78D3C-604E-1145-AA5F-0D0B26DA2AE5}" cache="Slicer_Size" caption="Size" rowHeight="251883"/>
  <slicer name="Loyalty Card" xr10:uid="{C2D6707A-D2B1-D545-A3AD-A87FC8334479}" cache="Slicer_Loyalty_Card" caption="Loyalty Card"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03A3024D-E740-F341-A8F7-A1D46AFC23EE}" cache="Slicer_Roast_Type" caption="Roast Type" columnCount="3" style="SlicerStyleLight6" rowHeight="251883"/>
  <slicer name="Size 1" xr10:uid="{B1110B90-4A42-5D47-BA33-6BF194BE81C1}" cache="Slicer_Size" caption="Size" columnCount="2" style="SlicerStyleLight6" rowHeight="251883"/>
  <slicer name="Loyalty Card 1" xr10:uid="{D4BF782F-0572-3B41-A74F-9E8B97DDEB81}" cache="Slicer_Loyalty_Card" caption="Loyalty Card" style="SlicerStyleLight6"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7F17C8-0D08-3647-8EB6-8945C6F3A2EB}" name="Table1" displayName="Table1" ref="A1:N31" totalsRowShown="0" headerRowDxfId="15" dataDxfId="14">
  <autoFilter ref="A1:N31" xr:uid="{B5D678B1-E50C-0545-A3D4-3822C462FB08}"/>
  <tableColumns count="14">
    <tableColumn id="1" xr3:uid="{FE7F624A-980A-3547-8D4A-F10CCFBAFFF7}" name="Order ID" dataDxfId="13"/>
    <tableColumn id="2" xr3:uid="{A4C92A6D-3C8C-CA42-8F2F-80C7391D2C03}" name="Order Date" dataDxfId="12"/>
    <tableColumn id="3" xr3:uid="{8A94319D-0357-C643-9AE9-E1A16F0668F0}" name="Customer ID" dataDxfId="11"/>
    <tableColumn id="4" xr3:uid="{4B8A9803-BB6A-1E41-8AFD-3088F3CBD0B9}" name="Product ID" dataDxfId="10"/>
    <tableColumn id="5" xr3:uid="{959DD3A4-A016-3F45-BBCC-0B0103BA77CE}" name="Quantity" dataDxfId="9"/>
    <tableColumn id="6" xr3:uid="{26F828EB-4C7E-3A41-99D9-303255916657}" name="Customer Name" dataDxfId="8">
      <calculatedColumnFormula>_xlfn.XLOOKUP(C2,[1]Customers!$A$1:$A$31,[1]Customers!$B$1:$B$31,0)</calculatedColumnFormula>
    </tableColumn>
    <tableColumn id="7" xr3:uid="{EF26FDF6-F457-0B47-9F2E-93F8067DA529}" name="Email" dataDxfId="7">
      <calculatedColumnFormula>_xlfn.XLOOKUP(C2,[1]Customers!$A$1:$A$31,[1]Customers!$C$1:$C$31,0)</calculatedColumnFormula>
    </tableColumn>
    <tableColumn id="8" xr3:uid="{86E27069-14FC-3B41-B075-54D4199B8010}" name="Country" dataDxfId="6">
      <calculatedColumnFormula>_xlfn.XLOOKUP(C2,[1]Customers!$A$1:$A$31,[1]Customers!$G$1:$G$31,0)</calculatedColumnFormula>
    </tableColumn>
    <tableColumn id="9" xr3:uid="{E7686412-5B17-7145-B27F-333A06DF155F}" name="Coffee Type" dataDxfId="5">
      <calculatedColumnFormula>_xlfn.XLOOKUP(D2,Products!$A$1:$A$31,Products!$B$1:$B$31,0)</calculatedColumnFormula>
    </tableColumn>
    <tableColumn id="10" xr3:uid="{254FD947-83FF-BD4F-8CD9-CBFA7F5ED329}" name="Roast Type" dataDxfId="4">
      <calculatedColumnFormula>_xlfn.XLOOKUP(D2,Products!$A$1:$A$31,Products!$C$1:$C$31,0)</calculatedColumnFormula>
    </tableColumn>
    <tableColumn id="11" xr3:uid="{7CC25E15-10AD-A743-8A87-6C03C6899F80}" name="Size" dataDxfId="3">
      <calculatedColumnFormula>_xlfn.XLOOKUP(D2,Products!$A$1:$A$11,Products!$D$1:$D$11,0)</calculatedColumnFormula>
    </tableColumn>
    <tableColumn id="12" xr3:uid="{3ADD4D79-88E1-934E-A848-2A32688F7FB3}" name="Unit Price" dataDxfId="2">
      <calculatedColumnFormula>_xlfn.XLOOKUP(D2,Products!$A$1:$A$31,Products!$E$1:$E$31,0)</calculatedColumnFormula>
    </tableColumn>
    <tableColumn id="13" xr3:uid="{98F173C7-5595-0342-9469-0143020695C5}" name="Sales" dataDxfId="1">
      <calculatedColumnFormula>L2*E2</calculatedColumnFormula>
    </tableColumn>
    <tableColumn id="14" xr3:uid="{79A3783D-EB00-FE4F-A4ED-A94E3158D733}" name="Loyalty Card" dataDxfId="0">
      <calculatedColumnFormula>_xlfn.XLOOKUP(Table1[[#This Row],[Customer ID]],[1]Customers!$A$2:$A$31,[1]Customers!$I$2:$I$31)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069B4E3-6EF7-FD40-BD2B-31797C4DC7AF}" sourceName="Order Date">
  <pivotTables>
    <pivotTable tabId="4" name="Total Sales"/>
    <pivotTable tabId="6" name="Total Sales"/>
    <pivotTable tabId="7" name="Total Sales"/>
  </pivotTables>
  <state minimalRefreshVersion="6" lastRefreshVersion="6" pivotCacheId="1202034453"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7058704-1A45-C04D-B805-7AF39B7B56BB}" cache="NativeTimeline_Order_Date" caption="Order Date" level="3" selectionLevel="3" scrollPosition="2023-08-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B25EE11E-ECCB-614B-8C07-13948A1439D5}" cache="NativeTimeline_Order_Date" caption="Order Date" level="3" selectionLevel="3" scrollPosition="2023-08-01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8" Type="http://schemas.openxmlformats.org/officeDocument/2006/relationships/hyperlink" Target="mailto:sophia@example.com" TargetMode="External"/><Relationship Id="rId13" Type="http://schemas.openxmlformats.org/officeDocument/2006/relationships/hyperlink" Target="mailto:emily@example.com" TargetMode="External"/><Relationship Id="rId18" Type="http://schemas.openxmlformats.org/officeDocument/2006/relationships/hyperlink" Target="mailto:james@example.com" TargetMode="External"/><Relationship Id="rId26" Type="http://schemas.openxmlformats.org/officeDocument/2006/relationships/hyperlink" Target="mailto:matthew@example.com" TargetMode="External"/><Relationship Id="rId3" Type="http://schemas.openxmlformats.org/officeDocument/2006/relationships/hyperlink" Target="mailto:david@example.com" TargetMode="External"/><Relationship Id="rId21" Type="http://schemas.openxmlformats.org/officeDocument/2006/relationships/hyperlink" Target="mailto:susansmith@example.com" TargetMode="External"/><Relationship Id="rId7" Type="http://schemas.openxmlformats.org/officeDocument/2006/relationships/hyperlink" Target="mailto:robert@example.com" TargetMode="External"/><Relationship Id="rId12" Type="http://schemas.openxmlformats.org/officeDocument/2006/relationships/hyperlink" Target="mailto:william@example.com" TargetMode="External"/><Relationship Id="rId17" Type="http://schemas.openxmlformats.org/officeDocument/2006/relationships/hyperlink" Target="mailto:sarah@example.com" TargetMode="External"/><Relationship Id="rId25" Type="http://schemas.openxmlformats.org/officeDocument/2006/relationships/hyperlink" Target="mailto:elizabeth@example.com" TargetMode="External"/><Relationship Id="rId2" Type="http://schemas.openxmlformats.org/officeDocument/2006/relationships/hyperlink" Target="mailto:sarah@example.com" TargetMode="External"/><Relationship Id="rId16" Type="http://schemas.openxmlformats.org/officeDocument/2006/relationships/hyperlink" Target="mailto:daniel@example.com" TargetMode="External"/><Relationship Id="rId20" Type="http://schemas.openxmlformats.org/officeDocument/2006/relationships/hyperlink" Target="mailto:richard@example.com" TargetMode="External"/><Relationship Id="rId1" Type="http://schemas.openxmlformats.org/officeDocument/2006/relationships/hyperlink" Target="mailto:john@example.com" TargetMode="External"/><Relationship Id="rId6" Type="http://schemas.openxmlformats.org/officeDocument/2006/relationships/hyperlink" Target="mailto:james@example.com" TargetMode="External"/><Relationship Id="rId11" Type="http://schemas.openxmlformats.org/officeDocument/2006/relationships/hyperlink" Target="mailto:linda@example.com" TargetMode="External"/><Relationship Id="rId24" Type="http://schemas.openxmlformats.org/officeDocument/2006/relationships/hyperlink" Target="mailto:christopher@example.com" TargetMode="External"/><Relationship Id="rId5" Type="http://schemas.openxmlformats.org/officeDocument/2006/relationships/hyperlink" Target="mailto:maria@example.com" TargetMode="External"/><Relationship Id="rId15" Type="http://schemas.openxmlformats.org/officeDocument/2006/relationships/hyperlink" Target="mailto:jennifer@example.com" TargetMode="External"/><Relationship Id="rId23" Type="http://schemas.openxmlformats.org/officeDocument/2006/relationships/hyperlink" Target="mailto:jessica@example.com" TargetMode="External"/><Relationship Id="rId28" Type="http://schemas.openxmlformats.org/officeDocument/2006/relationships/hyperlink" Target="mailto:andrew@example.com" TargetMode="External"/><Relationship Id="rId10" Type="http://schemas.openxmlformats.org/officeDocument/2006/relationships/hyperlink" Target="mailto:robert@example.com" TargetMode="External"/><Relationship Id="rId19" Type="http://schemas.openxmlformats.org/officeDocument/2006/relationships/hyperlink" Target="mailto:karen@example.com" TargetMode="External"/><Relationship Id="rId4" Type="http://schemas.openxmlformats.org/officeDocument/2006/relationships/hyperlink" Target="mailto:michael@example.com" TargetMode="External"/><Relationship Id="rId9" Type="http://schemas.openxmlformats.org/officeDocument/2006/relationships/hyperlink" Target="mailto:susan@example.com" TargetMode="External"/><Relationship Id="rId14" Type="http://schemas.openxmlformats.org/officeDocument/2006/relationships/hyperlink" Target="mailto:michael@example.com" TargetMode="External"/><Relationship Id="rId22" Type="http://schemas.openxmlformats.org/officeDocument/2006/relationships/hyperlink" Target="mailto:thomas@example.com" TargetMode="External"/><Relationship Id="rId27" Type="http://schemas.openxmlformats.org/officeDocument/2006/relationships/hyperlink" Target="mailto:amanda@example.com" TargetMode="Externa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AB8AD-1273-9C45-AF74-828C67DE63EF}">
  <dimension ref="A1:N31"/>
  <sheetViews>
    <sheetView tabSelected="1" zoomScale="110" zoomScaleNormal="110" workbookViewId="0">
      <selection activeCell="B4" sqref="B4"/>
    </sheetView>
  </sheetViews>
  <sheetFormatPr defaultColWidth="10.796875" defaultRowHeight="15.6" x14ac:dyDescent="0.3"/>
  <cols>
    <col min="2" max="2" width="11.69921875" bestFit="1" customWidth="1"/>
    <col min="3" max="3" width="12.796875" customWidth="1"/>
    <col min="4" max="4" width="11.296875" customWidth="1"/>
    <col min="6" max="6" width="16" customWidth="1"/>
    <col min="7" max="7" width="20.69921875" bestFit="1" customWidth="1"/>
    <col min="9" max="9" width="12.5" customWidth="1"/>
    <col min="10" max="10" width="12" customWidth="1"/>
    <col min="14" max="14" width="14.796875" bestFit="1" customWidth="1"/>
  </cols>
  <sheetData>
    <row r="1" spans="1:14" x14ac:dyDescent="0.3">
      <c r="A1" s="2" t="s">
        <v>0</v>
      </c>
      <c r="B1" s="2" t="s">
        <v>1</v>
      </c>
      <c r="C1" s="2" t="s">
        <v>2</v>
      </c>
      <c r="D1" s="2" t="s">
        <v>3</v>
      </c>
      <c r="E1" s="2" t="s">
        <v>4</v>
      </c>
      <c r="F1" s="2" t="s">
        <v>25</v>
      </c>
      <c r="G1" s="2" t="s">
        <v>26</v>
      </c>
      <c r="H1" s="2" t="s">
        <v>30</v>
      </c>
      <c r="I1" s="2" t="s">
        <v>83</v>
      </c>
      <c r="J1" s="2" t="s">
        <v>84</v>
      </c>
      <c r="K1" s="2" t="s">
        <v>85</v>
      </c>
      <c r="L1" s="2" t="s">
        <v>96</v>
      </c>
      <c r="M1" s="2" t="s">
        <v>97</v>
      </c>
      <c r="N1" s="2" t="s">
        <v>143</v>
      </c>
    </row>
    <row r="2" spans="1:14" x14ac:dyDescent="0.3">
      <c r="A2" s="3">
        <v>1001</v>
      </c>
      <c r="B2" s="4">
        <v>45139</v>
      </c>
      <c r="C2" s="3" t="s">
        <v>5</v>
      </c>
      <c r="D2" s="3" t="s">
        <v>6</v>
      </c>
      <c r="E2" s="3">
        <v>10</v>
      </c>
      <c r="F2" t="str">
        <f>_xlfn.XLOOKUP(C2,[1]Customers!$A$1:$A$31,[1]Customers!$B$1:$B$31,0)</f>
        <v>John Smith</v>
      </c>
      <c r="G2" t="str">
        <f>_xlfn.XLOOKUP(C2,[1]Customers!$A$1:$A$31,[1]Customers!$C$1:$C$31,0)</f>
        <v>john@example.com</v>
      </c>
      <c r="H2" t="str">
        <f>_xlfn.XLOOKUP(C2,[1]Customers!$A$1:$A$31,[1]Customers!$G$1:$G$31,0)</f>
        <v>USA</v>
      </c>
      <c r="I2" t="str">
        <f>_xlfn.XLOOKUP(D2,Products!$A$1:$A$31,Products!$B$1:$B$31,0)</f>
        <v>Espresso</v>
      </c>
      <c r="J2" t="str">
        <f>_xlfn.XLOOKUP(D2,Products!$A$1:$A$31,Products!$C$1:$C$31,0)</f>
        <v>Dark</v>
      </c>
      <c r="K2" s="5">
        <f>_xlfn.XLOOKUP(D2,Products!$A$1:$A$11,Products!$D$1:$D$11,0)</f>
        <v>2.5</v>
      </c>
      <c r="L2" s="6">
        <f>_xlfn.XLOOKUP(D2,Products!$A$1:$A$31,Products!$E$1:$E$31,0)</f>
        <v>12.99</v>
      </c>
      <c r="M2" s="6">
        <f>L2*E2</f>
        <v>129.9</v>
      </c>
      <c r="N2" t="str">
        <f>_xlfn.XLOOKUP(Table1[[#This Row],[Customer ID]],[1]Customers!$A$2:$A$31,[1]Customers!$I$2:$I$31)</f>
        <v>Yes</v>
      </c>
    </row>
    <row r="3" spans="1:14" x14ac:dyDescent="0.3">
      <c r="A3" s="3">
        <v>1002</v>
      </c>
      <c r="B3" s="4">
        <v>45140</v>
      </c>
      <c r="C3" s="3" t="s">
        <v>7</v>
      </c>
      <c r="D3" s="3" t="s">
        <v>8</v>
      </c>
      <c r="E3" s="3">
        <v>5</v>
      </c>
      <c r="F3" t="str">
        <f>_xlfn.XLOOKUP(C3,[1]Customers!$A$1:$A$31,[1]Customers!$B$1:$B$31,0)</f>
        <v>Sarah White</v>
      </c>
      <c r="G3" t="str">
        <f>_xlfn.XLOOKUP(C3,[1]Customers!$A$1:$A$31,[1]Customers!$C$1:$C$31,0)</f>
        <v>sarah@example.com</v>
      </c>
      <c r="H3" t="str">
        <f>_xlfn.XLOOKUP(C3,[1]Customers!$A$1:$A$31,[1]Customers!$G$1:$G$31,0)</f>
        <v>USA</v>
      </c>
      <c r="I3" t="str">
        <f>_xlfn.XLOOKUP(D3,Products!$A$1:$A$31,Products!$B$1:$B$31,0)</f>
        <v>Arabica</v>
      </c>
      <c r="J3" t="str">
        <f>_xlfn.XLOOKUP(D3,Products!$A$1:$A$31,Products!$C$1:$C$31,0)</f>
        <v>Medium</v>
      </c>
      <c r="K3" s="5">
        <f>_xlfn.XLOOKUP(D3,Products!$A$1:$A$11,Products!$D$1:$D$11,0)</f>
        <v>5</v>
      </c>
      <c r="L3" s="6">
        <f>_xlfn.XLOOKUP(D3,Products!$A$1:$A$31,Products!$E$1:$E$31,0)</f>
        <v>18.989999999999998</v>
      </c>
      <c r="M3" s="6">
        <f t="shared" ref="M3:M11" si="0">L3*E3</f>
        <v>94.949999999999989</v>
      </c>
      <c r="N3" t="str">
        <f>_xlfn.XLOOKUP(Table1[[#This Row],[Customer ID]],[1]Customers!$A$2:$A$31,[1]Customers!$I$2:$I$31)</f>
        <v>No</v>
      </c>
    </row>
    <row r="4" spans="1:14" x14ac:dyDescent="0.3">
      <c r="A4" s="3">
        <v>1003</v>
      </c>
      <c r="B4" s="4">
        <v>45141</v>
      </c>
      <c r="C4" s="3" t="s">
        <v>9</v>
      </c>
      <c r="D4" s="3" t="s">
        <v>10</v>
      </c>
      <c r="E4" s="3">
        <v>8</v>
      </c>
      <c r="F4" t="str">
        <f>_xlfn.XLOOKUP(C4,[1]Customers!$A$1:$A$31,[1]Customers!$B$1:$B$31,0)</f>
        <v>David Lee</v>
      </c>
      <c r="G4" t="str">
        <f>_xlfn.XLOOKUP(C4,[1]Customers!$A$1:$A$31,[1]Customers!$C$1:$C$31,0)</f>
        <v>david@example.com</v>
      </c>
      <c r="H4" t="str">
        <f>_xlfn.XLOOKUP(C4,[1]Customers!$A$1:$A$31,[1]Customers!$G$1:$G$31,0)</f>
        <v>Ireland</v>
      </c>
      <c r="I4" t="str">
        <f>_xlfn.XLOOKUP(D4,Products!$A$1:$A$31,Products!$B$1:$B$31,0)</f>
        <v>Robusta</v>
      </c>
      <c r="J4" t="str">
        <f>_xlfn.XLOOKUP(D4,Products!$A$1:$A$31,Products!$C$1:$C$31,0)</f>
        <v>Dark</v>
      </c>
      <c r="K4" s="5">
        <f>_xlfn.XLOOKUP(D4,Products!$A$1:$A$11,Products!$D$1:$D$11,0)</f>
        <v>1</v>
      </c>
      <c r="L4" s="6">
        <f>_xlfn.XLOOKUP(D4,Products!$A$1:$A$31,Products!$E$1:$E$31,0)</f>
        <v>24.99</v>
      </c>
      <c r="M4" s="6">
        <f t="shared" si="0"/>
        <v>199.92</v>
      </c>
      <c r="N4" t="str">
        <f>_xlfn.XLOOKUP(Table1[[#This Row],[Customer ID]],[1]Customers!$A$2:$A$31,[1]Customers!$I$2:$I$31)</f>
        <v>Yes</v>
      </c>
    </row>
    <row r="5" spans="1:14" x14ac:dyDescent="0.3">
      <c r="A5" s="3">
        <v>1004</v>
      </c>
      <c r="B5" s="4">
        <v>45142</v>
      </c>
      <c r="C5" s="3" t="s">
        <v>11</v>
      </c>
      <c r="D5" s="3" t="s">
        <v>12</v>
      </c>
      <c r="E5" s="3">
        <v>12</v>
      </c>
      <c r="F5" t="str">
        <f>_xlfn.XLOOKUP(C5,[1]Customers!$A$1:$A$31,[1]Customers!$B$1:$B$31,0)</f>
        <v>Emily Davis</v>
      </c>
      <c r="G5">
        <f>_xlfn.XLOOKUP(C5,[1]Customers!$A$1:$A$31,[1]Customers!$C$1:$C$31,0)</f>
        <v>0</v>
      </c>
      <c r="H5" t="str">
        <f>_xlfn.XLOOKUP(C5,[1]Customers!$A$1:$A$31,[1]Customers!$G$1:$G$31,0)</f>
        <v>USA</v>
      </c>
      <c r="I5" t="str">
        <f>_xlfn.XLOOKUP(D5,Products!$A$1:$A$31,Products!$B$1:$B$31,0)</f>
        <v>Robusta</v>
      </c>
      <c r="J5" t="str">
        <f>_xlfn.XLOOKUP(D5,Products!$A$1:$A$31,Products!$C$1:$C$31,0)</f>
        <v>Light</v>
      </c>
      <c r="K5" s="5">
        <f>_xlfn.XLOOKUP(D5,Products!$A$1:$A$11,Products!$D$1:$D$11,0)</f>
        <v>2.5</v>
      </c>
      <c r="L5" s="6">
        <f>_xlfn.XLOOKUP(D5,Products!$A$1:$A$31,Products!$E$1:$E$31,0)</f>
        <v>14.99</v>
      </c>
      <c r="M5" s="6">
        <f t="shared" si="0"/>
        <v>179.88</v>
      </c>
      <c r="N5" t="str">
        <f>_xlfn.XLOOKUP(Table1[[#This Row],[Customer ID]],[1]Customers!$A$2:$A$31,[1]Customers!$I$2:$I$31)</f>
        <v>No</v>
      </c>
    </row>
    <row r="6" spans="1:14" x14ac:dyDescent="0.3">
      <c r="A6" s="3">
        <v>1005</v>
      </c>
      <c r="B6" s="4">
        <v>45143</v>
      </c>
      <c r="C6" s="3" t="s">
        <v>13</v>
      </c>
      <c r="D6" s="3" t="s">
        <v>14</v>
      </c>
      <c r="E6" s="3">
        <v>6</v>
      </c>
      <c r="F6" t="str">
        <f>_xlfn.XLOOKUP(C6,[1]Customers!$A$1:$A$31,[1]Customers!$B$1:$B$31,0)</f>
        <v>Michael Wang</v>
      </c>
      <c r="G6" t="str">
        <f>_xlfn.XLOOKUP(C6,[1]Customers!$A$1:$A$31,[1]Customers!$C$1:$C$31,0)</f>
        <v>michael@example.com</v>
      </c>
      <c r="H6" t="str">
        <f>_xlfn.XLOOKUP(C6,[1]Customers!$A$1:$A$31,[1]Customers!$G$1:$G$31,0)</f>
        <v>USA</v>
      </c>
      <c r="I6" t="str">
        <f>_xlfn.XLOOKUP(D6,Products!$A$1:$A$31,Products!$B$1:$B$31,0)</f>
        <v>Colombian</v>
      </c>
      <c r="J6" t="str">
        <f>_xlfn.XLOOKUP(D6,Products!$A$1:$A$31,Products!$C$1:$C$31,0)</f>
        <v>Medium</v>
      </c>
      <c r="K6" s="5">
        <f>_xlfn.XLOOKUP(D6,Products!$A$1:$A$11,Products!$D$1:$D$11,0)</f>
        <v>5</v>
      </c>
      <c r="L6" s="6">
        <f>_xlfn.XLOOKUP(D6,Products!$A$1:$A$31,Products!$E$1:$E$31,0)</f>
        <v>21.99</v>
      </c>
      <c r="M6" s="6">
        <f t="shared" si="0"/>
        <v>131.94</v>
      </c>
      <c r="N6" t="str">
        <f>_xlfn.XLOOKUP(Table1[[#This Row],[Customer ID]],[1]Customers!$A$2:$A$31,[1]Customers!$I$2:$I$31)</f>
        <v>Yes</v>
      </c>
    </row>
    <row r="7" spans="1:14" x14ac:dyDescent="0.3">
      <c r="A7" s="3">
        <v>1006</v>
      </c>
      <c r="B7" s="4">
        <v>45144</v>
      </c>
      <c r="C7" s="3" t="s">
        <v>15</v>
      </c>
      <c r="D7" s="3" t="s">
        <v>16</v>
      </c>
      <c r="E7" s="3">
        <v>15</v>
      </c>
      <c r="F7" t="str">
        <f>_xlfn.XLOOKUP(C7,[1]Customers!$A$1:$A$31,[1]Customers!$B$1:$B$31,0)</f>
        <v>Maria Lopez</v>
      </c>
      <c r="G7" t="str">
        <f>_xlfn.XLOOKUP(C7,[1]Customers!$A$1:$A$31,[1]Customers!$C$1:$C$31,0)</f>
        <v>maria@example.com</v>
      </c>
      <c r="H7" t="str">
        <f>_xlfn.XLOOKUP(C7,[1]Customers!$A$1:$A$31,[1]Customers!$G$1:$G$31,0)</f>
        <v>USA</v>
      </c>
      <c r="I7" t="str">
        <f>_xlfn.XLOOKUP(D7,Products!$A$1:$A$31,Products!$B$1:$B$31,0)</f>
        <v>Colombian</v>
      </c>
      <c r="J7" t="str">
        <f>_xlfn.XLOOKUP(D7,Products!$A$1:$A$31,Products!$C$1:$C$31,0)</f>
        <v>Medium</v>
      </c>
      <c r="K7" s="5">
        <f>_xlfn.XLOOKUP(D7,Products!$A$1:$A$11,Products!$D$1:$D$11,0)</f>
        <v>1</v>
      </c>
      <c r="L7" s="6">
        <f>_xlfn.XLOOKUP(D7,Products!$A$1:$A$31,Products!$E$1:$E$31,0)</f>
        <v>29.99</v>
      </c>
      <c r="M7" s="6">
        <f t="shared" si="0"/>
        <v>449.84999999999997</v>
      </c>
      <c r="N7" t="str">
        <f>_xlfn.XLOOKUP(Table1[[#This Row],[Customer ID]],[1]Customers!$A$2:$A$31,[1]Customers!$I$2:$I$31)</f>
        <v>No</v>
      </c>
    </row>
    <row r="8" spans="1:14" x14ac:dyDescent="0.3">
      <c r="A8" s="3">
        <v>1007</v>
      </c>
      <c r="B8" s="4">
        <v>45145</v>
      </c>
      <c r="C8" s="3" t="s">
        <v>17</v>
      </c>
      <c r="D8" s="3" t="s">
        <v>18</v>
      </c>
      <c r="E8" s="3">
        <v>20</v>
      </c>
      <c r="F8" t="str">
        <f>_xlfn.XLOOKUP(C8,[1]Customers!$A$1:$A$31,[1]Customers!$B$1:$B$31,0)</f>
        <v>James Brown</v>
      </c>
      <c r="G8" t="str">
        <f>_xlfn.XLOOKUP(C8,[1]Customers!$A$1:$A$31,[1]Customers!$C$1:$C$31,0)</f>
        <v>james@example.com</v>
      </c>
      <c r="H8" t="str">
        <f>_xlfn.XLOOKUP(C8,[1]Customers!$A$1:$A$31,[1]Customers!$G$1:$G$31,0)</f>
        <v>USA</v>
      </c>
      <c r="I8" t="str">
        <f>_xlfn.XLOOKUP(D8,Products!$A$1:$A$31,Products!$B$1:$B$31,0)</f>
        <v>Robusta</v>
      </c>
      <c r="J8" t="str">
        <f>_xlfn.XLOOKUP(D8,Products!$A$1:$A$31,Products!$C$1:$C$31,0)</f>
        <v>Dark</v>
      </c>
      <c r="K8" s="5">
        <f>_xlfn.XLOOKUP(D8,Products!$A$1:$A$11,Products!$D$1:$D$11,0)</f>
        <v>2.5</v>
      </c>
      <c r="L8" s="6">
        <f>_xlfn.XLOOKUP(D8,Products!$A$1:$A$31,Products!$E$1:$E$31,0)</f>
        <v>13.99</v>
      </c>
      <c r="M8" s="6">
        <f t="shared" si="0"/>
        <v>279.8</v>
      </c>
      <c r="N8" t="str">
        <f>_xlfn.XLOOKUP(Table1[[#This Row],[Customer ID]],[1]Customers!$A$2:$A$31,[1]Customers!$I$2:$I$31)</f>
        <v>Yes</v>
      </c>
    </row>
    <row r="9" spans="1:14" x14ac:dyDescent="0.3">
      <c r="A9" s="3">
        <v>1008</v>
      </c>
      <c r="B9" s="4">
        <v>45146</v>
      </c>
      <c r="C9" s="3" t="s">
        <v>19</v>
      </c>
      <c r="D9" s="3" t="s">
        <v>20</v>
      </c>
      <c r="E9" s="3">
        <v>4</v>
      </c>
      <c r="F9" t="str">
        <f>_xlfn.XLOOKUP(C9,[1]Customers!$A$1:$A$31,[1]Customers!$B$1:$B$31,0)</f>
        <v>Olivia Chen</v>
      </c>
      <c r="G9">
        <f>_xlfn.XLOOKUP(C9,[1]Customers!$A$1:$A$31,[1]Customers!$C$1:$C$31,0)</f>
        <v>0</v>
      </c>
      <c r="H9" t="str">
        <f>_xlfn.XLOOKUP(C9,[1]Customers!$A$1:$A$31,[1]Customers!$G$1:$G$31,0)</f>
        <v>USA</v>
      </c>
      <c r="I9" t="str">
        <f>_xlfn.XLOOKUP(D9,Products!$A$1:$A$31,Products!$B$1:$B$31,0)</f>
        <v>Arabica</v>
      </c>
      <c r="J9" t="str">
        <f>_xlfn.XLOOKUP(D9,Products!$A$1:$A$31,Products!$C$1:$C$31,0)</f>
        <v>Dark</v>
      </c>
      <c r="K9" s="5">
        <f>_xlfn.XLOOKUP(D9,Products!$A$1:$A$11,Products!$D$1:$D$11,0)</f>
        <v>5</v>
      </c>
      <c r="L9" s="6">
        <f>_xlfn.XLOOKUP(D9,Products!$A$1:$A$31,Products!$E$1:$E$31,0)</f>
        <v>19.989999999999998</v>
      </c>
      <c r="M9" s="6">
        <f t="shared" si="0"/>
        <v>79.959999999999994</v>
      </c>
      <c r="N9" t="str">
        <f>_xlfn.XLOOKUP(Table1[[#This Row],[Customer ID]],[1]Customers!$A$2:$A$31,[1]Customers!$I$2:$I$31)</f>
        <v>No</v>
      </c>
    </row>
    <row r="10" spans="1:14" x14ac:dyDescent="0.3">
      <c r="A10" s="3">
        <v>1009</v>
      </c>
      <c r="B10" s="4">
        <v>45147</v>
      </c>
      <c r="C10" s="3" t="s">
        <v>21</v>
      </c>
      <c r="D10" s="3" t="s">
        <v>22</v>
      </c>
      <c r="E10" s="3">
        <v>9</v>
      </c>
      <c r="F10" t="str">
        <f>_xlfn.XLOOKUP(C10,[1]Customers!$A$1:$A$31,[1]Customers!$B$1:$B$31,0)</f>
        <v>Robert Kim</v>
      </c>
      <c r="G10" t="str">
        <f>_xlfn.XLOOKUP(C10,[1]Customers!$A$1:$A$31,[1]Customers!$C$1:$C$31,0)</f>
        <v>robert@example.com</v>
      </c>
      <c r="H10" t="str">
        <f>_xlfn.XLOOKUP(C10,[1]Customers!$A$1:$A$31,[1]Customers!$G$1:$G$31,0)</f>
        <v>Norway</v>
      </c>
      <c r="I10" t="str">
        <f>_xlfn.XLOOKUP(D10,Products!$A$1:$A$31,Products!$B$1:$B$31,0)</f>
        <v>Arabica</v>
      </c>
      <c r="J10" t="str">
        <f>_xlfn.XLOOKUP(D10,Products!$A$1:$A$31,Products!$C$1:$C$31,0)</f>
        <v>Light</v>
      </c>
      <c r="K10" s="5">
        <f>_xlfn.XLOOKUP(D10,Products!$A$1:$A$11,Products!$D$1:$D$11,0)</f>
        <v>1</v>
      </c>
      <c r="L10" s="6">
        <f>_xlfn.XLOOKUP(D10,Products!$A$1:$A$31,Products!$E$1:$E$31,0)</f>
        <v>25.99</v>
      </c>
      <c r="M10" s="6">
        <f t="shared" si="0"/>
        <v>233.91</v>
      </c>
      <c r="N10" t="str">
        <f>_xlfn.XLOOKUP(Table1[[#This Row],[Customer ID]],[1]Customers!$A$2:$A$31,[1]Customers!$I$2:$I$31)</f>
        <v>Yes</v>
      </c>
    </row>
    <row r="11" spans="1:14" x14ac:dyDescent="0.3">
      <c r="A11" s="3">
        <v>1010</v>
      </c>
      <c r="B11" s="4">
        <v>45148</v>
      </c>
      <c r="C11" s="3" t="s">
        <v>23</v>
      </c>
      <c r="D11" s="3" t="s">
        <v>24</v>
      </c>
      <c r="E11" s="3">
        <v>7</v>
      </c>
      <c r="F11" t="str">
        <f>_xlfn.XLOOKUP(C11,[1]Customers!$A$1:$A$31,[1]Customers!$B$1:$B$31,0)</f>
        <v>Sophia Lee</v>
      </c>
      <c r="G11" t="str">
        <f>_xlfn.XLOOKUP(C11,[1]Customers!$A$1:$A$31,[1]Customers!$C$1:$C$31,0)</f>
        <v>sophia@example.com</v>
      </c>
      <c r="H11" t="str">
        <f>_xlfn.XLOOKUP(C11,[1]Customers!$A$1:$A$31,[1]Customers!$G$1:$G$31,0)</f>
        <v>USA</v>
      </c>
      <c r="I11" t="str">
        <f>_xlfn.XLOOKUP(D11,Products!$A$1:$A$31,Products!$B$1:$B$31,0)</f>
        <v>Espresso</v>
      </c>
      <c r="J11" t="str">
        <f>_xlfn.XLOOKUP(D11,Products!$A$1:$A$31,Products!$C$1:$C$31,0)</f>
        <v>Medium</v>
      </c>
      <c r="K11" s="5">
        <f>_xlfn.XLOOKUP(D11,Products!$A$1:$A$11,Products!$D$1:$D$11,0)</f>
        <v>2.5</v>
      </c>
      <c r="L11" s="6">
        <f>_xlfn.XLOOKUP(D11,Products!$A$1:$A$31,Products!$E$1:$E$31,0)</f>
        <v>15.99</v>
      </c>
      <c r="M11" s="6">
        <f t="shared" si="0"/>
        <v>111.93</v>
      </c>
      <c r="N11" t="str">
        <f>_xlfn.XLOOKUP(Table1[[#This Row],[Customer ID]],[1]Customers!$A$2:$A$31,[1]Customers!$I$2:$I$31)</f>
        <v>No</v>
      </c>
    </row>
    <row r="12" spans="1:14" x14ac:dyDescent="0.3">
      <c r="A12" s="3">
        <v>1011</v>
      </c>
      <c r="B12" s="10">
        <v>45148</v>
      </c>
      <c r="C12" s="3" t="s">
        <v>103</v>
      </c>
      <c r="D12" s="3" t="s">
        <v>123</v>
      </c>
      <c r="E12" s="2">
        <v>8</v>
      </c>
      <c r="F12" t="str">
        <f>_xlfn.XLOOKUP(C12,[1]Customers!$A$1:$A$31,[1]Customers!$B$1:$B$31,0)</f>
        <v>Susan Johnson</v>
      </c>
      <c r="G12" t="str">
        <f>_xlfn.XLOOKUP(C12,[1]Customers!$A$1:$A$31,[1]Customers!$C$1:$C$31,0)</f>
        <v>susan@example.com</v>
      </c>
      <c r="H12" t="str">
        <f>_xlfn.XLOOKUP(C12,[1]Customers!$A$1:$A$31,[1]Customers!$G$1:$G$31,0)</f>
        <v>USA</v>
      </c>
      <c r="I12" t="str">
        <f>_xlfn.XLOOKUP(D12,Products!$A$1:$A$31,Products!$B$1:$B$31,0)</f>
        <v>Arabica</v>
      </c>
      <c r="J12" t="str">
        <f>_xlfn.XLOOKUP(D12,Products!$A$1:$A$31,Products!$C$1:$C$31,0)</f>
        <v>Light</v>
      </c>
      <c r="K12" s="5">
        <f>_xlfn.XLOOKUP(D12,Products!$A$1:$A$11,Products!$D$1:$D$11,0)</f>
        <v>0</v>
      </c>
      <c r="L12" s="6">
        <f>_xlfn.XLOOKUP(D12,Products!$A$1:$A$31,Products!$E$1:$E$31,0)</f>
        <v>19.989999999999998</v>
      </c>
      <c r="M12" s="6">
        <f t="shared" ref="M12:M21" si="1">L12*E12</f>
        <v>159.91999999999999</v>
      </c>
      <c r="N12" t="str">
        <f>_xlfn.XLOOKUP(Table1[[#This Row],[Customer ID]],[1]Customers!$A$2:$A$31,[1]Customers!$I$2:$I$31)</f>
        <v>Yes</v>
      </c>
    </row>
    <row r="13" spans="1:14" x14ac:dyDescent="0.3">
      <c r="A13" s="3">
        <v>1012</v>
      </c>
      <c r="B13" s="10">
        <v>45149</v>
      </c>
      <c r="C13" s="3" t="s">
        <v>104</v>
      </c>
      <c r="D13" s="3" t="s">
        <v>124</v>
      </c>
      <c r="E13" s="2">
        <v>6</v>
      </c>
      <c r="F13" t="str">
        <f>_xlfn.XLOOKUP(C13,[1]Customers!$A$1:$A$31,[1]Customers!$B$1:$B$31,0)</f>
        <v>Robert Davis</v>
      </c>
      <c r="G13" t="str">
        <f>_xlfn.XLOOKUP(C13,[1]Customers!$A$1:$A$31,[1]Customers!$C$1:$C$31,0)</f>
        <v>robert@example.com</v>
      </c>
      <c r="H13" t="str">
        <f>_xlfn.XLOOKUP(C13,[1]Customers!$A$1:$A$31,[1]Customers!$G$1:$G$31,0)</f>
        <v>USA</v>
      </c>
      <c r="I13" t="str">
        <f>_xlfn.XLOOKUP(D13,Products!$A$1:$A$31,Products!$B$1:$B$31,0)</f>
        <v>Robusta</v>
      </c>
      <c r="J13" t="str">
        <f>_xlfn.XLOOKUP(D13,Products!$A$1:$A$31,Products!$C$1:$C$31,0)</f>
        <v>Dark</v>
      </c>
      <c r="K13" s="5">
        <f>_xlfn.XLOOKUP(D13,Products!$A$1:$A$11,Products!$D$1:$D$11,0)</f>
        <v>0</v>
      </c>
      <c r="L13" s="6">
        <f>_xlfn.XLOOKUP(D13,Products!$A$1:$A$31,Products!$E$1:$E$31,0)</f>
        <v>17.489999999999998</v>
      </c>
      <c r="M13" s="6">
        <f t="shared" si="1"/>
        <v>104.94</v>
      </c>
      <c r="N13" t="str">
        <f>_xlfn.XLOOKUP(Table1[[#This Row],[Customer ID]],[1]Customers!$A$2:$A$31,[1]Customers!$I$2:$I$31)</f>
        <v>No</v>
      </c>
    </row>
    <row r="14" spans="1:14" x14ac:dyDescent="0.3">
      <c r="A14" s="3">
        <v>1013</v>
      </c>
      <c r="B14" s="10">
        <v>45150</v>
      </c>
      <c r="C14" s="3" t="s">
        <v>105</v>
      </c>
      <c r="D14" s="3" t="s">
        <v>125</v>
      </c>
      <c r="E14" s="2">
        <v>5</v>
      </c>
      <c r="F14" t="str">
        <f>_xlfn.XLOOKUP(C14,[1]Customers!$A$1:$A$31,[1]Customers!$B$1:$B$31,0)</f>
        <v>Linda Wilson</v>
      </c>
      <c r="G14" t="str">
        <f>_xlfn.XLOOKUP(C14,[1]Customers!$A$1:$A$31,[1]Customers!$C$1:$C$31,0)</f>
        <v>linda@example.com</v>
      </c>
      <c r="H14" t="str">
        <f>_xlfn.XLOOKUP(C14,[1]Customers!$A$1:$A$31,[1]Customers!$G$1:$G$31,0)</f>
        <v>USA</v>
      </c>
      <c r="I14" t="str">
        <f>_xlfn.XLOOKUP(D14,Products!$A$1:$A$31,Products!$B$1:$B$31,0)</f>
        <v>Colombian</v>
      </c>
      <c r="J14" t="str">
        <f>_xlfn.XLOOKUP(D14,Products!$A$1:$A$31,Products!$C$1:$C$31,0)</f>
        <v>Medium</v>
      </c>
      <c r="K14" s="5">
        <f>_xlfn.XLOOKUP(D14,Products!$A$1:$A$11,Products!$D$1:$D$11,0)</f>
        <v>0</v>
      </c>
      <c r="L14" s="6">
        <f>_xlfn.XLOOKUP(D14,Products!$A$1:$A$31,Products!$E$1:$E$31,0)</f>
        <v>14.99</v>
      </c>
      <c r="M14" s="6">
        <f t="shared" si="1"/>
        <v>74.95</v>
      </c>
      <c r="N14" t="str">
        <f>_xlfn.XLOOKUP(Table1[[#This Row],[Customer ID]],[1]Customers!$A$2:$A$31,[1]Customers!$I$2:$I$31)</f>
        <v>Yes</v>
      </c>
    </row>
    <row r="15" spans="1:14" x14ac:dyDescent="0.3">
      <c r="A15" s="3">
        <v>1014</v>
      </c>
      <c r="B15" s="10">
        <v>45151</v>
      </c>
      <c r="C15" s="3" t="s">
        <v>106</v>
      </c>
      <c r="D15" s="3" t="s">
        <v>126</v>
      </c>
      <c r="E15" s="2">
        <v>6</v>
      </c>
      <c r="F15" t="str">
        <f>_xlfn.XLOOKUP(C15,[1]Customers!$A$1:$A$31,[1]Customers!$B$1:$B$31,0)</f>
        <v>William Brown</v>
      </c>
      <c r="G15" t="str">
        <f>_xlfn.XLOOKUP(C15,[1]Customers!$A$1:$A$31,[1]Customers!$C$1:$C$31,0)</f>
        <v>william@example.com</v>
      </c>
      <c r="H15" t="str">
        <f>_xlfn.XLOOKUP(C15,[1]Customers!$A$1:$A$31,[1]Customers!$G$1:$G$31,0)</f>
        <v>USA</v>
      </c>
      <c r="I15" t="str">
        <f>_xlfn.XLOOKUP(D15,Products!$A$1:$A$31,Products!$B$1:$B$31,0)</f>
        <v>Espresso</v>
      </c>
      <c r="J15" t="str">
        <f>_xlfn.XLOOKUP(D15,Products!$A$1:$A$31,Products!$C$1:$C$31,0)</f>
        <v>Dark</v>
      </c>
      <c r="K15" s="5">
        <f>_xlfn.XLOOKUP(D15,Products!$A$1:$A$11,Products!$D$1:$D$11,0)</f>
        <v>0</v>
      </c>
      <c r="L15" s="6">
        <f>_xlfn.XLOOKUP(D15,Products!$A$1:$A$31,Products!$E$1:$E$31,0)</f>
        <v>18.989999999999998</v>
      </c>
      <c r="M15" s="6">
        <f t="shared" si="1"/>
        <v>113.94</v>
      </c>
      <c r="N15" t="str">
        <f>_xlfn.XLOOKUP(Table1[[#This Row],[Customer ID]],[1]Customers!$A$2:$A$31,[1]Customers!$I$2:$I$31)</f>
        <v>No</v>
      </c>
    </row>
    <row r="16" spans="1:14" x14ac:dyDescent="0.3">
      <c r="A16" s="3">
        <v>1015</v>
      </c>
      <c r="B16" s="10">
        <v>45151</v>
      </c>
      <c r="C16" s="3" t="s">
        <v>107</v>
      </c>
      <c r="D16" s="3" t="s">
        <v>127</v>
      </c>
      <c r="E16" s="2">
        <v>4</v>
      </c>
      <c r="F16" t="str">
        <f>_xlfn.XLOOKUP(C16,[1]Customers!$A$1:$A$31,[1]Customers!$B$1:$B$31,0)</f>
        <v>Emily Jones</v>
      </c>
      <c r="G16" t="str">
        <f>_xlfn.XLOOKUP(C16,[1]Customers!$A$1:$A$31,[1]Customers!$C$1:$C$31,0)</f>
        <v>emily@example.com</v>
      </c>
      <c r="H16" t="str">
        <f>_xlfn.XLOOKUP(C16,[1]Customers!$A$1:$A$31,[1]Customers!$G$1:$G$31,0)</f>
        <v>USA</v>
      </c>
      <c r="I16" t="str">
        <f>_xlfn.XLOOKUP(D16,Products!$A$1:$A$31,Products!$B$1:$B$31,0)</f>
        <v>Arabica</v>
      </c>
      <c r="J16" t="str">
        <f>_xlfn.XLOOKUP(D16,Products!$A$1:$A$31,Products!$C$1:$C$31,0)</f>
        <v>Light</v>
      </c>
      <c r="K16" s="5">
        <f>_xlfn.XLOOKUP(D16,Products!$A$1:$A$11,Products!$D$1:$D$11,0)</f>
        <v>0</v>
      </c>
      <c r="L16" s="6">
        <f>_xlfn.XLOOKUP(D16,Products!$A$1:$A$31,Products!$E$1:$E$31,0)</f>
        <v>12.49</v>
      </c>
      <c r="M16" s="6">
        <f t="shared" si="1"/>
        <v>49.96</v>
      </c>
      <c r="N16" t="str">
        <f>_xlfn.XLOOKUP(Table1[[#This Row],[Customer ID]],[1]Customers!$A$2:$A$31,[1]Customers!$I$2:$I$31)</f>
        <v>Yes</v>
      </c>
    </row>
    <row r="17" spans="1:14" x14ac:dyDescent="0.3">
      <c r="A17" s="3">
        <v>1016</v>
      </c>
      <c r="B17" s="10">
        <v>45152</v>
      </c>
      <c r="C17" s="3" t="s">
        <v>108</v>
      </c>
      <c r="D17" s="3" t="s">
        <v>128</v>
      </c>
      <c r="E17" s="2">
        <v>2</v>
      </c>
      <c r="F17" t="str">
        <f>_xlfn.XLOOKUP(C17,[1]Customers!$A$1:$A$31,[1]Customers!$B$1:$B$31,0)</f>
        <v>Michael Smith</v>
      </c>
      <c r="G17" t="str">
        <f>_xlfn.XLOOKUP(C17,[1]Customers!$A$1:$A$31,[1]Customers!$C$1:$C$31,0)</f>
        <v>michael@example.com</v>
      </c>
      <c r="H17" t="str">
        <f>_xlfn.XLOOKUP(C17,[1]Customers!$A$1:$A$31,[1]Customers!$G$1:$G$31,0)</f>
        <v>USA</v>
      </c>
      <c r="I17" t="str">
        <f>_xlfn.XLOOKUP(D17,Products!$A$1:$A$31,Products!$B$1:$B$31,0)</f>
        <v>Robusta</v>
      </c>
      <c r="J17" t="str">
        <f>_xlfn.XLOOKUP(D17,Products!$A$1:$A$31,Products!$C$1:$C$31,0)</f>
        <v>Dark</v>
      </c>
      <c r="K17" s="5">
        <f>_xlfn.XLOOKUP(D17,Products!$A$1:$A$11,Products!$D$1:$D$11,0)</f>
        <v>0</v>
      </c>
      <c r="L17" s="6">
        <f>_xlfn.XLOOKUP(D17,Products!$A$1:$A$31,Products!$E$1:$E$31,0)</f>
        <v>16.989999999999998</v>
      </c>
      <c r="M17" s="6">
        <f t="shared" si="1"/>
        <v>33.979999999999997</v>
      </c>
      <c r="N17" t="str">
        <f>_xlfn.XLOOKUP(Table1[[#This Row],[Customer ID]],[1]Customers!$A$2:$A$31,[1]Customers!$I$2:$I$31)</f>
        <v>Yes</v>
      </c>
    </row>
    <row r="18" spans="1:14" x14ac:dyDescent="0.3">
      <c r="A18" s="3">
        <v>1017</v>
      </c>
      <c r="B18" s="10">
        <v>45152</v>
      </c>
      <c r="C18" s="3" t="s">
        <v>109</v>
      </c>
      <c r="D18" s="3" t="s">
        <v>129</v>
      </c>
      <c r="E18" s="2">
        <v>6</v>
      </c>
      <c r="F18" t="str">
        <f>_xlfn.XLOOKUP(C18,[1]Customers!$A$1:$A$31,[1]Customers!$B$1:$B$31,0)</f>
        <v>Jennifer White</v>
      </c>
      <c r="G18" t="str">
        <f>_xlfn.XLOOKUP(C18,[1]Customers!$A$1:$A$31,[1]Customers!$C$1:$C$31,0)</f>
        <v>jennifer@example.com</v>
      </c>
      <c r="H18" t="str">
        <f>_xlfn.XLOOKUP(C18,[1]Customers!$A$1:$A$31,[1]Customers!$G$1:$G$31,0)</f>
        <v>USA</v>
      </c>
      <c r="I18" t="str">
        <f>_xlfn.XLOOKUP(D18,Products!$A$1:$A$31,Products!$B$1:$B$31,0)</f>
        <v>Colombian</v>
      </c>
      <c r="J18" t="str">
        <f>_xlfn.XLOOKUP(D18,Products!$A$1:$A$31,Products!$C$1:$C$31,0)</f>
        <v>Light</v>
      </c>
      <c r="K18" s="5">
        <f>_xlfn.XLOOKUP(D18,Products!$A$1:$A$11,Products!$D$1:$D$11,0)</f>
        <v>0</v>
      </c>
      <c r="L18" s="6">
        <f>_xlfn.XLOOKUP(D18,Products!$A$1:$A$31,Products!$E$1:$E$31,0)</f>
        <v>13.99</v>
      </c>
      <c r="M18" s="6">
        <f t="shared" si="1"/>
        <v>83.94</v>
      </c>
      <c r="N18" t="str">
        <f>_xlfn.XLOOKUP(Table1[[#This Row],[Customer ID]],[1]Customers!$A$2:$A$31,[1]Customers!$I$2:$I$31)</f>
        <v>No</v>
      </c>
    </row>
    <row r="19" spans="1:14" x14ac:dyDescent="0.3">
      <c r="A19" s="3">
        <v>1018</v>
      </c>
      <c r="B19" s="10">
        <v>45153</v>
      </c>
      <c r="C19" s="3" t="s">
        <v>110</v>
      </c>
      <c r="D19" s="3" t="s">
        <v>130</v>
      </c>
      <c r="E19" s="2">
        <v>4</v>
      </c>
      <c r="F19" t="str">
        <f>_xlfn.XLOOKUP(C19,[1]Customers!$A$1:$A$31,[1]Customers!$B$1:$B$31,0)</f>
        <v>Daniel Taylor</v>
      </c>
      <c r="G19" t="str">
        <f>_xlfn.XLOOKUP(C19,[1]Customers!$A$1:$A$31,[1]Customers!$C$1:$C$31,0)</f>
        <v>daniel@example.com</v>
      </c>
      <c r="H19" t="str">
        <f>_xlfn.XLOOKUP(C19,[1]Customers!$A$1:$A$31,[1]Customers!$G$1:$G$31,0)</f>
        <v>USA</v>
      </c>
      <c r="I19" t="str">
        <f>_xlfn.XLOOKUP(D19,Products!$A$1:$A$31,Products!$B$1:$B$31,0)</f>
        <v>Espresso</v>
      </c>
      <c r="J19" t="str">
        <f>_xlfn.XLOOKUP(D19,Products!$A$1:$A$31,Products!$C$1:$C$31,0)</f>
        <v>Medium</v>
      </c>
      <c r="K19" s="5">
        <f>_xlfn.XLOOKUP(D19,Products!$A$1:$A$11,Products!$D$1:$D$11,0)</f>
        <v>0</v>
      </c>
      <c r="L19" s="6">
        <f>_xlfn.XLOOKUP(D19,Products!$A$1:$A$31,Products!$E$1:$E$31,0)</f>
        <v>14.49</v>
      </c>
      <c r="M19" s="6">
        <f t="shared" si="1"/>
        <v>57.96</v>
      </c>
      <c r="N19" t="str">
        <f>_xlfn.XLOOKUP(Table1[[#This Row],[Customer ID]],[1]Customers!$A$2:$A$31,[1]Customers!$I$2:$I$31)</f>
        <v>Yes</v>
      </c>
    </row>
    <row r="20" spans="1:14" x14ac:dyDescent="0.3">
      <c r="A20" s="3">
        <v>1019</v>
      </c>
      <c r="B20" s="10">
        <v>45153</v>
      </c>
      <c r="C20" s="3" t="s">
        <v>111</v>
      </c>
      <c r="D20" s="3" t="s">
        <v>131</v>
      </c>
      <c r="E20" s="2">
        <v>1</v>
      </c>
      <c r="F20" t="str">
        <f>_xlfn.XLOOKUP(C20,[1]Customers!$A$1:$A$31,[1]Customers!$B$1:$B$31,0)</f>
        <v>Sarah Johnson</v>
      </c>
      <c r="G20" t="str">
        <f>_xlfn.XLOOKUP(C20,[1]Customers!$A$1:$A$31,[1]Customers!$C$1:$C$31,0)</f>
        <v>sarah@example.com</v>
      </c>
      <c r="H20" t="str">
        <f>_xlfn.XLOOKUP(C20,[1]Customers!$A$1:$A$31,[1]Customers!$G$1:$G$31,0)</f>
        <v>USA</v>
      </c>
      <c r="I20" t="str">
        <f>_xlfn.XLOOKUP(D20,Products!$A$1:$A$31,Products!$B$1:$B$31,0)</f>
        <v>Arabica</v>
      </c>
      <c r="J20" t="str">
        <f>_xlfn.XLOOKUP(D20,Products!$A$1:$A$31,Products!$C$1:$C$31,0)</f>
        <v>Light</v>
      </c>
      <c r="K20" s="5">
        <f>_xlfn.XLOOKUP(D20,Products!$A$1:$A$11,Products!$D$1:$D$11,0)</f>
        <v>0</v>
      </c>
      <c r="L20" s="6">
        <f>_xlfn.XLOOKUP(D20,Products!$A$1:$A$31,Products!$E$1:$E$31,0)</f>
        <v>15.99</v>
      </c>
      <c r="M20" s="6">
        <f t="shared" si="1"/>
        <v>15.99</v>
      </c>
      <c r="N20" t="str">
        <f>_xlfn.XLOOKUP(Table1[[#This Row],[Customer ID]],[1]Customers!$A$2:$A$31,[1]Customers!$I$2:$I$31)</f>
        <v>Yes</v>
      </c>
    </row>
    <row r="21" spans="1:14" x14ac:dyDescent="0.3">
      <c r="A21" s="3">
        <v>1020</v>
      </c>
      <c r="B21" s="10">
        <v>45154</v>
      </c>
      <c r="C21" s="3" t="s">
        <v>112</v>
      </c>
      <c r="D21" s="3" t="s">
        <v>132</v>
      </c>
      <c r="E21" s="2">
        <v>5</v>
      </c>
      <c r="F21" t="str">
        <f>_xlfn.XLOOKUP(C21,[1]Customers!$A$1:$A$31,[1]Customers!$B$1:$B$31,0)</f>
        <v>James Wilson</v>
      </c>
      <c r="G21" t="str">
        <f>_xlfn.XLOOKUP(C21,[1]Customers!$A$1:$A$31,[1]Customers!$C$1:$C$31,0)</f>
        <v>james@example.com</v>
      </c>
      <c r="H21" t="str">
        <f>_xlfn.XLOOKUP(C21,[1]Customers!$A$1:$A$31,[1]Customers!$G$1:$G$31,0)</f>
        <v>USA</v>
      </c>
      <c r="I21" t="str">
        <f>_xlfn.XLOOKUP(D21,Products!$A$1:$A$31,Products!$B$1:$B$31,0)</f>
        <v>Robusta</v>
      </c>
      <c r="J21" t="str">
        <f>_xlfn.XLOOKUP(D21,Products!$A$1:$A$31,Products!$C$1:$C$31,0)</f>
        <v>Dark</v>
      </c>
      <c r="K21" s="5">
        <f>_xlfn.XLOOKUP(D21,Products!$A$1:$A$11,Products!$D$1:$D$11,0)</f>
        <v>0</v>
      </c>
      <c r="L21" s="6">
        <f>_xlfn.XLOOKUP(D21,Products!$A$1:$A$31,Products!$E$1:$E$31,0)</f>
        <v>17.489999999999998</v>
      </c>
      <c r="M21" s="6">
        <f t="shared" si="1"/>
        <v>87.449999999999989</v>
      </c>
      <c r="N21" t="str">
        <f>_xlfn.XLOOKUP(Table1[[#This Row],[Customer ID]],[1]Customers!$A$2:$A$31,[1]Customers!$I$2:$I$31)</f>
        <v>No</v>
      </c>
    </row>
    <row r="22" spans="1:14" x14ac:dyDescent="0.3">
      <c r="A22" s="3">
        <v>1021</v>
      </c>
      <c r="B22" s="10">
        <v>45154</v>
      </c>
      <c r="C22" s="3" t="s">
        <v>113</v>
      </c>
      <c r="D22" s="3" t="s">
        <v>133</v>
      </c>
      <c r="E22" s="2">
        <v>7</v>
      </c>
      <c r="F22" t="str">
        <f>_xlfn.XLOOKUP(C22,[1]Customers!$A$1:$A$31,[1]Customers!$B$1:$B$31,0)</f>
        <v>Karen Davis</v>
      </c>
      <c r="G22" t="str">
        <f>_xlfn.XLOOKUP(C22,[1]Customers!$A$1:$A$31,[1]Customers!$C$1:$C$31,0)</f>
        <v>karen@example.com</v>
      </c>
      <c r="H22" t="str">
        <f>_xlfn.XLOOKUP(C22,[1]Customers!$A$1:$A$31,[1]Customers!$G$1:$G$31,0)</f>
        <v>Norway</v>
      </c>
      <c r="I22" t="str">
        <f>_xlfn.XLOOKUP(D22,Products!$A$1:$A$31,Products!$B$1:$B$31,0)</f>
        <v>Colombian</v>
      </c>
      <c r="J22" t="str">
        <f>_xlfn.XLOOKUP(D22,Products!$A$1:$A$31,Products!$C$1:$C$31,0)</f>
        <v>Medium</v>
      </c>
      <c r="K22" s="5">
        <f>_xlfn.XLOOKUP(D22,Products!$A$1:$A$11,Products!$D$1:$D$11,0)</f>
        <v>0</v>
      </c>
      <c r="L22" s="6">
        <f>_xlfn.XLOOKUP(D22,Products!$A$1:$A$31,Products!$E$1:$E$31,0)</f>
        <v>12.99</v>
      </c>
      <c r="M22" s="6">
        <f t="shared" ref="M22:M30" si="2">L22*E22</f>
        <v>90.93</v>
      </c>
      <c r="N22" t="str">
        <f>_xlfn.XLOOKUP(Table1[[#This Row],[Customer ID]],[1]Customers!$A$2:$A$31,[1]Customers!$I$2:$I$31)</f>
        <v>Yes</v>
      </c>
    </row>
    <row r="23" spans="1:14" x14ac:dyDescent="0.3">
      <c r="A23" s="3">
        <v>1022</v>
      </c>
      <c r="B23" s="10">
        <v>45155</v>
      </c>
      <c r="C23" s="3" t="s">
        <v>114</v>
      </c>
      <c r="D23" s="3" t="s">
        <v>134</v>
      </c>
      <c r="E23" s="2">
        <v>5</v>
      </c>
      <c r="F23" t="str">
        <f>_xlfn.XLOOKUP(C23,[1]Customers!$A$1:$A$31,[1]Customers!$B$1:$B$31,0)</f>
        <v>Richard Brown</v>
      </c>
      <c r="G23" t="str">
        <f>_xlfn.XLOOKUP(C23,[1]Customers!$A$1:$A$31,[1]Customers!$C$1:$C$31,0)</f>
        <v>richard@example.com</v>
      </c>
      <c r="H23" t="str">
        <f>_xlfn.XLOOKUP(C23,[1]Customers!$A$1:$A$31,[1]Customers!$G$1:$G$31,0)</f>
        <v>USA</v>
      </c>
      <c r="I23" t="str">
        <f>_xlfn.XLOOKUP(D23,Products!$A$1:$A$31,Products!$B$1:$B$31,0)</f>
        <v>Espresso</v>
      </c>
      <c r="J23" t="str">
        <f>_xlfn.XLOOKUP(D23,Products!$A$1:$A$31,Products!$C$1:$C$31,0)</f>
        <v>Dark</v>
      </c>
      <c r="K23" s="5">
        <f>_xlfn.XLOOKUP(D23,Products!$A$1:$A$11,Products!$D$1:$D$11,0)</f>
        <v>0</v>
      </c>
      <c r="L23" s="6">
        <f>_xlfn.XLOOKUP(D23,Products!$A$1:$A$31,Products!$E$1:$E$31,0)</f>
        <v>13.49</v>
      </c>
      <c r="M23" s="6">
        <f t="shared" si="2"/>
        <v>67.45</v>
      </c>
      <c r="N23" t="str">
        <f>_xlfn.XLOOKUP(Table1[[#This Row],[Customer ID]],[1]Customers!$A$2:$A$31,[1]Customers!$I$2:$I$31)</f>
        <v>Yes</v>
      </c>
    </row>
    <row r="24" spans="1:14" x14ac:dyDescent="0.3">
      <c r="A24" s="3">
        <v>1023</v>
      </c>
      <c r="B24" s="10">
        <v>45156</v>
      </c>
      <c r="C24" s="3" t="s">
        <v>115</v>
      </c>
      <c r="D24" s="3" t="s">
        <v>135</v>
      </c>
      <c r="E24" s="2">
        <v>7</v>
      </c>
      <c r="F24" t="str">
        <f>_xlfn.XLOOKUP(C24,[1]Customers!$A$1:$A$31,[1]Customers!$B$1:$B$31,0)</f>
        <v>Susan Smith</v>
      </c>
      <c r="G24" t="str">
        <f>_xlfn.XLOOKUP(C24,[1]Customers!$A$1:$A$31,[1]Customers!$C$1:$C$31,0)</f>
        <v>susansmith@example.com</v>
      </c>
      <c r="H24" t="str">
        <f>_xlfn.XLOOKUP(C24,[1]Customers!$A$1:$A$31,[1]Customers!$G$1:$G$31,0)</f>
        <v>USA</v>
      </c>
      <c r="I24" t="str">
        <f>_xlfn.XLOOKUP(D24,Products!$A$1:$A$31,Products!$B$1:$B$31,0)</f>
        <v>Arabica</v>
      </c>
      <c r="J24" t="str">
        <f>_xlfn.XLOOKUP(D24,Products!$A$1:$A$31,Products!$C$1:$C$31,0)</f>
        <v>Light</v>
      </c>
      <c r="K24" s="5">
        <f>_xlfn.XLOOKUP(D24,Products!$A$1:$A$11,Products!$D$1:$D$11,0)</f>
        <v>0</v>
      </c>
      <c r="L24" s="6">
        <f>_xlfn.XLOOKUP(D24,Products!$A$1:$A$31,Products!$E$1:$E$31,0)</f>
        <v>19.989999999999998</v>
      </c>
      <c r="M24" s="6">
        <f t="shared" si="2"/>
        <v>139.92999999999998</v>
      </c>
      <c r="N24" t="str">
        <f>_xlfn.XLOOKUP(Table1[[#This Row],[Customer ID]],[1]Customers!$A$2:$A$31,[1]Customers!$I$2:$I$31)</f>
        <v>No</v>
      </c>
    </row>
    <row r="25" spans="1:14" x14ac:dyDescent="0.3">
      <c r="A25" s="3">
        <v>1024</v>
      </c>
      <c r="B25" s="10">
        <v>45156</v>
      </c>
      <c r="C25" s="3" t="s">
        <v>116</v>
      </c>
      <c r="D25" s="3" t="s">
        <v>136</v>
      </c>
      <c r="E25" s="2">
        <v>12</v>
      </c>
      <c r="F25" t="str">
        <f>_xlfn.XLOOKUP(C25,[1]Customers!$A$1:$A$31,[1]Customers!$B$1:$B$31,0)</f>
        <v>Thomas Johnson</v>
      </c>
      <c r="G25" t="str">
        <f>_xlfn.XLOOKUP(C25,[1]Customers!$A$1:$A$31,[1]Customers!$C$1:$C$31,0)</f>
        <v>thomas@example.com</v>
      </c>
      <c r="H25" t="str">
        <f>_xlfn.XLOOKUP(C25,[1]Customers!$A$1:$A$31,[1]Customers!$G$1:$G$31,0)</f>
        <v>USA</v>
      </c>
      <c r="I25" t="str">
        <f>_xlfn.XLOOKUP(D25,Products!$A$1:$A$31,Products!$B$1:$B$31,0)</f>
        <v>Robusta</v>
      </c>
      <c r="J25" t="str">
        <f>_xlfn.XLOOKUP(D25,Products!$A$1:$A$31,Products!$C$1:$C$31,0)</f>
        <v>Medium</v>
      </c>
      <c r="K25" s="5">
        <f>_xlfn.XLOOKUP(D25,Products!$A$1:$A$11,Products!$D$1:$D$11,0)</f>
        <v>0</v>
      </c>
      <c r="L25" s="6">
        <f>_xlfn.XLOOKUP(D25,Products!$A$1:$A$31,Products!$E$1:$E$31,0)</f>
        <v>15.99</v>
      </c>
      <c r="M25" s="6">
        <f t="shared" si="2"/>
        <v>191.88</v>
      </c>
      <c r="N25" t="str">
        <f>_xlfn.XLOOKUP(Table1[[#This Row],[Customer ID]],[1]Customers!$A$2:$A$31,[1]Customers!$I$2:$I$31)</f>
        <v>Yes</v>
      </c>
    </row>
    <row r="26" spans="1:14" x14ac:dyDescent="0.3">
      <c r="A26" s="3">
        <v>1025</v>
      </c>
      <c r="B26" s="10">
        <v>45157</v>
      </c>
      <c r="C26" s="3" t="s">
        <v>117</v>
      </c>
      <c r="D26" s="3" t="s">
        <v>137</v>
      </c>
      <c r="E26" s="2">
        <v>11</v>
      </c>
      <c r="F26" t="str">
        <f>_xlfn.XLOOKUP(C26,[1]Customers!$A$1:$A$31,[1]Customers!$B$1:$B$31,0)</f>
        <v>Jessica Wilson</v>
      </c>
      <c r="G26" t="str">
        <f>_xlfn.XLOOKUP(C26,[1]Customers!$A$1:$A$31,[1]Customers!$C$1:$C$31,0)</f>
        <v>jessica@example.com</v>
      </c>
      <c r="H26" t="str">
        <f>_xlfn.XLOOKUP(C26,[1]Customers!$A$1:$A$31,[1]Customers!$G$1:$G$31,0)</f>
        <v>USA</v>
      </c>
      <c r="I26" t="str">
        <f>_xlfn.XLOOKUP(D26,Products!$A$1:$A$31,Products!$B$1:$B$31,0)</f>
        <v>Colombian</v>
      </c>
      <c r="J26" t="str">
        <f>_xlfn.XLOOKUP(D26,Products!$A$1:$A$31,Products!$C$1:$C$31,0)</f>
        <v>Light</v>
      </c>
      <c r="K26" s="5">
        <f>_xlfn.XLOOKUP(D26,Products!$A$1:$A$11,Products!$D$1:$D$11,0)</f>
        <v>0</v>
      </c>
      <c r="L26" s="6">
        <f>_xlfn.XLOOKUP(D26,Products!$A$1:$A$31,Products!$E$1:$E$31,0)</f>
        <v>12.99</v>
      </c>
      <c r="M26" s="6">
        <f t="shared" si="2"/>
        <v>142.89000000000001</v>
      </c>
      <c r="N26" t="str">
        <f>_xlfn.XLOOKUP(Table1[[#This Row],[Customer ID]],[1]Customers!$A$2:$A$31,[1]Customers!$I$2:$I$31)</f>
        <v>Yes</v>
      </c>
    </row>
    <row r="27" spans="1:14" x14ac:dyDescent="0.3">
      <c r="A27" s="3">
        <v>1026</v>
      </c>
      <c r="B27" s="10">
        <v>45157</v>
      </c>
      <c r="C27" s="3" t="s">
        <v>118</v>
      </c>
      <c r="D27" s="3" t="s">
        <v>138</v>
      </c>
      <c r="E27" s="2">
        <v>1</v>
      </c>
      <c r="F27" t="str">
        <f>_xlfn.XLOOKUP(C27,[1]Customers!$A$1:$A$31,[1]Customers!$B$1:$B$31,0)</f>
        <v>Christopher Davis</v>
      </c>
      <c r="G27" t="str">
        <f>_xlfn.XLOOKUP(C27,[1]Customers!$A$1:$A$31,[1]Customers!$C$1:$C$31,0)</f>
        <v>christopher@example.com</v>
      </c>
      <c r="H27" t="str">
        <f>_xlfn.XLOOKUP(C27,[1]Customers!$A$1:$A$31,[1]Customers!$G$1:$G$31,0)</f>
        <v>Ireland</v>
      </c>
      <c r="I27" t="str">
        <f>_xlfn.XLOOKUP(D27,Products!$A$1:$A$31,Products!$B$1:$B$31,0)</f>
        <v>Espresso</v>
      </c>
      <c r="J27" t="str">
        <f>_xlfn.XLOOKUP(D27,Products!$A$1:$A$31,Products!$C$1:$C$31,0)</f>
        <v>Dark</v>
      </c>
      <c r="K27" s="5">
        <f>_xlfn.XLOOKUP(D27,Products!$A$1:$A$11,Products!$D$1:$D$11,0)</f>
        <v>0</v>
      </c>
      <c r="L27" s="6">
        <f>_xlfn.XLOOKUP(D27,Products!$A$1:$A$31,Products!$E$1:$E$31,0)</f>
        <v>16.489999999999998</v>
      </c>
      <c r="M27" s="6">
        <f t="shared" si="2"/>
        <v>16.489999999999998</v>
      </c>
      <c r="N27" t="str">
        <f>_xlfn.XLOOKUP(Table1[[#This Row],[Customer ID]],[1]Customers!$A$2:$A$31,[1]Customers!$I$2:$I$31)</f>
        <v>No</v>
      </c>
    </row>
    <row r="28" spans="1:14" x14ac:dyDescent="0.3">
      <c r="A28" s="3">
        <v>1027</v>
      </c>
      <c r="B28" s="10">
        <v>45157</v>
      </c>
      <c r="C28" s="3" t="s">
        <v>119</v>
      </c>
      <c r="D28" s="3" t="s">
        <v>139</v>
      </c>
      <c r="E28" s="2">
        <v>4</v>
      </c>
      <c r="F28" t="str">
        <f>_xlfn.XLOOKUP(C28,[1]Customers!$A$1:$A$31,[1]Customers!$B$1:$B$31,0)</f>
        <v>Elizabeth Brown</v>
      </c>
      <c r="G28" t="str">
        <f>_xlfn.XLOOKUP(C28,[1]Customers!$A$1:$A$31,[1]Customers!$C$1:$C$31,0)</f>
        <v>elizabeth@example.com</v>
      </c>
      <c r="H28" t="str">
        <f>_xlfn.XLOOKUP(C28,[1]Customers!$A$1:$A$31,[1]Customers!$G$1:$G$31,0)</f>
        <v>Ireland</v>
      </c>
      <c r="I28" t="str">
        <f>_xlfn.XLOOKUP(D28,Products!$A$1:$A$31,Products!$B$1:$B$31,0)</f>
        <v>Arabica</v>
      </c>
      <c r="J28" t="str">
        <f>_xlfn.XLOOKUP(D28,Products!$A$1:$A$31,Products!$C$1:$C$31,0)</f>
        <v>Medium</v>
      </c>
      <c r="K28" s="5">
        <f>_xlfn.XLOOKUP(D28,Products!$A$1:$A$11,Products!$D$1:$D$11,0)</f>
        <v>0</v>
      </c>
      <c r="L28" s="6">
        <f>_xlfn.XLOOKUP(D28,Products!$A$1:$A$31,Products!$E$1:$E$31,0)</f>
        <v>14.99</v>
      </c>
      <c r="M28" s="6">
        <f t="shared" si="2"/>
        <v>59.96</v>
      </c>
      <c r="N28" t="str">
        <f>_xlfn.XLOOKUP(Table1[[#This Row],[Customer ID]],[1]Customers!$A$2:$A$31,[1]Customers!$I$2:$I$31)</f>
        <v>Yes</v>
      </c>
    </row>
    <row r="29" spans="1:14" x14ac:dyDescent="0.3">
      <c r="A29" s="3">
        <v>1028</v>
      </c>
      <c r="B29" s="10">
        <v>45158</v>
      </c>
      <c r="C29" s="3" t="s">
        <v>120</v>
      </c>
      <c r="D29" s="3" t="s">
        <v>140</v>
      </c>
      <c r="E29" s="2">
        <v>5</v>
      </c>
      <c r="F29" t="str">
        <f>_xlfn.XLOOKUP(C29,[1]Customers!$A$1:$A$31,[1]Customers!$B$1:$B$31,0)</f>
        <v>Matthew Johnson</v>
      </c>
      <c r="G29" t="str">
        <f>_xlfn.XLOOKUP(C29,[1]Customers!$A$1:$A$31,[1]Customers!$C$1:$C$31,0)</f>
        <v>matthew@example.com</v>
      </c>
      <c r="H29" t="str">
        <f>_xlfn.XLOOKUP(C29,[1]Customers!$A$1:$A$31,[1]Customers!$G$1:$G$31,0)</f>
        <v>USA</v>
      </c>
      <c r="I29" t="str">
        <f>_xlfn.XLOOKUP(D29,Products!$A$1:$A$31,Products!$B$1:$B$31,0)</f>
        <v>Robusta</v>
      </c>
      <c r="J29" t="str">
        <f>_xlfn.XLOOKUP(D29,Products!$A$1:$A$31,Products!$C$1:$C$31,0)</f>
        <v>Light</v>
      </c>
      <c r="K29" s="5">
        <f>_xlfn.XLOOKUP(D29,Products!$A$1:$A$11,Products!$D$1:$D$11,0)</f>
        <v>0</v>
      </c>
      <c r="L29" s="6">
        <f>_xlfn.XLOOKUP(D29,Products!$A$1:$A$31,Products!$E$1:$E$31,0)</f>
        <v>13.49</v>
      </c>
      <c r="M29" s="6">
        <f t="shared" si="2"/>
        <v>67.45</v>
      </c>
      <c r="N29" t="str">
        <f>_xlfn.XLOOKUP(Table1[[#This Row],[Customer ID]],[1]Customers!$A$2:$A$31,[1]Customers!$I$2:$I$31)</f>
        <v>Yes</v>
      </c>
    </row>
    <row r="30" spans="1:14" x14ac:dyDescent="0.3">
      <c r="A30" s="3">
        <v>1029</v>
      </c>
      <c r="B30" s="10">
        <v>45159</v>
      </c>
      <c r="C30" s="3" t="s">
        <v>121</v>
      </c>
      <c r="D30" s="3" t="s">
        <v>141</v>
      </c>
      <c r="E30" s="2">
        <v>1</v>
      </c>
      <c r="F30" t="str">
        <f>_xlfn.XLOOKUP(C30,[1]Customers!$A$1:$A$31,[1]Customers!$B$1:$B$31,0)</f>
        <v>Amanda Wilson</v>
      </c>
      <c r="G30" t="str">
        <f>_xlfn.XLOOKUP(C30,[1]Customers!$A$1:$A$31,[1]Customers!$C$1:$C$31,0)</f>
        <v>amanda@example.com</v>
      </c>
      <c r="H30" t="str">
        <f>_xlfn.XLOOKUP(C30,[1]Customers!$A$1:$A$31,[1]Customers!$G$1:$G$31,0)</f>
        <v>USA</v>
      </c>
      <c r="I30" t="str">
        <f>_xlfn.XLOOKUP(D30,Products!$A$1:$A$31,Products!$B$1:$B$31,0)</f>
        <v>Colombian</v>
      </c>
      <c r="J30" t="str">
        <f>_xlfn.XLOOKUP(D30,Products!$A$1:$A$31,Products!$C$1:$C$31,0)</f>
        <v>Dark</v>
      </c>
      <c r="K30" s="5">
        <f>_xlfn.XLOOKUP(D30,Products!$A$1:$A$11,Products!$D$1:$D$11,0)</f>
        <v>0</v>
      </c>
      <c r="L30" s="6">
        <f>_xlfn.XLOOKUP(D30,Products!$A$1:$A$31,Products!$E$1:$E$31,0)</f>
        <v>15.49</v>
      </c>
      <c r="M30" s="6">
        <f t="shared" si="2"/>
        <v>15.49</v>
      </c>
      <c r="N30" t="str">
        <f>_xlfn.XLOOKUP(Table1[[#This Row],[Customer ID]],[1]Customers!$A$2:$A$31,[1]Customers!$I$2:$I$31)</f>
        <v>No</v>
      </c>
    </row>
    <row r="31" spans="1:14" x14ac:dyDescent="0.3">
      <c r="A31" s="3">
        <v>1030</v>
      </c>
      <c r="B31" s="10">
        <v>45159</v>
      </c>
      <c r="C31" s="3" t="s">
        <v>122</v>
      </c>
      <c r="D31" s="3" t="s">
        <v>142</v>
      </c>
      <c r="E31" s="2">
        <v>3</v>
      </c>
      <c r="F31" t="str">
        <f>_xlfn.XLOOKUP(C31,[1]Customers!$A$1:$A$31,[1]Customers!$B$1:$B$31,0)</f>
        <v>Andrew Smith</v>
      </c>
      <c r="G31" t="str">
        <f>_xlfn.XLOOKUP(C31,[1]Customers!$A$1:$A$31,[1]Customers!$C$1:$C$31,0)</f>
        <v>andrew@example.com</v>
      </c>
      <c r="H31" t="str">
        <f>_xlfn.XLOOKUP(C31,[1]Customers!$A$1:$A$31,[1]Customers!$G$1:$G$31,0)</f>
        <v>USA</v>
      </c>
      <c r="I31" t="str">
        <f>_xlfn.XLOOKUP(D31,Products!$A$1:$A$31,Products!$B$1:$B$31,0)</f>
        <v>Espresso</v>
      </c>
      <c r="J31" t="str">
        <f>_xlfn.XLOOKUP(D31,Products!$A$1:$A$31,Products!$C$1:$C$31,0)</f>
        <v>Medium</v>
      </c>
      <c r="K31" s="5">
        <f>_xlfn.XLOOKUP(D31,Products!$A$1:$A$11,Products!$D$1:$D$11,0)</f>
        <v>0</v>
      </c>
      <c r="L31" s="6">
        <f>_xlfn.XLOOKUP(D31,Products!$A$1:$A$31,Products!$E$1:$E$31,0)</f>
        <v>14.99</v>
      </c>
      <c r="M31" s="6">
        <f>L31*E31</f>
        <v>44.97</v>
      </c>
      <c r="N31" t="str">
        <f>_xlfn.XLOOKUP(Table1[[#This Row],[Customer ID]],[1]Customers!$A$2:$A$31,[1]Customers!$I$2:$I$31)</f>
        <v>Yes</v>
      </c>
    </row>
  </sheetData>
  <phoneticPr fontId="4"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634ED-48E6-5C41-BC25-6652BA1B6899}">
  <dimension ref="A3:E5"/>
  <sheetViews>
    <sheetView workbookViewId="0">
      <selection activeCell="D19" sqref="D19"/>
    </sheetView>
  </sheetViews>
  <sheetFormatPr defaultColWidth="11.19921875" defaultRowHeight="15.6" x14ac:dyDescent="0.3"/>
  <cols>
    <col min="1" max="1" width="12.796875" bestFit="1" customWidth="1"/>
    <col min="2" max="2" width="13.5" bestFit="1" customWidth="1"/>
    <col min="3" max="3" width="7.296875" bestFit="1" customWidth="1"/>
    <col min="4" max="4" width="9.796875" bestFit="1" customWidth="1"/>
    <col min="5" max="5" width="7.796875" bestFit="1" customWidth="1"/>
    <col min="6" max="6" width="2.19921875" bestFit="1" customWidth="1"/>
  </cols>
  <sheetData>
    <row r="3" spans="1:5" x14ac:dyDescent="0.3">
      <c r="A3" s="7" t="s">
        <v>102</v>
      </c>
      <c r="B3" s="7" t="s">
        <v>83</v>
      </c>
    </row>
    <row r="4" spans="1:5" x14ac:dyDescent="0.3">
      <c r="A4" s="7" t="s">
        <v>1</v>
      </c>
      <c r="B4" t="s">
        <v>89</v>
      </c>
      <c r="C4" t="s">
        <v>91</v>
      </c>
      <c r="D4" t="s">
        <v>95</v>
      </c>
      <c r="E4" t="s">
        <v>93</v>
      </c>
    </row>
    <row r="5" spans="1:5" x14ac:dyDescent="0.3">
      <c r="A5" s="8" t="s">
        <v>101</v>
      </c>
      <c r="B5" s="9">
        <v>542.64</v>
      </c>
      <c r="C5" s="9">
        <v>834.57999999999993</v>
      </c>
      <c r="D5" s="9">
        <v>989.99000000000012</v>
      </c>
      <c r="E5" s="9">
        <v>1145.3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D61F5-4048-2142-A7D7-260CE20B4DC4}">
  <dimension ref="A3:B6"/>
  <sheetViews>
    <sheetView workbookViewId="0">
      <selection activeCell="A3" sqref="A3"/>
    </sheetView>
  </sheetViews>
  <sheetFormatPr defaultColWidth="11.19921875" defaultRowHeight="15.6" x14ac:dyDescent="0.3"/>
  <cols>
    <col min="1" max="1" width="10" bestFit="1" customWidth="1"/>
    <col min="2" max="2" width="11.796875" bestFit="1" customWidth="1"/>
    <col min="3" max="3" width="9.796875" bestFit="1" customWidth="1"/>
    <col min="4" max="4" width="8.296875" bestFit="1" customWidth="1"/>
    <col min="5" max="5" width="7.796875" bestFit="1" customWidth="1"/>
    <col min="6" max="6" width="2.19921875" bestFit="1" customWidth="1"/>
  </cols>
  <sheetData>
    <row r="3" spans="1:2" x14ac:dyDescent="0.3">
      <c r="A3" s="7" t="s">
        <v>30</v>
      </c>
      <c r="B3" t="s">
        <v>102</v>
      </c>
    </row>
    <row r="4" spans="1:2" x14ac:dyDescent="0.3">
      <c r="A4" t="s">
        <v>99</v>
      </c>
      <c r="B4" s="9">
        <v>276.37</v>
      </c>
    </row>
    <row r="5" spans="1:2" x14ac:dyDescent="0.3">
      <c r="A5" t="s">
        <v>100</v>
      </c>
      <c r="B5" s="9">
        <v>324.84000000000003</v>
      </c>
    </row>
    <row r="6" spans="1:2" x14ac:dyDescent="0.3">
      <c r="A6" t="s">
        <v>37</v>
      </c>
      <c r="B6" s="9">
        <v>2911.2999999999988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9AAE0-1889-114C-B70B-3A538BF6C279}">
  <dimension ref="A3:B8"/>
  <sheetViews>
    <sheetView workbookViewId="0">
      <selection activeCell="A3" sqref="A3"/>
    </sheetView>
  </sheetViews>
  <sheetFormatPr defaultColWidth="11.19921875" defaultRowHeight="15.6" x14ac:dyDescent="0.3"/>
  <cols>
    <col min="1" max="1" width="17" bestFit="1" customWidth="1"/>
    <col min="2" max="2" width="11.796875" bestFit="1" customWidth="1"/>
    <col min="3" max="3" width="9.796875" bestFit="1" customWidth="1"/>
    <col min="4" max="4" width="8.296875" bestFit="1" customWidth="1"/>
    <col min="5" max="5" width="7.796875" bestFit="1" customWidth="1"/>
    <col min="6" max="6" width="2.19921875" bestFit="1" customWidth="1"/>
  </cols>
  <sheetData>
    <row r="3" spans="1:2" x14ac:dyDescent="0.3">
      <c r="A3" s="7" t="s">
        <v>25</v>
      </c>
      <c r="B3" t="s">
        <v>102</v>
      </c>
    </row>
    <row r="4" spans="1:2" x14ac:dyDescent="0.3">
      <c r="A4" t="s">
        <v>196</v>
      </c>
      <c r="B4" s="9">
        <v>191.88</v>
      </c>
    </row>
    <row r="5" spans="1:2" x14ac:dyDescent="0.3">
      <c r="A5" t="s">
        <v>45</v>
      </c>
      <c r="B5" s="9">
        <v>199.92</v>
      </c>
    </row>
    <row r="6" spans="1:2" x14ac:dyDescent="0.3">
      <c r="A6" t="s">
        <v>73</v>
      </c>
      <c r="B6" s="9">
        <v>233.91</v>
      </c>
    </row>
    <row r="7" spans="1:2" x14ac:dyDescent="0.3">
      <c r="A7" t="s">
        <v>64</v>
      </c>
      <c r="B7" s="9">
        <v>279.8</v>
      </c>
    </row>
    <row r="8" spans="1:2" x14ac:dyDescent="0.3">
      <c r="A8" t="s">
        <v>59</v>
      </c>
      <c r="B8" s="9">
        <v>449.84999999999997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C100D-E9FD-DC45-81AE-492391017827}">
  <dimension ref="A1:I31"/>
  <sheetViews>
    <sheetView zoomScale="130" zoomScaleNormal="130" workbookViewId="0">
      <selection activeCell="G29" sqref="G29"/>
    </sheetView>
  </sheetViews>
  <sheetFormatPr defaultColWidth="11.19921875" defaultRowHeight="15.6" x14ac:dyDescent="0.3"/>
  <cols>
    <col min="2" max="2" width="14.796875" bestFit="1" customWidth="1"/>
    <col min="3" max="3" width="20.796875" bestFit="1" customWidth="1"/>
    <col min="4" max="4" width="13.296875" bestFit="1" customWidth="1"/>
    <col min="5" max="5" width="14.796875" bestFit="1" customWidth="1"/>
  </cols>
  <sheetData>
    <row r="1" spans="1:9" x14ac:dyDescent="0.3">
      <c r="A1" s="2" t="s">
        <v>2</v>
      </c>
      <c r="B1" s="2" t="s">
        <v>25</v>
      </c>
      <c r="C1" s="2" t="s">
        <v>26</v>
      </c>
      <c r="D1" s="2" t="s">
        <v>27</v>
      </c>
      <c r="E1" s="2" t="s">
        <v>28</v>
      </c>
      <c r="F1" s="2" t="s">
        <v>29</v>
      </c>
      <c r="G1" s="2" t="s">
        <v>30</v>
      </c>
      <c r="H1" s="2" t="s">
        <v>31</v>
      </c>
      <c r="I1" s="2" t="s">
        <v>98</v>
      </c>
    </row>
    <row r="2" spans="1:9" x14ac:dyDescent="0.3">
      <c r="A2" s="2" t="s">
        <v>5</v>
      </c>
      <c r="B2" s="2" t="s">
        <v>32</v>
      </c>
      <c r="C2" s="1" t="s">
        <v>33</v>
      </c>
      <c r="D2" s="2" t="s">
        <v>34</v>
      </c>
      <c r="E2" s="2" t="s">
        <v>35</v>
      </c>
      <c r="F2" s="2" t="s">
        <v>36</v>
      </c>
      <c r="G2" s="2" t="s">
        <v>37</v>
      </c>
      <c r="H2" s="2">
        <v>10001</v>
      </c>
      <c r="I2" s="2" t="s">
        <v>38</v>
      </c>
    </row>
    <row r="3" spans="1:9" x14ac:dyDescent="0.3">
      <c r="A3" s="2" t="s">
        <v>7</v>
      </c>
      <c r="B3" s="2" t="s">
        <v>39</v>
      </c>
      <c r="C3" s="1" t="s">
        <v>40</v>
      </c>
      <c r="D3" s="2" t="s">
        <v>41</v>
      </c>
      <c r="E3" s="2" t="s">
        <v>42</v>
      </c>
      <c r="F3" s="2" t="s">
        <v>43</v>
      </c>
      <c r="G3" s="2" t="s">
        <v>37</v>
      </c>
      <c r="H3" s="2">
        <v>90001</v>
      </c>
      <c r="I3" s="2" t="s">
        <v>44</v>
      </c>
    </row>
    <row r="4" spans="1:9" x14ac:dyDescent="0.3">
      <c r="A4" s="2" t="s">
        <v>9</v>
      </c>
      <c r="B4" s="2" t="s">
        <v>45</v>
      </c>
      <c r="C4" s="1" t="s">
        <v>46</v>
      </c>
      <c r="D4" s="2" t="s">
        <v>47</v>
      </c>
      <c r="E4" s="2" t="s">
        <v>48</v>
      </c>
      <c r="F4" s="2" t="s">
        <v>49</v>
      </c>
      <c r="G4" s="2" t="s">
        <v>99</v>
      </c>
      <c r="H4" s="2">
        <v>60001</v>
      </c>
      <c r="I4" s="2" t="s">
        <v>38</v>
      </c>
    </row>
    <row r="5" spans="1:9" x14ac:dyDescent="0.3">
      <c r="A5" s="2" t="s">
        <v>11</v>
      </c>
      <c r="B5" s="2" t="s">
        <v>50</v>
      </c>
      <c r="C5" s="1"/>
      <c r="D5" s="2" t="s">
        <v>51</v>
      </c>
      <c r="E5" s="2" t="s">
        <v>52</v>
      </c>
      <c r="F5" s="2" t="s">
        <v>53</v>
      </c>
      <c r="G5" s="2" t="s">
        <v>37</v>
      </c>
      <c r="H5" s="2">
        <v>77001</v>
      </c>
      <c r="I5" s="2" t="s">
        <v>44</v>
      </c>
    </row>
    <row r="6" spans="1:9" x14ac:dyDescent="0.3">
      <c r="A6" s="2" t="s">
        <v>13</v>
      </c>
      <c r="B6" s="2" t="s">
        <v>54</v>
      </c>
      <c r="C6" s="1" t="s">
        <v>55</v>
      </c>
      <c r="D6" s="2" t="s">
        <v>56</v>
      </c>
      <c r="E6" s="2" t="s">
        <v>57</v>
      </c>
      <c r="F6" s="2" t="s">
        <v>58</v>
      </c>
      <c r="G6" s="2" t="s">
        <v>37</v>
      </c>
      <c r="H6" s="2">
        <v>94101</v>
      </c>
      <c r="I6" s="2" t="s">
        <v>38</v>
      </c>
    </row>
    <row r="7" spans="1:9" x14ac:dyDescent="0.3">
      <c r="A7" s="2" t="s">
        <v>15</v>
      </c>
      <c r="B7" s="2" t="s">
        <v>59</v>
      </c>
      <c r="C7" s="1" t="s">
        <v>60</v>
      </c>
      <c r="D7" s="2" t="s">
        <v>61</v>
      </c>
      <c r="E7" s="2" t="s">
        <v>62</v>
      </c>
      <c r="F7" s="2" t="s">
        <v>63</v>
      </c>
      <c r="G7" s="2" t="s">
        <v>37</v>
      </c>
      <c r="H7" s="2">
        <v>33101</v>
      </c>
      <c r="I7" s="2" t="s">
        <v>44</v>
      </c>
    </row>
    <row r="8" spans="1:9" x14ac:dyDescent="0.3">
      <c r="A8" s="2" t="s">
        <v>17</v>
      </c>
      <c r="B8" s="2" t="s">
        <v>64</v>
      </c>
      <c r="C8" s="1" t="s">
        <v>65</v>
      </c>
      <c r="D8" s="2" t="s">
        <v>66</v>
      </c>
      <c r="E8" s="2" t="s">
        <v>67</v>
      </c>
      <c r="F8" s="2" t="s">
        <v>68</v>
      </c>
      <c r="G8" s="2" t="s">
        <v>37</v>
      </c>
      <c r="H8" s="2">
        <v>2201</v>
      </c>
      <c r="I8" s="2" t="s">
        <v>38</v>
      </c>
    </row>
    <row r="9" spans="1:9" x14ac:dyDescent="0.3">
      <c r="A9" s="2" t="s">
        <v>19</v>
      </c>
      <c r="B9" s="2" t="s">
        <v>69</v>
      </c>
      <c r="C9" s="1"/>
      <c r="D9" s="2" t="s">
        <v>70</v>
      </c>
      <c r="E9" s="2" t="s">
        <v>71</v>
      </c>
      <c r="F9" s="2" t="s">
        <v>72</v>
      </c>
      <c r="G9" s="2" t="s">
        <v>37</v>
      </c>
      <c r="H9" s="2">
        <v>98101</v>
      </c>
      <c r="I9" s="2" t="s">
        <v>44</v>
      </c>
    </row>
    <row r="10" spans="1:9" x14ac:dyDescent="0.3">
      <c r="A10" s="2" t="s">
        <v>21</v>
      </c>
      <c r="B10" s="2" t="s">
        <v>73</v>
      </c>
      <c r="C10" s="1" t="s">
        <v>74</v>
      </c>
      <c r="D10" s="2" t="s">
        <v>75</v>
      </c>
      <c r="E10" s="2" t="s">
        <v>76</v>
      </c>
      <c r="F10" s="2" t="s">
        <v>77</v>
      </c>
      <c r="G10" s="2" t="s">
        <v>100</v>
      </c>
      <c r="H10" s="2">
        <v>80201</v>
      </c>
      <c r="I10" s="2" t="s">
        <v>38</v>
      </c>
    </row>
    <row r="11" spans="1:9" x14ac:dyDescent="0.3">
      <c r="A11" s="2" t="s">
        <v>23</v>
      </c>
      <c r="B11" s="2" t="s">
        <v>78</v>
      </c>
      <c r="C11" s="1" t="s">
        <v>79</v>
      </c>
      <c r="D11" s="2" t="s">
        <v>80</v>
      </c>
      <c r="E11" s="2" t="s">
        <v>81</v>
      </c>
      <c r="F11" s="2" t="s">
        <v>82</v>
      </c>
      <c r="G11" s="2" t="s">
        <v>37</v>
      </c>
      <c r="H11" s="2">
        <v>30301</v>
      </c>
      <c r="I11" s="2" t="s">
        <v>44</v>
      </c>
    </row>
    <row r="12" spans="1:9" x14ac:dyDescent="0.3">
      <c r="A12" s="11" t="s">
        <v>103</v>
      </c>
      <c r="B12" s="11" t="s">
        <v>144</v>
      </c>
      <c r="C12" s="1" t="s">
        <v>145</v>
      </c>
      <c r="D12" s="11" t="s">
        <v>146</v>
      </c>
      <c r="E12" s="11" t="s">
        <v>158</v>
      </c>
      <c r="F12" s="11" t="s">
        <v>43</v>
      </c>
      <c r="G12" s="11" t="s">
        <v>37</v>
      </c>
      <c r="H12" s="11">
        <v>90001</v>
      </c>
      <c r="I12" s="11" t="s">
        <v>38</v>
      </c>
    </row>
    <row r="13" spans="1:9" x14ac:dyDescent="0.3">
      <c r="A13" s="11" t="s">
        <v>104</v>
      </c>
      <c r="B13" s="11" t="s">
        <v>147</v>
      </c>
      <c r="C13" s="1" t="s">
        <v>74</v>
      </c>
      <c r="D13" s="11" t="s">
        <v>148</v>
      </c>
      <c r="E13" s="11" t="s">
        <v>159</v>
      </c>
      <c r="F13" s="11" t="s">
        <v>58</v>
      </c>
      <c r="G13" s="11" t="s">
        <v>37</v>
      </c>
      <c r="H13" s="11">
        <v>94101</v>
      </c>
      <c r="I13" s="11" t="s">
        <v>44</v>
      </c>
    </row>
    <row r="14" spans="1:9" x14ac:dyDescent="0.3">
      <c r="A14" s="11" t="s">
        <v>105</v>
      </c>
      <c r="B14" s="11" t="s">
        <v>149</v>
      </c>
      <c r="C14" s="1" t="s">
        <v>150</v>
      </c>
      <c r="D14" s="11" t="s">
        <v>151</v>
      </c>
      <c r="E14" s="11" t="s">
        <v>160</v>
      </c>
      <c r="F14" s="11" t="s">
        <v>49</v>
      </c>
      <c r="G14" s="11" t="s">
        <v>37</v>
      </c>
      <c r="H14" s="11">
        <v>60601</v>
      </c>
      <c r="I14" s="11" t="s">
        <v>38</v>
      </c>
    </row>
    <row r="15" spans="1:9" x14ac:dyDescent="0.3">
      <c r="A15" s="11" t="s">
        <v>106</v>
      </c>
      <c r="B15" s="11" t="s">
        <v>152</v>
      </c>
      <c r="C15" s="1" t="s">
        <v>153</v>
      </c>
      <c r="D15" s="11" t="s">
        <v>154</v>
      </c>
      <c r="E15" s="11" t="s">
        <v>161</v>
      </c>
      <c r="F15" s="11" t="s">
        <v>53</v>
      </c>
      <c r="G15" s="11" t="s">
        <v>37</v>
      </c>
      <c r="H15" s="11">
        <v>77001</v>
      </c>
      <c r="I15" s="11" t="s">
        <v>44</v>
      </c>
    </row>
    <row r="16" spans="1:9" x14ac:dyDescent="0.3">
      <c r="A16" s="11" t="s">
        <v>107</v>
      </c>
      <c r="B16" s="11" t="s">
        <v>155</v>
      </c>
      <c r="C16" s="1" t="s">
        <v>156</v>
      </c>
      <c r="D16" s="11" t="s">
        <v>157</v>
      </c>
      <c r="E16" s="11" t="s">
        <v>162</v>
      </c>
      <c r="F16" s="11" t="s">
        <v>63</v>
      </c>
      <c r="G16" s="11" t="s">
        <v>37</v>
      </c>
      <c r="H16" s="11">
        <v>33101</v>
      </c>
      <c r="I16" s="11" t="s">
        <v>38</v>
      </c>
    </row>
    <row r="17" spans="1:9" x14ac:dyDescent="0.3">
      <c r="A17" s="11" t="s">
        <v>108</v>
      </c>
      <c r="B17" s="11" t="s">
        <v>163</v>
      </c>
      <c r="C17" s="1" t="s">
        <v>55</v>
      </c>
      <c r="D17" s="11" t="s">
        <v>164</v>
      </c>
      <c r="E17" s="11" t="s">
        <v>165</v>
      </c>
      <c r="F17" s="11" t="s">
        <v>68</v>
      </c>
      <c r="G17" s="11" t="s">
        <v>37</v>
      </c>
      <c r="H17" s="11">
        <v>2101</v>
      </c>
      <c r="I17" s="11" t="s">
        <v>38</v>
      </c>
    </row>
    <row r="18" spans="1:9" x14ac:dyDescent="0.3">
      <c r="A18" s="11" t="s">
        <v>109</v>
      </c>
      <c r="B18" s="11" t="s">
        <v>166</v>
      </c>
      <c r="C18" s="1" t="s">
        <v>167</v>
      </c>
      <c r="D18" s="11" t="s">
        <v>168</v>
      </c>
      <c r="E18" s="11" t="s">
        <v>169</v>
      </c>
      <c r="F18" s="11" t="s">
        <v>72</v>
      </c>
      <c r="G18" s="11" t="s">
        <v>37</v>
      </c>
      <c r="H18" s="11">
        <v>98101</v>
      </c>
      <c r="I18" s="11" t="s">
        <v>44</v>
      </c>
    </row>
    <row r="19" spans="1:9" x14ac:dyDescent="0.3">
      <c r="A19" s="11" t="s">
        <v>110</v>
      </c>
      <c r="B19" s="11" t="s">
        <v>170</v>
      </c>
      <c r="C19" s="1" t="s">
        <v>171</v>
      </c>
      <c r="D19" s="11" t="s">
        <v>172</v>
      </c>
      <c r="E19" s="11" t="s">
        <v>173</v>
      </c>
      <c r="F19" s="11" t="s">
        <v>77</v>
      </c>
      <c r="G19" s="11" t="s">
        <v>37</v>
      </c>
      <c r="H19" s="11">
        <v>80201</v>
      </c>
      <c r="I19" s="11" t="s">
        <v>38</v>
      </c>
    </row>
    <row r="20" spans="1:9" x14ac:dyDescent="0.3">
      <c r="A20" s="11" t="s">
        <v>111</v>
      </c>
      <c r="B20" s="11" t="s">
        <v>174</v>
      </c>
      <c r="C20" s="1" t="s">
        <v>40</v>
      </c>
      <c r="D20" s="11" t="s">
        <v>175</v>
      </c>
      <c r="E20" s="11" t="s">
        <v>176</v>
      </c>
      <c r="F20" s="11" t="s">
        <v>177</v>
      </c>
      <c r="G20" s="11" t="s">
        <v>37</v>
      </c>
      <c r="H20" s="11">
        <v>73301</v>
      </c>
      <c r="I20" s="11" t="s">
        <v>38</v>
      </c>
    </row>
    <row r="21" spans="1:9" x14ac:dyDescent="0.3">
      <c r="A21" s="11" t="s">
        <v>112</v>
      </c>
      <c r="B21" s="11" t="s">
        <v>178</v>
      </c>
      <c r="C21" s="1" t="s">
        <v>65</v>
      </c>
      <c r="D21" s="11" t="s">
        <v>179</v>
      </c>
      <c r="E21" s="11" t="s">
        <v>180</v>
      </c>
      <c r="F21" s="11" t="s">
        <v>181</v>
      </c>
      <c r="G21" s="11" t="s">
        <v>37</v>
      </c>
      <c r="H21" s="11">
        <v>85001</v>
      </c>
      <c r="I21" s="11" t="s">
        <v>44</v>
      </c>
    </row>
    <row r="22" spans="1:9" x14ac:dyDescent="0.3">
      <c r="A22" s="11" t="s">
        <v>113</v>
      </c>
      <c r="B22" s="11" t="s">
        <v>182</v>
      </c>
      <c r="C22" s="1" t="s">
        <v>183</v>
      </c>
      <c r="D22" s="11" t="s">
        <v>184</v>
      </c>
      <c r="E22" s="11" t="s">
        <v>185</v>
      </c>
      <c r="F22" s="11" t="s">
        <v>186</v>
      </c>
      <c r="G22" s="11" t="s">
        <v>100</v>
      </c>
      <c r="H22" s="11">
        <v>92101</v>
      </c>
      <c r="I22" s="11" t="s">
        <v>38</v>
      </c>
    </row>
    <row r="23" spans="1:9" x14ac:dyDescent="0.3">
      <c r="A23" s="11" t="s">
        <v>114</v>
      </c>
      <c r="B23" s="11" t="s">
        <v>187</v>
      </c>
      <c r="C23" s="1" t="s">
        <v>188</v>
      </c>
      <c r="D23" s="11" t="s">
        <v>189</v>
      </c>
      <c r="E23" s="11" t="s">
        <v>190</v>
      </c>
      <c r="F23" s="11" t="s">
        <v>82</v>
      </c>
      <c r="G23" s="11" t="s">
        <v>37</v>
      </c>
      <c r="H23" s="11">
        <v>30301</v>
      </c>
      <c r="I23" s="11" t="s">
        <v>38</v>
      </c>
    </row>
    <row r="24" spans="1:9" x14ac:dyDescent="0.3">
      <c r="A24" s="11" t="s">
        <v>115</v>
      </c>
      <c r="B24" s="11" t="s">
        <v>191</v>
      </c>
      <c r="C24" s="1" t="s">
        <v>192</v>
      </c>
      <c r="D24" s="11" t="s">
        <v>193</v>
      </c>
      <c r="E24" s="11" t="s">
        <v>194</v>
      </c>
      <c r="F24" s="11" t="s">
        <v>195</v>
      </c>
      <c r="G24" s="11" t="s">
        <v>37</v>
      </c>
      <c r="H24" s="11">
        <v>32801</v>
      </c>
      <c r="I24" s="11" t="s">
        <v>44</v>
      </c>
    </row>
    <row r="25" spans="1:9" x14ac:dyDescent="0.3">
      <c r="A25" s="11" t="s">
        <v>116</v>
      </c>
      <c r="B25" s="11" t="s">
        <v>196</v>
      </c>
      <c r="C25" s="1" t="s">
        <v>197</v>
      </c>
      <c r="D25" s="11" t="s">
        <v>198</v>
      </c>
      <c r="E25" s="11" t="s">
        <v>199</v>
      </c>
      <c r="F25" s="11" t="s">
        <v>200</v>
      </c>
      <c r="G25" s="11" t="s">
        <v>37</v>
      </c>
      <c r="H25" s="11">
        <v>75201</v>
      </c>
      <c r="I25" s="11" t="s">
        <v>38</v>
      </c>
    </row>
    <row r="26" spans="1:9" x14ac:dyDescent="0.3">
      <c r="A26" s="11" t="s">
        <v>117</v>
      </c>
      <c r="B26" s="11" t="s">
        <v>201</v>
      </c>
      <c r="C26" s="1" t="s">
        <v>202</v>
      </c>
      <c r="D26" s="11" t="s">
        <v>203</v>
      </c>
      <c r="E26" s="11" t="s">
        <v>204</v>
      </c>
      <c r="F26" s="11" t="s">
        <v>205</v>
      </c>
      <c r="G26" s="11" t="s">
        <v>37</v>
      </c>
      <c r="H26" s="11">
        <v>97201</v>
      </c>
      <c r="I26" s="11" t="s">
        <v>38</v>
      </c>
    </row>
    <row r="27" spans="1:9" x14ac:dyDescent="0.3">
      <c r="A27" s="11" t="s">
        <v>118</v>
      </c>
      <c r="B27" s="11" t="s">
        <v>206</v>
      </c>
      <c r="C27" s="1" t="s">
        <v>207</v>
      </c>
      <c r="D27" s="11" t="s">
        <v>208</v>
      </c>
      <c r="E27" s="11" t="s">
        <v>209</v>
      </c>
      <c r="F27" s="11" t="s">
        <v>210</v>
      </c>
      <c r="G27" s="11" t="s">
        <v>99</v>
      </c>
      <c r="H27" s="11">
        <v>19101</v>
      </c>
      <c r="I27" s="11" t="s">
        <v>44</v>
      </c>
    </row>
    <row r="28" spans="1:9" x14ac:dyDescent="0.3">
      <c r="A28" s="11" t="s">
        <v>119</v>
      </c>
      <c r="B28" s="11" t="s">
        <v>211</v>
      </c>
      <c r="C28" s="1" t="s">
        <v>212</v>
      </c>
      <c r="D28" s="11" t="s">
        <v>213</v>
      </c>
      <c r="E28" s="11" t="s">
        <v>214</v>
      </c>
      <c r="F28" s="11" t="s">
        <v>215</v>
      </c>
      <c r="G28" s="11" t="s">
        <v>99</v>
      </c>
      <c r="H28" s="11">
        <v>48201</v>
      </c>
      <c r="I28" s="11" t="s">
        <v>38</v>
      </c>
    </row>
    <row r="29" spans="1:9" x14ac:dyDescent="0.3">
      <c r="A29" s="11" t="s">
        <v>120</v>
      </c>
      <c r="B29" s="11" t="s">
        <v>216</v>
      </c>
      <c r="C29" s="1" t="s">
        <v>217</v>
      </c>
      <c r="D29" s="11" t="s">
        <v>218</v>
      </c>
      <c r="E29" s="11" t="s">
        <v>219</v>
      </c>
      <c r="F29" s="11" t="s">
        <v>220</v>
      </c>
      <c r="G29" s="11" t="s">
        <v>37</v>
      </c>
      <c r="H29" s="11">
        <v>95101</v>
      </c>
      <c r="I29" s="11" t="s">
        <v>38</v>
      </c>
    </row>
    <row r="30" spans="1:9" x14ac:dyDescent="0.3">
      <c r="A30" s="11" t="s">
        <v>121</v>
      </c>
      <c r="B30" s="11" t="s">
        <v>221</v>
      </c>
      <c r="C30" s="1" t="s">
        <v>222</v>
      </c>
      <c r="D30" s="11" t="s">
        <v>223</v>
      </c>
      <c r="E30" s="11" t="s">
        <v>224</v>
      </c>
      <c r="F30" s="11" t="s">
        <v>225</v>
      </c>
      <c r="G30" s="11" t="s">
        <v>37</v>
      </c>
      <c r="H30" s="11">
        <v>55401</v>
      </c>
      <c r="I30" s="11" t="s">
        <v>44</v>
      </c>
    </row>
    <row r="31" spans="1:9" x14ac:dyDescent="0.3">
      <c r="A31" s="11" t="s">
        <v>122</v>
      </c>
      <c r="B31" s="11" t="s">
        <v>226</v>
      </c>
      <c r="C31" s="1" t="s">
        <v>227</v>
      </c>
      <c r="D31" s="11" t="s">
        <v>228</v>
      </c>
      <c r="E31" s="11" t="s">
        <v>229</v>
      </c>
      <c r="F31" s="11" t="s">
        <v>230</v>
      </c>
      <c r="G31" s="11" t="s">
        <v>37</v>
      </c>
      <c r="H31" s="11">
        <v>21201</v>
      </c>
      <c r="I31" s="11" t="s">
        <v>38</v>
      </c>
    </row>
  </sheetData>
  <hyperlinks>
    <hyperlink ref="C2" r:id="rId1" display="mailto:john@example.com" xr:uid="{2DB05938-3CD3-7F4E-ACF5-AE34B22BD296}"/>
    <hyperlink ref="C3" r:id="rId2" display="mailto:sarah@example.com" xr:uid="{B9496000-836A-2049-B6B8-B3E7342BD6EE}"/>
    <hyperlink ref="C4" r:id="rId3" display="mailto:david@example.com" xr:uid="{DA611187-7DFB-C249-9AF8-17879A4CD1D3}"/>
    <hyperlink ref="C6" r:id="rId4" display="mailto:michael@example.com" xr:uid="{8026AA8C-0252-3740-86A2-88F073FBE0BF}"/>
    <hyperlink ref="C7" r:id="rId5" display="mailto:maria@example.com" xr:uid="{3C153814-DCD6-904F-865A-E9F997E4362E}"/>
    <hyperlink ref="C8" r:id="rId6" display="mailto:james@example.com" xr:uid="{4A53A2D2-0239-2541-AEC0-61C25265DE26}"/>
    <hyperlink ref="C10" r:id="rId7" display="mailto:robert@example.com" xr:uid="{6B671C97-4347-1640-AFCD-4FC2F287417D}"/>
    <hyperlink ref="C11" r:id="rId8" display="mailto:sophia@example.com" xr:uid="{E6D4FCA1-B07D-1445-81CF-0BA453DD8136}"/>
    <hyperlink ref="C12" r:id="rId9" display="mailto:susan@example.com" xr:uid="{E0E1A255-F5CD-584D-A1ED-7B5B5F460F97}"/>
    <hyperlink ref="C13" r:id="rId10" display="mailto:robert@example.com" xr:uid="{DF1AA2D6-9D3E-4046-ACF5-B62ECC2A033E}"/>
    <hyperlink ref="C14" r:id="rId11" display="mailto:linda@example.com" xr:uid="{690F56AE-7030-B343-840C-C8A94B55B539}"/>
    <hyperlink ref="C15" r:id="rId12" display="mailto:william@example.com" xr:uid="{FFE6D969-D85F-E249-BC17-333A6AD06FEF}"/>
    <hyperlink ref="C16" r:id="rId13" display="mailto:emily@example.com" xr:uid="{3D06FE52-5C2C-684A-8A97-92E7CA2E8044}"/>
    <hyperlink ref="C17" r:id="rId14" display="mailto:michael@example.com" xr:uid="{EC88153D-052F-D44A-9A78-2B2B247911D1}"/>
    <hyperlink ref="C18" r:id="rId15" display="mailto:jennifer@example.com" xr:uid="{4645EFEE-55D1-6C46-A485-D5DEE6374E1A}"/>
    <hyperlink ref="C19" r:id="rId16" display="mailto:daniel@example.com" xr:uid="{C908A71B-51EE-3142-B841-4486C594A6E2}"/>
    <hyperlink ref="C20" r:id="rId17" display="mailto:sarah@example.com" xr:uid="{EA07DF95-72D9-284D-A997-4A522289F2E1}"/>
    <hyperlink ref="C21" r:id="rId18" display="mailto:james@example.com" xr:uid="{DAA0EFB4-5B03-874E-BB36-92B682F4BA41}"/>
    <hyperlink ref="C22" r:id="rId19" display="mailto:karen@example.com" xr:uid="{323736C9-CC42-634A-836A-BFE9E5DCE3F8}"/>
    <hyperlink ref="C23" r:id="rId20" display="mailto:richard@example.com" xr:uid="{1769A73E-1CE5-E241-8CE2-F058CB429C24}"/>
    <hyperlink ref="C24" r:id="rId21" display="mailto:susansmith@example.com" xr:uid="{50B1D83F-EFEC-754D-8604-8C831724F10C}"/>
    <hyperlink ref="C25" r:id="rId22" display="mailto:thomas@example.com" xr:uid="{58408A02-DDC0-634A-B853-99FBA1596738}"/>
    <hyperlink ref="C26" r:id="rId23" display="mailto:jessica@example.com" xr:uid="{B84DB359-BEAB-9043-B4F8-10B4787F8A55}"/>
    <hyperlink ref="C27" r:id="rId24" display="mailto:christopher@example.com" xr:uid="{706DA522-4296-6543-8EE2-D6490C32FEA7}"/>
    <hyperlink ref="C28" r:id="rId25" display="mailto:elizabeth@example.com" xr:uid="{B3F4110E-52C3-5940-B66C-E732AACA8715}"/>
    <hyperlink ref="C29" r:id="rId26" display="mailto:matthew@example.com" xr:uid="{B1133720-B820-AA46-82C0-7E989FE4FCBF}"/>
    <hyperlink ref="C30" r:id="rId27" display="mailto:amanda@example.com" xr:uid="{1817A44E-04D8-8342-AC6C-3B2F1422E6DF}"/>
    <hyperlink ref="C31" r:id="rId28" display="mailto:andrew@example.com" xr:uid="{145013FF-BA0C-2143-99C0-066F8CC61A7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194BC-914A-C54E-933B-46E3A5C3D0B3}">
  <dimension ref="A1:G31"/>
  <sheetViews>
    <sheetView zoomScale="150" zoomScaleNormal="150" workbookViewId="0">
      <selection activeCell="B12" sqref="B12"/>
    </sheetView>
  </sheetViews>
  <sheetFormatPr defaultColWidth="10.796875" defaultRowHeight="15.6" x14ac:dyDescent="0.3"/>
  <sheetData>
    <row r="1" spans="1:7" x14ac:dyDescent="0.3">
      <c r="A1" s="2" t="s">
        <v>3</v>
      </c>
      <c r="B1" s="2" t="s">
        <v>83</v>
      </c>
      <c r="C1" s="2" t="s">
        <v>84</v>
      </c>
      <c r="D1" s="2" t="s">
        <v>85</v>
      </c>
      <c r="E1" s="2" t="s">
        <v>86</v>
      </c>
      <c r="F1" s="2" t="s">
        <v>87</v>
      </c>
      <c r="G1" s="2" t="s">
        <v>88</v>
      </c>
    </row>
    <row r="2" spans="1:7" x14ac:dyDescent="0.3">
      <c r="A2" s="3" t="s">
        <v>6</v>
      </c>
      <c r="B2" s="3" t="s">
        <v>89</v>
      </c>
      <c r="C2" s="3" t="s">
        <v>90</v>
      </c>
      <c r="D2" s="3">
        <v>2.5</v>
      </c>
      <c r="E2" s="3">
        <v>12.99</v>
      </c>
      <c r="F2" s="3">
        <v>5.2</v>
      </c>
      <c r="G2" s="3">
        <v>4</v>
      </c>
    </row>
    <row r="3" spans="1:7" x14ac:dyDescent="0.3">
      <c r="A3" s="3" t="s">
        <v>8</v>
      </c>
      <c r="B3" s="3" t="s">
        <v>91</v>
      </c>
      <c r="C3" s="3" t="s">
        <v>92</v>
      </c>
      <c r="D3" s="3">
        <v>5</v>
      </c>
      <c r="E3" s="3">
        <v>18.989999999999998</v>
      </c>
      <c r="F3" s="3">
        <v>3.8</v>
      </c>
      <c r="G3" s="3">
        <v>6.5</v>
      </c>
    </row>
    <row r="4" spans="1:7" x14ac:dyDescent="0.3">
      <c r="A4" s="3" t="s">
        <v>10</v>
      </c>
      <c r="B4" s="3" t="s">
        <v>93</v>
      </c>
      <c r="C4" s="3" t="s">
        <v>90</v>
      </c>
      <c r="D4" s="3">
        <v>1</v>
      </c>
      <c r="E4" s="3">
        <v>24.99</v>
      </c>
      <c r="F4" s="3">
        <v>2.5</v>
      </c>
      <c r="G4" s="3">
        <v>7.2</v>
      </c>
    </row>
    <row r="5" spans="1:7" x14ac:dyDescent="0.3">
      <c r="A5" s="3" t="s">
        <v>12</v>
      </c>
      <c r="B5" s="2" t="s">
        <v>93</v>
      </c>
      <c r="C5" s="3" t="s">
        <v>94</v>
      </c>
      <c r="D5" s="3">
        <v>2.5</v>
      </c>
      <c r="E5" s="3">
        <v>14.99</v>
      </c>
      <c r="F5" s="3">
        <v>6</v>
      </c>
      <c r="G5" s="3">
        <v>4.8</v>
      </c>
    </row>
    <row r="6" spans="1:7" x14ac:dyDescent="0.3">
      <c r="A6" s="3" t="s">
        <v>14</v>
      </c>
      <c r="B6" s="2" t="s">
        <v>95</v>
      </c>
      <c r="C6" s="3" t="s">
        <v>92</v>
      </c>
      <c r="D6" s="3">
        <v>5</v>
      </c>
      <c r="E6" s="3">
        <v>21.99</v>
      </c>
      <c r="F6" s="3">
        <v>4.4000000000000004</v>
      </c>
      <c r="G6" s="3">
        <v>7</v>
      </c>
    </row>
    <row r="7" spans="1:7" x14ac:dyDescent="0.3">
      <c r="A7" s="3" t="s">
        <v>16</v>
      </c>
      <c r="B7" s="3" t="s">
        <v>95</v>
      </c>
      <c r="C7" s="3" t="s">
        <v>92</v>
      </c>
      <c r="D7" s="3">
        <v>1</v>
      </c>
      <c r="E7" s="3">
        <v>29.99</v>
      </c>
      <c r="F7" s="3">
        <v>3</v>
      </c>
      <c r="G7" s="3">
        <v>8.5</v>
      </c>
    </row>
    <row r="8" spans="1:7" x14ac:dyDescent="0.3">
      <c r="A8" s="3" t="s">
        <v>18</v>
      </c>
      <c r="B8" s="2" t="s">
        <v>93</v>
      </c>
      <c r="C8" s="3" t="s">
        <v>90</v>
      </c>
      <c r="D8" s="3">
        <v>2.5</v>
      </c>
      <c r="E8" s="3">
        <v>13.99</v>
      </c>
      <c r="F8" s="3">
        <v>5.6</v>
      </c>
      <c r="G8" s="3">
        <v>4.2</v>
      </c>
    </row>
    <row r="9" spans="1:7" x14ac:dyDescent="0.3">
      <c r="A9" s="3" t="s">
        <v>20</v>
      </c>
      <c r="B9" s="2" t="s">
        <v>91</v>
      </c>
      <c r="C9" s="3" t="s">
        <v>90</v>
      </c>
      <c r="D9" s="3">
        <v>5</v>
      </c>
      <c r="E9" s="3">
        <v>19.989999999999998</v>
      </c>
      <c r="F9" s="3">
        <v>4</v>
      </c>
      <c r="G9" s="3">
        <v>6</v>
      </c>
    </row>
    <row r="10" spans="1:7" x14ac:dyDescent="0.3">
      <c r="A10" s="3" t="s">
        <v>22</v>
      </c>
      <c r="B10" s="2" t="s">
        <v>91</v>
      </c>
      <c r="C10" s="3" t="s">
        <v>94</v>
      </c>
      <c r="D10" s="3">
        <v>1</v>
      </c>
      <c r="E10" s="3">
        <v>25.99</v>
      </c>
      <c r="F10" s="3">
        <v>2.6</v>
      </c>
      <c r="G10" s="3">
        <v>7.8</v>
      </c>
    </row>
    <row r="11" spans="1:7" x14ac:dyDescent="0.3">
      <c r="A11" s="11" t="s">
        <v>24</v>
      </c>
      <c r="B11" s="11" t="s">
        <v>89</v>
      </c>
      <c r="C11" s="11" t="s">
        <v>92</v>
      </c>
      <c r="D11" s="11">
        <v>2.5</v>
      </c>
      <c r="E11" s="11">
        <v>15.99</v>
      </c>
      <c r="F11" s="11">
        <v>6.4</v>
      </c>
      <c r="G11" s="11">
        <v>4.5999999999999996</v>
      </c>
    </row>
    <row r="12" spans="1:7" x14ac:dyDescent="0.3">
      <c r="A12" s="11" t="s">
        <v>123</v>
      </c>
      <c r="B12" s="11" t="s">
        <v>91</v>
      </c>
      <c r="C12" s="11" t="s">
        <v>94</v>
      </c>
      <c r="D12" s="11">
        <v>12</v>
      </c>
      <c r="E12" s="11">
        <v>19.989999999999998</v>
      </c>
      <c r="F12" s="11">
        <v>7.6</v>
      </c>
      <c r="G12" s="11">
        <v>5.2</v>
      </c>
    </row>
    <row r="13" spans="1:7" x14ac:dyDescent="0.3">
      <c r="A13" s="11" t="s">
        <v>124</v>
      </c>
      <c r="B13" s="11" t="s">
        <v>93</v>
      </c>
      <c r="C13" s="11" t="s">
        <v>90</v>
      </c>
      <c r="D13" s="11">
        <v>8</v>
      </c>
      <c r="E13" s="11">
        <v>17.489999999999998</v>
      </c>
      <c r="F13" s="11">
        <v>6.8</v>
      </c>
      <c r="G13" s="11">
        <v>4.9000000000000004</v>
      </c>
    </row>
    <row r="14" spans="1:7" x14ac:dyDescent="0.3">
      <c r="A14" s="11" t="s">
        <v>125</v>
      </c>
      <c r="B14" s="11" t="s">
        <v>95</v>
      </c>
      <c r="C14" s="11" t="s">
        <v>92</v>
      </c>
      <c r="D14" s="11">
        <v>6</v>
      </c>
      <c r="E14" s="11">
        <v>14.99</v>
      </c>
      <c r="F14" s="11">
        <v>5.9</v>
      </c>
      <c r="G14" s="11">
        <v>4.3</v>
      </c>
    </row>
    <row r="15" spans="1:7" x14ac:dyDescent="0.3">
      <c r="A15" s="11" t="s">
        <v>126</v>
      </c>
      <c r="B15" s="11" t="s">
        <v>89</v>
      </c>
      <c r="C15" s="11" t="s">
        <v>90</v>
      </c>
      <c r="D15" s="11">
        <v>10</v>
      </c>
      <c r="E15" s="11">
        <v>18.989999999999998</v>
      </c>
      <c r="F15" s="11">
        <v>7.2</v>
      </c>
      <c r="G15" s="11">
        <v>5</v>
      </c>
    </row>
    <row r="16" spans="1:7" x14ac:dyDescent="0.3">
      <c r="A16" s="11" t="s">
        <v>127</v>
      </c>
      <c r="B16" s="11" t="s">
        <v>91</v>
      </c>
      <c r="C16" s="11" t="s">
        <v>94</v>
      </c>
      <c r="D16" s="11">
        <v>4</v>
      </c>
      <c r="E16" s="11">
        <v>12.49</v>
      </c>
      <c r="F16" s="11">
        <v>5.0999999999999996</v>
      </c>
      <c r="G16" s="11">
        <v>3.7</v>
      </c>
    </row>
    <row r="17" spans="1:7" x14ac:dyDescent="0.3">
      <c r="A17" s="11" t="s">
        <v>128</v>
      </c>
      <c r="B17" s="11" t="s">
        <v>93</v>
      </c>
      <c r="C17" s="11" t="s">
        <v>90</v>
      </c>
      <c r="D17" s="11">
        <v>2</v>
      </c>
      <c r="E17" s="11">
        <v>16.989999999999998</v>
      </c>
      <c r="F17" s="11">
        <v>7.8</v>
      </c>
      <c r="G17" s="11">
        <v>5.5</v>
      </c>
    </row>
    <row r="18" spans="1:7" x14ac:dyDescent="0.3">
      <c r="A18" s="11" t="s">
        <v>129</v>
      </c>
      <c r="B18" s="11" t="s">
        <v>95</v>
      </c>
      <c r="C18" s="11" t="s">
        <v>94</v>
      </c>
      <c r="D18" s="11">
        <v>5</v>
      </c>
      <c r="E18" s="11">
        <v>13.99</v>
      </c>
      <c r="F18" s="11">
        <v>6.2</v>
      </c>
      <c r="G18" s="11">
        <v>4.2</v>
      </c>
    </row>
    <row r="19" spans="1:7" x14ac:dyDescent="0.3">
      <c r="A19" s="11" t="s">
        <v>130</v>
      </c>
      <c r="B19" s="11" t="s">
        <v>89</v>
      </c>
      <c r="C19" s="11" t="s">
        <v>92</v>
      </c>
      <c r="D19" s="11">
        <v>7</v>
      </c>
      <c r="E19" s="11">
        <v>14.49</v>
      </c>
      <c r="F19" s="11">
        <v>5.6</v>
      </c>
      <c r="G19" s="11">
        <v>4</v>
      </c>
    </row>
    <row r="20" spans="1:7" x14ac:dyDescent="0.3">
      <c r="A20" s="11" t="s">
        <v>131</v>
      </c>
      <c r="B20" s="11" t="s">
        <v>91</v>
      </c>
      <c r="C20" s="11" t="s">
        <v>94</v>
      </c>
      <c r="D20" s="11">
        <v>8</v>
      </c>
      <c r="E20" s="11">
        <v>15.99</v>
      </c>
      <c r="F20" s="11">
        <v>6.1</v>
      </c>
      <c r="G20" s="11">
        <v>4.4000000000000004</v>
      </c>
    </row>
    <row r="21" spans="1:7" x14ac:dyDescent="0.3">
      <c r="A21" s="11" t="s">
        <v>132</v>
      </c>
      <c r="B21" s="11" t="s">
        <v>93</v>
      </c>
      <c r="C21" s="11" t="s">
        <v>90</v>
      </c>
      <c r="D21" s="11">
        <v>6</v>
      </c>
      <c r="E21" s="11">
        <v>17.489999999999998</v>
      </c>
      <c r="F21" s="11">
        <v>7.3</v>
      </c>
      <c r="G21" s="11">
        <v>5.0999999999999996</v>
      </c>
    </row>
    <row r="22" spans="1:7" x14ac:dyDescent="0.3">
      <c r="A22" s="11" t="s">
        <v>133</v>
      </c>
      <c r="B22" s="11" t="s">
        <v>95</v>
      </c>
      <c r="C22" s="11" t="s">
        <v>92</v>
      </c>
      <c r="D22" s="11">
        <v>4</v>
      </c>
      <c r="E22" s="11">
        <v>12.99</v>
      </c>
      <c r="F22" s="11">
        <v>5.4</v>
      </c>
      <c r="G22" s="11">
        <v>3.9</v>
      </c>
    </row>
    <row r="23" spans="1:7" x14ac:dyDescent="0.3">
      <c r="A23" s="11" t="s">
        <v>134</v>
      </c>
      <c r="B23" s="11" t="s">
        <v>89</v>
      </c>
      <c r="C23" s="11" t="s">
        <v>90</v>
      </c>
      <c r="D23" s="11">
        <v>2</v>
      </c>
      <c r="E23" s="11">
        <v>13.49</v>
      </c>
      <c r="F23" s="11">
        <v>6.2</v>
      </c>
      <c r="G23" s="11">
        <v>4.5</v>
      </c>
    </row>
    <row r="24" spans="1:7" x14ac:dyDescent="0.3">
      <c r="A24" s="11" t="s">
        <v>135</v>
      </c>
      <c r="B24" s="11" t="s">
        <v>91</v>
      </c>
      <c r="C24" s="11" t="s">
        <v>94</v>
      </c>
      <c r="D24" s="11">
        <v>12</v>
      </c>
      <c r="E24" s="11">
        <v>19.989999999999998</v>
      </c>
      <c r="F24" s="11">
        <v>7.1</v>
      </c>
      <c r="G24" s="11">
        <v>5.3</v>
      </c>
    </row>
    <row r="25" spans="1:7" x14ac:dyDescent="0.3">
      <c r="A25" s="11" t="s">
        <v>136</v>
      </c>
      <c r="B25" s="11" t="s">
        <v>93</v>
      </c>
      <c r="C25" s="11" t="s">
        <v>92</v>
      </c>
      <c r="D25" s="11">
        <v>8</v>
      </c>
      <c r="E25" s="11">
        <v>15.99</v>
      </c>
      <c r="F25" s="11">
        <v>6.7</v>
      </c>
      <c r="G25" s="11">
        <v>4.7</v>
      </c>
    </row>
    <row r="26" spans="1:7" x14ac:dyDescent="0.3">
      <c r="A26" s="11" t="s">
        <v>137</v>
      </c>
      <c r="B26" s="11" t="s">
        <v>95</v>
      </c>
      <c r="C26" s="11" t="s">
        <v>94</v>
      </c>
      <c r="D26" s="11">
        <v>4</v>
      </c>
      <c r="E26" s="11">
        <v>12.99</v>
      </c>
      <c r="F26" s="11">
        <v>5.8</v>
      </c>
      <c r="G26" s="11">
        <v>4.0999999999999996</v>
      </c>
    </row>
    <row r="27" spans="1:7" x14ac:dyDescent="0.3">
      <c r="A27" s="11" t="s">
        <v>138</v>
      </c>
      <c r="B27" s="11" t="s">
        <v>89</v>
      </c>
      <c r="C27" s="11" t="s">
        <v>90</v>
      </c>
      <c r="D27" s="11">
        <v>10</v>
      </c>
      <c r="E27" s="11">
        <v>16.489999999999998</v>
      </c>
      <c r="F27" s="11">
        <v>7.2</v>
      </c>
      <c r="G27" s="11">
        <v>4.9000000000000004</v>
      </c>
    </row>
    <row r="28" spans="1:7" x14ac:dyDescent="0.3">
      <c r="A28" s="11" t="s">
        <v>139</v>
      </c>
      <c r="B28" s="11" t="s">
        <v>91</v>
      </c>
      <c r="C28" s="11" t="s">
        <v>92</v>
      </c>
      <c r="D28" s="11">
        <v>8</v>
      </c>
      <c r="E28" s="11">
        <v>14.99</v>
      </c>
      <c r="F28" s="11">
        <v>6</v>
      </c>
      <c r="G28" s="11">
        <v>4.3</v>
      </c>
    </row>
    <row r="29" spans="1:7" x14ac:dyDescent="0.3">
      <c r="A29" s="11" t="s">
        <v>140</v>
      </c>
      <c r="B29" s="11" t="s">
        <v>93</v>
      </c>
      <c r="C29" s="11" t="s">
        <v>94</v>
      </c>
      <c r="D29" s="11">
        <v>6</v>
      </c>
      <c r="E29" s="11">
        <v>13.49</v>
      </c>
      <c r="F29" s="11">
        <v>5.7</v>
      </c>
      <c r="G29" s="11">
        <v>3.9</v>
      </c>
    </row>
    <row r="30" spans="1:7" x14ac:dyDescent="0.3">
      <c r="A30" s="11" t="s">
        <v>141</v>
      </c>
      <c r="B30" s="11" t="s">
        <v>95</v>
      </c>
      <c r="C30" s="11" t="s">
        <v>90</v>
      </c>
      <c r="D30" s="11">
        <v>4</v>
      </c>
      <c r="E30" s="11">
        <v>15.49</v>
      </c>
      <c r="F30" s="11">
        <v>7.1</v>
      </c>
      <c r="G30" s="11">
        <v>5</v>
      </c>
    </row>
    <row r="31" spans="1:7" x14ac:dyDescent="0.3">
      <c r="A31" s="11" t="s">
        <v>142</v>
      </c>
      <c r="B31" s="11" t="s">
        <v>89</v>
      </c>
      <c r="C31" s="11" t="s">
        <v>92</v>
      </c>
      <c r="D31" s="11">
        <v>5</v>
      </c>
      <c r="E31" s="11">
        <v>14.99</v>
      </c>
      <c r="F31" s="11">
        <v>6.1</v>
      </c>
      <c r="G31" s="11">
        <v>4.2</v>
      </c>
    </row>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214DB-3556-3342-B8AE-E08A77461BC6}">
  <dimension ref="B2:O5"/>
  <sheetViews>
    <sheetView showGridLines="0" topLeftCell="A31" zoomScaleNormal="100" workbookViewId="0">
      <selection activeCell="R20" sqref="R20"/>
    </sheetView>
  </sheetViews>
  <sheetFormatPr defaultColWidth="10.796875" defaultRowHeight="15.6" x14ac:dyDescent="0.3"/>
  <cols>
    <col min="1" max="16384" width="10.796875" style="12"/>
  </cols>
  <sheetData>
    <row r="2" spans="2:15" x14ac:dyDescent="0.3">
      <c r="B2" s="13" t="s">
        <v>231</v>
      </c>
      <c r="C2" s="13"/>
      <c r="D2" s="13"/>
      <c r="E2" s="13"/>
      <c r="F2" s="13"/>
      <c r="G2" s="13"/>
      <c r="H2" s="13"/>
      <c r="I2" s="13"/>
      <c r="J2" s="13"/>
      <c r="K2" s="13"/>
      <c r="L2" s="13"/>
      <c r="M2" s="13"/>
      <c r="N2" s="13"/>
      <c r="O2" s="13"/>
    </row>
    <row r="3" spans="2:15" x14ac:dyDescent="0.3">
      <c r="B3" s="13"/>
      <c r="C3" s="13"/>
      <c r="D3" s="13"/>
      <c r="E3" s="13"/>
      <c r="F3" s="13"/>
      <c r="G3" s="13"/>
      <c r="H3" s="13"/>
      <c r="I3" s="13"/>
      <c r="J3" s="13"/>
      <c r="K3" s="13"/>
      <c r="L3" s="13"/>
      <c r="M3" s="13"/>
      <c r="N3" s="13"/>
      <c r="O3" s="13"/>
    </row>
    <row r="4" spans="2:15" x14ac:dyDescent="0.3">
      <c r="B4" s="13"/>
      <c r="C4" s="13"/>
      <c r="D4" s="13"/>
      <c r="E4" s="13"/>
      <c r="F4" s="13"/>
      <c r="G4" s="13"/>
      <c r="H4" s="13"/>
      <c r="I4" s="13"/>
      <c r="J4" s="13"/>
      <c r="K4" s="13"/>
      <c r="L4" s="13"/>
      <c r="M4" s="13"/>
      <c r="N4" s="13"/>
      <c r="O4" s="13"/>
    </row>
    <row r="5" spans="2:15" x14ac:dyDescent="0.3">
      <c r="B5" s="13"/>
      <c r="C5" s="13"/>
      <c r="D5" s="13"/>
      <c r="E5" s="13"/>
      <c r="F5" s="13"/>
      <c r="G5" s="13"/>
      <c r="H5" s="13"/>
      <c r="I5" s="13"/>
      <c r="J5" s="13"/>
      <c r="K5" s="13"/>
      <c r="L5" s="13"/>
      <c r="M5" s="13"/>
      <c r="N5" s="13"/>
      <c r="O5" s="13"/>
    </row>
  </sheetData>
  <mergeCells count="1">
    <mergeCell ref="B2:O5"/>
  </mergeCells>
  <pageMargins left="0.7" right="0.7" top="0.75" bottom="0.75" header="0.3" footer="0.3"/>
  <pageSetup paperSize="5"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Total Sales</vt:lpstr>
      <vt:lpstr>CountryBarChart</vt:lpstr>
      <vt:lpstr>Top5Customers</vt:lpstr>
      <vt:lpstr>Customers</vt:lpstr>
      <vt:lpstr>Products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RAVINDRANATH S P</cp:lastModifiedBy>
  <dcterms:created xsi:type="dcterms:W3CDTF">2023-10-13T03:59:20Z</dcterms:created>
  <dcterms:modified xsi:type="dcterms:W3CDTF">2024-01-19T06:52:36Z</dcterms:modified>
</cp:coreProperties>
</file>