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pivotTables/pivotTable11.xml" ContentType="application/vnd.openxmlformats-officedocument.spreadsheetml.pivotTable+xml"/>
  <Override PartName="/xl/drawings/drawing7.xml" ContentType="application/vnd.openxmlformats-officedocument.drawing+xml"/>
  <Override PartName="/xl/drawings/drawing8.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ravis\Desktop\"/>
    </mc:Choice>
  </mc:AlternateContent>
  <xr:revisionPtr revIDLastSave="0" documentId="8_{94415B45-CD24-4987-B45A-2168E42EF73B}" xr6:coauthVersionLast="47" xr6:coauthVersionMax="47" xr10:uidLastSave="{00000000-0000-0000-0000-000000000000}"/>
  <bookViews>
    <workbookView xWindow="11424" yWindow="0" windowWidth="11712" windowHeight="12336" tabRatio="872" activeTab="7" xr2:uid="{00000000-000D-0000-FFFF-FFFF00000000}"/>
  </bookViews>
  <sheets>
    <sheet name="Combo Chart" sheetId="3" r:id="rId1"/>
    <sheet name="Waterfall Chart" sheetId="4" r:id="rId2"/>
    <sheet name="Pie Chart" sheetId="5" r:id="rId3"/>
    <sheet name="Map Chart" sheetId="6" r:id="rId4"/>
    <sheet name="Top 5" sheetId="7" r:id="rId5"/>
    <sheet name="KPI" sheetId="8" r:id="rId6"/>
    <sheet name="KPI YOY" sheetId="9" r:id="rId7"/>
    <sheet name="DASHBOARD" sheetId="10" r:id="rId8"/>
    <sheet name="Data" sheetId="1" r:id="rId9"/>
    <sheet name="layout" sheetId="2" r:id="rId10"/>
  </sheets>
  <definedNames>
    <definedName name="_xlchart.v1.0" hidden="1">'Waterfall Chart'!$D$4:$D$7</definedName>
    <definedName name="_xlchart.v1.1" hidden="1">'Waterfall Chart'!$E$3</definedName>
    <definedName name="_xlchart.v1.12" hidden="1">'Waterfall Chart'!$D$4:$D$7</definedName>
    <definedName name="_xlchart.v1.13" hidden="1">'Waterfall Chart'!$E$3</definedName>
    <definedName name="_xlchart.v1.14" hidden="1">'Waterfall Chart'!$E$4:$E$7</definedName>
    <definedName name="_xlchart.v1.2" hidden="1">'Waterfall Chart'!$E$4:$E$7</definedName>
    <definedName name="_xlchart.v5.10" hidden="1">'Map Chart'!$E$3</definedName>
    <definedName name="_xlchart.v5.11" hidden="1">'Map Chart'!$E$4:$E$53</definedName>
    <definedName name="_xlchart.v5.15" hidden="1">'Map Chart'!$D$3</definedName>
    <definedName name="_xlchart.v5.16" hidden="1">'Map Chart'!$D$4:$D$53</definedName>
    <definedName name="_xlchart.v5.17" hidden="1">'Map Chart'!$E$3</definedName>
    <definedName name="_xlchart.v5.18" hidden="1">'Map Chart'!$E$4:$E$53</definedName>
    <definedName name="_xlchart.v5.3" hidden="1">'Map Chart'!$D$3</definedName>
    <definedName name="_xlchart.v5.4" hidden="1">'Map Chart'!$D$4:$D$53</definedName>
    <definedName name="_xlchart.v5.5" hidden="1">'Map Chart'!$E$2</definedName>
    <definedName name="_xlchart.v5.6" hidden="1">'Map Chart'!$E$3</definedName>
    <definedName name="_xlchart.v5.7" hidden="1">'Map Chart'!$E$4:$E$53</definedName>
    <definedName name="_xlchart.v5.8" hidden="1">'Map Chart'!$D$3</definedName>
    <definedName name="_xlchart.v5.9" hidden="1">'Map Chart'!$D$4:$D$53</definedName>
    <definedName name="Slicer_Region">#N/A</definedName>
    <definedName name="Slicer_Segment">#N/A</definedName>
    <definedName name="Slicer_Year">#N/A</definedName>
  </definedNames>
  <calcPr calcId="191029"/>
  <pivotCaches>
    <pivotCache cacheId="34"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H9" i="9" l="1"/>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4" i="6"/>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L9" i="9"/>
  <c r="K9" i="9"/>
  <c r="J9" i="9"/>
  <c r="I9" i="9"/>
  <c r="F17" i="8"/>
  <c r="O17" i="8"/>
  <c r="L17" i="8"/>
  <c r="I17" i="8"/>
  <c r="B17" i="8"/>
  <c r="E5" i="6"/>
  <c r="E17" i="6"/>
  <c r="E29" i="6"/>
  <c r="E41" i="6"/>
  <c r="E53" i="6"/>
  <c r="E33" i="6"/>
  <c r="E35" i="6"/>
  <c r="E6" i="6"/>
  <c r="E18" i="6"/>
  <c r="E30" i="6"/>
  <c r="E42" i="6"/>
  <c r="E21" i="6"/>
  <c r="E10" i="6"/>
  <c r="E46" i="6"/>
  <c r="E37" i="6"/>
  <c r="E7" i="6"/>
  <c r="E19" i="6"/>
  <c r="E31" i="6"/>
  <c r="E43" i="6"/>
  <c r="E45" i="6"/>
  <c r="E34" i="6"/>
  <c r="E23" i="6"/>
  <c r="E12" i="6"/>
  <c r="E25" i="6"/>
  <c r="E8" i="6"/>
  <c r="E20" i="6"/>
  <c r="E32" i="6"/>
  <c r="E44" i="6"/>
  <c r="E9" i="6"/>
  <c r="E22" i="6"/>
  <c r="E11" i="6"/>
  <c r="E49" i="6"/>
  <c r="E36" i="6"/>
  <c r="E24" i="6"/>
  <c r="E13" i="6"/>
  <c r="E14" i="6"/>
  <c r="E26" i="6"/>
  <c r="E38" i="6"/>
  <c r="E50" i="6"/>
  <c r="E28" i="6"/>
  <c r="E48" i="6"/>
  <c r="E15" i="6"/>
  <c r="E27" i="6"/>
  <c r="E39" i="6"/>
  <c r="E51" i="6"/>
  <c r="E16" i="6"/>
  <c r="E40" i="6"/>
  <c r="E52" i="6"/>
  <c r="E47" i="6"/>
  <c r="E4" i="6"/>
  <c r="E7" i="4"/>
  <c r="E5" i="4"/>
  <c r="E6" i="4"/>
  <c r="E4" i="4"/>
</calcChain>
</file>

<file path=xl/sharedStrings.xml><?xml version="1.0" encoding="utf-8"?>
<sst xmlns="http://schemas.openxmlformats.org/spreadsheetml/2006/main" count="130132" uniqueCount="10956">
  <si>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</si>
  <si>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</si>
  <si>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</si>
  <si>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</si>
  <si>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</si>
  <si>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</si>
  <si>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</si>
  <si>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</si>
  <si>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</si>
  <si>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</si>
  <si>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</si>
  <si>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</si>
  <si>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</si>
  <si>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</si>
  <si>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</si>
  <si>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</si>
  <si>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</si>
  <si>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</si>
  <si>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</si>
  <si>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</si>
  <si>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</si>
  <si>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</si>
  <si>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</si>
  <si>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</si>
  <si>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</si>
  <si>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</si>
  <si>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</si>
  <si>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</si>
  <si>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</si>
  <si>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</si>
  <si>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</si>
  <si>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</si>
  <si>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</si>
  <si>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</si>
  <si>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</si>
  <si>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</si>
  <si>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</si>
  <si>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</si>
  <si>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</si>
  <si>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</si>
  <si>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</si>
  <si>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</si>
  <si>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</si>
  <si>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</si>
  <si>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</si>
  <si>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</si>
  <si>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</si>
  <si>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</si>
  <si>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</si>
  <si>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</si>
  <si>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</si>
  <si>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</si>
  <si>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</si>
  <si>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</si>
  <si>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</si>
  <si>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</si>
  <si>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</si>
  <si>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</si>
  <si>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</si>
  <si>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</si>
  <si>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</si>
  <si>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</si>
  <si>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</si>
  <si>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</si>
  <si>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</si>
  <si>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</si>
  <si>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</si>
  <si>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</si>
  <si>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</si>
  <si>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</si>
  <si>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</si>
  <si>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</si>
  <si>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</si>
  <si>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</si>
  <si>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</si>
  <si>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</si>
  <si>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</si>
  <si>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</si>
  <si>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</si>
  <si>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</si>
  <si>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</si>
  <si>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</si>
  <si>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</si>
  <si>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</si>
  <si>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</si>
  <si>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</si>
  <si>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</si>
  <si>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</si>
  <si>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</si>
  <si>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</si>
  <si>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</si>
  <si>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</si>
  <si>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</si>
  <si>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</si>
  <si>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</si>
  <si>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</si>
  <si>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</si>
  <si>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</si>
  <si>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</si>
  <si>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</si>
  <si>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</si>
  <si>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</si>
  <si>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</si>
  <si>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</si>
  <si>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</si>
  <si>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</si>
  <si>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</si>
  <si>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</si>
  <si>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</si>
  <si>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</si>
  <si>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</si>
  <si>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</si>
  <si>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</si>
  <si>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</si>
  <si>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</si>
  <si>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</si>
  <si>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</si>
  <si>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</si>
  <si>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</si>
  <si>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</si>
  <si>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</si>
  <si>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</si>
  <si>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</si>
  <si>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</si>
  <si>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</si>
  <si>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</si>
  <si>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</si>
  <si>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</si>
  <si>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</si>
  <si>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</si>
  <si>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</si>
  <si>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</si>
  <si>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</si>
  <si>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</si>
  <si>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</si>
  <si>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</si>
  <si>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</si>
  <si>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</si>
  <si>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</si>
  <si>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</si>
  <si>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</si>
  <si>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</si>
  <si>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</si>
  <si>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</si>
  <si>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</si>
  <si>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</si>
  <si>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</si>
  <si>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</si>
  <si>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</si>
  <si>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</si>
  <si>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</si>
  <si>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</si>
  <si>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</si>
  <si>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</si>
  <si>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</si>
  <si>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</si>
  <si>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</si>
  <si>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</si>
  <si>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</si>
  <si>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</si>
  <si>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</si>
  <si>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</si>
  <si>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</si>
  <si>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</si>
  <si>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</si>
  <si>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</si>
  <si>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</si>
  <si>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</si>
  <si>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</si>
  <si>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</si>
  <si>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</si>
  <si>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</si>
  <si>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</si>
  <si>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</si>
  <si>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</si>
  <si>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</si>
  <si>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</si>
  <si>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</si>
  <si>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</si>
  <si>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</si>
  <si>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</si>
  <si>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</si>
  <si>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</si>
  <si>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</si>
  <si>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</si>
  <si>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</si>
  <si>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</si>
  <si>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</si>
  <si>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</si>
  <si>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</si>
  <si>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</si>
  <si>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</si>
  <si>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</si>
  <si>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</si>
  <si>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</si>
  <si>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</si>
  <si>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</si>
  <si>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</si>
  <si>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</si>
  <si>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</si>
  <si>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</si>
  <si>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</si>
  <si>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</si>
  <si>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</si>
  <si>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</si>
  <si>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</si>
  <si>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</si>
  <si>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</si>
  <si>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</si>
  <si>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</si>
  <si>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</si>
  <si>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</si>
  <si>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</si>
  <si>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</si>
  <si>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</si>
  <si>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</si>
  <si>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</si>
  <si>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</si>
  <si>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</si>
  <si>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</si>
  <si>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</si>
  <si>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</si>
  <si>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</si>
  <si>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</si>
  <si>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</si>
  <si>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</si>
  <si>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</si>
  <si>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</si>
  <si>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</si>
  <si>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</si>
  <si>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</si>
  <si>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</si>
  <si>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</si>
  <si>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</si>
  <si>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</si>
  <si>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</si>
  <si>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</si>
  <si>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</si>
  <si>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</si>
  <si>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</si>
  <si>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</si>
  <si>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</si>
  <si>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</si>
  <si>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</si>
  <si>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</si>
  <si>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</si>
  <si>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</si>
  <si>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</si>
  <si>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</si>
  <si>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</si>
  <si>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</si>
  <si>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</si>
  <si>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</si>
  <si>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</si>
  <si>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</si>
  <si>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</si>
  <si>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</si>
  <si>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</si>
  <si>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</si>
  <si>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</si>
  <si>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</si>
  <si>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</si>
  <si>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</si>
  <si>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</si>
  <si>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</si>
  <si>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</si>
  <si>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</si>
  <si>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</si>
  <si>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</si>
  <si>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</si>
  <si>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</si>
  <si>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</si>
  <si>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</si>
  <si>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</si>
  <si>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</si>
  <si>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</si>
  <si>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</si>
  <si>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</si>
  <si>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</si>
  <si>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</si>
  <si>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</si>
  <si>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</si>
  <si>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</si>
  <si>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</si>
  <si>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</si>
  <si>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</si>
  <si>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</si>
  <si>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</si>
  <si>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</si>
  <si>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</si>
  <si>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</si>
  <si>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</si>
  <si>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</si>
  <si>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</si>
  <si>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</si>
  <si>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</si>
  <si>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</si>
  <si>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</si>
  <si>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</si>
  <si>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</si>
  <si>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</si>
  <si>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</si>
  <si>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</si>
  <si>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</si>
  <si>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</si>
  <si>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</si>
  <si>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</si>
  <si>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</si>
  <si>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</si>
  <si>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</si>
  <si>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</si>
  <si>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</si>
  <si>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</si>
  <si>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</si>
  <si>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</si>
  <si>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</si>
  <si>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</si>
  <si>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</si>
  <si>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</si>
  <si>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</si>
  <si>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</si>
  <si>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</si>
  <si>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</si>
  <si>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</si>
  <si>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</si>
  <si>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</si>
  <si>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</si>
  <si>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</si>
  <si>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</si>
  <si>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</si>
  <si>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</si>
  <si>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</si>
  <si>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</si>
  <si>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</si>
  <si>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</si>
  <si>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</si>
  <si>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</si>
  <si>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</si>
  <si>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</si>
  <si>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</si>
  <si>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</si>
  <si>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</si>
  <si>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</si>
  <si>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</si>
  <si>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</si>
  <si>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</si>
  <si>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</si>
  <si>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</si>
  <si>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</si>
  <si>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</si>
  <si>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</si>
  <si>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</si>
  <si>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</si>
  <si>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</si>
  <si>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</si>
  <si>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</si>
  <si>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</si>
  <si>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</si>
  <si>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</si>
  <si>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</si>
  <si>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</si>
  <si>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</si>
  <si>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</si>
  <si>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</si>
  <si>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</si>
  <si>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</si>
  <si>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</si>
  <si>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</si>
  <si>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</si>
  <si>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</si>
  <si>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</si>
  <si>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</si>
  <si>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</si>
  <si>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</si>
  <si>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</si>
  <si>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</si>
  <si>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</si>
  <si>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</si>
  <si>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</si>
  <si>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</si>
  <si>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</si>
  <si>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</si>
  <si>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</si>
  <si>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</si>
  <si>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</si>
  <si>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</si>
  <si>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</si>
  <si>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</si>
  <si>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</si>
  <si>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</si>
  <si>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</si>
  <si>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</si>
  <si>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</si>
  <si>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</si>
  <si>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</si>
  <si>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</si>
  <si>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</si>
  <si>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</si>
  <si>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</si>
  <si>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</si>
  <si>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</si>
  <si>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</si>
  <si>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</si>
  <si>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</si>
  <si>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</si>
  <si>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</si>
  <si>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</si>
  <si>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</si>
  <si>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</si>
  <si>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</si>
  <si>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</si>
  <si>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</si>
  <si>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</si>
  <si>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</si>
  <si>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</si>
  <si>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</si>
  <si>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</si>
  <si>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</si>
  <si>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</si>
  <si>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</si>
  <si>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</si>
  <si>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</si>
  <si>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</si>
  <si>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</si>
  <si>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</si>
  <si>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</si>
  <si>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</si>
  <si>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</si>
  <si>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</si>
  <si>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</si>
  <si>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</si>
  <si>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</si>
  <si>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</si>
  <si>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</si>
  <si>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</si>
  <si>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</si>
  <si>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</si>
  <si>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</si>
  <si>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</si>
  <si>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</si>
  <si>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</si>
  <si>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</si>
  <si>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</si>
  <si>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</si>
  <si>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</si>
  <si>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</si>
  <si>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</si>
  <si>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</si>
  <si>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</si>
  <si>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</si>
  <si>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</si>
  <si>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</si>
  <si>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</si>
  <si>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</si>
  <si>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</si>
  <si>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</si>
  <si>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</si>
  <si>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</si>
  <si>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</si>
  <si>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</si>
  <si>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</si>
  <si>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</si>
  <si>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</si>
  <si>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</si>
  <si>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</si>
  <si>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</si>
  <si>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</si>
  <si>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</si>
  <si>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</si>
  <si>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</si>
  <si>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</si>
  <si>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</si>
  <si>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</si>
  <si>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</si>
  <si>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</si>
  <si>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</si>
  <si>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</si>
  <si>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</si>
  <si>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</si>
  <si>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</si>
  <si>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</si>
  <si>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</si>
  <si>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</si>
  <si>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</si>
  <si>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</si>
  <si>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</si>
  <si>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</si>
  <si>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</si>
  <si>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</si>
  <si>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</si>
  <si>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</si>
  <si>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</si>
  <si>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</si>
  <si>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</si>
  <si>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</si>
  <si>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</si>
  <si>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</si>
  <si>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</si>
  <si>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</si>
  <si>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</si>
  <si>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</si>
  <si>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</si>
  <si>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</si>
  <si>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</si>
  <si>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</si>
  <si>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</si>
  <si>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</si>
  <si>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</si>
  <si>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</si>
  <si>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</si>
  <si>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</si>
  <si>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</si>
  <si>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</si>
  <si>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</si>
  <si>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</si>
  <si>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</si>
  <si>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</si>
  <si>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</si>
  <si>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</si>
  <si>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</si>
  <si>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</si>
  <si>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</si>
  <si>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</si>
  <si>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</si>
  <si>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</si>
  <si>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</si>
  <si>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</si>
  <si>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</si>
  <si>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</si>
  <si>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</si>
  <si>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</si>
  <si>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</si>
  <si>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</si>
  <si>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</si>
  <si>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</si>
  <si>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</si>
  <si>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</si>
  <si>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</si>
  <si>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</si>
  <si>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</si>
  <si>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</si>
  <si>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</si>
  <si>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</si>
  <si>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</si>
  <si>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</si>
  <si>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</si>
  <si>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</si>
  <si>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</si>
  <si>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</si>
  <si>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</si>
  <si>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</si>
  <si>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</si>
  <si>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</si>
  <si>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</si>
  <si>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</si>
  <si>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</si>
  <si>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</si>
  <si>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</si>
  <si>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</si>
  <si>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</si>
  <si>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</si>
  <si>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</si>
  <si>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</si>
  <si>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</si>
  <si>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</si>
  <si>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</si>
  <si>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</si>
  <si>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</si>
  <si>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</si>
  <si>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</si>
  <si>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</si>
  <si>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</si>
  <si>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</si>
  <si>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</si>
  <si>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</si>
  <si>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</si>
  <si>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</si>
  <si>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</si>
  <si>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</si>
  <si>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</si>
  <si>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</si>
  <si>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</si>
  <si>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</si>
  <si>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</si>
  <si>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</si>
  <si>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</si>
  <si>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</si>
  <si>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</si>
  <si>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</si>
  <si>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</si>
  <si>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</si>
  <si>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</si>
  <si>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</si>
  <si>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</si>
  <si>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</si>
  <si>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</si>
  <si>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</si>
  <si>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</si>
  <si>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</si>
  <si>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</si>
  <si>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</si>
  <si>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</si>
  <si>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</si>
  <si>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</si>
  <si>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</si>
  <si>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</si>
  <si>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</si>
  <si>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</si>
  <si>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</si>
  <si>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</si>
  <si>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</si>
  <si>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</si>
  <si>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</si>
  <si>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</si>
  <si>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</si>
  <si>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</si>
  <si>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</si>
  <si>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</si>
  <si>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</si>
  <si>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</si>
  <si>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</si>
  <si>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</si>
  <si>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</si>
  <si>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</si>
  <si>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</si>
  <si>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</si>
  <si>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</si>
  <si>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</si>
  <si>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</si>
  <si>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</si>
  <si>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</si>
  <si>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</si>
  <si>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</si>
  <si>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</si>
  <si>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</si>
  <si>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</si>
  <si>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</si>
  <si>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</si>
  <si>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</si>
  <si>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</si>
  <si>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</si>
  <si>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</si>
  <si>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</si>
  <si>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</si>
  <si>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</si>
  <si>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</si>
  <si>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</si>
  <si>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</si>
  <si>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</si>
  <si>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</si>
  <si>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</si>
  <si>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</si>
  <si>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</si>
  <si>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</si>
  <si>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</si>
  <si>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</si>
  <si>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</si>
  <si>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</si>
  <si>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</si>
  <si>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</si>
  <si>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</si>
  <si>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</si>
  <si>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</si>
  <si>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</si>
  <si>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</si>
  <si>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</si>
  <si>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</si>
  <si>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</si>
  <si>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</si>
  <si>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</si>
  <si>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</si>
  <si>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</si>
  <si>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</si>
  <si>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</si>
  <si>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</si>
  <si>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</si>
  <si>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</si>
  <si>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</si>
  <si>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</si>
  <si>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</si>
  <si>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</si>
  <si>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</si>
  <si>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</si>
  <si>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</si>
  <si>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</si>
  <si>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</si>
  <si>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</si>
  <si>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</si>
  <si>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</si>
  <si>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</si>
  <si>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</si>
  <si>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</si>
  <si>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</si>
  <si>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</si>
  <si>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</si>
  <si>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</si>
  <si>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</si>
  <si>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</si>
  <si>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</si>
  <si>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</si>
  <si>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</si>
  <si>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</si>
  <si>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</si>
  <si>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</si>
  <si>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</si>
  <si>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</si>
  <si>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</si>
  <si>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</si>
  <si>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</si>
  <si>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</si>
  <si>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</si>
  <si>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</si>
  <si>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</si>
  <si>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</si>
  <si>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</si>
  <si>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</si>
  <si>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</si>
  <si>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</si>
  <si>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</si>
  <si>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</si>
  <si>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</si>
  <si>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</si>
  <si>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</si>
  <si>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</si>
  <si>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</si>
  <si>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</si>
  <si>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</si>
  <si>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</si>
  <si>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</si>
  <si>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</si>
  <si>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</si>
  <si>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</si>
  <si>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</si>
  <si>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</si>
  <si>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</si>
  <si>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</si>
  <si>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</si>
  <si>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</si>
  <si>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</si>
  <si>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</si>
  <si>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</si>
  <si>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</si>
  <si>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</si>
  <si>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</si>
  <si>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</si>
  <si>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</si>
  <si>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</si>
  <si>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</si>
  <si>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</si>
  <si>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</si>
  <si>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</si>
  <si>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</si>
  <si>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</si>
  <si>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</si>
  <si>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</si>
  <si>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</si>
  <si>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</si>
  <si>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</si>
  <si>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</si>
  <si>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</si>
  <si>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</si>
  <si>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</si>
  <si>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</si>
  <si>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</si>
  <si>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</si>
  <si>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</si>
  <si>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</si>
  <si>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</si>
  <si>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</si>
  <si>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</si>
  <si>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</si>
  <si>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</si>
  <si>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</si>
  <si>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</si>
  <si>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</si>
  <si>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</si>
  <si>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</si>
  <si>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</si>
  <si>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</si>
  <si>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</si>
  <si>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</si>
  <si>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</si>
  <si>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</si>
  <si>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</si>
  <si>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</si>
  <si>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</si>
  <si>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</si>
  <si>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</si>
  <si>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</si>
  <si>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</si>
  <si>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</si>
  <si>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</si>
  <si>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</si>
  <si>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</si>
  <si>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</si>
  <si>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</si>
  <si>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</si>
  <si>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</si>
  <si>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</si>
  <si>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</si>
  <si>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</si>
  <si>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</si>
  <si>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</si>
  <si>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</si>
  <si>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</si>
  <si>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</si>
  <si>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</si>
  <si>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</si>
  <si>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</si>
  <si>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</si>
  <si>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</si>
  <si>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</si>
  <si>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</si>
  <si>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</si>
  <si>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</si>
  <si>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</si>
  <si>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</si>
  <si>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</si>
  <si>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</si>
  <si>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</si>
  <si>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</si>
  <si>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</si>
  <si>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</si>
  <si>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</si>
  <si>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</si>
  <si>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</si>
  <si>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</si>
  <si>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</si>
  <si>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</si>
  <si>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</si>
  <si>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</si>
  <si>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</si>
  <si>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</si>
  <si>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</si>
  <si>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</si>
  <si>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</si>
  <si>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</si>
  <si>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</si>
  <si>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</si>
  <si>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</si>
  <si>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</si>
  <si>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</si>
  <si>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</si>
  <si>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</si>
  <si>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</si>
  <si>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</si>
  <si>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</si>
  <si>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</si>
  <si>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</si>
  <si>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</si>
  <si>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</si>
  <si>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</si>
  <si>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</si>
  <si>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</si>
  <si>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</si>
  <si>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</si>
  <si>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</si>
  <si>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</si>
  <si>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</si>
  <si>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</si>
  <si>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</si>
  <si>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</si>
  <si>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</si>
  <si>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</si>
  <si>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</si>
  <si>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</si>
  <si>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</si>
  <si>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</si>
  <si>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</si>
  <si>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</si>
  <si>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</si>
  <si>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</si>
  <si>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</si>
  <si>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</si>
  <si>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</si>
  <si>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</si>
  <si>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</si>
  <si>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</si>
  <si>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</si>
  <si>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</si>
  <si>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</si>
  <si>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</si>
  <si>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</si>
  <si>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</si>
  <si>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</si>
  <si>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</si>
  <si>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</si>
  <si>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</si>
  <si>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</si>
  <si>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</si>
  <si>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</si>
  <si>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</si>
  <si>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</si>
  <si>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</si>
  <si>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</si>
  <si>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</si>
  <si>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</si>
  <si>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</si>
  <si>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</si>
  <si>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</si>
  <si>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</si>
  <si>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</si>
  <si>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</si>
  <si>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</si>
  <si>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</si>
  <si>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</si>
  <si>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</si>
  <si>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</si>
  <si>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</si>
  <si>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</si>
  <si>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</si>
  <si>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</si>
  <si>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</si>
  <si>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</si>
  <si>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</si>
  <si>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</si>
  <si>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</si>
  <si>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</si>
  <si>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</si>
  <si>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</si>
  <si>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</si>
  <si>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</si>
  <si>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</si>
  <si>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</si>
  <si>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</si>
  <si>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</si>
  <si>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</si>
  <si>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</si>
  <si>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</si>
  <si>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</si>
  <si>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</si>
  <si>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</si>
  <si>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</si>
  <si>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</si>
  <si>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</si>
  <si>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</si>
  <si>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</si>
  <si>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</si>
  <si>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</si>
  <si>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</si>
  <si>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</si>
  <si>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</si>
  <si>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</si>
  <si>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</si>
  <si>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</si>
  <si>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</si>
  <si>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</si>
  <si>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</si>
  <si>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</si>
  <si>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</si>
  <si>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</si>
  <si>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</si>
  <si>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</si>
  <si>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</si>
  <si>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</si>
  <si>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</si>
  <si>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</si>
  <si>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</si>
  <si>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</si>
  <si>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</si>
  <si>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</si>
  <si>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</si>
  <si>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</si>
  <si>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</si>
  <si>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</si>
  <si>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</si>
  <si>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</si>
  <si>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</si>
  <si>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</si>
  <si>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</si>
  <si>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</si>
  <si>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</si>
  <si>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</si>
  <si>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</si>
  <si>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</si>
  <si>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</si>
  <si>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</si>
  <si>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</si>
  <si>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</si>
  <si>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</si>
  <si>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</si>
  <si>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</si>
  <si>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</si>
  <si>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</si>
  <si>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</si>
  <si>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</si>
  <si>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</si>
  <si>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</si>
  <si>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</si>
  <si>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</si>
  <si>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</si>
  <si>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</si>
  <si>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</si>
  <si>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</si>
  <si>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</si>
  <si>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</si>
  <si>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</si>
  <si>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</si>
  <si>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</si>
  <si>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</si>
  <si>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</si>
  <si>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</si>
  <si>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</si>
  <si>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</si>
  <si>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</si>
  <si>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</si>
  <si>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</si>
  <si>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</si>
  <si>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</si>
  <si>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</si>
  <si>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</si>
  <si>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</si>
  <si>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</si>
  <si>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</si>
  <si>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</si>
  <si>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</si>
  <si>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</si>
  <si>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</si>
  <si>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</si>
  <si>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</si>
  <si>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</si>
  <si>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</si>
  <si>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</si>
  <si>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</si>
  <si>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</si>
  <si>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</si>
  <si>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</si>
  <si>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</si>
  <si>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</si>
  <si>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</si>
  <si>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</si>
  <si>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</si>
  <si>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</si>
  <si>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</si>
  <si>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</si>
  <si>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</si>
  <si>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</si>
  <si>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</si>
  <si>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</si>
  <si>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</si>
  <si>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</si>
  <si>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</si>
  <si>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</si>
  <si>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</si>
  <si>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</si>
  <si>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</si>
  <si>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</si>
  <si>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</si>
  <si>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</si>
  <si>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</si>
  <si>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</si>
  <si>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</si>
  <si>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</si>
  <si>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</si>
  <si>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</si>
  <si>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</si>
  <si>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</si>
  <si>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</si>
  <si>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</si>
  <si>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</si>
  <si>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</si>
  <si>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</si>
  <si>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</si>
  <si>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</si>
  <si>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</si>
  <si>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</si>
  <si>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</si>
  <si>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</si>
  <si>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</si>
  <si>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</si>
  <si>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</si>
  <si>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</si>
  <si>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</si>
  <si>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</si>
  <si>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</si>
  <si>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</si>
  <si>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</si>
  <si>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</si>
  <si>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</si>
  <si>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</si>
  <si>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</si>
  <si>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</si>
  <si>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</si>
  <si>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</si>
  <si>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</si>
  <si>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</si>
  <si>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</si>
  <si>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</si>
  <si>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</si>
  <si>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</si>
  <si>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</si>
  <si>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</si>
  <si>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</si>
  <si>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</si>
  <si>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</si>
  <si>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</si>
  <si>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</si>
  <si>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</si>
  <si>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</si>
  <si>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</si>
  <si>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</si>
  <si>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</si>
  <si>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</si>
  <si>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</si>
  <si>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</si>
  <si>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</si>
  <si>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</si>
  <si>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</si>
  <si>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</si>
  <si>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</si>
  <si>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</si>
  <si>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</si>
  <si>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</si>
  <si>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</si>
  <si>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</si>
  <si>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</si>
  <si>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</si>
  <si>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</si>
  <si>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</si>
  <si>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</si>
  <si>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</si>
  <si>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</si>
  <si>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</si>
  <si>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</si>
  <si>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</si>
  <si>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</si>
  <si>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</si>
  <si>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</si>
  <si>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</si>
  <si>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</si>
  <si>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</si>
  <si>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</si>
  <si>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</si>
  <si>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</si>
  <si>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</si>
  <si>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</si>
  <si>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</si>
  <si>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</si>
  <si>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</si>
  <si>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</si>
  <si>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</si>
  <si>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</si>
  <si>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</si>
  <si>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</si>
  <si>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</si>
  <si>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</si>
  <si>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</si>
  <si>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</si>
  <si>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</si>
  <si>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</si>
  <si>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</si>
  <si>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</si>
  <si>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</si>
  <si>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</si>
  <si>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</si>
  <si>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</si>
  <si>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</si>
  <si>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</si>
  <si>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</si>
  <si>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</si>
  <si>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</si>
  <si>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</si>
  <si>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</si>
  <si>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</si>
  <si>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</si>
  <si>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</si>
  <si>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</si>
  <si>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</si>
  <si>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</si>
  <si>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</si>
  <si>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</si>
  <si>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</si>
  <si>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</si>
  <si>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</si>
  <si>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</si>
  <si>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</si>
  <si>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</si>
  <si>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</si>
  <si>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</si>
  <si>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</si>
  <si>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</si>
  <si>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</si>
  <si>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</si>
  <si>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</si>
  <si>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</si>
  <si>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</si>
  <si>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</si>
  <si>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</si>
  <si>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</si>
  <si>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</si>
  <si>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</si>
  <si>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</si>
  <si>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</si>
  <si>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</si>
  <si>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</si>
  <si>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</si>
  <si>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</si>
  <si>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</si>
  <si>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</si>
  <si>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</si>
  <si>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</si>
  <si>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</si>
  <si>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</si>
  <si>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</si>
  <si>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</si>
  <si>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</si>
  <si>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</si>
  <si>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</si>
  <si>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</si>
  <si>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</si>
  <si>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</si>
  <si>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</si>
  <si>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</si>
  <si>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</si>
  <si>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</si>
  <si>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</si>
  <si>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</si>
  <si>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</si>
  <si>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</si>
  <si>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</si>
  <si>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</si>
  <si>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</si>
  <si>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</si>
  <si>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</si>
  <si>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</si>
  <si>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</si>
  <si>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</si>
  <si>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</si>
  <si>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</si>
  <si>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</si>
  <si>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</si>
  <si>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</si>
  <si>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</si>
  <si>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</si>
  <si>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</si>
  <si>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</si>
  <si>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</si>
  <si>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</si>
  <si>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</si>
  <si>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</si>
  <si>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</si>
  <si>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</si>
  <si>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</si>
  <si>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</si>
  <si>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</si>
  <si>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</si>
  <si>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</si>
  <si>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</si>
  <si>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</si>
  <si>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</si>
  <si>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</si>
  <si>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</si>
  <si>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</si>
  <si>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</si>
  <si>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</si>
  <si>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</si>
  <si>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</si>
  <si>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</si>
  <si>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</si>
  <si>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</si>
  <si>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</si>
  <si>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</si>
  <si>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</si>
  <si>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</si>
  <si>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</si>
  <si>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</si>
  <si>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</si>
  <si>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</si>
  <si>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</si>
  <si>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</si>
  <si>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</si>
  <si>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</si>
  <si>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</si>
  <si>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</si>
  <si>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</si>
  <si>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</si>
  <si>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</si>
  <si>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</si>
  <si>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</si>
  <si>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</si>
  <si>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</si>
  <si>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</si>
  <si>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</si>
  <si>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</si>
  <si>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</si>
  <si>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</si>
  <si>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</si>
  <si>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</si>
  <si>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</si>
  <si>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</si>
  <si>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</si>
  <si>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</si>
  <si>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</si>
  <si>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</si>
  <si>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</si>
  <si>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</si>
  <si>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</si>
  <si>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</si>
  <si>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</si>
  <si>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</si>
  <si>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</si>
  <si>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</si>
  <si>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</si>
  <si>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</si>
  <si>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</si>
  <si>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</si>
  <si>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</si>
  <si>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</si>
  <si>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</si>
  <si>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</si>
  <si>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</si>
  <si>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</si>
  <si>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</si>
  <si>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</si>
  <si>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</si>
  <si>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</si>
  <si>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</si>
  <si>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</si>
  <si>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</si>
  <si>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</si>
  <si>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</si>
  <si>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</si>
  <si>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</si>
  <si>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</si>
  <si>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</si>
  <si>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</si>
  <si>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</si>
  <si>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</si>
  <si>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</si>
  <si>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</si>
  <si>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</si>
  <si>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</si>
  <si>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</si>
  <si>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</si>
  <si>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</si>
  <si>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</si>
  <si>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</si>
  <si>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</si>
  <si>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</si>
  <si>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</si>
  <si>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</si>
  <si>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</si>
  <si>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</si>
  <si>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</si>
  <si>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</si>
  <si>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</si>
  <si>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</si>
  <si>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</si>
  <si>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</si>
  <si>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</si>
  <si>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</si>
  <si>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</si>
  <si>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</si>
  <si>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</si>
  <si>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</si>
  <si>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</si>
  <si>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</si>
  <si>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</si>
  <si>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</si>
  <si>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</si>
  <si>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</si>
  <si>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</si>
  <si>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</si>
  <si>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</si>
  <si>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</si>
  <si>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</si>
  <si>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</si>
  <si>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</si>
  <si>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</si>
  <si>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</si>
  <si>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</si>
  <si>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</si>
  <si>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</si>
  <si>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</si>
  <si>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</si>
  <si>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</si>
  <si>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</si>
  <si>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</si>
  <si>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</si>
  <si>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</si>
  <si>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</si>
  <si>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</si>
  <si>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</si>
  <si>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</si>
  <si>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</si>
  <si>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</si>
  <si>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</si>
  <si>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</si>
  <si>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</si>
  <si>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</si>
  <si>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</si>
  <si>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</si>
  <si>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</si>
  <si>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</si>
  <si>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</si>
  <si>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</si>
  <si>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</si>
  <si>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</si>
  <si>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</si>
  <si>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</si>
  <si>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</si>
  <si>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</si>
  <si>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</si>
  <si>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</si>
  <si>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</si>
  <si>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</si>
  <si>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</si>
  <si>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</si>
  <si>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</si>
  <si>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</si>
  <si>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</si>
  <si>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</si>
  <si>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</si>
  <si>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</si>
  <si>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</si>
  <si>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</si>
  <si>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</si>
  <si>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</si>
  <si>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</si>
  <si>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</si>
  <si>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</si>
  <si>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</si>
  <si>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</si>
  <si>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</si>
  <si>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</si>
  <si>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</si>
  <si>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</si>
  <si>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</si>
  <si>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</si>
  <si>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</si>
  <si>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</si>
  <si>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</si>
  <si>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</si>
  <si>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</si>
  <si>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</si>
  <si>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</si>
  <si>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</si>
  <si>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</si>
  <si>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</si>
  <si>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</si>
  <si>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</si>
  <si>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</si>
  <si>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</si>
  <si>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</si>
  <si>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</si>
  <si>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</si>
  <si>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</si>
  <si>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</si>
  <si>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</si>
  <si>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</si>
  <si>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</si>
  <si>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</si>
  <si>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</si>
  <si>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</si>
  <si>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</si>
  <si>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</si>
  <si>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</si>
  <si>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</si>
  <si>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</si>
  <si>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</si>
  <si>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</si>
  <si>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</si>
  <si>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</si>
  <si>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</si>
  <si>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</si>
  <si>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</si>
  <si>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</si>
  <si>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</si>
  <si>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</si>
  <si>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</si>
  <si>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</si>
  <si>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</si>
  <si>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</si>
  <si>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</si>
  <si>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</si>
  <si>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</si>
  <si>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</si>
  <si>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</si>
  <si>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</si>
  <si>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</si>
  <si>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</si>
  <si>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</si>
  <si>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</si>
  <si>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</si>
  <si>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</si>
  <si>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</si>
  <si>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</si>
  <si>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</si>
  <si>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</si>
  <si>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</si>
  <si>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</si>
  <si>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</si>
  <si>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</si>
  <si>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</si>
  <si>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</si>
  <si>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</si>
  <si>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</si>
  <si>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</si>
  <si>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</si>
  <si>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</si>
  <si>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</si>
  <si>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</si>
  <si>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</si>
  <si>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</si>
  <si>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</si>
  <si>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</si>
  <si>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</si>
  <si>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</si>
  <si>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</si>
  <si>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</si>
  <si>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</si>
  <si>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</si>
  <si>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</si>
  <si>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</si>
  <si>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</si>
  <si>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</si>
  <si>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</si>
  <si>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</si>
  <si>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</si>
  <si>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</si>
  <si>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</si>
  <si>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</si>
  <si>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</si>
  <si>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</si>
  <si>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</si>
  <si>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</si>
  <si>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</si>
  <si>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</si>
  <si>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</si>
  <si>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</si>
  <si>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</si>
  <si>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</si>
  <si>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</si>
  <si>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</si>
  <si>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</si>
  <si>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</si>
  <si>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</si>
  <si>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</si>
  <si>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</si>
  <si>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</si>
  <si>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</si>
  <si>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</si>
  <si>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</si>
  <si>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</si>
  <si>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</si>
  <si>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</si>
  <si>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</si>
  <si>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</si>
  <si>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</si>
  <si>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</si>
  <si>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</si>
  <si>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</si>
  <si>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</si>
  <si>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</si>
  <si>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</si>
  <si>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</si>
  <si>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</si>
  <si>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</si>
  <si>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</si>
  <si>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</si>
  <si>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</si>
  <si>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</si>
  <si>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</si>
  <si>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</si>
  <si>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</si>
  <si>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</si>
  <si>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</si>
  <si>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</si>
  <si>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</si>
  <si>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</si>
  <si>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</si>
  <si>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</si>
  <si>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</si>
  <si>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</si>
  <si>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</si>
  <si>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</si>
  <si>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</si>
  <si>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</si>
  <si>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</si>
  <si>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</si>
  <si>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</si>
  <si>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</si>
  <si>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</si>
  <si>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</si>
  <si>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</si>
  <si>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</si>
  <si>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</si>
  <si>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</si>
  <si>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</si>
  <si>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</si>
  <si>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</si>
  <si>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</si>
  <si>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</si>
  <si>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</si>
  <si>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</si>
  <si>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</si>
  <si>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</si>
  <si>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</si>
  <si>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</si>
  <si>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</si>
  <si>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</si>
  <si>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</si>
  <si>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</si>
  <si>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</si>
  <si>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</si>
  <si>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</si>
  <si>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</si>
  <si>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</si>
  <si>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</si>
  <si>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</si>
  <si>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</si>
  <si>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</si>
  <si>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</si>
  <si>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</si>
  <si>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</si>
  <si>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</si>
  <si>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</si>
  <si>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</si>
  <si>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</si>
  <si>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</si>
  <si>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</si>
  <si>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</si>
  <si>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</si>
  <si>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</si>
  <si>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</si>
  <si>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</si>
  <si>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</si>
  <si>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</si>
  <si>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</si>
  <si>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</si>
  <si>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</si>
  <si>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</si>
  <si>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</si>
  <si>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</si>
  <si>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</si>
  <si>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</si>
  <si>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</si>
  <si>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</si>
  <si>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</si>
  <si>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</si>
  <si>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</si>
  <si>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</si>
  <si>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</si>
  <si>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</si>
  <si>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</si>
  <si>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</si>
  <si>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</si>
  <si>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</si>
  <si>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</si>
  <si>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</si>
  <si>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</si>
  <si>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</si>
  <si>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</si>
  <si>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</si>
  <si>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</si>
  <si>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</si>
  <si>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</si>
  <si>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</si>
  <si>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</si>
  <si>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</si>
  <si>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</si>
  <si>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</si>
  <si>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</si>
  <si>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</si>
  <si>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</si>
  <si>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</si>
  <si>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</si>
  <si>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</si>
  <si>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</si>
  <si>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</si>
  <si>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</si>
  <si>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</si>
  <si>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</si>
  <si>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</si>
  <si>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</si>
  <si>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</si>
  <si>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</si>
  <si>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</si>
  <si>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</si>
  <si>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</si>
  <si>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</si>
  <si>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</si>
  <si>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</si>
  <si>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</si>
  <si>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</si>
  <si>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</si>
  <si>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</si>
  <si>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</si>
  <si>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</si>
  <si>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</si>
  <si>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</si>
  <si>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</si>
  <si>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</si>
  <si>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</si>
  <si>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</si>
  <si>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</si>
  <si>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</si>
  <si>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</si>
  <si>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</si>
  <si>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</si>
  <si>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</si>
  <si>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</si>
  <si>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</si>
  <si>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</si>
  <si>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</si>
  <si>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</si>
  <si>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</si>
  <si>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</si>
  <si>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</si>
  <si>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</si>
  <si>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</si>
  <si>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</si>
  <si>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</si>
  <si>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</si>
  <si>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</si>
  <si>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</si>
  <si>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</si>
  <si>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</si>
  <si>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</si>
  <si>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</si>
  <si>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</si>
  <si>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</si>
  <si>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</si>
  <si>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</si>
  <si>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</si>
  <si>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</si>
  <si>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</si>
  <si>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</si>
  <si>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</si>
  <si>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</si>
  <si>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</si>
  <si>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</si>
  <si>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</si>
  <si>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</si>
  <si>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</si>
  <si>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</si>
  <si>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</si>
  <si>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</si>
  <si>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</si>
  <si>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</si>
  <si>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</si>
  <si>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</si>
  <si>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</si>
  <si>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</si>
  <si>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</si>
  <si>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</si>
  <si>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</si>
  <si>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</si>
  <si>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</si>
  <si>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</si>
  <si>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</si>
  <si>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</si>
  <si>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</si>
  <si>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</si>
  <si>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</si>
  <si>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</si>
  <si>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</si>
  <si>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</si>
  <si>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</si>
  <si>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</si>
  <si>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</si>
  <si>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</si>
  <si>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</si>
  <si>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</si>
  <si>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</si>
  <si>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</si>
  <si>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</si>
  <si>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</si>
  <si>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</si>
  <si>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</si>
  <si>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</si>
  <si>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</si>
  <si>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</si>
  <si>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</si>
  <si>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</si>
  <si>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</si>
  <si>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</si>
  <si>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</si>
  <si>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</si>
  <si>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</si>
  <si>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</si>
  <si>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</si>
  <si>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</si>
  <si>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</si>
  <si>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</si>
  <si>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</si>
  <si>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</si>
  <si>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</si>
  <si>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</si>
  <si>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</si>
  <si>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</si>
  <si>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</si>
  <si>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</si>
  <si>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</si>
  <si>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</si>
  <si>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</si>
  <si>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</si>
  <si>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</si>
  <si>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</si>
  <si>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</si>
  <si>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</si>
  <si>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</si>
  <si>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</si>
  <si>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</si>
  <si>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</si>
  <si>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</si>
  <si>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</si>
  <si>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</si>
  <si>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</si>
  <si>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</si>
  <si>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</si>
  <si>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</si>
  <si>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</si>
  <si>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</si>
  <si>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</si>
  <si>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</si>
  <si>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</si>
  <si>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</si>
  <si>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</si>
  <si>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</si>
  <si>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</si>
  <si>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</si>
  <si>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</si>
  <si>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</si>
  <si>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</si>
  <si>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</si>
  <si>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</si>
  <si>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</si>
  <si>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</si>
  <si>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</si>
  <si>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</si>
  <si>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</si>
  <si>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</si>
  <si>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</si>
  <si>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</si>
  <si>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</si>
  <si>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</si>
  <si>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</si>
  <si>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</si>
  <si>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</si>
  <si>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</si>
  <si>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</si>
  <si>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</si>
  <si>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</si>
  <si>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</si>
  <si>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</si>
  <si>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</si>
  <si>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</si>
  <si>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</si>
  <si>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</si>
  <si>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</si>
  <si>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</si>
  <si>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</si>
  <si>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</si>
  <si>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</si>
  <si>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</si>
  <si>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</si>
  <si>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</si>
  <si>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</si>
  <si>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</si>
  <si>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</si>
  <si>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</si>
  <si>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</si>
  <si>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</si>
  <si>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</si>
  <si>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</si>
  <si>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</si>
  <si>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</si>
  <si>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</si>
  <si>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</si>
  <si>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</si>
  <si>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</si>
  <si>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</si>
  <si>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</si>
  <si>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</si>
  <si>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</si>
  <si>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</si>
  <si>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</si>
  <si>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</si>
  <si>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</si>
  <si>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</si>
  <si>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</si>
  <si>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</si>
  <si>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</si>
  <si>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</si>
  <si>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</si>
  <si>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</si>
  <si>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</si>
  <si>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</si>
  <si>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</si>
  <si>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</si>
  <si>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</si>
  <si>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</si>
  <si>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</si>
  <si>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</si>
  <si>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</si>
  <si>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</si>
  <si>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</si>
  <si>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</si>
  <si>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</si>
  <si>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</si>
  <si>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</si>
  <si>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</si>
  <si>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</si>
  <si>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</si>
  <si>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</si>
  <si>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</si>
  <si>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</si>
  <si>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</si>
  <si>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</si>
  <si>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</si>
  <si>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</si>
  <si>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</si>
  <si>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</si>
  <si>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</si>
  <si>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</si>
  <si>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</si>
  <si>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</si>
  <si>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</si>
  <si>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</si>
  <si>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</si>
  <si>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</si>
  <si>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</si>
  <si>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</si>
  <si>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</si>
  <si>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</si>
  <si>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</si>
  <si>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</si>
  <si>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</si>
  <si>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</si>
  <si>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</si>
  <si>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</si>
  <si>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</si>
  <si>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</si>
  <si>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</si>
  <si>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</si>
  <si>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</si>
  <si>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</si>
  <si>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</si>
  <si>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</si>
  <si>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</si>
  <si>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</si>
  <si>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</si>
  <si>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</si>
  <si>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</si>
  <si>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</si>
  <si>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</si>
  <si>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</si>
  <si>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</si>
  <si>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</si>
  <si>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</si>
  <si>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</si>
  <si>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</si>
  <si>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</si>
  <si>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</si>
  <si>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</si>
  <si>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</si>
  <si>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</si>
  <si>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</si>
  <si>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</si>
  <si>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</si>
  <si>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</si>
  <si>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</si>
  <si>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</si>
  <si>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</si>
  <si>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</si>
  <si>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</si>
  <si>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</si>
  <si>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</si>
  <si>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</si>
  <si>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</si>
  <si>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</si>
  <si>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</si>
  <si>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</si>
  <si>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</si>
  <si>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</si>
  <si>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</si>
  <si>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</si>
  <si>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</si>
  <si>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</si>
  <si>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</si>
  <si>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</si>
  <si>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</si>
  <si>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</si>
  <si>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</si>
  <si>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</si>
  <si>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</si>
  <si>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</si>
  <si>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</si>
  <si>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</si>
  <si>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</si>
  <si>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</si>
  <si>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</si>
  <si>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</si>
  <si>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</si>
  <si>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</si>
  <si>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</si>
  <si>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</si>
  <si>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</si>
  <si>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</si>
  <si>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</si>
  <si>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</si>
  <si>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</si>
  <si>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</si>
  <si>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</si>
  <si>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</si>
  <si>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</si>
  <si>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</si>
  <si>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</si>
  <si>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</si>
  <si>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</si>
  <si>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</si>
  <si>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</si>
  <si>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</si>
  <si>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</si>
  <si>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</si>
  <si>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</si>
  <si>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</si>
  <si>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</si>
  <si>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</si>
  <si>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</si>
  <si>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</si>
  <si>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</si>
  <si>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</si>
  <si>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</si>
  <si>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</si>
  <si>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</si>
  <si>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</si>
  <si>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</si>
  <si>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</si>
  <si>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</si>
  <si>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</si>
  <si>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</si>
  <si>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</si>
  <si>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</si>
  <si>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</si>
  <si>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</si>
  <si>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</si>
  <si>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</si>
  <si>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</si>
  <si>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</si>
  <si>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</si>
  <si>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</si>
  <si>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</si>
  <si>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</si>
  <si>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</si>
  <si>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</si>
  <si>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</si>
  <si>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</si>
  <si>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</si>
  <si>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</si>
  <si>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</si>
  <si>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</si>
  <si>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</si>
  <si>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</si>
  <si>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</si>
  <si>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</si>
  <si>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</si>
  <si>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</si>
  <si>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</si>
  <si>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</si>
  <si>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</si>
  <si>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</si>
  <si>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</si>
  <si>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</si>
  <si>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</si>
  <si>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</si>
  <si>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</si>
  <si>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</si>
  <si>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</si>
  <si>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</si>
  <si>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</si>
  <si>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</si>
  <si>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</si>
  <si>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</si>
  <si>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</si>
  <si>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</si>
  <si>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</si>
  <si>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</si>
  <si>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</si>
  <si>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</si>
  <si>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</si>
  <si>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</si>
  <si>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</si>
  <si>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</si>
  <si>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</si>
  <si>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</si>
  <si>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</si>
  <si>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</si>
  <si>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</si>
  <si>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</si>
  <si>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</si>
  <si>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</si>
  <si>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</si>
  <si>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</si>
  <si>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</si>
  <si>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</si>
  <si>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</si>
  <si>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</si>
  <si>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</si>
  <si>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</si>
  <si>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</si>
  <si>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</si>
  <si>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</si>
  <si>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</si>
  <si>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</si>
  <si>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</si>
  <si>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</si>
  <si>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</si>
  <si>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</si>
  <si>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</si>
  <si>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</si>
  <si>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</si>
  <si>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</si>
  <si>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</si>
  <si>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</si>
  <si>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</si>
  <si>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</si>
  <si>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</si>
  <si>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</si>
  <si>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</si>
  <si>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</si>
  <si>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</si>
  <si>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</si>
  <si>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</si>
  <si>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</si>
  <si>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</si>
  <si>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</si>
  <si>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</si>
  <si>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</si>
  <si>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</si>
  <si>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</si>
  <si>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</si>
  <si>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</si>
  <si>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</si>
  <si>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</si>
  <si>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</si>
  <si>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</si>
  <si>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</si>
  <si>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</si>
  <si>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</si>
  <si>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</si>
  <si>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</si>
  <si>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</si>
  <si>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</si>
  <si>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</si>
  <si>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</si>
  <si>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</si>
  <si>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</si>
  <si>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</si>
  <si>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</si>
  <si>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</si>
  <si>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</si>
  <si>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</si>
  <si>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</si>
  <si>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</si>
  <si>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</si>
  <si>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</si>
  <si>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</si>
  <si>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</si>
  <si>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</si>
  <si>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</si>
  <si>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</si>
  <si>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</si>
  <si>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</si>
  <si>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</si>
  <si>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</si>
  <si>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</si>
  <si>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</si>
  <si>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</si>
  <si>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</si>
  <si>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</si>
  <si>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</si>
  <si>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</si>
  <si>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</si>
  <si>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</si>
  <si>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</si>
  <si>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</si>
  <si>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</si>
  <si>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</si>
  <si>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</si>
  <si>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</si>
  <si>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</si>
  <si>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</si>
  <si>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</si>
  <si>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</si>
  <si>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</si>
  <si>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</si>
  <si>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</si>
  <si>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</si>
  <si>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</si>
  <si>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</si>
  <si>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</si>
  <si>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</si>
  <si>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</si>
  <si>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</si>
  <si>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</si>
  <si>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</si>
  <si>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</si>
  <si>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</si>
  <si>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</si>
  <si>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</si>
  <si>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</si>
  <si>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</si>
  <si>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</si>
  <si>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</si>
  <si>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</si>
  <si>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</si>
  <si>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</si>
  <si>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</si>
  <si>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</si>
  <si>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</si>
  <si>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</si>
  <si>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</si>
  <si>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</si>
  <si>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</si>
  <si>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</si>
  <si>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</si>
  <si>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</si>
  <si>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</si>
  <si>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</si>
  <si>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</si>
  <si>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</si>
  <si>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</si>
  <si>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</si>
  <si>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</si>
  <si>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</si>
  <si>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</si>
  <si>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</si>
  <si>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</si>
  <si>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</si>
  <si>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</si>
  <si>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</si>
  <si>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</si>
  <si>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</si>
  <si>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</si>
  <si>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</si>
  <si>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</si>
  <si>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</si>
  <si>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</si>
  <si>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</si>
  <si>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</si>
  <si>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</si>
  <si>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</si>
  <si>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</si>
  <si>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</si>
  <si>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</si>
  <si>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</si>
  <si>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</si>
  <si>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</si>
  <si>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</si>
  <si>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</si>
  <si>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</si>
  <si>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</si>
  <si>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</si>
  <si>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</si>
  <si>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</si>
  <si>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</si>
  <si>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</si>
  <si>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</si>
  <si>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</si>
  <si>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</si>
  <si>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</si>
  <si>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</si>
  <si>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</si>
  <si>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</si>
  <si>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</si>
  <si>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</si>
  <si>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</si>
  <si>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</si>
  <si>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</si>
  <si>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</si>
  <si>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</si>
  <si>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</si>
  <si>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</si>
  <si>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</si>
  <si>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</si>
  <si>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</si>
  <si>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</si>
  <si>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</si>
  <si>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</si>
  <si>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</si>
  <si>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</si>
  <si>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</si>
  <si>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</si>
  <si>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</si>
  <si>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</si>
  <si>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</si>
  <si>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</si>
  <si>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</si>
  <si>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</si>
  <si>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</si>
  <si>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</si>
  <si>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</si>
  <si>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</si>
  <si>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</si>
  <si>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</si>
  <si>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</si>
  <si>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</si>
  <si>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</si>
  <si>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</si>
  <si>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</si>
  <si>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</si>
  <si>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</si>
  <si>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</si>
  <si>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</si>
  <si>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</si>
  <si>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</si>
  <si>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</si>
  <si>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</si>
  <si>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</si>
  <si>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</si>
  <si>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</si>
  <si>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</si>
  <si>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</si>
  <si>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</si>
  <si>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</si>
  <si>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</si>
  <si>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</si>
  <si>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</si>
  <si>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</si>
  <si>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</si>
  <si>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</si>
  <si>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</si>
  <si>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</si>
  <si>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</si>
  <si>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</si>
  <si>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</si>
  <si>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</si>
  <si>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</si>
  <si>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</si>
  <si>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</si>
  <si>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</si>
  <si>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</si>
  <si>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</si>
  <si>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</si>
  <si>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</si>
  <si>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</si>
  <si>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</si>
  <si>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</si>
  <si>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</si>
  <si>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</si>
  <si>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</si>
  <si>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</si>
  <si>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</si>
  <si>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</si>
  <si>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</si>
  <si>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</si>
  <si>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</si>
  <si>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</si>
  <si>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</si>
  <si>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</si>
  <si>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</si>
  <si>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</si>
  <si>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</si>
  <si>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</si>
  <si>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</si>
  <si>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</si>
  <si>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</si>
  <si>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</si>
  <si>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</si>
  <si>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</si>
  <si>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</si>
  <si>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</si>
  <si>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</si>
  <si>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</si>
  <si>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</si>
  <si>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</si>
  <si>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</si>
  <si>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</si>
  <si>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</si>
  <si>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</si>
  <si>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</si>
  <si>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</si>
  <si>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</si>
  <si>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</si>
  <si>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</si>
  <si>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</si>
  <si>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</si>
  <si>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</si>
  <si>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</si>
  <si>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</si>
  <si>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</si>
  <si>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</si>
  <si>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</si>
  <si>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</si>
  <si>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</si>
  <si>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</si>
  <si>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</si>
  <si>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</si>
  <si>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</si>
  <si>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</si>
  <si>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</si>
  <si>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</si>
  <si>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</si>
  <si>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</si>
  <si>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</si>
  <si>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</si>
  <si>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</si>
  <si>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</si>
  <si>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</si>
  <si>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</si>
  <si>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</si>
  <si>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</si>
  <si>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</si>
  <si>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</si>
  <si>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</si>
  <si>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</si>
  <si>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</si>
  <si>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</si>
  <si>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</si>
  <si>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</si>
  <si>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</si>
  <si>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</si>
  <si>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</si>
  <si>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</si>
  <si>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</si>
  <si>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</si>
  <si>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</si>
  <si>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</si>
  <si>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</si>
  <si>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</si>
  <si>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</si>
  <si>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</si>
  <si>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</si>
  <si>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</si>
  <si>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</si>
  <si>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</si>
  <si>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</si>
  <si>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</si>
  <si>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</si>
  <si>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</si>
  <si>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</si>
  <si>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</si>
  <si>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</si>
  <si>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</si>
  <si>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</si>
  <si>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</si>
  <si>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</si>
  <si>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</si>
  <si>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</si>
  <si>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</si>
  <si>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</si>
  <si>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</si>
  <si>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</si>
  <si>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</si>
  <si>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</si>
  <si>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</si>
  <si>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</si>
  <si>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</si>
  <si>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</si>
  <si>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</si>
  <si>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</si>
  <si>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</si>
  <si>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</si>
  <si>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</si>
  <si>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</si>
  <si>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</si>
  <si>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</si>
  <si>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</si>
  <si>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</si>
  <si>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</si>
  <si>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</si>
  <si>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</si>
  <si>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</si>
  <si>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</si>
  <si>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</si>
  <si>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</si>
  <si>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</si>
  <si>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</si>
  <si>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</si>
  <si>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</si>
  <si>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</si>
  <si>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</si>
  <si>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</si>
  <si>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</si>
  <si>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</si>
  <si>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</si>
  <si>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</si>
  <si>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</si>
  <si>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</si>
  <si>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</si>
  <si>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</si>
  <si>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</si>
  <si>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</si>
  <si>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</si>
  <si>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</si>
  <si>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</si>
  <si>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</si>
  <si>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</si>
  <si>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</si>
  <si>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</si>
  <si>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</si>
  <si>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</si>
  <si>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</si>
  <si>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</si>
  <si>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</si>
  <si>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</si>
  <si>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</si>
  <si>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</si>
  <si>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</si>
  <si>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</si>
  <si>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</si>
  <si>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</si>
  <si>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</si>
  <si>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</si>
  <si>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</si>
  <si>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</si>
  <si>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</si>
  <si>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</si>
  <si>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</si>
  <si>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</si>
  <si>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</si>
  <si>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</si>
  <si>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</si>
  <si>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</si>
  <si>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</si>
  <si>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</si>
  <si>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</si>
  <si>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</si>
  <si>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</si>
  <si>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</si>
  <si>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</si>
  <si>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</si>
  <si>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</si>
  <si>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</si>
  <si>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</si>
  <si>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</si>
  <si>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</si>
  <si>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</si>
  <si>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</si>
  <si>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</si>
  <si>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</si>
  <si>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</si>
  <si>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</si>
  <si>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</si>
  <si>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</si>
  <si>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</si>
  <si>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</si>
  <si>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</si>
  <si>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</si>
  <si>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</si>
  <si>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</si>
  <si>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</si>
  <si>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</si>
  <si>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</si>
  <si>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</si>
  <si>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</si>
  <si>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</si>
  <si>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</si>
  <si>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</si>
  <si>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</si>
  <si>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</si>
  <si>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</si>
  <si>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</si>
  <si>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</si>
  <si>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</si>
  <si>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</si>
  <si>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</si>
  <si>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</si>
  <si>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</si>
  <si>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</si>
  <si>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</si>
  <si>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</si>
  <si>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</si>
  <si>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</si>
  <si>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</si>
  <si>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</si>
  <si>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</si>
  <si>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</si>
  <si>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</si>
  <si>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</si>
  <si>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</si>
  <si>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</si>
  <si>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</si>
  <si>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</si>
  <si>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</si>
  <si>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</si>
  <si>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</si>
  <si>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</si>
  <si>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</si>
  <si>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</si>
  <si>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</si>
  <si>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</si>
  <si>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</si>
  <si>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</si>
  <si>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</si>
  <si>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</si>
  <si>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</si>
  <si>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</si>
  <si>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</si>
  <si>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</si>
  <si>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</si>
  <si>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</si>
  <si>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</si>
  <si>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</si>
  <si>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</si>
  <si>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</si>
  <si>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</si>
  <si>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</si>
  <si>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</si>
  <si>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</si>
  <si>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</si>
  <si>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</si>
  <si>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</si>
  <si>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</si>
  <si>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</si>
  <si>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</si>
  <si>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</si>
  <si>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</si>
  <si>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</si>
  <si>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</si>
  <si>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</si>
  <si>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</si>
  <si>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</si>
  <si>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</si>
  <si>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</si>
  <si>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</si>
  <si>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</si>
  <si>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</si>
  <si>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</si>
  <si>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</si>
  <si>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</si>
  <si>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</si>
  <si>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</si>
  <si>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</si>
  <si>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</si>
  <si>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</si>
  <si>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</si>
  <si>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</si>
  <si>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</si>
  <si>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</si>
  <si>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</si>
  <si>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</si>
  <si>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</si>
  <si>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</si>
  <si>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</si>
  <si>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</si>
  <si>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</si>
  <si>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</si>
  <si>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</si>
  <si>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</si>
  <si>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</si>
  <si>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</si>
  <si>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</si>
  <si>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</si>
  <si>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</si>
  <si>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</si>
  <si>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</si>
  <si>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</si>
  <si>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</si>
  <si>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</si>
  <si>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</si>
  <si>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</si>
  <si>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</si>
  <si>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</si>
  <si>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</si>
  <si>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</si>
  <si>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</si>
  <si>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</si>
  <si>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</si>
  <si>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</si>
  <si>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</si>
  <si>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</si>
  <si>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</si>
  <si>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</si>
  <si>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</si>
  <si>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</si>
  <si>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</si>
  <si>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</si>
  <si>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</si>
  <si>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</si>
  <si>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</si>
  <si>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</si>
  <si>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</si>
  <si>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</si>
  <si>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</si>
  <si>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</si>
  <si>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</si>
  <si>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</si>
  <si>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</si>
  <si>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</si>
  <si>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</si>
  <si>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</si>
  <si>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</si>
  <si>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</si>
  <si>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</si>
  <si>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</si>
  <si>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</si>
  <si>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</si>
  <si>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</si>
  <si>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</si>
  <si>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</si>
  <si>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</si>
  <si>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</si>
  <si>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</si>
  <si>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</si>
  <si>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</si>
  <si>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</si>
  <si>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</si>
  <si>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</si>
  <si>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</si>
  <si>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</si>
  <si>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</si>
  <si>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</si>
  <si>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</si>
  <si>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</si>
  <si>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</si>
  <si>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</si>
  <si>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</si>
  <si>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</si>
  <si>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</si>
  <si>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</si>
  <si>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</si>
  <si>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</si>
  <si>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</si>
  <si>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</si>
  <si>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</si>
  <si>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</si>
  <si>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</si>
  <si>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</si>
  <si>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</si>
  <si>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</si>
  <si>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</si>
  <si>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</si>
  <si>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</si>
  <si>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</si>
  <si>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</si>
  <si>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</si>
  <si>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</si>
  <si>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</si>
  <si>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</si>
  <si>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</si>
  <si>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</si>
  <si>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</si>
  <si>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</si>
  <si>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</si>
  <si>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</si>
  <si>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</si>
  <si>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</si>
  <si>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</si>
  <si>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</si>
  <si>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</si>
  <si>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</si>
  <si>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</si>
  <si>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</si>
  <si>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</si>
  <si>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</si>
  <si>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</si>
  <si>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</si>
  <si>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</si>
  <si>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</si>
  <si>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</si>
  <si>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</si>
  <si>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</si>
  <si>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</si>
  <si>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</si>
  <si>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</si>
  <si>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</si>
  <si>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</si>
  <si>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</si>
  <si>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</si>
  <si>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</si>
  <si>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</si>
  <si>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</si>
  <si>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</si>
  <si>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</si>
  <si>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</si>
  <si>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</si>
  <si>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</si>
  <si>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</si>
  <si>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</si>
  <si>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</si>
  <si>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</si>
  <si>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</si>
  <si>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</si>
  <si>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</si>
  <si>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</si>
  <si>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</si>
  <si>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</si>
  <si>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</si>
  <si>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</si>
  <si>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</si>
  <si>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</si>
  <si>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</si>
  <si>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</si>
  <si>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</si>
  <si>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</si>
  <si>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</si>
  <si>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</si>
  <si>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</si>
  <si>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</si>
  <si>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</si>
  <si>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</si>
  <si>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</si>
  <si>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</si>
  <si>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</si>
  <si>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</si>
  <si>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</si>
  <si>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</si>
  <si>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</si>
  <si>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</si>
  <si>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</si>
  <si>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</si>
  <si>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</si>
  <si>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</si>
  <si>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</si>
  <si>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</si>
  <si>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</si>
  <si>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</si>
  <si>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</si>
  <si>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</si>
  <si>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</si>
  <si>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</si>
  <si>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</si>
  <si>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</si>
  <si>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</si>
  <si>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</si>
  <si>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</si>
  <si>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</si>
  <si>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</si>
  <si>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</si>
  <si>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</si>
  <si>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</si>
  <si>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</si>
  <si>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</si>
  <si>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</si>
  <si>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</si>
  <si>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</si>
  <si>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</si>
  <si>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</si>
  <si>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</si>
  <si>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</si>
  <si>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</si>
  <si>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</si>
  <si>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</si>
  <si>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</si>
  <si>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</si>
  <si>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</si>
  <si>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</si>
  <si>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</si>
  <si>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</si>
  <si>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</si>
  <si>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</si>
  <si>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</si>
  <si>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</si>
  <si>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</si>
  <si>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</si>
  <si>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</si>
  <si>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</si>
  <si>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</si>
  <si>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</si>
  <si>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</si>
  <si>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</si>
  <si>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</si>
  <si>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</si>
  <si>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</si>
  <si>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</si>
  <si>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</si>
  <si>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</si>
  <si>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</si>
  <si>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</si>
  <si>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</si>
  <si>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</si>
  <si>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</si>
  <si>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</si>
  <si>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</si>
  <si>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</si>
  <si>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</si>
  <si>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</si>
  <si>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</si>
  <si>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</si>
  <si>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</si>
  <si>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</si>
  <si>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</si>
  <si>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</si>
  <si>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</si>
  <si>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</si>
  <si>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</si>
  <si>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</si>
  <si>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</si>
  <si>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</si>
  <si>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</si>
  <si>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</si>
  <si>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</si>
  <si>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</si>
  <si>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</si>
  <si>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</si>
  <si>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</si>
  <si>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</si>
  <si>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</si>
  <si>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</si>
  <si>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</si>
  <si>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</si>
  <si>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</si>
  <si>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</si>
  <si>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</si>
  <si>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</si>
  <si>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</si>
  <si>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</si>
  <si>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</si>
  <si>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</si>
  <si>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</si>
  <si>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</si>
  <si>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</si>
  <si>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</si>
  <si>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</si>
  <si>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</si>
  <si>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</si>
  <si>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</si>
  <si>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</si>
  <si>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</si>
  <si>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</si>
  <si>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</si>
  <si>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</si>
  <si>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</si>
  <si>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</si>
  <si>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</si>
  <si>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</si>
  <si>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</si>
  <si>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</si>
  <si>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</si>
  <si>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</si>
  <si>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</si>
  <si>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</si>
  <si>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</si>
  <si>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</si>
  <si>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</si>
  <si>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</si>
  <si>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</si>
  <si>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</si>
  <si>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</si>
  <si>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</si>
  <si>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</si>
  <si>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</si>
  <si>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</si>
  <si>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</si>
  <si>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</si>
  <si>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</si>
  <si>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</si>
  <si>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</si>
  <si>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</si>
  <si>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</si>
  <si>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</si>
  <si>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</si>
  <si>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</si>
  <si>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</si>
  <si>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</si>
  <si>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</si>
  <si>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</si>
  <si>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</si>
  <si>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</si>
  <si>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</si>
  <si>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</si>
  <si>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</si>
  <si>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</si>
  <si>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</si>
  <si>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</si>
  <si>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</si>
  <si>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</si>
  <si>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</si>
  <si>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</si>
  <si>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</si>
  <si>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</si>
  <si>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</si>
  <si>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</si>
  <si>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</si>
  <si>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</si>
  <si>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</si>
  <si>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</si>
  <si>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</si>
  <si>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</si>
  <si>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</si>
  <si>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</si>
  <si>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</si>
  <si>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</si>
  <si>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</si>
  <si>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</si>
  <si>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</si>
  <si>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</si>
  <si>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</si>
  <si>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</si>
  <si>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</si>
  <si>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</si>
  <si>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</si>
  <si>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</si>
  <si>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</si>
  <si>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</si>
  <si>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</si>
  <si>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</si>
  <si>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</si>
  <si>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</si>
  <si>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</si>
  <si>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</si>
  <si>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</si>
  <si>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</si>
  <si>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</si>
  <si>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</si>
  <si>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</si>
  <si>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</si>
  <si>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</si>
  <si>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</si>
  <si>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</si>
  <si>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</si>
  <si>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</si>
  <si>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</si>
  <si>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</si>
  <si>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</si>
  <si>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</si>
  <si>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</si>
  <si>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</si>
  <si>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</si>
  <si>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</si>
  <si>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</si>
  <si>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</si>
  <si>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</si>
  <si>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</si>
  <si>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</si>
  <si>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</si>
  <si>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</si>
  <si>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</si>
  <si>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</si>
  <si>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</si>
  <si>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</si>
  <si>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</si>
  <si>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</si>
  <si>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</si>
  <si>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</si>
  <si>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</si>
  <si>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</si>
  <si>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</si>
  <si>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</si>
  <si>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</si>
  <si>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</si>
  <si>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</si>
  <si>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</si>
  <si>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</si>
  <si>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</si>
  <si>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</si>
  <si>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</si>
  <si>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</si>
  <si>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</si>
  <si>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</si>
  <si>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</si>
  <si>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</si>
  <si>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</si>
  <si>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</si>
  <si>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</si>
  <si>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</si>
  <si>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</si>
  <si>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</si>
  <si>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</si>
  <si>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</si>
  <si>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</si>
  <si>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</si>
  <si>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</si>
  <si>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</si>
  <si>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</si>
  <si>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</si>
  <si>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</si>
  <si>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</si>
  <si>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</si>
  <si>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</si>
  <si>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</si>
  <si>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</si>
  <si>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</si>
  <si>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</si>
  <si>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</si>
  <si>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</si>
  <si>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</si>
  <si>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</si>
  <si>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</si>
  <si>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</si>
  <si>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</si>
  <si>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</si>
  <si>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</si>
  <si>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</si>
  <si>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</si>
  <si>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</si>
  <si>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</si>
  <si>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</si>
  <si>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</si>
  <si>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</si>
  <si>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</si>
  <si>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</si>
  <si>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</si>
  <si>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</si>
  <si>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</si>
  <si>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</si>
  <si>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</si>
  <si>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</si>
  <si>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</si>
  <si>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</si>
  <si>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</si>
  <si>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</si>
  <si>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</si>
  <si>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</si>
  <si>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</si>
  <si>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</si>
  <si>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</si>
  <si>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</si>
  <si>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</si>
  <si>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</si>
  <si>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</si>
  <si>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</si>
  <si>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</si>
  <si>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</si>
  <si>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</si>
  <si>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</si>
  <si>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</si>
  <si>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</si>
  <si>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</si>
  <si>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</si>
  <si>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</si>
  <si>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</si>
  <si>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</si>
  <si>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</si>
  <si>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</si>
  <si>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</si>
  <si>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</si>
  <si>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</si>
  <si>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</si>
  <si>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</si>
  <si>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</si>
  <si>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</si>
  <si>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</si>
  <si>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</si>
  <si>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</si>
  <si>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</si>
  <si>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</si>
  <si>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</si>
  <si>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</si>
  <si>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</si>
  <si>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</si>
  <si>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</si>
  <si>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</si>
  <si>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</si>
  <si>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</si>
  <si>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</si>
  <si>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</si>
  <si>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</si>
  <si>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</si>
  <si>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</si>
  <si>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</si>
  <si>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</si>
  <si>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</si>
  <si>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</si>
  <si>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</si>
  <si>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</si>
  <si>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</si>
  <si>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</si>
  <si>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</si>
  <si>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</si>
  <si>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</si>
  <si>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</si>
  <si>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</si>
  <si>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</si>
  <si>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</si>
  <si>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</si>
  <si>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</si>
  <si>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</si>
  <si>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</si>
  <si>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</si>
  <si>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</si>
  <si>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</si>
  <si>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</si>
  <si>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</si>
  <si>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</si>
  <si>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</si>
  <si>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</si>
  <si>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</si>
  <si>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</si>
  <si>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</si>
  <si>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</si>
  <si>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</si>
  <si>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</si>
  <si>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</si>
  <si>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</si>
  <si>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</si>
  <si>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</si>
  <si>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</si>
  <si>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</si>
  <si>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</si>
  <si>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</si>
  <si>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</si>
  <si>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</si>
  <si>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</si>
  <si>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</si>
  <si>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</si>
  <si>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</si>
  <si>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</si>
  <si>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</si>
  <si>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</si>
  <si>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</si>
  <si>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</si>
  <si>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</si>
  <si>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</si>
  <si>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</si>
  <si>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</si>
  <si>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</si>
  <si>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</si>
  <si>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</si>
  <si>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</si>
  <si>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</si>
  <si>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</si>
  <si>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</si>
  <si>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</si>
  <si>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</si>
  <si>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</si>
  <si>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</si>
  <si>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</si>
  <si>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</si>
  <si>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</si>
  <si>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</si>
  <si>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</si>
  <si>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</si>
  <si>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</si>
  <si>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</si>
  <si>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</si>
  <si>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</si>
  <si>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</si>
  <si>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</si>
  <si>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</si>
  <si>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</si>
  <si>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</si>
  <si>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</si>
  <si>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</si>
  <si>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</si>
  <si>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</si>
  <si>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</si>
  <si>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</si>
  <si>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</si>
  <si>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</si>
  <si>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</si>
  <si>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</si>
  <si>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</si>
  <si>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</si>
  <si>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</si>
  <si>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</si>
  <si>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</si>
  <si>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</si>
  <si>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</si>
  <si>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</si>
  <si>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</si>
  <si>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</si>
  <si>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</si>
  <si>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</si>
  <si>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</si>
  <si>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</si>
  <si>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</si>
  <si>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</si>
  <si>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</si>
  <si>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</si>
  <si>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</si>
  <si>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</si>
  <si>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</si>
  <si>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</si>
  <si>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</si>
  <si>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</si>
  <si>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</si>
  <si>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</si>
  <si>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</si>
  <si>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</si>
  <si>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</si>
  <si>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</si>
  <si>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</si>
  <si>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</si>
  <si>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</si>
  <si>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</si>
  <si>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</si>
  <si>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</si>
  <si>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</si>
  <si>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</si>
  <si>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</si>
  <si>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</si>
  <si>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</si>
  <si>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</si>
  <si>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</si>
  <si>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</si>
  <si>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</si>
  <si>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</si>
  <si>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</si>
  <si>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</si>
  <si>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</si>
  <si>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</si>
  <si>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</si>
  <si>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</si>
  <si>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</si>
  <si>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</si>
  <si>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</si>
  <si>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</si>
  <si>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</si>
  <si>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</si>
  <si>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</si>
  <si>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</si>
  <si>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</si>
  <si>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</si>
  <si>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</si>
  <si>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</si>
  <si>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</si>
  <si>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</si>
  <si>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</si>
  <si>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</si>
  <si>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</si>
  <si>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</si>
  <si>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</si>
  <si>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</si>
  <si>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</si>
  <si>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</si>
  <si>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</si>
  <si>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</si>
  <si>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</si>
  <si>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</si>
  <si>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</si>
  <si>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</si>
  <si>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</si>
  <si>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</si>
  <si>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</si>
  <si>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</si>
  <si>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</si>
  <si>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</si>
  <si>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</si>
  <si>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</si>
  <si>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</si>
  <si>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</si>
  <si>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</si>
  <si>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</si>
  <si>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</si>
  <si>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</si>
  <si>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</si>
  <si>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</si>
  <si>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</si>
  <si>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</si>
  <si>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</si>
  <si>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</si>
  <si>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</si>
  <si>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</si>
  <si>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</si>
  <si>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</si>
  <si>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</si>
  <si>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</si>
  <si>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</si>
  <si>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</si>
  <si>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</si>
  <si>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</si>
  <si>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</si>
  <si>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</si>
  <si>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</si>
  <si>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</si>
  <si>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</si>
  <si>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</si>
  <si>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</si>
  <si>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</si>
  <si>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</si>
  <si>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</si>
  <si>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</si>
  <si>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</si>
  <si>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</si>
  <si>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</si>
  <si>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</si>
  <si>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</si>
  <si>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</si>
  <si>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</si>
  <si>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</si>
  <si>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</si>
  <si>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</si>
  <si>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</si>
  <si>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</si>
  <si>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</si>
  <si>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</si>
  <si>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</si>
  <si>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</si>
  <si>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</si>
  <si>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</si>
  <si>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</si>
  <si>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</si>
  <si>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</si>
  <si>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</si>
  <si>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</si>
  <si>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</si>
  <si>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</si>
  <si>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</si>
  <si>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</si>
  <si>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</si>
  <si>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</si>
  <si>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</si>
  <si>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</si>
  <si>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</si>
  <si>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</si>
  <si>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</si>
  <si>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</si>
  <si>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</si>
  <si>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</si>
  <si>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</si>
  <si>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</si>
  <si>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</si>
  <si>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</si>
  <si>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</si>
  <si>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</si>
  <si>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</si>
  <si>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</si>
  <si>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</si>
  <si>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</si>
  <si>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</si>
  <si>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</si>
  <si>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</si>
  <si>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</si>
  <si>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</si>
  <si>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</si>
  <si>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</si>
  <si>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</si>
  <si>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</si>
  <si>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</si>
  <si>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</si>
  <si>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</si>
  <si>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</si>
  <si>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</si>
  <si>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</si>
  <si>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</si>
  <si>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</si>
  <si>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</si>
  <si>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</si>
  <si>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</si>
  <si>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</si>
  <si>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</si>
  <si>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</si>
  <si>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</si>
  <si>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</si>
  <si>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</si>
  <si>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</si>
  <si>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</si>
  <si>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</si>
  <si>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</si>
  <si>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</si>
  <si>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</si>
  <si>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</si>
  <si>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</si>
  <si>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</si>
  <si>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</si>
  <si>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</si>
  <si>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</si>
  <si>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</si>
  <si>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</si>
  <si>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</si>
  <si>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</si>
  <si>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</si>
  <si>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</si>
  <si>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</si>
  <si>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</si>
  <si>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</si>
  <si>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</si>
  <si>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</si>
  <si>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</si>
  <si>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</si>
  <si>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</si>
  <si>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</si>
  <si>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</si>
  <si>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</si>
  <si>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</si>
  <si>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</si>
  <si>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</si>
  <si>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</si>
  <si>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</si>
  <si>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</si>
  <si>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</si>
  <si>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</si>
  <si>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</si>
  <si>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</si>
  <si>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</si>
  <si>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</si>
  <si>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</si>
  <si>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</si>
  <si>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</si>
  <si>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</si>
  <si>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</si>
  <si>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</si>
  <si>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</si>
  <si>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</si>
  <si>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</si>
  <si>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</si>
  <si>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</si>
  <si>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</si>
  <si>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</si>
  <si>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</si>
  <si>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</si>
  <si>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</si>
  <si>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</si>
  <si>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</si>
  <si>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</si>
  <si>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</si>
  <si>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</si>
  <si>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</si>
  <si>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</si>
  <si>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</si>
  <si>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</si>
  <si>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</si>
  <si>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</si>
  <si>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</si>
  <si>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</si>
  <si>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</si>
  <si>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</si>
  <si>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</si>
  <si>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</si>
  <si>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</si>
  <si>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</si>
  <si>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</si>
  <si>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</si>
  <si>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</si>
  <si>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</si>
  <si>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</si>
  <si>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</si>
  <si>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</si>
  <si>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</si>
  <si>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</si>
  <si>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</si>
  <si>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</si>
  <si>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</si>
  <si>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</si>
  <si>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</si>
  <si>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</si>
  <si>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</si>
  <si>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</si>
  <si>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</si>
  <si>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</si>
  <si>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</si>
  <si>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</si>
  <si>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</si>
  <si>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</si>
  <si>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</si>
  <si>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</si>
  <si>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</si>
  <si>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</si>
  <si>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</si>
  <si>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</si>
  <si>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</si>
  <si>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</si>
  <si>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</si>
  <si>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</si>
  <si>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</si>
  <si>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</si>
  <si>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</si>
  <si>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</si>
  <si>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</si>
  <si>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</si>
  <si>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</si>
  <si>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</si>
  <si>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</si>
  <si>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</si>
  <si>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</si>
  <si>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</si>
  <si>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</si>
  <si>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</si>
  <si>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</si>
  <si>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</si>
  <si>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</si>
  <si>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</si>
  <si>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</si>
  <si>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</si>
  <si>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</si>
  <si>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</si>
  <si>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</si>
  <si>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</si>
  <si>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</si>
  <si>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</si>
  <si>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</si>
  <si>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</si>
  <si>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</si>
  <si>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</si>
  <si>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</si>
  <si>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</si>
  <si>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</si>
  <si>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</si>
  <si>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</si>
  <si>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</si>
  <si>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</si>
  <si>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</si>
  <si>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</si>
  <si>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</si>
  <si>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</si>
  <si>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</si>
  <si>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</si>
  <si>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</si>
  <si>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</si>
  <si>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</si>
  <si>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</si>
  <si>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</si>
  <si>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</si>
  <si>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</si>
  <si>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</si>
  <si>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</si>
  <si>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</si>
  <si>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</si>
  <si>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</si>
  <si>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</si>
  <si>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</si>
  <si>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</si>
  <si>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</si>
  <si>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</si>
  <si>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</si>
  <si>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</si>
  <si>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</si>
  <si>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</si>
  <si>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</si>
  <si>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</si>
  <si>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</si>
  <si>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</si>
  <si>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</si>
  <si>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</si>
  <si>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</si>
  <si>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</si>
  <si>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</si>
  <si>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</si>
  <si>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</si>
  <si>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</si>
  <si>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</si>
  <si>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</si>
  <si>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</si>
  <si>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</si>
  <si>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</si>
  <si>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</si>
  <si>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</si>
  <si>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</si>
  <si>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</si>
  <si>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</si>
  <si>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</si>
  <si>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</si>
  <si>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</si>
  <si>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</si>
  <si>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</si>
  <si>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</si>
  <si>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</si>
  <si>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</si>
  <si>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</si>
  <si>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</si>
  <si>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</si>
  <si>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</si>
  <si>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</si>
  <si>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</si>
  <si>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</si>
  <si>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</si>
  <si>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</si>
  <si>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</si>
  <si>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</si>
  <si>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</si>
  <si>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</si>
  <si>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</si>
  <si>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</si>
  <si>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</si>
  <si>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</si>
  <si>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</si>
  <si>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</si>
  <si>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</si>
  <si>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</si>
  <si>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</si>
  <si>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</si>
  <si>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</si>
  <si>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</si>
  <si>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</si>
  <si>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</si>
  <si>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</si>
  <si>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</si>
  <si>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</si>
  <si>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</si>
  <si>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</si>
  <si>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</si>
  <si>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</si>
  <si>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</si>
  <si>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</si>
  <si>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</si>
  <si>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</si>
  <si>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</si>
  <si>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</si>
  <si>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</si>
  <si>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</si>
  <si>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</si>
  <si>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</si>
  <si>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</si>
  <si>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</si>
  <si>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</si>
  <si>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</si>
  <si>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</si>
  <si>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</si>
  <si>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</si>
  <si>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</si>
  <si>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</si>
  <si>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</si>
  <si>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</si>
  <si>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</si>
  <si>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</si>
  <si>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</si>
  <si>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</si>
  <si>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</si>
  <si>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</si>
  <si>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</si>
  <si>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</si>
  <si>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</si>
  <si>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</si>
  <si>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</si>
  <si>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</si>
  <si>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</si>
  <si>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</si>
  <si>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</si>
  <si>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</si>
  <si>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</si>
  <si>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</si>
  <si>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</si>
  <si>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</si>
  <si>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</si>
  <si>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</si>
  <si>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</si>
  <si>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</si>
  <si>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</si>
  <si>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</si>
  <si>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</si>
  <si>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</si>
  <si>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</si>
  <si>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</si>
  <si>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</si>
  <si>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</si>
  <si>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</si>
  <si>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</si>
  <si>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</si>
  <si>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</si>
  <si>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</si>
  <si>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</si>
  <si>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</si>
  <si>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</si>
  <si>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</si>
  <si>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</si>
  <si>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</si>
  <si>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</si>
  <si>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</si>
  <si>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</si>
  <si>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</si>
  <si>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</si>
  <si>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</si>
  <si>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</si>
  <si>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</si>
  <si>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</si>
  <si>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</si>
  <si>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</si>
  <si>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</si>
  <si>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</si>
  <si>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</si>
  <si>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</si>
  <si>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</si>
  <si>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</si>
  <si>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</si>
  <si>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</si>
  <si>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</si>
  <si>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</si>
  <si>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</si>
  <si>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</si>
  <si>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</si>
  <si>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</si>
  <si>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</si>
  <si>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</si>
  <si>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</si>
  <si>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</si>
  <si>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</si>
  <si>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</si>
  <si>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</si>
  <si>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</si>
  <si>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</si>
  <si>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</si>
  <si>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</si>
  <si>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</si>
  <si>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</si>
  <si>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</si>
  <si>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</si>
  <si>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</si>
  <si>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</si>
  <si>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</si>
  <si>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</si>
  <si>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</si>
  <si>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</si>
  <si>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</si>
  <si>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</si>
  <si>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</si>
  <si>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</si>
  <si>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</si>
  <si>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</si>
  <si>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</si>
  <si>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</si>
  <si>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</si>
  <si>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</si>
  <si>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</si>
  <si>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</si>
  <si>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</si>
  <si>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</si>
  <si>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</si>
  <si>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</si>
  <si>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</si>
  <si>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</si>
  <si>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</si>
  <si>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</si>
  <si>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</si>
  <si>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</si>
  <si>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</si>
  <si>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</si>
  <si>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</si>
  <si>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</si>
  <si>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</si>
  <si>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</si>
  <si>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</si>
  <si>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</si>
  <si>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</si>
  <si>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</si>
  <si>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</si>
  <si>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</si>
  <si>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</si>
  <si>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</si>
  <si>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</si>
  <si>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</si>
  <si>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</si>
  <si>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</si>
  <si>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</si>
  <si>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</si>
  <si>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</si>
  <si>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</si>
  <si>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</si>
  <si>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</si>
  <si>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</si>
  <si>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</si>
  <si>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</si>
  <si>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</si>
  <si>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</si>
  <si>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</si>
  <si>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</si>
  <si>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</si>
  <si>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</si>
  <si>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</si>
  <si>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</si>
  <si>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</si>
  <si>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</si>
  <si>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</si>
  <si>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</si>
  <si>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</si>
  <si>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</si>
  <si>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</si>
  <si>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</si>
  <si>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</si>
  <si>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</si>
  <si>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</si>
  <si>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</si>
  <si>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</si>
  <si>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</si>
  <si>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</si>
  <si>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</si>
  <si>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</si>
  <si>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</si>
  <si>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</si>
  <si>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</si>
  <si>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</si>
  <si>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</si>
  <si>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</si>
  <si>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</si>
  <si>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</si>
  <si>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</si>
  <si>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</si>
  <si>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</si>
  <si>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</si>
  <si>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</si>
  <si>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</si>
  <si>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</si>
  <si>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</si>
  <si>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</si>
  <si>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</si>
  <si>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</si>
  <si>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</si>
  <si>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</si>
  <si>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</si>
  <si>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</si>
  <si>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</si>
  <si>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</si>
  <si>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</si>
  <si>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</si>
  <si>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</si>
  <si>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</si>
  <si>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</si>
  <si>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</si>
  <si>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</si>
  <si>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</si>
  <si>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</si>
  <si>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</si>
  <si>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</si>
  <si>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</si>
  <si>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</si>
  <si>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</si>
  <si>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</si>
  <si>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</si>
  <si>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</si>
  <si>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</si>
  <si>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</si>
  <si>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</si>
  <si>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</si>
  <si>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</si>
  <si>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</si>
  <si>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</si>
  <si>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</si>
  <si>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</si>
  <si>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</si>
  <si>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</si>
  <si>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</si>
  <si>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</si>
  <si>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</si>
  <si>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</si>
  <si>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</si>
  <si>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</si>
  <si>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</si>
  <si>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</si>
  <si>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</si>
  <si>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</si>
  <si>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</si>
  <si>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</si>
  <si>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</si>
  <si>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</si>
  <si>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</si>
  <si>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</si>
  <si>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</si>
  <si>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</si>
  <si>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</si>
  <si>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</si>
  <si>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</si>
  <si>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</si>
  <si>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</si>
  <si>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</si>
  <si>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</si>
  <si>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</si>
  <si>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</si>
  <si>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</si>
  <si>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</si>
  <si>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</si>
  <si>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</si>
  <si>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</si>
  <si>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</si>
  <si>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</si>
  <si>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</si>
  <si>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</si>
  <si>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</si>
  <si>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</si>
  <si>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</si>
  <si>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</si>
  <si>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</si>
  <si>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</si>
  <si>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</si>
  <si>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</si>
  <si>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</si>
  <si>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</si>
  <si>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</si>
  <si>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</si>
  <si>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</si>
  <si>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</si>
  <si>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</si>
  <si>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</si>
  <si>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</si>
  <si>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</si>
  <si>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</si>
  <si>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</si>
  <si>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</si>
  <si>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</si>
  <si>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</si>
  <si>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</si>
  <si>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</si>
  <si>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</si>
  <si>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</si>
  <si>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</si>
  <si>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</si>
  <si>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</si>
  <si>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</si>
  <si>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</si>
  <si>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</si>
  <si>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</si>
  <si>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</si>
  <si>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</si>
  <si>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</si>
  <si>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</si>
  <si>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</si>
  <si>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</si>
  <si>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</si>
  <si>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</si>
  <si>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</si>
  <si>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</si>
  <si>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</si>
  <si>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</si>
  <si>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</si>
  <si>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</si>
  <si>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</si>
  <si>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</si>
  <si>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</si>
  <si>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</si>
  <si>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</si>
  <si>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</si>
  <si>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</si>
  <si>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</si>
  <si>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</si>
  <si>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</si>
  <si>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</si>
  <si>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</si>
  <si>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</si>
  <si>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</si>
  <si>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</si>
  <si>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</si>
  <si>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</si>
  <si>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</si>
  <si>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</si>
  <si>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</si>
  <si>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</si>
  <si>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</si>
  <si>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</si>
  <si>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</si>
  <si>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</si>
  <si>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</si>
  <si>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</si>
  <si>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</si>
  <si>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</si>
  <si>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</si>
  <si>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</si>
  <si>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</si>
  <si>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</si>
  <si>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</si>
  <si>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</si>
  <si>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</si>
  <si>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</si>
  <si>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</si>
  <si>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</si>
  <si>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</si>
  <si>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</si>
  <si>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</si>
  <si>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</si>
  <si>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</si>
  <si>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</si>
  <si>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</si>
  <si>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</si>
  <si>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</si>
  <si>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</si>
  <si>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</si>
  <si>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</si>
  <si>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</si>
  <si>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</si>
  <si>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</si>
  <si>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</si>
  <si>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</si>
  <si>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</si>
  <si>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</si>
  <si>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</si>
  <si>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</si>
  <si>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</si>
  <si>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</si>
  <si>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</si>
  <si>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</si>
  <si>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</si>
  <si>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</si>
  <si>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</si>
  <si>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</si>
  <si>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</si>
  <si>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</si>
  <si>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</si>
  <si>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</si>
  <si>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</si>
  <si>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</si>
  <si>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</si>
  <si>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</si>
  <si>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</si>
  <si>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</si>
  <si>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</si>
  <si>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</si>
  <si>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</si>
  <si>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</si>
  <si>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</si>
  <si>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</si>
  <si>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</si>
  <si>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</si>
  <si>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</si>
  <si>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</si>
  <si>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</si>
  <si>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</si>
  <si>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</si>
  <si>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</si>
  <si>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</si>
  <si>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</si>
  <si>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</si>
  <si>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</si>
  <si>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</si>
  <si>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</si>
  <si>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</si>
  <si>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</si>
  <si>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</si>
  <si>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</si>
  <si>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</si>
  <si>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</si>
  <si>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</si>
  <si>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</si>
  <si>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</si>
  <si>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</si>
  <si>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</si>
  <si>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</si>
  <si>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</si>
  <si>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</si>
  <si>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</si>
  <si>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</si>
  <si>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</si>
  <si>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</si>
  <si>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</si>
  <si>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</si>
  <si>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</si>
  <si>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</si>
  <si>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</si>
  <si>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</si>
  <si>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</si>
  <si>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</si>
  <si>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</si>
  <si>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</si>
  <si>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</si>
  <si>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</si>
  <si>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</si>
  <si>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</si>
  <si>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</si>
  <si>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</si>
  <si>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</si>
  <si>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</si>
  <si>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</si>
  <si>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</si>
  <si>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</si>
  <si>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</si>
  <si>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</si>
  <si>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</si>
  <si>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</si>
  <si>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</si>
  <si>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</si>
  <si>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</si>
  <si>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</si>
  <si>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</si>
  <si>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</si>
  <si>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</si>
  <si>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</si>
  <si>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</si>
  <si>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</si>
  <si>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</si>
  <si>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</si>
  <si>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</si>
  <si>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</si>
  <si>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</si>
  <si>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</si>
  <si>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</si>
  <si>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</si>
  <si>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</si>
  <si>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</si>
  <si>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</si>
  <si>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</si>
  <si>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</si>
  <si>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</si>
  <si>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</si>
  <si>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</si>
  <si>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</si>
  <si>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</si>
  <si>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</si>
  <si>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</si>
  <si>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</si>
  <si>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</si>
  <si>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</si>
  <si>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</si>
  <si>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</si>
  <si>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</si>
  <si>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</si>
  <si>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</si>
  <si>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</si>
  <si>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</si>
  <si>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</si>
  <si>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</si>
  <si>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</si>
  <si>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</si>
  <si>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</si>
  <si>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</si>
  <si>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</si>
  <si>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</si>
  <si>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</si>
  <si>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</si>
  <si>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</si>
  <si>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</si>
  <si>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</si>
  <si>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</si>
  <si>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</si>
  <si>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</si>
  <si>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</si>
  <si>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</si>
  <si>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</si>
  <si>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</si>
  <si>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</si>
  <si>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</si>
  <si>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</si>
  <si>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</si>
  <si>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</si>
  <si>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</si>
  <si>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</si>
  <si>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</si>
  <si>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</si>
  <si>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</si>
  <si>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</si>
  <si>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</si>
  <si>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</si>
  <si>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</si>
  <si>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</si>
  <si>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</si>
  <si>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</si>
  <si>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</si>
  <si>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</si>
  <si>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</si>
  <si>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</si>
  <si>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</si>
  <si>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</si>
  <si>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</si>
  <si>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</si>
  <si>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</si>
  <si>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</si>
  <si>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</si>
  <si>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</si>
  <si>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</si>
  <si>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</si>
  <si>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</si>
  <si>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</si>
  <si>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</si>
  <si>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</si>
  <si>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</si>
  <si>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</si>
  <si>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</si>
  <si>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</si>
  <si>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</si>
  <si>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</si>
  <si>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</si>
  <si>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</si>
  <si>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</si>
  <si>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</si>
  <si>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</si>
  <si>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</si>
  <si>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</si>
  <si>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</si>
  <si>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</si>
  <si>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</si>
  <si>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</si>
  <si>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</si>
  <si>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</si>
  <si>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</si>
  <si>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</si>
  <si>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</si>
  <si>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</si>
  <si>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</si>
  <si>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</si>
  <si>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</si>
  <si>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</si>
  <si>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</si>
  <si>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</si>
  <si>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</si>
  <si>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</si>
  <si>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</si>
  <si>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</si>
  <si>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</si>
  <si>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</si>
  <si>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</si>
  <si>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</si>
  <si>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</si>
  <si>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</si>
  <si>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</si>
  <si>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</si>
  <si>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</si>
  <si>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</si>
  <si>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</si>
  <si>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</si>
  <si>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</si>
  <si>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</si>
  <si>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</si>
  <si>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</si>
  <si>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</si>
  <si>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</si>
  <si>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</si>
  <si>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</si>
  <si>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</si>
  <si>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</si>
  <si>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</si>
  <si>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</si>
  <si>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</si>
  <si>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</si>
  <si>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</si>
  <si>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</si>
  <si>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</si>
  <si>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</si>
  <si>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</si>
  <si>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</si>
  <si>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</si>
  <si>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</si>
  <si>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</si>
  <si>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</si>
  <si>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</si>
  <si>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</si>
  <si>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</si>
  <si>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</si>
  <si>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</si>
  <si>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</si>
  <si>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</si>
  <si>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</si>
  <si>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</si>
  <si>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</si>
  <si>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</si>
  <si>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</si>
  <si>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</si>
  <si>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</si>
  <si>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</si>
  <si>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</si>
  <si>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</si>
  <si>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</si>
  <si>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</si>
  <si>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</si>
  <si>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</si>
  <si>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</si>
  <si>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</si>
  <si>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</si>
  <si>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</si>
  <si>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</si>
  <si>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</si>
  <si>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</si>
  <si>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</si>
  <si>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</si>
  <si>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</si>
  <si>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</si>
  <si>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</si>
  <si>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</si>
  <si>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</si>
  <si>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</si>
  <si>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</si>
  <si>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</si>
  <si>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</si>
  <si>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</si>
  <si>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</si>
  <si>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</si>
  <si>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</si>
  <si>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</si>
  <si>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</si>
  <si>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</si>
  <si>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</si>
  <si>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</si>
  <si>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</si>
  <si>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</si>
  <si>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</si>
  <si>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</si>
  <si>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</si>
  <si>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</si>
  <si>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</si>
  <si>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</si>
  <si>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</si>
  <si>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</si>
  <si>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</si>
  <si>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</si>
  <si>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</si>
  <si>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</si>
  <si>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</si>
  <si>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</si>
  <si>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</si>
  <si>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</si>
  <si>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</si>
  <si>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</si>
  <si>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</si>
  <si>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</si>
  <si>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</si>
  <si>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</si>
  <si>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</si>
  <si>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</si>
  <si>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</si>
  <si>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</si>
  <si>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</si>
  <si>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</si>
  <si>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</si>
  <si>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</si>
  <si>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</si>
  <si>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</si>
  <si>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</si>
  <si>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</si>
  <si>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</si>
  <si>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</si>
  <si>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</si>
  <si>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</si>
  <si>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</si>
  <si>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</si>
  <si>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</si>
  <si>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</si>
  <si>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</si>
  <si>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</si>
  <si>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</si>
  <si>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</si>
  <si>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</si>
  <si>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</si>
  <si>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</si>
  <si>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</si>
  <si>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</si>
  <si>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</si>
  <si>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</si>
  <si>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</si>
  <si>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</si>
  <si>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</si>
  <si>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</si>
  <si>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</si>
  <si>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</si>
  <si>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</si>
  <si>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</si>
  <si>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</si>
  <si>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</si>
  <si>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</si>
  <si>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</si>
  <si>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</si>
  <si>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</si>
  <si>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</si>
  <si>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</si>
  <si>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</si>
  <si>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</si>
  <si>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</si>
  <si>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</si>
  <si>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</si>
  <si>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</si>
  <si>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</si>
  <si>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</si>
  <si>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</si>
  <si>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</si>
  <si>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</si>
  <si>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</si>
  <si>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</si>
  <si>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</si>
  <si>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</si>
  <si>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</si>
  <si>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</si>
  <si>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</si>
  <si>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</si>
  <si>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</si>
  <si>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</si>
  <si>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</si>
  <si>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</si>
  <si>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</si>
  <si>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</si>
  <si>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</si>
  <si>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</si>
  <si>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</si>
  <si>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</si>
  <si>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</si>
  <si>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</si>
  <si>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</si>
  <si>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</si>
  <si>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</si>
  <si>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</si>
  <si>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</si>
  <si>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</si>
  <si>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</si>
  <si>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</si>
  <si>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</si>
  <si>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</si>
  <si>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</si>
  <si>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</si>
  <si>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</si>
  <si>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</si>
  <si>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</si>
  <si>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</si>
  <si>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</si>
  <si>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</si>
  <si>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</si>
  <si>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</si>
  <si>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</si>
  <si>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</si>
  <si>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</si>
  <si>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</si>
  <si>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</si>
  <si>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</si>
  <si>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</si>
  <si>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</si>
  <si>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</si>
  <si>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</si>
  <si>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</si>
  <si>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</si>
  <si>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</si>
  <si>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</si>
  <si>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</si>
  <si>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</si>
  <si>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</si>
  <si>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</si>
  <si>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</si>
  <si>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</si>
  <si>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</si>
  <si>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</si>
  <si>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</si>
  <si>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</si>
  <si>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</si>
  <si>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</si>
  <si>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</si>
  <si>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</si>
  <si>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</si>
  <si>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</si>
  <si>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</si>
  <si>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</si>
  <si>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</si>
  <si>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</si>
  <si>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</si>
  <si>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</si>
  <si>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</si>
  <si>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</si>
  <si>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</si>
  <si>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</si>
  <si>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</si>
  <si>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</si>
  <si>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</si>
  <si>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</si>
  <si>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</si>
  <si>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</si>
  <si>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</si>
  <si>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</si>
  <si>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</si>
  <si>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</si>
  <si>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</si>
  <si>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</si>
  <si>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</si>
  <si>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</si>
  <si>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</si>
  <si>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</si>
  <si>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</si>
  <si>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</si>
  <si>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</si>
  <si>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</si>
  <si>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</si>
  <si>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</si>
  <si>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</si>
  <si>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</si>
  <si>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</si>
  <si>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</si>
  <si>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</si>
  <si>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</si>
  <si>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</si>
  <si>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</si>
  <si>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</si>
  <si>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</si>
  <si>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</si>
  <si>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</si>
  <si>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</si>
  <si>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</si>
  <si>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</si>
  <si>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</si>
  <si>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</si>
  <si>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</si>
  <si>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</si>
  <si>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</si>
  <si>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</si>
  <si>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</si>
  <si>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</si>
  <si>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</si>
  <si>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</si>
  <si>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</si>
  <si>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</si>
  <si>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</si>
  <si>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</si>
  <si>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</si>
  <si>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</si>
  <si>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</si>
  <si>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</si>
  <si>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</si>
  <si>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</si>
  <si>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</si>
  <si>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</si>
  <si>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</si>
  <si>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</si>
  <si>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</si>
  <si>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</si>
  <si>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</si>
  <si>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</si>
  <si>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</si>
  <si>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</si>
  <si>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</si>
  <si>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</si>
  <si>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</si>
  <si>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</si>
  <si>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</si>
  <si>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</si>
  <si>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</si>
  <si>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</si>
  <si>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</si>
  <si>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</si>
  <si>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</si>
  <si>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</si>
  <si>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</si>
  <si>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</si>
  <si>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</si>
  <si>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</si>
  <si>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</si>
  <si>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</si>
  <si>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</si>
  <si>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</si>
  <si>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</si>
  <si>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</si>
  <si>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</si>
  <si>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</si>
  <si>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</si>
  <si>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</si>
  <si>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</si>
  <si>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</si>
  <si>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</si>
  <si>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</si>
  <si>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</si>
  <si>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</si>
  <si>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</si>
  <si>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</si>
  <si>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</si>
  <si>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</si>
  <si>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</si>
  <si>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</si>
  <si>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</si>
  <si>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</si>
  <si>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</si>
  <si>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</si>
  <si>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</si>
  <si>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</si>
  <si>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</si>
  <si>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</si>
  <si>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</si>
  <si>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</si>
  <si>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</si>
  <si>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</si>
  <si>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</si>
  <si>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</si>
  <si>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</si>
  <si>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</si>
  <si>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</si>
  <si>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</si>
  <si>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</si>
  <si>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</si>
  <si>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</si>
  <si>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</si>
  <si>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</si>
  <si>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</si>
  <si>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</si>
  <si>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</si>
  <si>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</si>
  <si>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</si>
  <si>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</si>
  <si>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</si>
  <si>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</si>
  <si>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</si>
  <si>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</si>
  <si>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</si>
  <si>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</si>
  <si>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</si>
  <si>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</si>
  <si>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</si>
  <si>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</si>
  <si>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</si>
  <si>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</si>
  <si>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</si>
  <si>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</si>
  <si>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</si>
  <si>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</si>
  <si>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</si>
  <si>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</si>
  <si>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</si>
  <si>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</si>
  <si>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</si>
  <si>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</si>
  <si>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</si>
  <si>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</si>
  <si>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</si>
  <si>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</si>
  <si>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</si>
  <si>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</si>
  <si>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</si>
  <si>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</si>
  <si>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</si>
  <si>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</si>
  <si>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</si>
  <si>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</si>
  <si>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</si>
  <si>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</si>
  <si>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</si>
  <si>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</si>
  <si>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</si>
  <si>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</si>
  <si>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</si>
  <si>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</si>
  <si>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</si>
  <si>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</si>
  <si>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</si>
  <si>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</si>
  <si>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</si>
  <si>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</si>
  <si>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</si>
  <si>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</si>
  <si>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</si>
  <si>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</si>
  <si>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</si>
  <si>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</si>
  <si>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</si>
  <si>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</si>
  <si>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</si>
  <si>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</si>
  <si>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</si>
  <si>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</si>
  <si>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</si>
  <si>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</si>
  <si>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</si>
  <si>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</si>
  <si>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</si>
  <si>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</si>
  <si>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</si>
  <si>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</si>
  <si>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</si>
  <si>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</si>
  <si>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</si>
  <si>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</si>
  <si>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</si>
  <si>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</si>
  <si>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</si>
  <si>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</si>
  <si>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</si>
  <si>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</si>
  <si>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</si>
  <si>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</si>
  <si>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</si>
  <si>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</si>
  <si>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</si>
  <si>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</si>
  <si>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</si>
  <si>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</si>
  <si>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</si>
  <si>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</si>
  <si>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</si>
  <si>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</si>
  <si>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</si>
  <si>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</si>
  <si>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</si>
  <si>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</si>
  <si>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</si>
  <si>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</si>
  <si>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</si>
  <si>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</si>
  <si>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</si>
  <si>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</si>
  <si>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</si>
  <si>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</si>
  <si>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</si>
  <si>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</si>
  <si>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</si>
  <si>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</si>
  <si>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</si>
  <si>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</si>
  <si>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</si>
  <si>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</si>
  <si>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</si>
  <si>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</si>
  <si>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</si>
  <si>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</si>
  <si>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</si>
  <si>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</si>
  <si>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</si>
  <si>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</si>
  <si>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</si>
  <si>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</si>
  <si>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</si>
  <si>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</si>
  <si>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</si>
  <si>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</si>
  <si>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</si>
  <si>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</si>
  <si>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</si>
  <si>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</si>
  <si>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</si>
  <si>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</si>
  <si>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</si>
  <si>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</si>
  <si>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</si>
  <si>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</si>
  <si>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</si>
  <si>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</si>
  <si>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</si>
  <si>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</si>
  <si>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</si>
  <si>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</si>
  <si>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</si>
  <si>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</si>
  <si>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</si>
  <si>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</si>
  <si>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</si>
  <si>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</si>
  <si>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</si>
  <si>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</si>
  <si>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</si>
  <si>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</si>
  <si>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</si>
  <si>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</si>
  <si>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</si>
  <si>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</si>
  <si>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</si>
  <si>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</si>
  <si>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</si>
  <si>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</si>
  <si>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</si>
  <si>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</si>
  <si>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</si>
  <si>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</si>
  <si>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</si>
  <si>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</si>
  <si>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</si>
  <si>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</si>
  <si>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</si>
  <si>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</si>
  <si>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</si>
  <si>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</si>
  <si>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</si>
  <si>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</si>
  <si>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</si>
  <si>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</si>
  <si>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</si>
  <si>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</si>
  <si>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</si>
  <si>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</si>
  <si>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</si>
  <si>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</si>
  <si>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</si>
  <si>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</si>
  <si>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</si>
  <si>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</si>
  <si>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</si>
  <si>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</si>
  <si>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</si>
  <si>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</si>
  <si>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</si>
  <si>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</si>
  <si>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</si>
  <si>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</si>
  <si>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</si>
  <si>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</si>
  <si>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</si>
  <si>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</si>
  <si>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</si>
  <si>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</si>
  <si>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</si>
  <si>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</si>
  <si>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</si>
  <si>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</si>
  <si>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</si>
  <si>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</si>
  <si>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</si>
  <si>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</si>
  <si>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</si>
  <si>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</si>
  <si>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</si>
  <si>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</si>
  <si>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</si>
  <si>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</si>
  <si>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</si>
  <si>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</si>
  <si>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</si>
  <si>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</si>
  <si>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</si>
  <si>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</si>
  <si>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</si>
  <si>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</si>
  <si>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</si>
  <si>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</si>
  <si>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</si>
  <si>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</si>
  <si>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</si>
  <si>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</si>
  <si>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</si>
  <si>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</si>
  <si>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</si>
  <si>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</si>
  <si>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</si>
  <si>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</si>
  <si>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</si>
  <si>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</si>
  <si>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</si>
  <si>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</si>
  <si>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</si>
  <si>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</si>
  <si>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</si>
  <si>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</si>
  <si>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</si>
  <si>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</si>
  <si>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</si>
  <si>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</si>
  <si>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</si>
  <si>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</si>
  <si>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</si>
  <si>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</si>
  <si>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</si>
  <si>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</si>
  <si>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</si>
  <si>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</si>
  <si>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</si>
  <si>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</si>
  <si>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</si>
  <si>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</si>
  <si>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</si>
  <si>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</si>
  <si>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</si>
  <si>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</si>
  <si>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</si>
  <si>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</si>
  <si>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</si>
  <si>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</si>
  <si>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</si>
  <si>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</si>
  <si>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</si>
  <si>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</si>
  <si>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</si>
  <si>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</si>
  <si>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</si>
  <si>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</si>
  <si>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</si>
  <si>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</si>
  <si>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</si>
  <si>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</si>
  <si>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</si>
  <si>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</si>
  <si>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</si>
  <si>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</si>
  <si>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</si>
  <si>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</si>
  <si>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</si>
  <si>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</si>
  <si>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</si>
  <si>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</si>
  <si>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</si>
  <si>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</si>
  <si>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</si>
  <si>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</si>
  <si>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</si>
  <si>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</si>
  <si>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</si>
  <si>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</si>
  <si>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</si>
  <si>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</si>
  <si>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</si>
  <si>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</si>
  <si>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</si>
  <si>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</si>
  <si>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</si>
  <si>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</si>
  <si>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</si>
  <si>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</si>
  <si>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</si>
  <si>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</si>
  <si>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</si>
  <si>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</si>
  <si>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</si>
  <si>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</si>
  <si>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</si>
  <si>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</si>
  <si>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</si>
  <si>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</si>
  <si>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</si>
  <si>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</si>
  <si>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</si>
  <si>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</si>
  <si>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</si>
  <si>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</si>
  <si>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</si>
  <si>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</si>
  <si>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</si>
  <si>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</si>
  <si>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</si>
  <si>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</si>
  <si>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</si>
  <si>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</si>
  <si>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</si>
  <si>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</si>
  <si>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</si>
  <si>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</si>
  <si>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</si>
  <si>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</si>
  <si>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</si>
  <si>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</si>
  <si>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</si>
  <si>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</si>
  <si>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</si>
  <si>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</si>
  <si>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</si>
  <si>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</si>
  <si>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</si>
  <si>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</si>
  <si>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</si>
  <si>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</si>
  <si>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</si>
  <si>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</si>
  <si>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</si>
  <si>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</si>
  <si>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</si>
  <si>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</si>
  <si>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</si>
  <si>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</si>
  <si>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</si>
  <si>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</si>
  <si>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</si>
  <si>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</si>
  <si>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</si>
  <si>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</si>
  <si>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</si>
  <si>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</si>
  <si>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</si>
  <si>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</si>
  <si>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</si>
  <si>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</si>
  <si>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</si>
  <si>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</si>
  <si>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</si>
  <si>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</si>
  <si>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</si>
  <si>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</si>
  <si>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</si>
  <si>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</si>
  <si>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</si>
  <si>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</si>
  <si>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</si>
  <si>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</si>
  <si>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</si>
  <si>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</si>
  <si>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</si>
  <si>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</si>
  <si>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</si>
  <si>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</si>
  <si>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</si>
  <si>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</si>
  <si>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</si>
  <si>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</si>
  <si>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</si>
  <si>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</si>
  <si>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</si>
  <si>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</si>
  <si>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</si>
  <si>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</si>
  <si>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</si>
  <si>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</si>
  <si>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</si>
  <si>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</si>
  <si>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</si>
  <si>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</si>
  <si>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</si>
  <si>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</si>
  <si>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</si>
  <si>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</si>
  <si>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</si>
  <si>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</si>
  <si>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</si>
  <si>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</si>
  <si>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</si>
  <si>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</si>
  <si>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</si>
  <si>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</si>
  <si>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</si>
  <si>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</si>
  <si>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</si>
  <si>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</si>
  <si>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</si>
  <si>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</si>
  <si>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</si>
  <si>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</si>
  <si>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</si>
  <si>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</si>
  <si>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</si>
  <si>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</si>
  <si>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</si>
  <si>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</si>
  <si>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</si>
  <si>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</si>
  <si>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</si>
  <si>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</si>
  <si>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</si>
  <si>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</si>
  <si>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</si>
  <si>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</si>
  <si>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</si>
  <si>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</si>
  <si>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</si>
  <si>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</si>
  <si>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</si>
  <si>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</si>
  <si>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</si>
  <si>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</si>
  <si>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</si>
  <si>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</si>
  <si>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</si>
  <si>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</si>
  <si>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</si>
  <si>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</si>
  <si>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</si>
  <si>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</si>
  <si>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</si>
  <si>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</si>
  <si>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</si>
  <si>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</si>
  <si>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</si>
  <si>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</si>
  <si>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</si>
  <si>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</si>
  <si>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</si>
  <si>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</si>
  <si>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</si>
  <si>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</si>
  <si>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</si>
  <si>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</si>
  <si>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</si>
  <si>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</si>
  <si>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</si>
  <si>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</si>
  <si>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</si>
  <si>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</si>
  <si>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</si>
  <si>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</si>
  <si>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</si>
  <si>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</si>
  <si>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</si>
  <si>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</si>
  <si>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</si>
  <si>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</si>
  <si>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</si>
  <si>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</si>
  <si>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</si>
  <si>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</si>
  <si>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</si>
  <si>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</si>
  <si>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</si>
  <si>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</si>
  <si>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</si>
  <si>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</si>
  <si>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</si>
  <si>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</si>
  <si>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</si>
  <si>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</si>
  <si>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</si>
  <si>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</si>
  <si>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</si>
  <si>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</si>
  <si>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</si>
  <si>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</si>
  <si>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</si>
  <si>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</si>
  <si>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</si>
  <si>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</si>
  <si>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</si>
  <si>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</si>
  <si>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</si>
  <si>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</si>
  <si>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</si>
  <si>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</si>
  <si>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</si>
  <si>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</si>
  <si>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</si>
  <si>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</si>
  <si>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</si>
  <si>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</si>
  <si>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</si>
  <si>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</si>
  <si>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</si>
  <si>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</si>
  <si>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</si>
  <si>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</si>
  <si>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</si>
  <si>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</si>
  <si>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</si>
  <si>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</si>
  <si>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</si>
  <si>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</si>
  <si>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</si>
  <si>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</si>
  <si>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</si>
  <si>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</si>
  <si>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</si>
  <si>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</si>
  <si>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</si>
  <si>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</si>
  <si>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</si>
  <si>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</si>
  <si>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</si>
  <si>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</si>
  <si>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</si>
  <si>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</si>
  <si>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</si>
  <si>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</si>
  <si>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</si>
  <si>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</si>
  <si>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</si>
  <si>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</si>
  <si>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</si>
  <si>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</si>
  <si>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</si>
  <si>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</si>
  <si>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</si>
  <si>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</si>
  <si>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</si>
  <si>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</si>
  <si>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</si>
  <si>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</si>
  <si>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</si>
  <si>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</si>
  <si>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</si>
  <si>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</si>
  <si>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</si>
  <si>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</si>
  <si>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</si>
  <si>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</si>
  <si>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</si>
  <si>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</si>
  <si>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</si>
  <si>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</si>
  <si>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</si>
  <si>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</si>
  <si>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</si>
  <si>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</si>
  <si>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</si>
  <si>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</si>
  <si>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</si>
  <si>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</si>
  <si>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</si>
  <si>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</si>
  <si>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</si>
  <si>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</si>
  <si>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</si>
  <si>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</si>
  <si>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</si>
  <si>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</si>
  <si>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</si>
  <si>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</si>
  <si>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</si>
  <si>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</si>
  <si>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</si>
  <si>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</si>
  <si>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</si>
  <si>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</si>
  <si>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</si>
  <si>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</si>
  <si>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</si>
  <si>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</si>
  <si>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</si>
  <si>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</si>
  <si>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</si>
  <si>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</si>
  <si>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</si>
  <si>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</si>
  <si>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</si>
  <si>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</si>
  <si>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</si>
  <si>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</si>
  <si>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</si>
  <si>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</si>
  <si>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</si>
  <si>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</si>
  <si>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</si>
  <si>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</si>
  <si>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</si>
  <si>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</si>
  <si>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</si>
  <si>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</si>
  <si>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</si>
  <si>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</si>
  <si>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</si>
  <si>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</si>
  <si>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</si>
  <si>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</si>
  <si>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</si>
  <si>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</si>
  <si>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</si>
  <si>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</si>
  <si>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</si>
  <si>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</si>
  <si>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</si>
  <si>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</si>
  <si>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</si>
  <si>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</si>
  <si>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</si>
  <si>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</si>
  <si>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</si>
  <si>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</si>
  <si>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</si>
  <si>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</si>
  <si>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</si>
  <si>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</si>
  <si>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</si>
  <si>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</si>
  <si>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</si>
  <si>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</si>
  <si>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</si>
  <si>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</si>
  <si>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</si>
  <si>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</si>
  <si>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</si>
  <si>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</si>
  <si>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</si>
  <si>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</si>
  <si>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</si>
  <si>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</si>
  <si>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</si>
  <si>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</si>
  <si>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</si>
  <si>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</si>
  <si>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</si>
  <si>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</si>
  <si>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</si>
  <si>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</si>
  <si>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</si>
  <si>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</si>
  <si>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</si>
  <si>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</si>
  <si>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</si>
  <si>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</si>
  <si>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</si>
  <si>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</si>
  <si>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</si>
  <si>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</si>
  <si>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</si>
  <si>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</si>
  <si>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</si>
  <si>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</si>
  <si>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</si>
  <si>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</si>
  <si>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</si>
  <si>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</si>
  <si>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</si>
  <si>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</si>
  <si>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</si>
  <si>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</si>
  <si>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</si>
  <si>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</si>
  <si>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</si>
  <si>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</si>
  <si>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</si>
  <si>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</si>
  <si>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</si>
  <si>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</si>
  <si>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</si>
  <si>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</si>
  <si>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</si>
  <si>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</si>
  <si>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</si>
  <si>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</si>
  <si>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</si>
  <si>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</si>
  <si>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</si>
  <si>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</si>
  <si>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</si>
  <si>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</si>
  <si>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</si>
  <si>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</si>
  <si>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</si>
  <si>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</si>
  <si>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</si>
  <si>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</si>
  <si>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</si>
  <si>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</si>
  <si>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</si>
  <si>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</si>
  <si>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</si>
  <si>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</si>
  <si>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</si>
  <si>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</si>
  <si>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</si>
  <si>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</si>
  <si>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</si>
  <si>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</si>
  <si>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</si>
  <si>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</si>
  <si>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</si>
  <si>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</si>
  <si>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</si>
  <si>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</si>
  <si>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</si>
  <si>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</si>
  <si>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</si>
  <si>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</si>
  <si>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</si>
  <si>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</si>
  <si>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</si>
  <si>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</si>
  <si>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</si>
  <si>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</si>
  <si>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</si>
  <si>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</si>
  <si>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</si>
  <si>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</si>
  <si>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</si>
  <si>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</si>
  <si>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</si>
  <si>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</si>
  <si>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</si>
  <si>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</si>
  <si>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</si>
  <si>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</si>
  <si>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</si>
  <si>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</si>
  <si>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</si>
  <si>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</si>
  <si>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</si>
  <si>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</si>
  <si>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</si>
  <si>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</si>
  <si>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</si>
  <si>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</si>
  <si>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</si>
  <si>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</si>
  <si>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</si>
  <si>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</si>
  <si>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</si>
  <si>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</si>
  <si>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</si>
  <si>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</si>
  <si>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</si>
  <si>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</si>
  <si>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</si>
  <si>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</si>
  <si>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</si>
  <si>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</si>
  <si>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</si>
  <si>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</si>
  <si>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</si>
  <si>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</si>
  <si>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</si>
  <si>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</si>
  <si>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</si>
  <si>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</si>
  <si>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</si>
  <si>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</si>
  <si>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</si>
  <si>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</si>
  <si>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</si>
  <si>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</si>
  <si>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</si>
  <si>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</si>
  <si>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</si>
  <si>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</si>
  <si>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</si>
  <si>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</si>
  <si>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</si>
  <si>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</si>
  <si>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</si>
  <si>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</si>
  <si>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</si>
  <si>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</si>
  <si>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</si>
  <si>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</si>
  <si>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</si>
  <si>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</si>
  <si>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</si>
  <si>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</si>
  <si>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</si>
  <si>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</si>
  <si>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</si>
  <si>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</si>
  <si>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</si>
  <si>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</si>
  <si>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</si>
  <si>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</si>
  <si>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</si>
  <si>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</si>
  <si>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</si>
  <si>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</si>
  <si>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</si>
  <si>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</si>
  <si>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</si>
  <si>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</si>
  <si>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</si>
  <si>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</si>
  <si>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</si>
  <si>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</si>
  <si>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</si>
  <si>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</si>
  <si>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</si>
  <si>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</si>
  <si>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</si>
  <si>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</si>
  <si>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</si>
  <si>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</si>
  <si>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</si>
  <si>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</si>
  <si>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</si>
  <si>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</si>
  <si>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</si>
  <si>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</si>
  <si>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</si>
  <si>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</si>
  <si>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</si>
  <si>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</si>
  <si>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</si>
  <si>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</si>
  <si>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</si>
  <si>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</si>
  <si>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</si>
  <si>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</si>
  <si>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</si>
  <si>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</si>
  <si>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</si>
  <si>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</si>
  <si>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</si>
  <si>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</si>
  <si>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</si>
  <si>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</si>
  <si>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</si>
  <si>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</si>
  <si>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</si>
  <si>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</si>
  <si>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</si>
  <si>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</si>
  <si>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</si>
  <si>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</si>
  <si>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</si>
  <si>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</si>
  <si>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</si>
  <si>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</si>
  <si>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</si>
  <si>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</si>
  <si>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</si>
  <si>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</si>
  <si>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</si>
  <si>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</si>
  <si>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</si>
  <si>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</si>
  <si>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</si>
  <si>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</si>
  <si>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</si>
  <si>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</si>
  <si>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</si>
  <si>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</si>
  <si>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</si>
  <si>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</si>
  <si>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</si>
  <si>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</si>
  <si>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</si>
  <si>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</si>
  <si>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</si>
  <si>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</si>
  <si>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</si>
  <si>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</si>
  <si>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</si>
  <si>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</si>
  <si>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</si>
  <si>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</si>
  <si>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</si>
  <si>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</si>
  <si>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</si>
  <si>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</si>
  <si>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</si>
  <si>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</si>
  <si>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</si>
  <si>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</si>
  <si>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</si>
  <si>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</si>
  <si>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</si>
  <si>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</si>
  <si>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</si>
  <si>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</si>
  <si>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</si>
  <si>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</si>
  <si>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</si>
  <si>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</si>
  <si>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</si>
  <si>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</si>
  <si>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</si>
  <si>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</si>
  <si>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</si>
  <si>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</si>
  <si>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</si>
  <si>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</si>
  <si>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</si>
  <si>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</si>
  <si>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</si>
  <si>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</si>
  <si>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</si>
  <si>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</si>
  <si>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</si>
  <si>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</si>
  <si>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</si>
  <si>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</si>
  <si>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</si>
  <si>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</si>
  <si>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</si>
  <si>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</si>
  <si>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</si>
  <si>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</si>
  <si>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</si>
  <si>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</si>
  <si>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</si>
  <si>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</si>
  <si>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</si>
  <si>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</si>
  <si>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</si>
  <si>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</si>
  <si>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</si>
  <si>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</si>
  <si>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</si>
  <si>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</si>
  <si>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</si>
  <si>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</si>
  <si>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</si>
  <si>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</si>
  <si>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</si>
  <si>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</si>
  <si>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</si>
  <si>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</si>
  <si>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</si>
  <si>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</si>
  <si>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</si>
  <si>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</si>
  <si>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</si>
  <si>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</si>
  <si>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</si>
  <si>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</si>
  <si>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</si>
  <si>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</si>
  <si>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</si>
  <si>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</si>
  <si>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</si>
  <si>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</si>
  <si>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</si>
  <si>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</si>
  <si>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</si>
  <si>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</si>
  <si>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</si>
  <si>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</si>
  <si>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</si>
  <si>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</si>
  <si>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</si>
  <si>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</si>
  <si>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</si>
  <si>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</si>
  <si>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</si>
  <si>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</si>
  <si>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</si>
  <si>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</si>
  <si>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</si>
  <si>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</si>
  <si>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</si>
  <si>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</si>
  <si>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</si>
  <si>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</si>
  <si>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</si>
  <si>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</si>
  <si>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</si>
  <si>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</si>
  <si>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</si>
  <si>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</si>
  <si>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</si>
  <si>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</si>
  <si>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</si>
  <si>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</si>
  <si>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</si>
  <si>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</si>
  <si>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</si>
  <si>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</si>
  <si>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</si>
  <si>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</si>
  <si>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</si>
  <si>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</si>
  <si>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</si>
  <si>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</si>
  <si>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</si>
  <si>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</si>
  <si>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</si>
  <si>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</si>
  <si>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</si>
  <si>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</si>
  <si>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</si>
  <si>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</si>
  <si>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</si>
  <si>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</si>
  <si>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</si>
  <si>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</si>
  <si>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</si>
  <si>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</si>
  <si>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</si>
  <si>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</si>
  <si>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</si>
  <si>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</si>
  <si>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</si>
  <si>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</si>
  <si>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</si>
  <si>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</si>
  <si>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</si>
  <si>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</si>
  <si>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</si>
  <si>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</si>
  <si>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</si>
  <si>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</si>
  <si>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</si>
  <si>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</si>
  <si>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</si>
  <si>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</si>
  <si>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</si>
  <si>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</si>
  <si>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</si>
  <si>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</si>
  <si>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</si>
  <si>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</si>
  <si>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</si>
  <si>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</si>
  <si>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</si>
  <si>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</si>
  <si>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</si>
  <si>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</si>
  <si>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</si>
  <si>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</si>
  <si>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</si>
  <si>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</si>
  <si>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</si>
  <si>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</si>
  <si>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</si>
  <si>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</si>
  <si>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</si>
  <si>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</si>
  <si>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</si>
  <si>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</si>
  <si>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</si>
  <si>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</si>
  <si>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</si>
  <si>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</si>
  <si>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</si>
  <si>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</si>
  <si>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</si>
  <si>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</si>
  <si>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</si>
  <si>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</si>
  <si>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</si>
  <si>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</si>
  <si>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</si>
  <si>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</si>
  <si>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</si>
  <si>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</si>
  <si>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</si>
  <si>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</si>
  <si>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</si>
  <si>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</si>
  <si>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</si>
  <si>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</si>
  <si>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</si>
  <si>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</si>
  <si>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</si>
  <si>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</si>
  <si>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</si>
  <si>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</si>
  <si>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</si>
  <si>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</si>
  <si>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</si>
  <si>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</si>
  <si>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</si>
  <si>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</si>
  <si>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</si>
  <si>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</si>
  <si>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</si>
  <si>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</si>
  <si>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</si>
  <si>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</si>
  <si>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</si>
  <si>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</si>
  <si>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</si>
  <si>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</si>
  <si>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</si>
  <si>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</si>
  <si>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</si>
  <si>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</si>
  <si>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</si>
  <si>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</si>
  <si>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</si>
  <si>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</si>
  <si>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</si>
  <si>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</si>
  <si>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</si>
  <si>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</si>
  <si>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</si>
  <si>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</si>
  <si>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</si>
  <si>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</si>
  <si>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</si>
  <si>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</si>
  <si>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</si>
  <si>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</si>
  <si>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</si>
  <si>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</si>
  <si>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</si>
  <si>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</si>
  <si>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</si>
  <si>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</si>
  <si>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</si>
  <si>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</si>
  <si>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</si>
  <si>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</si>
  <si>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</si>
  <si>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</si>
  <si>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</si>
  <si>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</si>
  <si>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</si>
  <si>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</si>
  <si>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</si>
  <si>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</si>
  <si>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</si>
  <si>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</si>
  <si>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</si>
  <si>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</si>
  <si>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</si>
  <si>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</si>
  <si>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</si>
  <si>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</si>
  <si>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</si>
  <si>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</si>
  <si>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</si>
  <si>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</si>
  <si>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</si>
  <si>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</si>
  <si>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</si>
  <si>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</si>
  <si>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</si>
  <si>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</si>
  <si>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</si>
  <si>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</si>
  <si>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</si>
  <si>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</si>
  <si>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</si>
  <si>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</si>
  <si>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</si>
  <si>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</si>
  <si>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</si>
  <si>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</si>
  <si>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</si>
  <si>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</si>
  <si>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</si>
  <si>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</si>
  <si>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</si>
  <si>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</si>
  <si>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</si>
  <si>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</si>
  <si>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</si>
  <si>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</si>
  <si>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</si>
  <si>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</si>
  <si>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</si>
  <si>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</si>
  <si>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</si>
  <si>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</si>
  <si>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</si>
  <si>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</si>
  <si>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</si>
  <si>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</si>
  <si>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</si>
  <si>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</si>
  <si>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</si>
  <si>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</si>
  <si>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</si>
  <si>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</si>
  <si>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</si>
  <si>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</si>
  <si>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</si>
  <si>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</si>
  <si>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</si>
  <si>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</si>
  <si>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</si>
  <si>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</si>
  <si>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</si>
  <si>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</si>
  <si>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</si>
  <si>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</si>
  <si>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</si>
  <si>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</si>
  <si>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</si>
  <si>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</si>
  <si>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</si>
  <si>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</si>
  <si>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</si>
  <si>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</si>
  <si>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</si>
  <si>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</si>
  <si>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</si>
  <si>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</si>
  <si>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</si>
  <si>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</si>
  <si>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</si>
  <si>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</si>
  <si>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</si>
  <si>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</si>
  <si>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</si>
  <si>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</si>
  <si>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</si>
  <si>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</si>
  <si>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</si>
  <si>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</si>
  <si>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</si>
  <si>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</si>
  <si>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</si>
  <si>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</si>
  <si>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</si>
  <si>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</si>
  <si>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</si>
  <si>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</si>
  <si>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</si>
  <si>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</si>
  <si>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</si>
  <si>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</si>
  <si>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</si>
  <si>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</si>
  <si>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</si>
  <si>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</si>
  <si>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</si>
  <si>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</si>
  <si>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</si>
  <si>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</si>
  <si>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</si>
  <si>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</si>
  <si>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</si>
  <si>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</si>
  <si>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</si>
  <si>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</si>
  <si>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</si>
  <si>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</si>
  <si>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</si>
  <si>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</si>
  <si>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</si>
  <si>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</si>
  <si>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</si>
  <si>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</si>
  <si>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</si>
  <si>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</si>
  <si>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</si>
  <si>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</si>
  <si>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</si>
  <si>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</si>
  <si>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</si>
  <si>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</si>
  <si>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</si>
  <si>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</si>
  <si>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</si>
  <si>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</si>
  <si>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</si>
  <si>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</si>
  <si>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</si>
  <si>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</si>
  <si>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</si>
  <si>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</si>
  <si>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</si>
  <si>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</si>
  <si>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</si>
  <si>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</si>
  <si>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</si>
  <si>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</si>
  <si>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</si>
  <si>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</si>
  <si>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</si>
  <si>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</si>
  <si>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</si>
  <si>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</si>
  <si>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</si>
  <si>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</si>
  <si>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</si>
  <si>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</si>
  <si>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</si>
  <si>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</si>
  <si>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</si>
  <si>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</si>
  <si>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</si>
  <si>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</si>
  <si>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</si>
  <si>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</si>
  <si>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</si>
  <si>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</si>
  <si>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</si>
  <si>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</si>
  <si>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</si>
  <si>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</si>
  <si>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</si>
  <si>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</si>
  <si>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</si>
  <si>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</si>
  <si>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</si>
  <si>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</si>
  <si>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</si>
  <si>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</si>
  <si>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</si>
  <si>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</si>
  <si>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</si>
  <si>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</si>
  <si>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</si>
  <si>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</si>
  <si>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</si>
  <si>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</si>
  <si>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</si>
  <si>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</si>
  <si>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</si>
  <si>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</si>
  <si>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</si>
  <si>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</si>
  <si>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</si>
  <si>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</si>
  <si>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</si>
  <si>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</si>
  <si>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</si>
  <si>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</si>
  <si>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</si>
  <si>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</si>
  <si>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</si>
  <si>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</si>
  <si>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</si>
  <si>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</si>
  <si>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</si>
  <si>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</si>
  <si>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</si>
  <si>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</si>
  <si>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</si>
  <si>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</si>
  <si>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</si>
  <si>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</si>
  <si>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</si>
  <si>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</si>
  <si>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</si>
  <si>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</si>
  <si>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</si>
  <si>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</si>
  <si>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</si>
  <si>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</si>
  <si>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</si>
  <si>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</si>
  <si>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</si>
  <si>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</si>
  <si>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</si>
  <si>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</si>
  <si>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</si>
  <si>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</si>
  <si>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</si>
  <si>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</si>
  <si>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</si>
  <si>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</si>
  <si>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</si>
  <si>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</si>
  <si>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</si>
  <si>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</si>
  <si>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</si>
  <si>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</si>
  <si>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</si>
  <si>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</si>
  <si>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</si>
  <si>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</si>
  <si>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</si>
  <si>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</si>
  <si>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</si>
  <si>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</si>
  <si>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</si>
  <si>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</si>
  <si>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</si>
  <si>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</si>
  <si>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</si>
  <si>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</si>
  <si>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</si>
  <si>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</si>
  <si>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</si>
  <si>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</si>
  <si>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</si>
  <si>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</si>
  <si>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</si>
  <si>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</si>
  <si>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</si>
  <si>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</si>
  <si>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</si>
  <si>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</si>
  <si>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</si>
  <si>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</si>
  <si>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</si>
  <si>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</si>
  <si>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</si>
  <si>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</si>
  <si>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</si>
  <si>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</si>
  <si>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</si>
  <si>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</si>
  <si>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</si>
  <si>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</si>
  <si>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</si>
  <si>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</si>
  <si>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</si>
  <si>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</si>
  <si>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</si>
  <si>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</si>
  <si>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</si>
  <si>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</si>
  <si>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</si>
  <si>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</si>
  <si>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</si>
  <si>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</si>
  <si>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</si>
  <si>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</si>
  <si>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</si>
  <si>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</si>
  <si>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</si>
  <si>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</si>
  <si>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</si>
  <si>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</si>
  <si>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</si>
  <si>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</si>
  <si>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</si>
  <si>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</si>
  <si>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</si>
  <si>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</si>
  <si>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</si>
  <si>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</si>
  <si>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</si>
  <si>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</si>
  <si>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</si>
  <si>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</si>
  <si>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</si>
  <si>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</si>
  <si>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</si>
  <si>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</si>
  <si>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</si>
  <si>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</si>
  <si>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</si>
  <si>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</si>
  <si>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</si>
  <si>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</si>
  <si>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</si>
  <si>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</si>
  <si>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</si>
  <si>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</si>
  <si>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</si>
  <si>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</si>
  <si>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</si>
  <si>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</si>
  <si>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</si>
  <si>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</si>
  <si>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</si>
  <si>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</si>
  <si>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</si>
  <si>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</si>
  <si>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</si>
  <si>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</si>
  <si>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</si>
  <si>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</si>
  <si>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</si>
  <si>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</si>
  <si>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</si>
  <si>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</si>
  <si>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</si>
  <si>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</si>
  <si>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</si>
  <si>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</si>
  <si>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</si>
  <si>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</si>
  <si>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</si>
  <si>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</si>
  <si>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</si>
  <si>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</si>
  <si>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</si>
  <si>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</si>
  <si>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</si>
  <si>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</si>
  <si>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</si>
  <si>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</si>
  <si>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</si>
  <si>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</si>
  <si>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</si>
  <si>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</si>
  <si>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</si>
  <si>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</si>
  <si>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</si>
  <si>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</si>
  <si>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</si>
  <si>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</si>
  <si>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</si>
  <si>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</si>
  <si>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</si>
  <si>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</si>
  <si>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</si>
  <si>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</si>
  <si>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</si>
  <si>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</si>
  <si>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</si>
  <si>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</si>
  <si>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</si>
  <si>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</si>
  <si>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</si>
  <si>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</si>
  <si>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</si>
  <si>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</si>
  <si>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</si>
  <si>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</si>
  <si>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</si>
  <si>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</si>
  <si>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</si>
  <si>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</si>
  <si>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</si>
  <si>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</si>
  <si>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</si>
  <si>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</si>
  <si>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</si>
  <si>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</si>
  <si>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</si>
  <si>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</si>
  <si>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</si>
  <si>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</si>
  <si>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</si>
  <si>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</si>
  <si>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</si>
  <si>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</si>
  <si>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</si>
  <si>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</si>
  <si>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</si>
  <si>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</si>
  <si>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</si>
  <si>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</si>
  <si>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</si>
  <si>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</si>
  <si>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</si>
  <si>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</si>
  <si>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</si>
  <si>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</si>
  <si>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</si>
  <si>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</si>
  <si>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</si>
  <si>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</si>
  <si>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</si>
  <si>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</si>
  <si>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</si>
  <si>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</si>
  <si>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</si>
  <si>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</si>
  <si>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</si>
  <si>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</si>
  <si>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</si>
  <si>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</si>
  <si>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</si>
  <si>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</si>
  <si>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</si>
  <si>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</si>
  <si>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</si>
  <si>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</si>
  <si>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</si>
  <si>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</si>
  <si>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</si>
  <si>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</si>
  <si>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</si>
  <si>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</si>
  <si>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</si>
  <si>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</si>
  <si>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</si>
  <si>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</si>
  <si>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</si>
  <si>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</si>
  <si>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</si>
  <si>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</si>
  <si>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</si>
  <si>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</si>
  <si>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</si>
  <si>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</si>
  <si>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</si>
  <si>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</si>
  <si>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</si>
  <si>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</si>
  <si>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</si>
  <si>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</si>
  <si>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</si>
  <si>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</si>
  <si>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</si>
  <si>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</si>
  <si>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</si>
  <si>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</si>
  <si>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</si>
  <si>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</si>
  <si>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</si>
  <si>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</si>
  <si>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</si>
  <si>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</si>
  <si>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</si>
  <si>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</si>
  <si>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</si>
  <si>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</si>
  <si>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</si>
  <si>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</si>
  <si>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</si>
  <si>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</si>
  <si>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</si>
  <si>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</si>
  <si>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</si>
  <si>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</si>
  <si>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</si>
  <si>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</si>
  <si>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</si>
  <si>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</si>
  <si>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</si>
  <si>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</si>
  <si>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</si>
  <si>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</si>
  <si>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</si>
  <si>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</si>
  <si>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</si>
  <si>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</si>
  <si>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</si>
  <si>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</si>
  <si>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</si>
  <si>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</si>
  <si>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</si>
  <si>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</si>
  <si>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</si>
  <si>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</si>
  <si>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</si>
  <si>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</si>
  <si>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</si>
  <si>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</si>
  <si>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</si>
  <si>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</si>
  <si>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</si>
  <si>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</si>
  <si>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</si>
  <si>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</si>
  <si>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</si>
  <si>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</si>
  <si>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</si>
  <si>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</si>
  <si>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</si>
  <si>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</si>
  <si>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</si>
  <si>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</si>
  <si>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</si>
  <si>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</si>
  <si>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</si>
  <si>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</si>
  <si>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</si>
  <si>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</si>
  <si>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</si>
  <si>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</si>
  <si>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</si>
  <si>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</si>
  <si>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</si>
  <si>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</si>
  <si>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</si>
  <si>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</si>
  <si>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</si>
  <si>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</si>
  <si>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</si>
  <si>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</si>
  <si>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</si>
  <si>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</si>
  <si>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</si>
  <si>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</si>
  <si>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</si>
  <si>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</si>
  <si>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</si>
  <si>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</si>
  <si>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</si>
  <si>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</si>
  <si>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</si>
  <si>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</si>
  <si>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</si>
  <si>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</si>
  <si>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</si>
  <si>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</si>
  <si>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</si>
  <si>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</si>
  <si>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</si>
  <si>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</si>
  <si>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</si>
  <si>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</si>
  <si>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</si>
  <si>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</si>
  <si>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</si>
  <si>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</si>
  <si>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</si>
  <si>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</si>
  <si>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</si>
  <si>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</si>
  <si>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</si>
  <si>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</si>
  <si>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</si>
  <si>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</si>
  <si>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</si>
  <si>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</si>
  <si>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</si>
  <si>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</si>
  <si>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</si>
  <si>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</si>
  <si>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</si>
  <si>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</si>
  <si>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</si>
  <si>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</si>
  <si>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</si>
  <si>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</si>
  <si>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</si>
  <si>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</si>
  <si>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</si>
  <si>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</si>
  <si>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</si>
  <si>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</si>
  <si>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</si>
  <si>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</si>
  <si>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</si>
  <si>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</si>
  <si>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</si>
  <si>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</si>
  <si>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</si>
  <si>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</si>
  <si>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</si>
  <si>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</si>
  <si>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</si>
  <si>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</si>
  <si>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</si>
  <si>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</si>
  <si>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</si>
  <si>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</si>
  <si>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</si>
  <si>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</si>
  <si>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</si>
  <si>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</si>
  <si>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</si>
  <si>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</si>
  <si>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</si>
  <si>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</si>
  <si>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</si>
  <si>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</si>
  <si>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</si>
  <si>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</si>
  <si>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</si>
  <si>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</si>
  <si>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</si>
  <si>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</si>
  <si>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</si>
  <si>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</si>
  <si>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</si>
  <si>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</si>
  <si>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</si>
  <si>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</si>
  <si>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</si>
  <si>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</si>
  <si>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</si>
  <si>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</si>
  <si>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</si>
  <si>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</si>
  <si>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</si>
  <si>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</si>
  <si>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</si>
  <si>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</si>
  <si>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</si>
  <si>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</si>
  <si>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</si>
  <si>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</si>
  <si>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</si>
  <si>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</si>
  <si>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</si>
  <si>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</si>
  <si>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</si>
  <si>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</si>
  <si>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</si>
  <si>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</si>
  <si>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</si>
  <si>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</si>
  <si>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</si>
  <si>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</si>
  <si>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</si>
  <si>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</si>
  <si>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</si>
  <si>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</si>
  <si>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</si>
  <si>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</si>
  <si>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</si>
  <si>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</si>
  <si>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</si>
  <si>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</si>
  <si>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</si>
  <si>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</si>
  <si>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</si>
  <si>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</si>
  <si>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</si>
  <si>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</si>
  <si>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</si>
  <si>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</si>
  <si>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</si>
  <si>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</si>
  <si>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</si>
  <si>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</si>
  <si>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</si>
  <si>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</si>
  <si>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</si>
  <si>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</si>
  <si>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</si>
  <si>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</si>
  <si>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</si>
  <si>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</si>
  <si>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</si>
  <si>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</si>
  <si>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</si>
  <si>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</si>
  <si>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</si>
  <si>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</si>
  <si>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</si>
  <si>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</si>
  <si>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</si>
  <si>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</si>
  <si>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</si>
  <si>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</si>
  <si>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</si>
  <si>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</si>
  <si>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</si>
  <si>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</si>
  <si>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</si>
  <si>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</si>
  <si>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</si>
  <si>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</si>
  <si>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</si>
  <si>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</si>
  <si>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</si>
  <si>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</si>
  <si>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</si>
  <si>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</si>
  <si>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</si>
  <si>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</si>
  <si>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</si>
  <si>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</si>
  <si>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</si>
  <si>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</si>
  <si>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</si>
  <si>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</si>
  <si>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</si>
  <si>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</si>
  <si>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</si>
  <si>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</si>
  <si>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</si>
  <si>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</si>
  <si>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</si>
  <si>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</si>
  <si>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</si>
  <si>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</si>
  <si>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</si>
  <si>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</si>
  <si>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</si>
  <si>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</si>
  <si>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</si>
  <si>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</si>
  <si>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</si>
  <si>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</si>
  <si>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</si>
  <si>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</si>
  <si>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</si>
  <si>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</si>
  <si>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</si>
  <si>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</si>
  <si>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</si>
  <si>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</si>
  <si>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</si>
  <si>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</si>
  <si>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</si>
  <si>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</si>
  <si>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</si>
  <si>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</si>
  <si>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</si>
  <si>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</si>
  <si>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</si>
  <si>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</si>
  <si>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</si>
  <si>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</si>
  <si>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</si>
  <si>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</si>
  <si>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</si>
  <si>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</si>
  <si>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</si>
  <si>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</si>
  <si>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</si>
  <si>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</si>
  <si>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</si>
  <si>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</si>
  <si>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</si>
  <si>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</si>
  <si>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</si>
  <si>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</si>
  <si>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</si>
  <si>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</si>
  <si>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</si>
  <si>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</si>
  <si>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</si>
  <si>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</si>
  <si>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</si>
  <si>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</si>
  <si>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</si>
  <si>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</si>
  <si>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</si>
  <si>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</si>
  <si>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</si>
  <si>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</si>
  <si>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</si>
  <si>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</si>
  <si>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</si>
  <si>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</si>
  <si>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</si>
  <si>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</si>
  <si>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</si>
  <si>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</si>
  <si>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</si>
  <si>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</si>
  <si>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</si>
  <si>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</si>
  <si>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</si>
  <si>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</si>
  <si>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</si>
  <si>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</si>
  <si>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</si>
  <si>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</si>
  <si>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</si>
  <si>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</si>
  <si>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</si>
  <si>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</si>
  <si>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</si>
  <si>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</si>
  <si>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</si>
  <si>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</si>
  <si>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</si>
  <si>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</si>
  <si>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</si>
  <si>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</si>
  <si>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</si>
  <si>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</si>
  <si>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</si>
  <si>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</si>
  <si>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</si>
  <si>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</si>
  <si>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</si>
  <si>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</si>
  <si>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</si>
  <si>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</si>
  <si>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</si>
  <si>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</si>
  <si>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</si>
  <si>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</si>
  <si>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</si>
  <si>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</si>
  <si>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</si>
  <si>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</si>
  <si>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</si>
  <si>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</si>
  <si>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</si>
  <si>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</si>
  <si>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</si>
  <si>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</si>
  <si>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</si>
  <si>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</si>
  <si>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</si>
  <si>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</si>
  <si>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</si>
  <si>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</si>
  <si>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</si>
  <si>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</si>
  <si>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</si>
  <si>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</si>
  <si>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</si>
  <si>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</si>
  <si>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</si>
  <si>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</si>
  <si>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</si>
  <si>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</si>
  <si>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</si>
  <si>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</si>
  <si>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</si>
  <si>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</si>
  <si>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</si>
  <si>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</si>
  <si>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</si>
  <si>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</si>
  <si>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</si>
  <si>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</si>
  <si>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</si>
  <si>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</si>
  <si>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</si>
  <si>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</si>
  <si>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</si>
  <si>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</si>
  <si>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</si>
  <si>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</si>
  <si>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</si>
  <si>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</si>
  <si>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</si>
  <si>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</si>
  <si>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</si>
  <si>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</si>
  <si>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</si>
  <si>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</si>
  <si>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</si>
  <si>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</si>
  <si>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</si>
  <si>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</si>
  <si>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</si>
  <si>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</si>
  <si>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</si>
  <si>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</si>
  <si>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</si>
  <si>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</si>
  <si>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</si>
  <si>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</si>
  <si>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</si>
  <si>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</si>
  <si>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</si>
  <si>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</si>
  <si>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</si>
  <si>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</si>
  <si>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</si>
  <si>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</si>
  <si>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</si>
  <si>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</si>
  <si>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</si>
  <si>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</si>
  <si>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</si>
  <si>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</si>
  <si>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</si>
  <si>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</si>
  <si>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</si>
  <si>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</si>
  <si>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</si>
  <si>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</si>
  <si>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</si>
  <si>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</si>
  <si>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</si>
  <si>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</si>
  <si>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</si>
  <si>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</si>
  <si>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</si>
  <si>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</si>
  <si>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</si>
  <si>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</si>
  <si>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</si>
  <si>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</si>
  <si>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</si>
  <si>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</si>
  <si>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</si>
  <si>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</si>
  <si>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</si>
  <si>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</si>
  <si>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</si>
  <si>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</si>
  <si>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</si>
  <si>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</si>
  <si>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</si>
  <si>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</si>
  <si>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</si>
  <si>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</si>
  <si>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</si>
  <si>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</si>
  <si>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</si>
  <si>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</si>
  <si>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</si>
  <si>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</si>
  <si>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</si>
  <si>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</si>
  <si>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</si>
  <si>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</si>
  <si>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</si>
  <si>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</si>
  <si>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</si>
  <si>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</si>
  <si>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</si>
  <si>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</si>
  <si>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</si>
  <si>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</si>
  <si>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</si>
  <si>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</si>
  <si>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</si>
  <si>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</si>
  <si>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</si>
  <si>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</si>
  <si>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</si>
  <si>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</si>
  <si>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</si>
  <si>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</si>
  <si>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</si>
  <si>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</si>
  <si>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</si>
  <si>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</si>
  <si>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</si>
  <si>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</si>
  <si>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</si>
  <si>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</si>
  <si>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</si>
  <si>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</si>
  <si>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</si>
  <si>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</si>
  <si>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</si>
  <si>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</si>
  <si>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</si>
  <si>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</si>
  <si>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</si>
  <si>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</si>
  <si>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</si>
  <si>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</si>
  <si>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</si>
  <si>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</si>
  <si>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</si>
  <si>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</si>
  <si>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</si>
  <si>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</si>
  <si>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</si>
  <si>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</si>
  <si>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</si>
  <si>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</si>
  <si>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</si>
  <si>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</si>
  <si>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</si>
  <si>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</si>
  <si>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</si>
  <si>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</si>
  <si>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</si>
  <si>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</si>
  <si>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</si>
  <si>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</si>
  <si>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</si>
  <si>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</si>
  <si>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</si>
  <si>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</si>
  <si>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</si>
  <si>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</si>
  <si>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</si>
  <si>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</si>
  <si>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</si>
  <si>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</si>
  <si>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</si>
  <si>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</si>
  <si>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</si>
  <si>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</si>
  <si>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</si>
  <si>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</si>
  <si>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</si>
  <si>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</si>
  <si>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</si>
  <si>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</si>
  <si>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</si>
  <si>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</si>
  <si>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</si>
  <si>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</si>
  <si>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</si>
  <si>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</si>
  <si>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</si>
  <si>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</si>
  <si>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</si>
  <si>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</si>
  <si>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</si>
  <si>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</si>
  <si>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</si>
  <si>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</si>
  <si>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</si>
  <si>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</si>
  <si>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</si>
  <si>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</si>
  <si>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</si>
  <si>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</si>
  <si>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</si>
  <si>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</si>
  <si>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</si>
  <si>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</si>
  <si>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</si>
  <si>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</si>
  <si>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</si>
  <si>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</si>
  <si>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</si>
  <si>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</si>
  <si>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</si>
  <si>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</si>
  <si>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</si>
  <si>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</si>
  <si>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</si>
  <si>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</si>
  <si>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</si>
  <si>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</si>
  <si>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</si>
  <si>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</si>
  <si>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</si>
  <si>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</si>
  <si>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</si>
  <si>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</si>
  <si>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</si>
  <si>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</si>
  <si>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</si>
  <si>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</si>
  <si>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</si>
  <si>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</si>
  <si>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</si>
  <si>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</si>
  <si>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</si>
  <si>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</si>
  <si>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</si>
  <si>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</si>
  <si>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</si>
  <si>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</si>
  <si>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</si>
  <si>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</si>
  <si>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</si>
  <si>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</si>
  <si>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</si>
  <si>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</si>
  <si>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</si>
  <si>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</si>
  <si>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</si>
  <si>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</si>
  <si>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</si>
  <si>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</si>
  <si>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</si>
  <si>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</si>
  <si>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</si>
  <si>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</si>
  <si>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</si>
  <si>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</si>
  <si>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</si>
  <si>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</si>
  <si>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</si>
  <si>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</si>
  <si>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</si>
  <si>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</si>
  <si>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</si>
  <si>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</si>
  <si>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</si>
  <si>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</si>
  <si>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</si>
  <si>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</si>
  <si>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</si>
  <si>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</si>
  <si>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</si>
  <si>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</si>
  <si>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</si>
  <si>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</si>
  <si>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</si>
  <si>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</si>
  <si>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</si>
  <si>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</si>
  <si>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</si>
  <si>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</si>
  <si>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</si>
  <si>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</si>
  <si>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</si>
  <si>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</si>
  <si>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</si>
  <si>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</si>
  <si>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</si>
  <si>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</si>
  <si>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</si>
  <si>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</si>
  <si>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</si>
  <si>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</si>
  <si>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</si>
  <si>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</si>
  <si>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</si>
  <si>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</si>
  <si>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</si>
  <si>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</si>
  <si>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</si>
  <si>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</si>
  <si>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</si>
  <si>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</si>
  <si>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</si>
  <si>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</si>
  <si>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</si>
  <si>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</si>
  <si>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</si>
  <si>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</si>
  <si>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</si>
  <si>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</si>
  <si>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</si>
  <si>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</si>
  <si>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</si>
  <si>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</si>
  <si>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</si>
  <si>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</si>
  <si>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</si>
  <si>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</si>
  <si>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</si>
  <si>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</si>
  <si>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</si>
  <si>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</si>
  <si>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</si>
  <si>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</si>
  <si>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</si>
  <si>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</si>
  <si>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</si>
  <si>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</si>
  <si>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</si>
  <si>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</si>
  <si>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</si>
  <si>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</si>
  <si>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</si>
  <si>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</si>
  <si>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</si>
  <si>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</si>
  <si>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</si>
  <si>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</si>
  <si>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</si>
  <si>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</si>
  <si>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</si>
  <si>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</si>
  <si>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</si>
  <si>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</si>
  <si>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</si>
  <si>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</si>
  <si>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</si>
  <si>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</si>
  <si>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</si>
  <si>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</si>
  <si>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</si>
  <si>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</si>
  <si>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</si>
  <si>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</si>
  <si>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</si>
  <si>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</si>
  <si>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</si>
  <si>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</si>
  <si>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</si>
  <si>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</si>
  <si>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</si>
  <si>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</si>
  <si>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</si>
  <si>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</si>
  <si>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</si>
  <si>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</si>
  <si>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</si>
  <si>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</si>
  <si>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</si>
  <si>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</si>
  <si>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</si>
  <si>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</si>
  <si>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</si>
  <si>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</si>
  <si>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</si>
  <si>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</si>
  <si>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</si>
  <si>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</si>
  <si>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</si>
  <si>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</si>
  <si>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</si>
  <si>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</si>
  <si>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</si>
  <si>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</si>
  <si>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</si>
  <si>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</si>
  <si>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</si>
  <si>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</si>
  <si>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</si>
  <si>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</si>
  <si>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</si>
  <si>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</si>
  <si>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</si>
  <si>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</si>
  <si>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</si>
  <si>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</si>
  <si>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</si>
  <si>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</si>
  <si>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</si>
  <si>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</si>
  <si>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</si>
  <si>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</si>
  <si>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</si>
  <si>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</si>
  <si>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</si>
  <si>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</si>
  <si>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</si>
  <si>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</si>
  <si>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</si>
  <si>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</si>
  <si>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</si>
  <si>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</si>
  <si>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</si>
  <si>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</si>
  <si>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</si>
  <si>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</si>
  <si>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</si>
  <si>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</si>
  <si>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</si>
  <si>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</si>
  <si>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</si>
  <si>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</si>
  <si>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</si>
  <si>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</si>
  <si>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</si>
  <si>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</si>
  <si>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</si>
  <si>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</si>
  <si>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</si>
  <si>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</si>
  <si>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</si>
  <si>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</si>
  <si>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</si>
  <si>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</si>
  <si>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</si>
  <si>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</si>
  <si>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</si>
  <si>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</si>
  <si>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</si>
  <si>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</si>
  <si>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</si>
  <si>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</si>
  <si>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</si>
  <si>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</si>
  <si>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</si>
  <si>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</si>
  <si>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</si>
  <si>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</si>
  <si>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</si>
  <si>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</si>
  <si>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</si>
  <si>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</si>
  <si>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</si>
  <si>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</si>
  <si>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</si>
  <si>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</si>
  <si>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</si>
  <si>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</si>
  <si>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</si>
  <si>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</si>
  <si>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</si>
  <si>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</si>
  <si>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</si>
  <si>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</si>
  <si>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</si>
  <si>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</si>
  <si>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</si>
  <si>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</si>
  <si>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</si>
  <si>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</si>
  <si>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</si>
  <si>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</si>
  <si>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</si>
  <si>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</si>
  <si>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</si>
  <si>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</si>
  <si>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</si>
  <si>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</si>
  <si>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</si>
  <si>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</si>
  <si>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</si>
  <si>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</si>
  <si>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</si>
  <si>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</si>
  <si>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</si>
  <si>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</si>
  <si>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</si>
  <si>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</si>
  <si>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</si>
  <si>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</si>
  <si>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</si>
  <si>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</si>
  <si>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</si>
  <si>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</si>
  <si>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</si>
  <si>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</si>
  <si>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</si>
  <si>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</si>
  <si>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</si>
  <si>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</si>
  <si>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</si>
  <si>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</si>
  <si>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</si>
  <si>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</si>
  <si>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</si>
  <si>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</si>
  <si>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</si>
  <si>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</si>
  <si>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</si>
  <si>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</si>
  <si>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</si>
  <si>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</si>
  <si>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</si>
  <si>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</si>
  <si>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</si>
  <si>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</si>
  <si>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</si>
  <si>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</si>
  <si>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</si>
  <si>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</si>
  <si>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</si>
  <si>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</si>
  <si>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</si>
  <si>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</si>
  <si>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</si>
  <si>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</si>
  <si>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</si>
  <si>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</si>
  <si>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</si>
  <si>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</si>
  <si>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</si>
  <si>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</si>
  <si>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</si>
  <si>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</si>
  <si>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</si>
  <si>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</si>
  <si>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</si>
  <si>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</si>
  <si>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</si>
  <si>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</si>
  <si>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</si>
  <si>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</si>
  <si>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</si>
  <si>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</si>
  <si>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</si>
  <si>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</si>
  <si>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</si>
  <si>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</si>
  <si>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</si>
  <si>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</si>
  <si>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</si>
  <si>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</si>
  <si>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</si>
  <si>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</si>
  <si>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</si>
  <si>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</si>
  <si>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</si>
  <si>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</si>
  <si>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</si>
  <si>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</si>
  <si>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</si>
  <si>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</si>
  <si>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</si>
  <si>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</si>
  <si>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</si>
  <si>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</si>
  <si>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</si>
  <si>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</si>
  <si>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</si>
  <si>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</si>
  <si>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</si>
  <si>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</si>
  <si>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</si>
  <si>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</si>
  <si>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</si>
  <si>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</si>
  <si>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</si>
  <si>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</si>
  <si>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</si>
  <si>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</si>
  <si>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</si>
  <si>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</si>
  <si>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</si>
  <si>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</si>
  <si>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</si>
  <si>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</si>
  <si>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</si>
  <si>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</si>
  <si>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</si>
  <si>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</si>
  <si>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</si>
  <si>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</si>
  <si>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</si>
  <si>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</si>
  <si>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</si>
  <si>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</si>
  <si>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</si>
  <si>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</si>
  <si>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</si>
  <si>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</si>
  <si>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</si>
  <si>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</si>
  <si>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</si>
  <si>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</si>
  <si>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</si>
  <si>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</si>
  <si>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</si>
  <si>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</si>
  <si>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</si>
  <si>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</si>
  <si>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</si>
  <si>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</si>
  <si>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</si>
  <si>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</si>
  <si>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</si>
  <si>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</si>
  <si>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</si>
  <si>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</si>
  <si>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</si>
  <si>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</si>
  <si>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</si>
  <si>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</si>
  <si>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</si>
  <si>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</si>
  <si>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</si>
  <si>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</si>
  <si>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</si>
  <si>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</si>
  <si>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</si>
  <si>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</si>
  <si>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</si>
  <si>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</si>
  <si>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</si>
  <si>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</si>
  <si>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</si>
  <si>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</si>
  <si>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</si>
  <si>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</si>
  <si>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</si>
  <si>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</si>
  <si>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</si>
  <si>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</si>
  <si>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</si>
  <si>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</si>
  <si>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</si>
  <si>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</si>
  <si>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</si>
  <si>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</si>
  <si>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</si>
  <si>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</si>
  <si>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</si>
  <si>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</si>
  <si>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</si>
  <si>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</si>
  <si>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</si>
  <si>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</si>
  <si>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</si>
  <si>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</si>
  <si>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</si>
  <si>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</si>
  <si>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</si>
  <si>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</si>
  <si>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</si>
  <si>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</si>
  <si>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</si>
  <si>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</si>
  <si>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</si>
  <si>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</si>
  <si>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</si>
  <si>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</si>
  <si>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</si>
  <si>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</si>
  <si>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</si>
  <si>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</si>
  <si>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</si>
  <si>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</si>
  <si>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</si>
  <si>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</si>
  <si>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</si>
  <si>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</si>
  <si>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</si>
  <si>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</si>
  <si>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</si>
  <si>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</si>
  <si>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</si>
  <si>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</si>
  <si>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</si>
  <si>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</si>
  <si>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</si>
  <si>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</si>
  <si>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</si>
  <si>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</si>
  <si>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</si>
  <si>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</si>
  <si>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</si>
  <si>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</si>
  <si>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</si>
  <si>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</si>
  <si>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</si>
  <si>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</si>
  <si>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</si>
  <si>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</si>
  <si>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</si>
  <si>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</si>
  <si>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</si>
  <si>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</si>
  <si>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</si>
  <si>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</si>
  <si>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</si>
  <si>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</si>
  <si>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</si>
  <si>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</si>
  <si>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</si>
  <si>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</si>
  <si>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</si>
  <si>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</si>
  <si>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</si>
  <si>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</si>
  <si>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</si>
  <si>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</si>
  <si>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</si>
  <si>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</si>
  <si>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</si>
  <si>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</si>
  <si>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</si>
  <si>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</si>
  <si>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</si>
  <si>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</si>
  <si>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</si>
  <si>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</si>
  <si>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</si>
  <si>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</si>
  <si>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</si>
  <si>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</si>
  <si>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</si>
  <si>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</si>
  <si>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</si>
  <si>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</si>
  <si>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</si>
  <si>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</si>
  <si>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</si>
  <si>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</si>
  <si>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</si>
  <si>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</si>
  <si>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</si>
  <si>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</si>
  <si>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</si>
  <si>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</si>
  <si>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</si>
  <si>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</si>
  <si>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</si>
  <si>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</si>
  <si>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</si>
  <si>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</si>
  <si>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</si>
  <si>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</si>
  <si>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</si>
  <si>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</si>
  <si>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</si>
  <si>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</si>
  <si>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</si>
  <si>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</si>
  <si>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</si>
  <si>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</si>
  <si>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</si>
  <si>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</si>
  <si>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</si>
  <si>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</si>
  <si>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</si>
  <si>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</si>
  <si>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</si>
  <si>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</si>
  <si>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</si>
  <si>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</si>
  <si>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</si>
  <si>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</si>
  <si>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</si>
  <si>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</si>
  <si>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</si>
  <si>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</si>
  <si>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</si>
  <si>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</si>
  <si>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</si>
  <si>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</si>
  <si>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</si>
  <si>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</si>
  <si>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</si>
  <si>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</si>
  <si>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</si>
  <si>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</si>
  <si>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</si>
  <si>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</si>
  <si>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</si>
  <si>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</si>
  <si>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</si>
  <si>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</si>
  <si>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</si>
  <si>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</si>
  <si>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</si>
  <si>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</si>
  <si>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</si>
  <si>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</si>
  <si>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</si>
  <si>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</si>
  <si>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</si>
  <si>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</si>
  <si>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</si>
  <si>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</si>
  <si>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</si>
  <si>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</si>
  <si>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</si>
  <si>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</si>
  <si>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</si>
  <si>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</si>
  <si>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</si>
  <si>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</si>
  <si>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</si>
  <si>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</si>
  <si>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</si>
  <si>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</si>
  <si>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</si>
  <si>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</si>
  <si>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</si>
  <si>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</si>
  <si>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</si>
  <si>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</si>
  <si>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</si>
  <si>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</si>
  <si>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</si>
  <si>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</si>
  <si>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</si>
  <si>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</si>
  <si>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</si>
  <si>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</si>
  <si>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</si>
  <si>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</si>
  <si>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</si>
  <si>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</si>
  <si>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</si>
  <si>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</si>
  <si>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</si>
  <si>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</si>
  <si>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</si>
  <si>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</si>
  <si>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</si>
  <si>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</si>
  <si>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</si>
  <si>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</si>
  <si>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</si>
  <si>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</si>
  <si>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</si>
  <si>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</si>
  <si>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</si>
  <si>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</si>
  <si>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</si>
  <si>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</si>
  <si>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</si>
  <si>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</si>
  <si>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</si>
  <si>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</si>
  <si>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</si>
  <si>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</si>
  <si>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</si>
  <si>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</si>
  <si>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</si>
  <si>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</si>
  <si>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</si>
  <si>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</si>
  <si>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</si>
  <si>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</si>
  <si>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</si>
  <si>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</si>
  <si>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</si>
  <si>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</si>
  <si>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</si>
  <si>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</si>
  <si>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</si>
  <si>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</si>
  <si>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</si>
  <si>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</si>
  <si>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</si>
  <si>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</si>
  <si>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</si>
  <si>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</si>
  <si>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</si>
  <si>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</si>
  <si>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</si>
  <si>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</si>
  <si>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</si>
  <si>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</si>
  <si>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</si>
  <si>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</si>
  <si>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</si>
  <si>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</si>
  <si>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</si>
  <si>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</si>
  <si>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</si>
  <si>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</si>
  <si>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</si>
  <si>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</si>
  <si>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</si>
  <si>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</si>
  <si>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</si>
  <si>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</si>
  <si>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</si>
  <si>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</si>
  <si>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</si>
  <si>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</si>
  <si>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</si>
  <si>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</si>
  <si>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</si>
  <si>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</si>
  <si>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</si>
  <si>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</si>
  <si>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</si>
  <si>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</si>
  <si>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</si>
  <si>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</si>
  <si>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</si>
  <si>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</si>
  <si>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</si>
  <si>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</si>
  <si>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</si>
  <si>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</si>
  <si>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</si>
  <si>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</si>
  <si>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</si>
  <si>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</si>
  <si>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</si>
  <si>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</si>
  <si>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</si>
  <si>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</si>
  <si>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</si>
  <si>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</si>
  <si>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</si>
  <si>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</si>
  <si>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</si>
  <si>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</si>
  <si>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</si>
  <si>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</si>
  <si>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</si>
  <si>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</si>
  <si>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</si>
  <si>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</si>
  <si>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</si>
  <si>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</si>
  <si>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</si>
  <si>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</si>
  <si>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</si>
  <si>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</si>
  <si>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</si>
  <si>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</si>
  <si>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</si>
  <si>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</si>
  <si>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</si>
  <si>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</si>
  <si>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</si>
  <si>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</si>
  <si>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</si>
  <si>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</si>
  <si>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</si>
  <si>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</si>
  <si>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</si>
  <si>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</si>
  <si>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</si>
  <si>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</si>
  <si>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</si>
  <si>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</si>
  <si>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</si>
  <si>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</si>
  <si>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</si>
  <si>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</si>
  <si>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</si>
  <si>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</si>
  <si>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</si>
  <si>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</si>
  <si>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</si>
  <si>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</si>
  <si>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</si>
  <si>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</si>
  <si>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</si>
  <si>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</si>
  <si>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</si>
  <si>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</si>
  <si>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</si>
  <si>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</si>
  <si>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</si>
  <si>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</si>
  <si>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</si>
  <si>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</si>
  <si>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</si>
  <si>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</si>
  <si>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</si>
  <si>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</si>
  <si>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</si>
  <si>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</si>
  <si>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</si>
  <si>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</si>
  <si>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</si>
  <si>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</si>
  <si>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</si>
  <si>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</si>
  <si>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</si>
  <si>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</si>
  <si>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</si>
  <si>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</si>
  <si>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</si>
  <si>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</si>
  <si>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</si>
  <si>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</si>
  <si>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</si>
  <si>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</si>
  <si>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</si>
  <si>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</si>
  <si>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</si>
  <si>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</si>
  <si>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</si>
  <si>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</si>
  <si>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</si>
  <si>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</si>
  <si>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</si>
  <si>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</si>
  <si>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</si>
  <si>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</si>
  <si>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</si>
  <si>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</si>
  <si>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</si>
  <si>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</si>
  <si>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</si>
  <si>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</si>
  <si>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</si>
  <si>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</si>
  <si>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</si>
  <si>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</si>
  <si>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</si>
  <si>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</si>
  <si>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</si>
  <si>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</si>
  <si>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</si>
  <si>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</si>
  <si>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</si>
  <si>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</si>
  <si>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</si>
  <si>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</si>
  <si>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</si>
  <si>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</si>
  <si>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</si>
  <si>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</si>
  <si>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</si>
  <si>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</si>
  <si>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</si>
  <si>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</si>
  <si>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</si>
  <si>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</si>
  <si>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</si>
  <si>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</si>
  <si>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</si>
  <si>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</si>
  <si>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</si>
  <si>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</si>
  <si>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</si>
  <si>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</si>
  <si>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</si>
  <si>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</si>
  <si>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</si>
  <si>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</si>
  <si>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</si>
  <si>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</si>
  <si>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</si>
  <si>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</si>
  <si>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</si>
  <si>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</si>
  <si>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</si>
  <si>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</si>
  <si>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</si>
  <si>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</si>
  <si>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</si>
  <si>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</si>
  <si>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</si>
  <si>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</si>
  <si>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</si>
  <si>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</si>
  <si>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</si>
  <si>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</si>
  <si>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</si>
  <si>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</si>
  <si>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</si>
  <si>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</si>
  <si>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</si>
  <si>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</si>
  <si>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</si>
  <si>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</si>
  <si>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</si>
  <si>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</si>
  <si>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</si>
  <si>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</si>
  <si>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</si>
  <si>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</si>
  <si>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</si>
  <si>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</si>
  <si>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</si>
  <si>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</si>
  <si>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</si>
  <si>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</si>
  <si>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</si>
  <si>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</si>
  <si>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</si>
  <si>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</si>
  <si>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</si>
  <si>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</si>
  <si>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</si>
  <si>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</si>
  <si>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</si>
  <si>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</si>
  <si>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</si>
  <si>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</si>
  <si>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</si>
  <si>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</si>
  <si>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</si>
  <si>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</si>
  <si>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</si>
  <si>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</si>
  <si>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</si>
  <si>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</si>
  <si>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</si>
  <si>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</si>
  <si>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</si>
  <si>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</si>
  <si>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</si>
  <si>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</si>
  <si>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</si>
  <si>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</si>
  <si>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</si>
  <si>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</si>
  <si>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</si>
  <si>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</si>
  <si>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</si>
  <si>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</si>
  <si>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</si>
  <si>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</si>
  <si>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</si>
  <si>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</si>
  <si>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</si>
  <si>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</si>
  <si>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</si>
  <si>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</si>
  <si>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</si>
  <si>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</si>
  <si>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</si>
  <si>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</si>
  <si>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</si>
  <si>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</si>
  <si>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</si>
  <si>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</si>
  <si>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</si>
  <si>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</si>
  <si>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</si>
  <si>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</si>
  <si>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</si>
  <si>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</si>
  <si>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</si>
  <si>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</si>
  <si>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</si>
  <si>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</si>
  <si>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</si>
  <si>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</si>
  <si>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</si>
  <si>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</si>
  <si>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</si>
  <si>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</si>
  <si>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</si>
  <si>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</si>
  <si>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</si>
  <si>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</si>
  <si>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</si>
  <si>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</si>
  <si>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</si>
  <si>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</si>
  <si>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</si>
  <si>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</si>
  <si>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</si>
  <si>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</si>
  <si>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</si>
  <si>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</si>
  <si>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</si>
  <si>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</si>
  <si>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</si>
  <si>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</si>
  <si>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</si>
  <si>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</si>
  <si>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</si>
  <si>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</si>
  <si>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</si>
  <si>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</si>
  <si>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</si>
  <si>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</si>
  <si>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</si>
  <si>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</si>
  <si>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</si>
  <si>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</si>
  <si>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</si>
  <si>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</si>
  <si>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</si>
  <si>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</si>
  <si>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</si>
  <si>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</si>
  <si>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</si>
  <si>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</si>
  <si>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</si>
  <si>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</si>
  <si>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</si>
  <si>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</si>
  <si>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</si>
  <si>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</si>
  <si>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</si>
  <si>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</si>
  <si>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</si>
  <si>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</si>
  <si>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</si>
  <si>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</si>
  <si>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</si>
  <si>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</si>
  <si>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</si>
  <si>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</si>
  <si>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</si>
  <si>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</si>
  <si>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</si>
  <si>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</si>
  <si>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</si>
  <si>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</si>
  <si>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</si>
  <si>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</si>
  <si>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</si>
  <si>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</si>
  <si>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</si>
  <si>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</si>
  <si>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</si>
  <si>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</si>
  <si>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</si>
  <si>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</si>
  <si>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</si>
  <si>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</si>
  <si>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</si>
  <si>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</si>
  <si>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</si>
  <si>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</si>
  <si>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</si>
  <si>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</si>
  <si>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</si>
  <si>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</si>
  <si>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</si>
  <si>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</si>
  <si>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</si>
  <si>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</si>
  <si>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</si>
  <si>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</si>
  <si>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</si>
  <si>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</si>
  <si>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</si>
  <si>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</si>
  <si>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</si>
  <si>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</si>
  <si>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</si>
  <si>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</si>
  <si>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</si>
  <si>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</si>
  <si>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</si>
  <si>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</si>
  <si>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</si>
  <si>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</si>
  <si>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</si>
  <si>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</si>
  <si>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</si>
  <si>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</si>
  <si>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</si>
  <si>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</si>
  <si>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</si>
  <si>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</si>
  <si>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</si>
  <si>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</si>
  <si>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</si>
  <si>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</si>
  <si>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</si>
  <si>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</si>
  <si>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</si>
  <si>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</si>
  <si>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</si>
  <si>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</si>
  <si>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</si>
  <si>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</si>
  <si>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</si>
  <si>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</si>
  <si>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</si>
  <si>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</si>
  <si>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</si>
  <si>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</si>
  <si>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</si>
  <si>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</si>
  <si>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</si>
  <si>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</si>
  <si>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</si>
  <si>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</si>
  <si>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</si>
  <si>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</si>
  <si>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</si>
  <si>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</si>
  <si>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</si>
  <si>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</si>
  <si>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</si>
  <si>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</si>
  <si>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</si>
  <si>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</si>
  <si>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</si>
  <si>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</si>
  <si>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</si>
  <si>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</si>
  <si>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</si>
  <si>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</si>
  <si>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</si>
  <si>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</si>
  <si>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</si>
  <si>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</si>
  <si>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</si>
  <si>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</si>
  <si>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</si>
  <si>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</si>
  <si>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</si>
  <si>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</si>
  <si>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</si>
  <si>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</si>
  <si>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</si>
  <si>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</si>
  <si>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</si>
  <si>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</si>
  <si>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</si>
  <si>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</si>
  <si>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</si>
  <si>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</si>
  <si>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</si>
  <si>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</si>
  <si>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</si>
  <si>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</si>
  <si>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</si>
  <si>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</si>
  <si>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</si>
  <si>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</si>
  <si>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</si>
  <si>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</si>
  <si>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</si>
  <si>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</si>
  <si>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</si>
  <si>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</si>
  <si>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</si>
  <si>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</si>
  <si>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</si>
  <si>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</si>
  <si>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</si>
  <si>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</si>
  <si>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</si>
  <si>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</si>
  <si>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</si>
  <si>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</si>
  <si>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</si>
  <si>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</si>
  <si>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</si>
  <si>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</si>
  <si>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</si>
  <si>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</si>
  <si>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</si>
  <si>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</si>
  <si>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</si>
  <si>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</si>
  <si>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</si>
  <si>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</si>
  <si>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</si>
  <si>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</si>
  <si>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</si>
  <si>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</si>
  <si>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</si>
  <si>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</si>
  <si>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</si>
  <si>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</si>
  <si>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</si>
  <si>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</si>
  <si>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</si>
  <si>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</si>
  <si>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</si>
  <si>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</si>
  <si>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</si>
  <si>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</si>
  <si>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</si>
  <si>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</si>
  <si>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</si>
  <si>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</si>
  <si>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</si>
  <si>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</si>
  <si>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</si>
  <si>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</si>
  <si>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</si>
  <si>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</si>
  <si>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</si>
  <si>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</si>
  <si>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</si>
  <si>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</si>
  <si>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</si>
  <si>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</si>
  <si>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</si>
  <si>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</si>
  <si>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</si>
  <si>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</si>
  <si>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</si>
  <si>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</si>
  <si>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</si>
  <si>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</si>
  <si>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</si>
  <si>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</si>
  <si>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</si>
  <si>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</si>
  <si>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</si>
  <si>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</si>
  <si>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</si>
  <si>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</si>
  <si>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</si>
  <si>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</si>
  <si>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</si>
  <si>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</si>
  <si>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</si>
  <si>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</si>
  <si>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</si>
  <si>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</si>
  <si>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</si>
  <si>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</si>
  <si>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</si>
  <si>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</si>
  <si>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</si>
  <si>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</si>
  <si>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</si>
  <si>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</si>
  <si>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</si>
  <si>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</si>
  <si>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</si>
  <si>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</si>
  <si>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</si>
  <si>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</si>
  <si>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</si>
  <si>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</si>
  <si>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</si>
  <si>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</si>
  <si>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</si>
  <si>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</si>
  <si>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</si>
  <si>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</si>
  <si>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</si>
  <si>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</si>
  <si>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</si>
  <si>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</si>
  <si>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</si>
  <si>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</si>
  <si>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</si>
  <si>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</si>
  <si>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</si>
  <si>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</si>
  <si>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</si>
  <si>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</si>
  <si>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</si>
  <si>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</si>
  <si>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</si>
  <si>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</si>
  <si>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</si>
  <si>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</si>
  <si>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</si>
  <si>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</si>
  <si>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</si>
  <si>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</si>
  <si>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</si>
  <si>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</si>
  <si>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</si>
  <si>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</si>
  <si>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</si>
  <si>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</si>
  <si>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</si>
  <si>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</si>
  <si>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</si>
  <si>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</si>
  <si>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</si>
  <si>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</si>
  <si>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</si>
  <si>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</si>
  <si>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</si>
  <si>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</si>
  <si>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</si>
  <si>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</si>
  <si>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</si>
  <si>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</si>
  <si>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</si>
  <si>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</si>
  <si>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</si>
  <si>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</si>
  <si>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</si>
  <si>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</si>
  <si>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</si>
  <si>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</si>
  <si>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</si>
  <si>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</si>
  <si>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</si>
  <si>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</si>
  <si>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</si>
  <si>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</si>
  <si>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</si>
  <si>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</si>
  <si>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</si>
  <si>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</si>
  <si>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</si>
  <si>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</si>
  <si>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</si>
  <si>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</si>
  <si>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</si>
  <si>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</si>
  <si>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</si>
  <si>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</si>
  <si>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</si>
  <si>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</si>
  <si>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</si>
  <si>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</si>
  <si>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</si>
  <si>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</si>
  <si>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</si>
  <si>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</si>
  <si>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</si>
  <si>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</si>
  <si>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</si>
  <si>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</si>
  <si>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</si>
  <si>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</si>
  <si>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</si>
  <si>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</si>
  <si>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</si>
  <si>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</si>
  <si>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</si>
  <si>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</si>
  <si>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</si>
  <si>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</si>
  <si>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</si>
  <si>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</si>
  <si>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</si>
  <si>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</si>
  <si>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</si>
  <si>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</si>
  <si>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</si>
  <si>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</si>
  <si>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</si>
  <si>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</si>
  <si>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</si>
  <si>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</si>
  <si>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</si>
  <si>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</si>
  <si>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</si>
  <si>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</si>
  <si>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</si>
  <si>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</si>
  <si>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</si>
  <si>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</si>
  <si>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</si>
  <si>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</si>
  <si>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</si>
  <si>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</si>
  <si>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</si>
  <si>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</si>
  <si>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</si>
  <si>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</si>
  <si>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</si>
  <si>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</si>
  <si>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</si>
  <si>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</si>
  <si>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</si>
  <si>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</si>
  <si>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</si>
  <si>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</si>
  <si>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</si>
  <si>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</si>
  <si>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</si>
  <si>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</si>
  <si>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</si>
  <si>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</si>
  <si>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</si>
  <si>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</si>
  <si>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</si>
  <si>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</si>
  <si>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</si>
  <si>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</si>
  <si>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</si>
  <si>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</si>
  <si>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</si>
  <si>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</si>
  <si>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</si>
  <si>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</si>
  <si>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</si>
  <si>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</si>
  <si>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</si>
  <si>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</si>
  <si>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</si>
  <si>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</si>
  <si>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</si>
  <si>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</si>
  <si>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</si>
  <si>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</si>
  <si>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</si>
  <si>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</si>
  <si>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</si>
  <si>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</si>
  <si>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</si>
  <si>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</si>
  <si>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</si>
  <si>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</si>
  <si>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</si>
  <si>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</si>
  <si>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</si>
  <si>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</si>
  <si>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</si>
  <si>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</si>
  <si>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</si>
  <si>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</si>
  <si>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</si>
  <si>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</si>
  <si>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</si>
  <si>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</si>
  <si>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</si>
  <si>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</si>
  <si>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</si>
  <si>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</si>
  <si>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</si>
  <si>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</si>
  <si>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</si>
  <si>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</si>
  <si>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</si>
  <si>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</si>
  <si>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</si>
  <si>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</si>
  <si>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</si>
  <si>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</si>
  <si>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</si>
  <si>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</si>
  <si>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</si>
  <si>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</si>
  <si>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</si>
  <si>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</si>
  <si>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</si>
  <si>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</si>
  <si>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</si>
  <si>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</si>
  <si>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</si>
  <si>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</si>
  <si>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</si>
  <si>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</si>
  <si>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</si>
  <si>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</si>
  <si>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</si>
  <si>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</si>
  <si>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</si>
  <si>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</si>
  <si>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</si>
  <si>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</si>
  <si>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</si>
  <si>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</si>
  <si>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</si>
  <si>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</si>
  <si>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</si>
  <si>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</si>
  <si>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</si>
  <si>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</si>
  <si>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</si>
  <si>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</si>
  <si>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</si>
  <si>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</si>
  <si>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</si>
  <si>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</si>
  <si>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</si>
  <si>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</si>
  <si>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</si>
  <si>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</si>
  <si>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</si>
  <si>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</si>
  <si>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</si>
  <si>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</si>
  <si>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</si>
  <si>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</si>
  <si>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</si>
  <si>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</si>
  <si>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</si>
  <si>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</si>
  <si>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</si>
  <si>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</si>
  <si>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</si>
  <si>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</si>
  <si>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</si>
  <si>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</si>
  <si>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</si>
  <si>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</si>
  <si>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</si>
  <si>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</si>
  <si>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</si>
  <si>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</si>
  <si>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</si>
  <si>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</si>
  <si>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</si>
  <si>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</si>
  <si>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</si>
  <si>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</si>
  <si>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</si>
  <si>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</si>
  <si>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</si>
  <si>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</si>
  <si>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</si>
  <si>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</si>
  <si>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</si>
  <si>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</si>
  <si>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</si>
  <si>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</si>
  <si>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</si>
  <si>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</si>
  <si>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</si>
  <si>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</si>
  <si>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</si>
  <si>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</si>
  <si>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</si>
  <si>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</si>
  <si>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</si>
  <si>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</si>
  <si>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</si>
  <si>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</si>
  <si>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</si>
  <si>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</si>
  <si>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</si>
  <si>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</si>
  <si>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</si>
  <si>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</si>
  <si>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</si>
  <si>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</si>
  <si>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</si>
  <si>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</si>
  <si>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</si>
  <si>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</si>
  <si>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</si>
  <si>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</si>
  <si>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</si>
  <si>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</si>
  <si>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</si>
  <si>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</si>
  <si>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</si>
  <si>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</si>
  <si>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</si>
  <si>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</si>
  <si>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</si>
  <si>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</si>
  <si>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</si>
  <si>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</si>
  <si>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</si>
  <si>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</si>
  <si>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</si>
  <si>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</si>
  <si>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</si>
  <si>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</si>
  <si>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</si>
  <si>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</si>
  <si>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</si>
  <si>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</si>
  <si>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</si>
  <si>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</si>
  <si>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</si>
  <si>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</si>
  <si>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</si>
  <si>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</si>
  <si>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</si>
  <si>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</si>
  <si>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</si>
  <si>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</si>
  <si>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</si>
  <si>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</si>
  <si>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</si>
  <si>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</si>
  <si>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</si>
  <si>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</si>
  <si>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</si>
  <si>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</si>
  <si>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</si>
  <si>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</si>
  <si>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</si>
  <si>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</si>
  <si>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</si>
  <si>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</si>
  <si>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</si>
  <si>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</si>
  <si>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</si>
  <si>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</si>
  <si>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</si>
  <si>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</si>
  <si>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</si>
  <si>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</si>
  <si>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</si>
  <si>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</si>
  <si>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</si>
  <si>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</si>
  <si>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</si>
  <si>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</si>
  <si>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</si>
  <si>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</si>
  <si>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</si>
  <si>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</si>
  <si>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</si>
  <si>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</si>
  <si>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</si>
  <si>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</si>
  <si>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</si>
  <si>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</si>
  <si>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</si>
  <si>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</si>
  <si>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</si>
  <si>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</si>
  <si>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</si>
  <si>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</si>
  <si>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</si>
  <si>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</si>
  <si>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</si>
  <si>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</si>
  <si>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</si>
  <si>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</si>
  <si>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</si>
  <si>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</si>
  <si>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</si>
  <si>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</si>
  <si>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</si>
  <si>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</si>
  <si>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</si>
  <si>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</si>
  <si>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</si>
  <si>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</si>
  <si>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</si>
  <si>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</si>
  <si>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</si>
  <si>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</si>
  <si>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</si>
  <si>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</si>
  <si>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</si>
  <si>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</si>
  <si>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</si>
  <si>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</si>
  <si>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</si>
  <si>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</si>
  <si>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</si>
  <si>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</si>
  <si>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</si>
  <si>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</si>
  <si>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</si>
  <si>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</si>
  <si>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</si>
  <si>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</si>
  <si>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</si>
  <si>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</si>
  <si>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</si>
  <si>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</si>
  <si>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</si>
  <si>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</si>
  <si>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</si>
  <si>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</si>
  <si>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</si>
  <si>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</si>
  <si>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</si>
  <si>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</si>
  <si>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</si>
  <si>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</si>
  <si>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</si>
  <si>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</si>
  <si>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</si>
  <si>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</si>
  <si>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</si>
  <si>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</si>
  <si>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</si>
  <si>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</si>
  <si>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</si>
  <si>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</si>
  <si>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</si>
  <si>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</si>
  <si>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</si>
  <si>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</si>
  <si>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</si>
  <si>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</si>
  <si>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</si>
  <si>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</si>
  <si>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</si>
  <si>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</si>
  <si>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</si>
  <si>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</si>
  <si>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</si>
  <si>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</si>
  <si>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</si>
  <si>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</si>
  <si>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</si>
  <si>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</si>
  <si>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</si>
  <si>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</si>
  <si>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</si>
  <si>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</si>
  <si>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</si>
  <si>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</si>
  <si>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</si>
  <si>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</si>
  <si>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</si>
  <si>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</si>
  <si>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</si>
  <si>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</si>
  <si>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</si>
  <si>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</si>
  <si>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</si>
  <si>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</si>
  <si>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</si>
  <si>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</si>
  <si>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</si>
  <si>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</si>
  <si>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</si>
  <si>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</si>
  <si>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</si>
  <si>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</si>
  <si>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</si>
  <si>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</si>
  <si>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</si>
  <si>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</si>
  <si>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</si>
  <si>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</si>
  <si>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</si>
  <si>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</si>
  <si>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</si>
  <si>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</si>
  <si>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</si>
  <si>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</si>
  <si>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</si>
  <si>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</si>
  <si>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</si>
  <si>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</si>
  <si>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</si>
  <si>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</si>
  <si>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</si>
  <si>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</si>
  <si>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</si>
  <si>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</si>
  <si>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</si>
  <si>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</si>
  <si>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</si>
  <si>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</si>
  <si>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</si>
  <si>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</si>
  <si>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</si>
  <si>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</si>
  <si>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</si>
  <si>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</si>
  <si>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</si>
  <si>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</si>
  <si>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</si>
  <si>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</si>
  <si>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</si>
  <si>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</si>
  <si>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</si>
  <si>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</si>
  <si>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</si>
  <si>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</si>
  <si>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</si>
  <si>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</si>
  <si>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</si>
  <si>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</si>
  <si>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</si>
  <si>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</si>
  <si>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</si>
  <si>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</si>
  <si>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</si>
  <si>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</si>
  <si>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</si>
  <si>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</si>
  <si>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</si>
  <si>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</si>
  <si>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</si>
  <si>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</si>
  <si>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</si>
  <si>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</si>
  <si>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</si>
  <si>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</si>
  <si>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</si>
  <si>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</si>
  <si>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</si>
  <si>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</si>
  <si>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</si>
  <si>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</si>
  <si>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</si>
  <si>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</si>
  <si>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</si>
  <si>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</si>
  <si>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</si>
  <si>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</si>
  <si>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</si>
  <si>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</si>
  <si>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</si>
  <si>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</si>
  <si>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</si>
  <si>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</si>
  <si>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</si>
  <si>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</si>
  <si>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</si>
  <si>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</si>
  <si>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</si>
  <si>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</si>
  <si>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</si>
  <si>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</si>
  <si>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</si>
  <si>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</si>
  <si>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</si>
  <si>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</si>
  <si>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</si>
  <si>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</si>
  <si>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</si>
  <si>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</si>
  <si>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</si>
  <si>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</si>
  <si>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</si>
  <si>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</si>
  <si>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</si>
  <si>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</si>
  <si>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</si>
  <si>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</si>
  <si>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</si>
  <si>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</si>
  <si>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</si>
  <si>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</si>
  <si>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</si>
  <si>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</si>
  <si>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</si>
  <si>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</si>
  <si>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</si>
  <si>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</si>
  <si>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</si>
  <si>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</si>
  <si>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</si>
  <si>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</si>
  <si>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</si>
  <si>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</si>
  <si>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</si>
  <si>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</si>
  <si>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</si>
  <si>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</si>
  <si>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</si>
  <si>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</si>
  <si>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</si>
  <si>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</si>
  <si>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</si>
  <si>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</si>
  <si>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</si>
  <si>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</si>
  <si>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</si>
  <si>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</si>
  <si>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</si>
  <si>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</si>
  <si>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</si>
  <si>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</si>
  <si>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</si>
  <si>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</si>
  <si>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</si>
  <si>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</si>
  <si>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</si>
  <si>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</si>
  <si>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</si>
  <si>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</si>
  <si>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</si>
  <si>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</si>
  <si>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</si>
  <si>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</si>
  <si>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</si>
  <si>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</si>
  <si>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</si>
  <si>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</si>
  <si>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</si>
  <si>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</si>
  <si>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</si>
  <si>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</si>
  <si>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</si>
  <si>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</si>
  <si>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</si>
  <si>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</si>
  <si>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</si>
  <si>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</si>
  <si>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</si>
  <si>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</si>
  <si>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</si>
  <si>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</si>
  <si>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</si>
  <si>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</si>
  <si>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</si>
  <si>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</si>
  <si>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</si>
  <si>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</si>
  <si>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</si>
  <si>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</si>
  <si>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</si>
  <si>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</si>
  <si>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</si>
  <si>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</si>
  <si>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</si>
  <si>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</si>
  <si>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</si>
  <si>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</si>
  <si>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</si>
  <si>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</si>
  <si>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</si>
  <si>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</si>
  <si>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</si>
  <si>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</si>
  <si>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</si>
  <si>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</si>
  <si>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</si>
  <si>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</si>
  <si>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</si>
  <si>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</si>
  <si>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</si>
  <si>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</si>
  <si>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</si>
  <si>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</si>
  <si>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</si>
  <si>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</si>
  <si>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</si>
  <si>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</si>
  <si>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</si>
  <si>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</si>
  <si>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</si>
  <si>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</si>
  <si>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</si>
  <si>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</si>
  <si>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</si>
  <si>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</si>
  <si>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</si>
  <si>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</si>
  <si>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</si>
  <si>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</si>
  <si>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</si>
  <si>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</si>
  <si>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</si>
  <si>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</si>
  <si>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</si>
  <si>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</si>
  <si>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</si>
  <si>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</si>
  <si>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</si>
  <si>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</si>
  <si>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</si>
  <si>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</si>
  <si>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</si>
  <si>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</si>
  <si>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</si>
  <si>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</si>
  <si>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</si>
  <si>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</si>
  <si>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</si>
  <si>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</si>
  <si>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</si>
  <si>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</si>
  <si>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</si>
  <si>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</si>
  <si>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</si>
  <si>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</si>
  <si>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</si>
  <si>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</si>
  <si>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</si>
  <si>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</si>
  <si>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</si>
  <si>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</si>
  <si>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</si>
  <si>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</si>
  <si>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</si>
  <si>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</si>
  <si>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</si>
  <si>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</si>
  <si>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</si>
  <si>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</si>
  <si>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</si>
  <si>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</si>
  <si>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</si>
  <si>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</si>
  <si>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</si>
  <si>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</si>
  <si>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</si>
  <si>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</si>
  <si>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</si>
  <si>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</si>
  <si>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</si>
  <si>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</si>
  <si>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</si>
  <si>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</si>
  <si>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</si>
  <si>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</si>
  <si>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</si>
  <si>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</si>
  <si>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</si>
  <si>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</si>
  <si>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</si>
  <si>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</si>
  <si>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</si>
  <si>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</si>
  <si>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</si>
  <si>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</si>
  <si>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</si>
  <si>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</si>
  <si>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</si>
  <si>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</si>
  <si>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</si>
  <si>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</si>
  <si>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</si>
  <si>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</si>
  <si>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</si>
  <si>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</si>
  <si>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</si>
  <si>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</si>
  <si>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</si>
  <si>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</si>
  <si>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</si>
  <si>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</si>
  <si>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</si>
  <si>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</si>
  <si>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</si>
  <si>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</si>
  <si>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</si>
  <si>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</si>
  <si>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</si>
  <si>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</si>
  <si>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</si>
  <si>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</si>
  <si>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</si>
  <si>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</si>
  <si>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</si>
  <si>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</si>
  <si>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</si>
  <si>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</si>
  <si>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</si>
  <si>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</si>
  <si>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</si>
  <si>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</si>
  <si>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</si>
  <si>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</si>
  <si>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</si>
  <si>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</si>
  <si>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</si>
  <si>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</si>
  <si>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</si>
  <si>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</si>
  <si>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</si>
  <si>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</si>
  <si>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</si>
  <si>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</si>
  <si>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</si>
  <si>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</si>
  <si>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</si>
  <si>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</si>
  <si>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</si>
  <si>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</si>
  <si>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</si>
  <si>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</si>
  <si>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</si>
  <si>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</si>
  <si>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</si>
  <si>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</si>
  <si>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</si>
  <si>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</si>
  <si>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</si>
  <si>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</si>
  <si>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</si>
  <si>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</si>
  <si>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</si>
  <si>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</si>
  <si>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</si>
  <si>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</si>
  <si>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</si>
  <si>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</si>
  <si>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</si>
  <si>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</si>
  <si>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</si>
  <si>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</si>
  <si>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</si>
  <si>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</si>
  <si>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</si>
  <si>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</si>
  <si>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</si>
  <si>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</si>
  <si>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</si>
  <si>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</si>
  <si>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</si>
  <si>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</si>
  <si>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</si>
  <si>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</si>
  <si>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</si>
  <si>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</si>
  <si>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</si>
  <si>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</si>
  <si>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</si>
  <si>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</si>
  <si>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</si>
  <si>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</si>
  <si>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</si>
  <si>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</si>
  <si>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</si>
  <si>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</si>
  <si>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</si>
  <si>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</si>
  <si>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</si>
  <si>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</si>
  <si>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</si>
  <si>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</si>
  <si>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</si>
  <si>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</si>
  <si>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</si>
  <si>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</si>
  <si>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</si>
  <si>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</si>
  <si>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</si>
  <si>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</si>
  <si>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</si>
  <si>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</si>
  <si>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</si>
  <si>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</si>
  <si>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</si>
  <si>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</si>
  <si>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</si>
  <si>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</si>
  <si>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</si>
  <si>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</si>
  <si>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</si>
  <si>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</si>
  <si>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</si>
  <si>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</si>
  <si>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</si>
  <si>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</si>
  <si>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</si>
  <si>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</si>
  <si>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</si>
  <si>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</si>
  <si>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</si>
  <si>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</si>
  <si>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</si>
  <si>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</si>
  <si>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</si>
  <si>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</si>
  <si>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</si>
  <si>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</si>
  <si>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</si>
  <si>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</si>
  <si>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</si>
  <si>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</si>
  <si>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</si>
  <si>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</si>
  <si>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</si>
  <si>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</si>
  <si>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</si>
  <si>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</si>
  <si>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</si>
  <si>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</si>
  <si>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</si>
  <si>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</si>
  <si>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</si>
  <si>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</si>
  <si>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</si>
  <si>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</si>
  <si>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</si>
  <si>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</si>
  <si>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</si>
  <si>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</si>
  <si>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</si>
  <si>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</si>
  <si>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</si>
  <si>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</si>
  <si>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</si>
  <si>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</si>
  <si>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</si>
  <si>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</si>
  <si>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</si>
  <si>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</si>
  <si>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</si>
  <si>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</si>
  <si>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</si>
  <si>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</si>
  <si>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</si>
  <si>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</si>
  <si>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</si>
  <si>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</si>
  <si>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</si>
  <si>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</si>
  <si>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</si>
  <si>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</si>
  <si>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</si>
  <si>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</si>
  <si>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</si>
  <si>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</si>
  <si>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</si>
  <si>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</si>
  <si>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</si>
  <si>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</si>
  <si>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</si>
  <si>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</si>
  <si>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</si>
  <si>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</si>
  <si>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</si>
  <si>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</si>
  <si>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</si>
  <si>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</si>
  <si>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</si>
  <si>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</si>
  <si>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</si>
  <si>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</si>
  <si>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</si>
  <si>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</si>
  <si>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</si>
  <si>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</si>
  <si>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</si>
  <si>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</si>
  <si>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</si>
  <si>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</si>
  <si>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</si>
  <si>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</si>
  <si>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</si>
  <si>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</si>
  <si>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</si>
  <si>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</si>
  <si>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</si>
  <si>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</si>
  <si>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</si>
  <si>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</si>
  <si>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</si>
  <si>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</si>
  <si>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</si>
  <si>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</si>
  <si>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</si>
  <si>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</si>
  <si>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</si>
  <si>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</si>
  <si>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</si>
  <si>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</si>
  <si>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</si>
  <si>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</si>
  <si>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</si>
  <si>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</si>
  <si>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</si>
  <si>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</si>
  <si>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</si>
  <si>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</si>
  <si>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</si>
  <si>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</si>
  <si>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</si>
  <si>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</si>
  <si>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</si>
  <si>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</si>
  <si>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</si>
  <si>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</si>
  <si>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</si>
  <si>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</si>
  <si>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</si>
  <si>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</si>
  <si>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</si>
  <si>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</si>
  <si>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</si>
  <si>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</si>
  <si>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</si>
  <si>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</si>
  <si>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</si>
  <si>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</si>
  <si>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</si>
  <si>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</si>
  <si>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</si>
  <si>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</si>
  <si>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</si>
  <si>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</si>
  <si>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</si>
  <si>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</si>
  <si>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</si>
  <si>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</si>
  <si>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</si>
  <si>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</si>
  <si>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</si>
  <si>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</si>
  <si>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</si>
  <si>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</si>
  <si>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</si>
  <si>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</si>
  <si>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</si>
  <si>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</si>
  <si>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</si>
  <si>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</si>
  <si>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</si>
  <si>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</si>
  <si>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</si>
  <si>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</si>
  <si>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</si>
  <si>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</si>
  <si>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</si>
  <si>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</si>
  <si>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</si>
  <si>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</si>
  <si>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</si>
  <si>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</si>
  <si>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</si>
  <si>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</si>
  <si>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</si>
  <si>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</si>
  <si>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</si>
  <si>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</si>
  <si>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</si>
  <si>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</si>
  <si>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</si>
  <si>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</si>
  <si>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</si>
  <si>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</si>
  <si>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</si>
  <si>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</si>
  <si>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</si>
  <si>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</si>
  <si>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</si>
  <si>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</si>
  <si>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</si>
  <si>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</si>
  <si>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</si>
  <si>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</si>
  <si>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</si>
  <si>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</si>
  <si>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</si>
  <si>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</si>
  <si>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</si>
  <si>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</si>
  <si>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</si>
  <si>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</si>
  <si>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</si>
  <si>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</si>
  <si>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</si>
  <si>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</si>
  <si>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</si>
  <si>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</si>
  <si>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</si>
  <si>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</si>
  <si>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</si>
  <si>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</si>
  <si>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</si>
  <si>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</si>
  <si>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</si>
  <si>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</si>
  <si>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</si>
  <si>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</si>
  <si>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</si>
  <si>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</si>
  <si>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</si>
  <si>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</si>
  <si>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</si>
  <si>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</si>
  <si>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</si>
  <si>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</si>
  <si>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</si>
  <si>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</si>
  <si>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</si>
  <si>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</si>
  <si>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</si>
  <si>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</si>
  <si>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</si>
  <si>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</si>
  <si>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</si>
  <si>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</si>
  <si>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</si>
  <si>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</si>
  <si>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</si>
  <si>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</si>
  <si>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</si>
  <si>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</si>
  <si>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</si>
  <si>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</si>
  <si>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</si>
  <si>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</si>
  <si>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</si>
  <si>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</si>
  <si>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</si>
  <si>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</si>
  <si>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</si>
  <si>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</si>
  <si>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</si>
  <si>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</si>
  <si>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</si>
  <si>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</si>
  <si>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</si>
  <si>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</si>
  <si>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</si>
  <si>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</si>
  <si>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</si>
  <si>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</si>
  <si>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</si>
  <si>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</si>
  <si>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</si>
  <si>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</si>
  <si>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</si>
  <si>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</si>
  <si>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</si>
  <si>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</si>
  <si>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</si>
  <si>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</si>
  <si>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</si>
  <si>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</si>
  <si>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</si>
  <si>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</si>
  <si>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</si>
  <si>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</si>
  <si>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</si>
  <si>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</si>
  <si>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</si>
  <si>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</si>
  <si>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</si>
  <si>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</si>
  <si>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</si>
  <si>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</si>
  <si>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</si>
  <si>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</si>
  <si>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</si>
  <si>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</si>
  <si>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</si>
  <si>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</si>
  <si>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</si>
  <si>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</si>
  <si>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</si>
  <si>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</si>
  <si>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</si>
  <si>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</si>
  <si>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</si>
  <si>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</si>
  <si>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</si>
  <si>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</si>
  <si>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</si>
  <si>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</si>
  <si>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</si>
  <si>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</si>
  <si>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</si>
  <si>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</si>
  <si>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</si>
  <si>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</si>
  <si>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</si>
  <si>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</si>
  <si>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</si>
  <si>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</si>
  <si>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</si>
  <si>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</si>
  <si>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</si>
  <si>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</si>
  <si>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</si>
  <si>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</si>
  <si>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</si>
  <si>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</si>
  <si>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</si>
  <si>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</si>
  <si>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</si>
  <si>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</si>
  <si>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</si>
  <si>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</si>
  <si>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</si>
  <si>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</si>
  <si>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</si>
  <si>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</si>
  <si>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</si>
  <si>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</si>
  <si>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</si>
  <si>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</si>
  <si>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</si>
  <si>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</si>
  <si>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</si>
  <si>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</si>
  <si>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</si>
  <si>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</si>
  <si>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</si>
  <si>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</si>
  <si>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</si>
  <si>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</si>
  <si>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</si>
  <si>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</si>
  <si>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</si>
  <si>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</si>
  <si>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</si>
  <si>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</si>
  <si>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</si>
  <si>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</si>
  <si>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</si>
  <si>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</si>
  <si>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</si>
  <si>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</si>
  <si>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</si>
  <si>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</si>
  <si>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</si>
  <si>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</si>
  <si>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</si>
  <si>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</si>
  <si>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</si>
  <si>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</si>
  <si>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</si>
  <si>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</si>
  <si>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</si>
  <si>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</si>
  <si>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</si>
  <si>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</si>
  <si>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</si>
  <si>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</si>
  <si>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</si>
  <si>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</si>
  <si>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</si>
  <si>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</si>
  <si>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</si>
  <si>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</si>
  <si>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</si>
  <si>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</si>
  <si>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</si>
  <si>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</si>
  <si>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</si>
  <si>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</si>
  <si>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</si>
  <si>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</si>
  <si>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</si>
  <si>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</si>
  <si>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</si>
  <si>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</si>
  <si>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</si>
  <si>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</si>
  <si>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</si>
  <si>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</si>
  <si>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</si>
  <si>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</si>
  <si>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</si>
  <si>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</si>
  <si>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</si>
  <si>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</si>
  <si>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</si>
  <si>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</si>
  <si>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</si>
  <si>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</si>
  <si>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</si>
  <si>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</si>
  <si>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</si>
  <si>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</si>
  <si>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</si>
  <si>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</si>
  <si>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</si>
  <si>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</si>
  <si>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</si>
  <si>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</si>
  <si>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</si>
  <si>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</si>
  <si>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</si>
  <si>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</si>
  <si>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</si>
  <si>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</si>
  <si>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</si>
  <si>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</si>
  <si>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</si>
  <si>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</si>
  <si>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</si>
  <si>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</si>
  <si>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</si>
  <si>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</si>
  <si>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</si>
  <si>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</si>
  <si>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</si>
  <si>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</si>
  <si>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</si>
  <si>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</si>
  <si>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</si>
  <si>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</si>
  <si>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</si>
  <si>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</si>
  <si>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</si>
  <si>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</si>
  <si>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</si>
  <si>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</si>
  <si>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</si>
  <si>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</si>
  <si>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</si>
  <si>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</si>
  <si>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</si>
  <si>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</si>
  <si>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</si>
  <si>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</si>
  <si>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</si>
  <si>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</si>
  <si>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</si>
  <si>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</si>
  <si>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</si>
  <si>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</si>
  <si>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</si>
  <si>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</si>
  <si>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</si>
  <si>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</si>
  <si>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</si>
  <si>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</si>
  <si>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</si>
  <si>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</si>
  <si>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</si>
  <si>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</si>
  <si>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</si>
  <si>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</si>
  <si>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</si>
  <si>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</si>
  <si>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</si>
  <si>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</si>
  <si>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</si>
  <si>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</si>
  <si>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</si>
  <si>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</si>
  <si>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</si>
  <si>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</si>
  <si>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</si>
  <si>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</si>
  <si>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</si>
  <si>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</si>
  <si>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</si>
  <si>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</si>
  <si>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</si>
  <si>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</si>
  <si>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</si>
  <si>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</si>
  <si>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</si>
  <si>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</si>
  <si>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</si>
  <si>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</si>
  <si>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</si>
  <si>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</si>
  <si>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</si>
  <si>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</si>
  <si>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</si>
  <si>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</si>
  <si>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</si>
  <si>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</si>
  <si>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</si>
  <si>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</si>
  <si>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</si>
  <si>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</si>
  <si>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</si>
  <si>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</si>
  <si>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</si>
  <si>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</si>
  <si>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</si>
  <si>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</si>
  <si>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</si>
  <si>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</si>
  <si>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</si>
  <si>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</si>
  <si>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</si>
  <si>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</si>
  <si>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</si>
  <si>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</si>
  <si>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</si>
  <si>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</si>
  <si>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</si>
  <si>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</si>
  <si>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</si>
  <si>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</si>
  <si>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</si>
  <si>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</si>
  <si>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</si>
  <si>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</si>
  <si>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</si>
  <si>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</si>
  <si>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</si>
  <si>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</si>
  <si>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</si>
  <si>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</si>
  <si>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</si>
  <si>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</si>
  <si>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</si>
  <si>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</si>
  <si>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</si>
  <si>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</si>
  <si>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</si>
  <si>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</si>
  <si>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</si>
  <si>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</si>
  <si>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</si>
  <si>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</si>
  <si>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</si>
  <si>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</si>
  <si>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</si>
  <si>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</si>
  <si>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</si>
  <si>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</si>
  <si>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</si>
  <si>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</si>
  <si>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</si>
  <si>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</si>
  <si>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</si>
  <si>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</si>
  <si>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</si>
  <si>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</si>
  <si>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</si>
  <si>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</si>
  <si>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</si>
  <si>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</si>
  <si>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</si>
  <si>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</si>
  <si>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</si>
  <si>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</si>
  <si>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</si>
  <si>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</si>
  <si>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</si>
  <si>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</si>
  <si>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</si>
  <si>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</si>
  <si>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</si>
  <si>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</si>
  <si>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</si>
  <si>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</si>
  <si>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</si>
  <si>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</si>
  <si>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</si>
  <si>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</si>
  <si>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</si>
  <si>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</si>
  <si>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</si>
  <si>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</si>
  <si>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</si>
  <si>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</si>
  <si>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</si>
  <si>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</si>
  <si>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</si>
  <si>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</si>
  <si>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</si>
  <si>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</si>
  <si>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</si>
  <si>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</si>
  <si>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</si>
  <si>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</si>
  <si>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</si>
  <si>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</si>
  <si>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</si>
  <si>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</si>
  <si>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</si>
  <si>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</si>
  <si>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</si>
  <si>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</si>
  <si>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</si>
  <si>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</si>
  <si>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</si>
  <si>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</si>
  <si>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</si>
  <si>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</si>
  <si>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</si>
  <si>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</si>
  <si>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</si>
  <si>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</si>
  <si>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</si>
  <si>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</si>
  <si>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</si>
  <si>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</si>
  <si>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</si>
  <si>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</si>
  <si>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</si>
  <si>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</si>
  <si>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</si>
  <si>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</si>
  <si>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</si>
  <si>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</si>
  <si>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</si>
  <si>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</si>
  <si>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</si>
  <si>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</si>
  <si>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</si>
  <si>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</si>
  <si>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</si>
  <si>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</si>
  <si>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</si>
  <si>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</si>
  <si>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</si>
  <si>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</si>
  <si>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</si>
  <si>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</si>
  <si>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</si>
  <si>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</si>
  <si>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</si>
  <si>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</si>
  <si>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</si>
  <si>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</si>
  <si>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</si>
  <si>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</si>
  <si>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</si>
  <si>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</si>
  <si>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</si>
  <si>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</si>
  <si>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</si>
  <si>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</si>
  <si>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</si>
  <si>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</si>
  <si>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</si>
  <si>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</si>
  <si>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</si>
  <si>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</si>
  <si>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</si>
  <si>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</si>
  <si>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</si>
  <si>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</si>
  <si>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</si>
  <si>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</si>
  <si>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</si>
  <si>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</si>
  <si>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</si>
  <si>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</si>
  <si>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</si>
  <si>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</si>
  <si>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</si>
  <si>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</si>
  <si>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</si>
  <si>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</si>
  <si>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</si>
  <si>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</si>
  <si>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</si>
  <si>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</si>
  <si>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</si>
  <si>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</si>
  <si>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</si>
  <si>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</si>
  <si>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</si>
  <si>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</si>
  <si>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</si>
  <si>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</si>
  <si>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</si>
  <si>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</si>
  <si>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</si>
  <si>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</si>
  <si>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</si>
  <si>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</si>
  <si>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</si>
  <si>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</si>
  <si>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</si>
  <si>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</si>
  <si>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</si>
  <si>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</si>
  <si>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</si>
  <si>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</si>
  <si>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</si>
  <si>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</si>
  <si>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</si>
  <si>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</si>
  <si>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</si>
  <si>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</si>
  <si>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</si>
  <si>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</si>
  <si>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</si>
  <si>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</si>
  <si>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</si>
  <si>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</si>
  <si>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</si>
  <si>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</si>
  <si>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</si>
  <si>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</si>
  <si>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</si>
  <si>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</si>
  <si>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</si>
  <si>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</si>
  <si>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</si>
  <si>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</si>
  <si>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</si>
  <si>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</si>
  <si>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</si>
  <si>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</si>
  <si>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</si>
  <si>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</si>
  <si>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</si>
  <si>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</si>
  <si>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</si>
  <si>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</si>
  <si>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</si>
  <si>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</si>
  <si>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</si>
  <si>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</si>
  <si>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</si>
  <si>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</si>
  <si>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</si>
  <si>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</si>
  <si>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</si>
  <si>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</si>
  <si>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</si>
  <si>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</si>
  <si>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</si>
  <si>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</si>
  <si>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</si>
  <si>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</si>
  <si>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</si>
  <si>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</si>
  <si>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</si>
  <si>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</si>
  <si>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</si>
  <si>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</si>
  <si>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</si>
  <si>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</si>
  <si>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</si>
  <si>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</si>
  <si>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</si>
  <si>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</si>
  <si>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</si>
  <si>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</si>
  <si>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</si>
  <si>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</si>
  <si>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</si>
  <si>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</si>
  <si>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</si>
  <si>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</si>
  <si>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</si>
  <si>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</si>
  <si>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</si>
  <si>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</si>
  <si>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</si>
  <si>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</si>
  <si>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</si>
  <si>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</si>
  <si>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</si>
  <si>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</si>
  <si>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</si>
  <si>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</si>
  <si>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</si>
  <si>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</si>
  <si>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</si>
  <si>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</si>
  <si>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</si>
  <si>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</si>
  <si>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</si>
  <si>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</si>
  <si>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</si>
  <si>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</si>
  <si>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</si>
  <si>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</si>
  <si>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</si>
  <si>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</si>
  <si>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</si>
  <si>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</si>
  <si>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</si>
  <si>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</si>
  <si>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</si>
  <si>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</si>
  <si>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</si>
  <si>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</si>
  <si>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</si>
  <si>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</si>
  <si>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</si>
  <si>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</si>
  <si>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</si>
  <si>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</si>
  <si>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</si>
  <si>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</si>
  <si>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</si>
  <si>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</si>
  <si>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</si>
  <si>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</si>
  <si>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</si>
  <si>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</si>
  <si>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</si>
  <si>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</si>
  <si>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</si>
  <si>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</si>
  <si>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</si>
  <si>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</si>
  <si>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</si>
  <si>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</si>
  <si>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</si>
  <si>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</si>
  <si>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</si>
  <si>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</si>
  <si>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</si>
  <si>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</si>
  <si>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</si>
  <si>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</si>
  <si>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</si>
  <si>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</si>
  <si>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</si>
  <si>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</si>
  <si>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</si>
  <si>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</si>
  <si>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</si>
  <si>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</si>
  <si>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</si>
  <si>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</si>
  <si>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</si>
  <si>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</si>
  <si>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</si>
  <si>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</si>
  <si>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</si>
  <si>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</si>
  <si>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</si>
  <si>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</si>
  <si>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</si>
  <si>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</si>
  <si>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</si>
  <si>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</si>
  <si>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</si>
  <si>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</si>
  <si>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</si>
  <si>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</si>
  <si>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</si>
  <si>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</si>
  <si>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</si>
  <si>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</si>
  <si>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</si>
  <si>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</si>
  <si>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</si>
  <si>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</si>
  <si>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</si>
  <si>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</si>
  <si>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</si>
  <si>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</si>
  <si>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</si>
  <si>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</si>
  <si>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</si>
  <si>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</si>
  <si>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</si>
  <si>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</si>
  <si>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</si>
  <si>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</si>
  <si>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</si>
  <si>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</si>
  <si>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</si>
  <si>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</si>
  <si>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</si>
  <si>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</si>
  <si>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</si>
  <si>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</si>
  <si>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</si>
  <si>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</si>
  <si>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</si>
  <si>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</si>
  <si>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</si>
  <si>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</si>
  <si>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</si>
  <si>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</si>
  <si>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</si>
  <si>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</si>
  <si>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</si>
  <si>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</si>
  <si>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</si>
  <si>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</si>
  <si>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</si>
  <si>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</si>
  <si>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</si>
  <si>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</si>
  <si>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</si>
  <si>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</si>
  <si>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</si>
  <si>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</si>
  <si>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</si>
  <si>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</si>
  <si>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</si>
  <si>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</si>
  <si>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</si>
  <si>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</si>
  <si>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</si>
  <si>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</si>
  <si>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</si>
  <si>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</si>
  <si>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</si>
  <si>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</si>
  <si>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</si>
  <si>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</si>
  <si>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</si>
  <si>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</si>
  <si>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</si>
  <si>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</si>
  <si>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</si>
  <si>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</si>
  <si>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</si>
  <si>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</si>
  <si>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</si>
  <si>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</si>
  <si>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</si>
  <si>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</si>
  <si>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</si>
  <si>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</si>
  <si>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</si>
  <si>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</si>
  <si>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</si>
  <si>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</si>
  <si>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</si>
  <si>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</si>
  <si>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</si>
  <si>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</si>
  <si>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</si>
  <si>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</si>
  <si>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</si>
  <si>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</si>
  <si>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</si>
  <si>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</si>
  <si>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</si>
  <si>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</si>
  <si>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</si>
  <si>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</si>
  <si>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</si>
  <si>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</si>
  <si>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</si>
  <si>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</si>
  <si>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</si>
  <si>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</si>
  <si>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</si>
  <si>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</si>
  <si>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</si>
  <si>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</si>
  <si>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</si>
  <si>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</si>
  <si>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</si>
  <si>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</si>
  <si>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</si>
  <si>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</si>
  <si>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</si>
  <si>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</si>
  <si>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</si>
  <si>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</si>
  <si>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</si>
  <si>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</si>
  <si>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</si>
  <si>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</si>
  <si>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</si>
  <si>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</si>
  <si>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</si>
  <si>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</si>
  <si>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</si>
  <si>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</si>
  <si>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</si>
  <si>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</si>
  <si>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</si>
  <si>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</si>
  <si>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</si>
  <si>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</si>
  <si>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</si>
  <si>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</si>
  <si>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</si>
  <si>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</si>
  <si>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</si>
  <si>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</si>
  <si>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</si>
  <si>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</si>
  <si>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</si>
  <si>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</si>
  <si>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</si>
  <si>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</si>
  <si>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</si>
  <si>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</si>
  <si>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</si>
  <si>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</si>
  <si>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</si>
  <si>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</si>
  <si>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</si>
  <si>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</si>
  <si>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</si>
  <si>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</si>
  <si>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</si>
  <si>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</si>
  <si>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</si>
  <si>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</si>
  <si>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</si>
  <si>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</si>
  <si>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</si>
  <si>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</si>
  <si>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</si>
  <si>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</si>
  <si>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</si>
  <si>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</si>
  <si>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</si>
  <si>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</si>
  <si>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</si>
  <si>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</si>
  <si>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</si>
  <si>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</si>
  <si>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</si>
  <si>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</si>
  <si>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</si>
  <si>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</si>
  <si>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</si>
  <si>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</si>
  <si>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</si>
  <si>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</si>
  <si>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</si>
  <si>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</si>
  <si>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</si>
  <si>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</si>
  <si>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</si>
  <si>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</si>
  <si>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</si>
  <si>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</si>
  <si>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</si>
  <si>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</si>
  <si>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</si>
  <si>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</si>
  <si>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</si>
  <si>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</si>
  <si>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</si>
  <si>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</si>
  <si>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</si>
  <si>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</si>
  <si>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</si>
  <si>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</si>
  <si>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</si>
  <si>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</si>
  <si>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</si>
  <si>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</si>
  <si>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</si>
  <si>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</si>
  <si>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</si>
  <si>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</si>
  <si>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</si>
  <si>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</si>
  <si>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</si>
  <si>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</si>
  <si>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</si>
  <si>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</si>
  <si>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</si>
  <si>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</si>
  <si>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</si>
  <si>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</si>
  <si>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</si>
  <si>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</si>
  <si>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</si>
  <si>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</si>
  <si>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</si>
  <si>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</si>
  <si>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</si>
  <si>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</si>
  <si>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</si>
  <si>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</si>
  <si>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</si>
  <si>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</si>
  <si>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</si>
  <si>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</si>
  <si>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</si>
  <si>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</si>
  <si>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</si>
  <si>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</si>
  <si>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</si>
  <si>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</si>
  <si>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</si>
  <si>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</si>
  <si>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</si>
  <si>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</si>
  <si>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</si>
  <si>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</si>
  <si>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</si>
  <si>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</si>
  <si>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</si>
  <si>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</si>
  <si>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</si>
  <si>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</si>
  <si>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</si>
  <si>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</si>
  <si>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</si>
  <si>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</si>
  <si>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</si>
  <si>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</si>
  <si>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</si>
  <si>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</si>
  <si>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</si>
  <si>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</si>
  <si>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</si>
  <si>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</si>
  <si>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</si>
  <si>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</si>
  <si>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</si>
  <si>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</si>
  <si>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</si>
  <si>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</si>
  <si>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</si>
  <si>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</si>
  <si>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</si>
  <si>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</si>
  <si>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</si>
  <si>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</si>
  <si>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</si>
  <si>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</si>
  <si>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</si>
  <si>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</si>
  <si>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</si>
  <si>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</si>
  <si>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</si>
  <si>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</si>
  <si>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</si>
  <si>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</si>
  <si>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</si>
  <si>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</si>
  <si>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</si>
  <si>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</si>
  <si>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</si>
  <si>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</si>
  <si>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</si>
  <si>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</si>
  <si>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</si>
  <si>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</si>
  <si>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</si>
  <si>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</si>
  <si>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</si>
  <si>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</si>
  <si>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</si>
  <si>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</si>
  <si>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</si>
  <si>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</si>
  <si>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</si>
  <si>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</si>
  <si>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</si>
  <si>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</si>
  <si>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</si>
  <si>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</si>
  <si>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</si>
  <si>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</si>
  <si>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</si>
  <si>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</si>
  <si>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</si>
  <si>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</si>
  <si>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</si>
  <si>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</si>
  <si>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</si>
  <si>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</si>
  <si>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</si>
  <si>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</si>
  <si>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</si>
  <si>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</si>
  <si>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</si>
  <si>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</si>
  <si>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</si>
  <si>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</si>
  <si>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</si>
  <si>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</si>
  <si>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</si>
  <si>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</si>
  <si>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</si>
  <si>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</si>
  <si>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</si>
  <si>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</si>
  <si>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</si>
  <si>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</si>
  <si>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</si>
  <si>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</si>
  <si>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</si>
  <si>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</si>
  <si>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</si>
  <si>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</si>
  <si>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</si>
  <si>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</si>
  <si>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</si>
  <si>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</si>
  <si>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</si>
  <si>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</si>
  <si>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</si>
  <si>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</si>
  <si>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</si>
  <si>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</si>
  <si>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</si>
  <si>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</si>
  <si>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</si>
  <si>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</si>
  <si>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</si>
  <si>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</si>
  <si>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</si>
  <si>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</si>
  <si>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</si>
  <si>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</si>
  <si>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</si>
  <si>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</si>
  <si>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</si>
  <si>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</si>
  <si>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</si>
  <si>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</si>
  <si>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</si>
  <si>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</si>
  <si>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</si>
  <si>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</si>
  <si>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</si>
  <si>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</si>
  <si>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</si>
  <si>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</si>
  <si>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</si>
  <si>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</si>
  <si>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</si>
  <si>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</si>
  <si>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</si>
  <si>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</si>
  <si>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</si>
  <si>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</si>
  <si>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</si>
  <si>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</si>
  <si>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</si>
  <si>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</si>
  <si>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</si>
  <si>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</si>
  <si>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</si>
  <si>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</si>
  <si>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</si>
  <si>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</si>
  <si>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</si>
  <si>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</si>
  <si>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</si>
  <si>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</si>
  <si>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</si>
  <si>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</si>
  <si>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</si>
  <si>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</si>
  <si>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</si>
  <si>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</si>
  <si>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</si>
  <si>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</si>
  <si>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</si>
  <si>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</si>
  <si>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</si>
  <si>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</si>
  <si>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</si>
  <si>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</si>
  <si>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</si>
  <si>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</si>
  <si>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</si>
  <si>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</si>
  <si>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</si>
  <si>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</si>
  <si>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</si>
  <si>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</si>
  <si>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</si>
  <si>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</si>
  <si>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</si>
  <si>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</si>
  <si>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</si>
  <si>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</si>
  <si>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</si>
  <si>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</si>
  <si>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</si>
  <si>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</si>
  <si>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</si>
  <si>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</si>
  <si>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</si>
  <si>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</si>
  <si>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</si>
  <si>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</si>
  <si>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</si>
  <si>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</si>
  <si>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</si>
  <si>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</si>
  <si>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</si>
  <si>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</si>
  <si>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</si>
  <si>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</si>
  <si>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</si>
  <si>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</si>
  <si>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</si>
  <si>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</si>
  <si>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</si>
  <si>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</si>
  <si>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</si>
  <si>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</si>
  <si>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</si>
  <si>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</si>
  <si>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</si>
  <si>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</si>
  <si>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</si>
  <si>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</si>
  <si>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</si>
  <si>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</si>
  <si>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</si>
  <si>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</si>
  <si>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</si>
  <si>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</si>
  <si>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</si>
  <si>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</si>
  <si>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</si>
  <si>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</si>
  <si>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</si>
  <si>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</si>
  <si>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</si>
  <si>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</si>
  <si>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</si>
  <si>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</si>
  <si>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</si>
  <si>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</si>
  <si>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</si>
  <si>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</si>
  <si>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</si>
  <si>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</si>
  <si>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</si>
  <si>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</si>
  <si>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</si>
  <si>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</si>
  <si>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</si>
  <si>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</si>
  <si>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</si>
  <si>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</si>
  <si>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</si>
  <si>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</si>
  <si>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</si>
  <si>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</si>
  <si>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</si>
  <si>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</si>
  <si>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</si>
  <si>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</si>
  <si>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</si>
  <si>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</si>
  <si>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</si>
  <si>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</si>
  <si>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</si>
  <si>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</si>
  <si>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</si>
  <si>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</si>
  <si>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</si>
  <si>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</si>
  <si>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</si>
  <si>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</si>
  <si>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</si>
  <si>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</si>
  <si>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</si>
  <si>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</si>
  <si>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</si>
  <si>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</si>
  <si>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</si>
  <si>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</si>
  <si>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</si>
  <si>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</si>
  <si>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</si>
  <si>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</si>
  <si>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</si>
  <si>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</si>
  <si>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</si>
  <si>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</si>
  <si>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</si>
  <si>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</si>
  <si>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</si>
  <si>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</si>
  <si>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</si>
  <si>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</si>
  <si>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</si>
  <si>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</si>
  <si>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</si>
  <si>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</si>
  <si>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</si>
  <si>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</si>
  <si>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</si>
  <si>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</si>
  <si>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</si>
  <si>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</si>
  <si>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</si>
  <si>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</si>
  <si>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</si>
  <si>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</si>
  <si>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</si>
  <si>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</si>
  <si>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</si>
  <si>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</si>
  <si>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</si>
  <si>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</si>
  <si>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</si>
  <si>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</si>
  <si>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</si>
  <si>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</si>
  <si>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</si>
  <si>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</si>
  <si>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</si>
  <si>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</si>
  <si>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</si>
  <si>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</si>
  <si>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</si>
  <si>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</si>
  <si>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</si>
  <si>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</si>
  <si>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</si>
  <si>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</si>
  <si>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</si>
  <si>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</si>
  <si>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</si>
  <si>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</si>
  <si>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</si>
  <si>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</si>
  <si>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</si>
  <si>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</si>
  <si>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</si>
  <si>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</si>
  <si>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</si>
  <si>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</si>
  <si>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</si>
  <si>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</si>
  <si>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</si>
  <si>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</si>
  <si>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</si>
  <si>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</si>
  <si>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</si>
  <si>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</si>
  <si>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</si>
  <si>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</si>
  <si>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</si>
  <si>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</si>
  <si>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</si>
  <si>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</si>
  <si>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</si>
  <si>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</si>
  <si>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</si>
  <si>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</si>
  <si>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</si>
  <si>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</si>
  <si>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</si>
  <si>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</si>
  <si>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</si>
  <si>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</si>
  <si>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</si>
  <si>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</si>
  <si>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</si>
  <si>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</si>
  <si>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</si>
  <si>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</si>
  <si>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</si>
  <si>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</si>
  <si>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</si>
  <si>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</si>
  <si>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</si>
  <si>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</si>
  <si>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</si>
  <si>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</si>
  <si>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</si>
  <si>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</si>
  <si>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</si>
  <si>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</si>
  <si>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</si>
  <si>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</si>
  <si>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</si>
  <si>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</si>
  <si>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</si>
  <si>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</si>
  <si>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</si>
  <si>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</si>
  <si>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</si>
  <si>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</si>
  <si>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</si>
  <si>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</si>
  <si>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</si>
  <si>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</si>
  <si>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</si>
  <si>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</si>
  <si>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</si>
  <si>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</si>
  <si>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</si>
  <si>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</si>
  <si>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</si>
  <si>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</si>
  <si>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</si>
  <si>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</si>
  <si>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</si>
  <si>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</si>
  <si>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</si>
  <si>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</si>
  <si>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</si>
  <si>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</si>
  <si>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</si>
  <si>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</si>
  <si>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</si>
  <si>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</si>
  <si>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</si>
  <si>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</si>
  <si>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</si>
  <si>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</si>
  <si>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</si>
  <si>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</si>
  <si>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</si>
  <si>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</si>
  <si>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</si>
  <si>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</si>
  <si>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</si>
  <si>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</si>
  <si>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</si>
  <si>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</si>
  <si>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</si>
  <si>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</si>
  <si>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</si>
  <si>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</si>
  <si>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</si>
  <si>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</si>
  <si>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</si>
  <si>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</si>
  <si>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</si>
  <si>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</si>
  <si>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</si>
  <si>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</si>
  <si>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</si>
  <si>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</si>
  <si>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</si>
  <si>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</si>
  <si>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</si>
  <si>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</si>
  <si>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</si>
  <si>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</si>
  <si>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</si>
  <si>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</si>
  <si>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</si>
  <si>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</si>
  <si>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</si>
  <si>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</si>
  <si>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</si>
  <si>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</si>
  <si>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</si>
  <si>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</si>
  <si>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</si>
  <si>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</si>
  <si>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</si>
  <si>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</si>
  <si>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</si>
  <si>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</si>
  <si>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</si>
  <si>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</si>
  <si>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</si>
  <si>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</si>
  <si>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</si>
  <si>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</si>
  <si>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</si>
  <si>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</si>
  <si>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</si>
  <si>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</si>
  <si>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</si>
  <si>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</si>
  <si>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</si>
  <si>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</si>
  <si>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</si>
  <si>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</si>
  <si>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</si>
  <si>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</si>
  <si>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</si>
  <si>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</si>
  <si>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</si>
  <si>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</si>
  <si>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</si>
  <si>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</si>
  <si>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</si>
  <si>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</si>
  <si>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</si>
  <si>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</si>
  <si>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</si>
  <si>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</si>
  <si>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</si>
  <si>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</si>
  <si>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</si>
  <si>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</si>
  <si>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</si>
  <si>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</si>
  <si>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</si>
  <si>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</si>
  <si>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</si>
  <si>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</si>
  <si>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</si>
  <si>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</si>
  <si>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</si>
  <si>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</si>
  <si>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</si>
  <si>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</si>
  <si>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</si>
  <si>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</si>
  <si>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</si>
  <si>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</si>
  <si>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</si>
  <si>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</si>
  <si>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</si>
  <si>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</si>
  <si>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</si>
  <si>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</si>
  <si>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</si>
  <si>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</si>
  <si>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</si>
  <si>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</si>
  <si>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</si>
  <si>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</si>
  <si>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</si>
  <si>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</si>
  <si>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</si>
  <si>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</si>
  <si>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</si>
  <si>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</si>
  <si>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</si>
  <si>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</si>
  <si>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</si>
  <si>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</si>
  <si>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</si>
  <si>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</si>
  <si>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</si>
  <si>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</si>
  <si>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</si>
  <si>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</si>
  <si>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</si>
  <si>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</si>
  <si>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</si>
  <si>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</si>
  <si>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</si>
  <si>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</si>
  <si>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</si>
  <si>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</si>
  <si>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</si>
  <si>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</si>
  <si>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</si>
  <si>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</si>
  <si>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</si>
  <si>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</si>
  <si>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</si>
  <si>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</si>
  <si>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</si>
  <si>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</si>
  <si>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</si>
  <si>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</si>
  <si>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</si>
  <si>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</si>
  <si>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</si>
  <si>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</si>
  <si>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</si>
  <si>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</si>
  <si>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</si>
  <si>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</si>
  <si>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</si>
  <si>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</si>
  <si>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</si>
  <si>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</si>
  <si>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</si>
  <si>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</si>
  <si>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</si>
  <si>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</si>
  <si>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</si>
  <si>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</si>
  <si>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</si>
  <si>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</si>
  <si>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</si>
  <si>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</si>
  <si>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</si>
  <si>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</si>
  <si>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</si>
  <si>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</si>
  <si>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</si>
  <si>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</si>
  <si>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</si>
  <si>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</si>
  <si>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</si>
  <si>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</si>
  <si>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</si>
  <si>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</si>
  <si>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</si>
  <si>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</si>
  <si>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</si>
  <si>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</si>
  <si>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</si>
  <si>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</si>
  <si>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</si>
  <si>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</si>
  <si>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</si>
  <si>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</si>
  <si>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</si>
  <si>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</si>
  <si>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</si>
  <si>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</si>
  <si>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</si>
  <si>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</si>
  <si>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</si>
  <si>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</si>
  <si>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</si>
  <si>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</si>
  <si>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</si>
  <si>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</si>
  <si>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</si>
  <si>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</si>
  <si>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</si>
  <si>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</si>
  <si>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</si>
  <si>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</si>
  <si>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</si>
  <si>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</si>
  <si>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</si>
  <si>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</si>
  <si>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</si>
  <si>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</si>
  <si>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</si>
  <si>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</si>
  <si>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</si>
  <si>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</si>
  <si>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</si>
  <si>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</si>
  <si>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</si>
  <si>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</si>
  <si>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</si>
  <si>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</si>
  <si>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</si>
  <si>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</si>
  <si>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</si>
  <si>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</si>
  <si>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</si>
  <si>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</si>
  <si>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</si>
  <si>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</si>
  <si>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</si>
  <si>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</si>
  <si>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</si>
  <si>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</si>
  <si>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</si>
  <si>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</si>
  <si>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</si>
  <si>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</si>
  <si>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</si>
  <si>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</si>
  <si>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</si>
  <si>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</si>
  <si>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</si>
  <si>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</si>
  <si>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</si>
  <si>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</si>
  <si>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</si>
  <si>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</si>
  <si>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</si>
  <si>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</si>
  <si>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</si>
  <si>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</si>
  <si>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</si>
  <si>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</si>
  <si>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</si>
  <si>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</si>
  <si>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</si>
  <si>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</si>
  <si>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</si>
  <si>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</si>
  <si>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</si>
  <si>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</si>
  <si>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</si>
  <si>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</si>
  <si>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</si>
  <si>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</si>
  <si>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</si>
  <si>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</si>
  <si>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</si>
  <si>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</si>
  <si>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</si>
  <si>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</si>
  <si>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</si>
  <si>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</si>
  <si>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</si>
  <si>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</si>
  <si>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</si>
  <si>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</si>
  <si>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</si>
  <si>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</si>
  <si>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</si>
  <si>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</si>
  <si>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</si>
  <si>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</si>
  <si>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</si>
  <si>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</si>
  <si>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</si>
  <si>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</si>
  <si>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</si>
  <si>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</si>
  <si>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</si>
  <si>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</si>
  <si>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</si>
  <si>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</si>
  <si>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</si>
  <si>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</si>
  <si>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</si>
  <si>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</si>
  <si>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</si>
  <si>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</si>
  <si>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</si>
  <si>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</si>
  <si>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</si>
  <si>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</si>
  <si>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</si>
  <si>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</si>
  <si>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</si>
  <si>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</si>
  <si>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</si>
  <si>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</si>
  <si>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</si>
  <si>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</si>
  <si>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</si>
  <si>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</si>
  <si>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</si>
  <si>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</si>
  <si>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</si>
  <si>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</si>
  <si>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</si>
  <si>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</si>
  <si>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</si>
  <si>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</si>
  <si>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</si>
  <si>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</si>
  <si>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</si>
  <si>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</si>
  <si>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</si>
  <si>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</si>
  <si>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</si>
  <si>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</si>
  <si>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</si>
  <si>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</si>
  <si>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</si>
  <si>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</si>
  <si>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</si>
  <si>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</si>
  <si>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</si>
  <si>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</si>
  <si>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</si>
  <si>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</si>
  <si>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</si>
  <si>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</si>
  <si>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</si>
  <si>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</si>
  <si>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</si>
  <si>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</si>
  <si>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</si>
  <si>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</si>
  <si>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</si>
  <si>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</si>
  <si>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</si>
  <si>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</si>
  <si>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</si>
  <si>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</si>
  <si>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</si>
  <si>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</si>
  <si>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</si>
  <si>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</si>
  <si>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</si>
  <si>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</si>
  <si>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</si>
  <si>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</si>
  <si>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</si>
  <si>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</si>
  <si>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</si>
  <si>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</si>
  <si>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</si>
  <si>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</si>
  <si>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</si>
  <si>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</si>
  <si>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</si>
  <si>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</si>
  <si>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</si>
  <si>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</si>
  <si>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</si>
  <si>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</si>
  <si>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</si>
  <si>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</si>
  <si>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</si>
  <si>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</si>
  <si>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</si>
  <si>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</si>
  <si>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</si>
  <si>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</si>
  <si>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</si>
  <si>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</si>
  <si>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</si>
  <si>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</si>
  <si>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</si>
  <si>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</si>
  <si>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</si>
  <si>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</si>
  <si>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</si>
  <si>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</si>
  <si>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</si>
  <si>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</si>
  <si>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</si>
  <si>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</si>
  <si>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</si>
  <si>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</si>
  <si>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</si>
  <si>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</si>
  <si>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</si>
  <si>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</si>
  <si>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</si>
  <si>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</si>
  <si>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</si>
  <si>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</si>
  <si>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</si>
  <si>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</si>
  <si>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</si>
  <si>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</si>
  <si>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</si>
  <si>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</si>
  <si>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</si>
  <si>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</si>
  <si>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</si>
  <si>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</si>
  <si>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</si>
  <si>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</si>
  <si>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</si>
  <si>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</si>
  <si>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</si>
  <si>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</si>
  <si>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</si>
  <si>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</si>
  <si>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</si>
  <si>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</si>
  <si>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</si>
  <si>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</si>
  <si>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</si>
  <si>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</si>
  <si>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</si>
  <si>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</si>
  <si>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</si>
  <si>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</si>
  <si>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</si>
  <si>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</si>
  <si>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</si>
  <si>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</si>
  <si>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</si>
  <si>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</si>
  <si>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</si>
  <si>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</si>
  <si>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</si>
  <si>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</si>
  <si>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</si>
  <si>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</si>
  <si>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</si>
  <si>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</si>
  <si>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</si>
  <si>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</si>
  <si>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</si>
  <si>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</si>
  <si>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</si>
  <si>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</si>
  <si>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</si>
  <si>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</si>
  <si>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</si>
  <si>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</si>
  <si>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</si>
  <si>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 xml:space="preserve">States </t>
  </si>
  <si>
    <t>Sum of Quantity</t>
  </si>
  <si>
    <t>Count of Order ID</t>
  </si>
  <si>
    <t>Sum of Profit margin</t>
  </si>
  <si>
    <t>ÙÚ</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</si>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</sst>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0.00"/>
    <numFmt numFmtId="166" formatCode="\$0.00,&quot;k&quot;"/>
    <numFmt numFmtId="167" formatCode="&quot;#&quot;\ 0"/>
  </numFmts>
  <fonts count="9"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Wingdings"/>
      <charset val="2"/>
    </font>
    <font>
      <sz val="11"/>
      <color theme="1"/>
      <name val="Gungsuh"/>
      <family val="1"/>
      <charset val="129"/>
    </font>
    <font>
      <b/>
      <i/>
      <sz val="16"/>
      <color rgb="FFFFFFFF"/>
      <name val="Calibri"/>
      <family val="2"/>
      <scheme val="minor"/>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3" fillId="0" borderId="0" applyFont="0" applyFill="0" applyBorder="0" applyAlignment="0" applyProtection="0"/>
  </cellStyleXfs>
  <cellXfs count="44">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4" xfId="0" applyNumberFormat="1" applyBorder="1"/>
    <xf numFmtId="0" fontId="0" fillId="0" borderId="7" xfId="0" applyBorder="1" applyAlignment="1">
      <alignment horizontal="left"/>
    </xf>
    <xf numFmtId="0" fontId="0" fillId="0" borderId="6" xfId="0" applyNumberFormat="1" applyBorder="1"/>
    <xf numFmtId="0" fontId="0" fillId="0" borderId="8" xfId="0" applyBorder="1"/>
    <xf numFmtId="0" fontId="0" fillId="0" borderId="1" xfId="0" applyNumberFormat="1" applyBorder="1"/>
    <xf numFmtId="0" fontId="0" fillId="0" borderId="8" xfId="0" applyNumberFormat="1" applyBorder="1"/>
    <xf numFmtId="165" fontId="0" fillId="0" borderId="1" xfId="0" applyNumberFormat="1" applyBorder="1"/>
    <xf numFmtId="165" fontId="0" fillId="0" borderId="8" xfId="0" applyNumberFormat="1" applyBorder="1"/>
    <xf numFmtId="165" fontId="0" fillId="0" borderId="7" xfId="0" applyNumberFormat="1" applyBorder="1"/>
    <xf numFmtId="165" fontId="0" fillId="0" borderId="9" xfId="0" applyNumberFormat="1" applyBorder="1"/>
    <xf numFmtId="166" fontId="0" fillId="0" borderId="1" xfId="0" applyNumberFormat="1" applyBorder="1"/>
    <xf numFmtId="166" fontId="0" fillId="0" borderId="8" xfId="0" applyNumberFormat="1" applyBorder="1"/>
    <xf numFmtId="0" fontId="0" fillId="0" borderId="2" xfId="0" applyBorder="1" applyAlignment="1">
      <alignment horizontal="left"/>
    </xf>
    <xf numFmtId="0" fontId="0" fillId="0" borderId="5" xfId="0" applyNumberFormat="1" applyBorder="1"/>
    <xf numFmtId="0" fontId="1" fillId="0" borderId="0" xfId="0" applyFont="1"/>
    <xf numFmtId="0" fontId="1" fillId="0" borderId="0" xfId="0" applyFont="1" applyFill="1" applyBorder="1"/>
    <xf numFmtId="166"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167" fontId="0" fillId="0" borderId="0" xfId="0" applyNumberFormat="1"/>
    <xf numFmtId="10" fontId="0" fillId="0" borderId="0" xfId="1" applyNumberFormat="1" applyFont="1"/>
    <xf numFmtId="0" fontId="0" fillId="0" borderId="2" xfId="0" applyNumberFormat="1" applyBorder="1"/>
    <xf numFmtId="0" fontId="0" fillId="0" borderId="10" xfId="0" applyNumberFormat="1" applyBorder="1"/>
    <xf numFmtId="0" fontId="0" fillId="0" borderId="11" xfId="0" applyBorder="1"/>
    <xf numFmtId="0" fontId="0" fillId="0" borderId="11" xfId="0" applyNumberFormat="1" applyBorder="1"/>
    <xf numFmtId="0" fontId="0" fillId="0" borderId="12" xfId="0" applyNumberFormat="1" applyBorder="1"/>
    <xf numFmtId="0" fontId="0" fillId="0" borderId="3" xfId="0" applyBorder="1" applyAlignment="1">
      <alignment horizontal="left"/>
    </xf>
    <xf numFmtId="0" fontId="0" fillId="0" borderId="3" xfId="0" applyNumberFormat="1" applyBorder="1"/>
    <xf numFmtId="0" fontId="0" fillId="0" borderId="13" xfId="0" applyNumberFormat="1" applyBorder="1"/>
    <xf numFmtId="0" fontId="0" fillId="0" borderId="14" xfId="0" applyNumberFormat="1" applyBorder="1"/>
    <xf numFmtId="0" fontId="6" fillId="0" borderId="0" xfId="0" applyFont="1"/>
    <xf numFmtId="164" fontId="0" fillId="0" borderId="0" xfId="0" applyNumberFormat="1"/>
    <xf numFmtId="164" fontId="7" fillId="0" borderId="0" xfId="0" applyNumberFormat="1" applyFont="1" applyAlignment="1">
      <alignment horizontal="center"/>
    </xf>
    <xf numFmtId="0" fontId="8" fillId="0" borderId="0" xfId="0" applyFont="1" applyAlignment="1">
      <alignment horizontal="center" vertical="center"/>
    </xf>
  </cellXfs>
  <cellStyles count="2">
    <cellStyle name="Normal" xfId="0" builtinId="0"/>
    <cellStyle name="Percent" xfId="1" builtinId="5"/>
  </cellStyles>
  <dxfs count="439">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font>
        <color theme="0"/>
      </font>
      <fill>
        <patternFill>
          <bgColor theme="1"/>
        </patternFill>
      </fill>
      <border>
        <bottom style="thin">
          <color theme="4"/>
        </bottom>
        <vertical/>
        <horizontal/>
      </border>
    </dxf>
    <dxf>
      <font>
        <color theme="0"/>
      </font>
      <fill>
        <patternFill>
          <bgColor theme="1" tint="0.14996795556505021"/>
        </patternFill>
      </fill>
      <border diagonalUp="0" diagonalDown="0">
        <left/>
        <right/>
        <top/>
        <bottom/>
        <vertical/>
        <horizontal/>
      </border>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5" formatCode="\$0.00"/>
    </dxf>
    <dxf>
      <numFmt numFmtId="165" formatCode="\$0.00"/>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 pivot="0" table="0" count="10" xr9:uid="{DDCDCA6D-87E2-4FD1-A928-C279658E0391}">
      <tableStyleElement type="wholeTable" dxfId="421"/>
      <tableStyleElement type="headerRow" dxfId="420"/>
    </tableStyle>
    <tableStyle name="Data-style" pivot="0" count="3" xr9:uid="{00000000-0011-0000-FFFF-FFFF00000000}">
      <tableStyleElement type="headerRow" dxfId="438"/>
      <tableStyleElement type="firstRowStripe" dxfId="437"/>
      <tableStyleElement type="secondRowStripe" dxfId="43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1041-4686-99B9-D7492D8C3612}"/>
            </c:ext>
          </c:extLst>
        </c:ser>
        <c:dLbls>
          <c:showLegendKey val="0"/>
          <c:showVal val="0"/>
          <c:showCatName val="0"/>
          <c:showSerName val="0"/>
          <c:showPercent val="0"/>
          <c:showBubbleSize val="0"/>
        </c:dLbls>
        <c:axId val="1556390592"/>
        <c:axId val="1556390112"/>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1041-4686-99B9-D7492D8C3612}"/>
            </c:ext>
          </c:extLst>
        </c:ser>
        <c:dLbls>
          <c:showLegendKey val="0"/>
          <c:showVal val="0"/>
          <c:showCatName val="0"/>
          <c:showSerName val="0"/>
          <c:showPercent val="0"/>
          <c:showBubbleSize val="0"/>
        </c:dLbls>
        <c:gapWidth val="219"/>
        <c:overlap val="-27"/>
        <c:axId val="1556379552"/>
        <c:axId val="1556376672"/>
      </c:barChart>
      <c:catAx>
        <c:axId val="155637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376672"/>
        <c:crosses val="autoZero"/>
        <c:auto val="1"/>
        <c:lblAlgn val="ctr"/>
        <c:lblOffset val="100"/>
        <c:noMultiLvlLbl val="0"/>
      </c:catAx>
      <c:valAx>
        <c:axId val="1556376672"/>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379552"/>
        <c:crosses val="autoZero"/>
        <c:crossBetween val="between"/>
      </c:valAx>
      <c:valAx>
        <c:axId val="1556390112"/>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390592"/>
        <c:crosses val="max"/>
        <c:crossBetween val="between"/>
      </c:valAx>
      <c:catAx>
        <c:axId val="1556390592"/>
        <c:scaling>
          <c:orientation val="minMax"/>
        </c:scaling>
        <c:delete val="1"/>
        <c:axPos val="b"/>
        <c:numFmt formatCode="General" sourceLinked="1"/>
        <c:majorTickMark val="out"/>
        <c:minorTickMark val="none"/>
        <c:tickLblPos val="nextTo"/>
        <c:crossAx val="155639011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ANALYSIS.xlsx]Pie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1343-4D8D-9C00-3AFFBB3624D7}"/>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ANALYSIS.xlsx]Top 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DFA9-475E-A438-DEE588E106E6}"/>
            </c:ext>
          </c:extLst>
        </c:ser>
        <c:dLbls>
          <c:showLegendKey val="0"/>
          <c:showVal val="0"/>
          <c:showCatName val="0"/>
          <c:showSerName val="0"/>
          <c:showPercent val="0"/>
          <c:showBubbleSize val="0"/>
        </c:dLbls>
        <c:gapWidth val="182"/>
        <c:axId val="1556355552"/>
        <c:axId val="1556344032"/>
      </c:barChart>
      <c:catAx>
        <c:axId val="155635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344032"/>
        <c:crosses val="autoZero"/>
        <c:auto val="1"/>
        <c:lblAlgn val="ctr"/>
        <c:lblOffset val="100"/>
        <c:noMultiLvlLbl val="0"/>
      </c:catAx>
      <c:valAx>
        <c:axId val="1556344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35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8519979121962533E-2"/>
          <c:w val="1"/>
          <c:h val="0.95193411819288976"/>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187A-4331-8322-C6EE70BC79C4}"/>
            </c:ext>
          </c:extLst>
        </c:ser>
        <c:dLbls>
          <c:showLegendKey val="0"/>
          <c:showVal val="0"/>
          <c:showCatName val="0"/>
          <c:showSerName val="0"/>
          <c:showPercent val="0"/>
          <c:showBubbleSize val="0"/>
        </c:dLbls>
        <c:smooth val="0"/>
        <c:axId val="1556367552"/>
        <c:axId val="1556368512"/>
      </c:lineChart>
      <c:catAx>
        <c:axId val="1556367552"/>
        <c:scaling>
          <c:orientation val="minMax"/>
        </c:scaling>
        <c:delete val="1"/>
        <c:axPos val="b"/>
        <c:numFmt formatCode="General" sourceLinked="1"/>
        <c:majorTickMark val="none"/>
        <c:minorTickMark val="none"/>
        <c:tickLblPos val="nextTo"/>
        <c:crossAx val="1556368512"/>
        <c:crosses val="autoZero"/>
        <c:auto val="1"/>
        <c:lblAlgn val="ctr"/>
        <c:lblOffset val="100"/>
        <c:noMultiLvlLbl val="0"/>
      </c:catAx>
      <c:valAx>
        <c:axId val="1556368512"/>
        <c:scaling>
          <c:orientation val="minMax"/>
        </c:scaling>
        <c:delete val="1"/>
        <c:axPos val="l"/>
        <c:numFmt formatCode="General" sourceLinked="1"/>
        <c:majorTickMark val="none"/>
        <c:minorTickMark val="none"/>
        <c:tickLblPos val="nextTo"/>
        <c:crossAx val="155636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9266473651793906"/>
          <c:w val="1"/>
          <c:h val="0.68072937834406644"/>
        </c:manualLayout>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062D-4E2C-A660-050F1BC1607E}"/>
            </c:ext>
          </c:extLst>
        </c:ser>
        <c:dLbls>
          <c:showLegendKey val="0"/>
          <c:showVal val="0"/>
          <c:showCatName val="0"/>
          <c:showSerName val="0"/>
          <c:showPercent val="0"/>
          <c:showBubbleSize val="0"/>
        </c:dLbls>
        <c:smooth val="0"/>
        <c:axId val="1358817696"/>
        <c:axId val="1358816736"/>
      </c:lineChart>
      <c:catAx>
        <c:axId val="1358817696"/>
        <c:scaling>
          <c:orientation val="minMax"/>
        </c:scaling>
        <c:delete val="1"/>
        <c:axPos val="b"/>
        <c:numFmt formatCode="General" sourceLinked="1"/>
        <c:majorTickMark val="none"/>
        <c:minorTickMark val="none"/>
        <c:tickLblPos val="nextTo"/>
        <c:crossAx val="1358816736"/>
        <c:crosses val="autoZero"/>
        <c:auto val="1"/>
        <c:lblAlgn val="ctr"/>
        <c:lblOffset val="100"/>
        <c:noMultiLvlLbl val="0"/>
      </c:catAx>
      <c:valAx>
        <c:axId val="1358816736"/>
        <c:scaling>
          <c:orientation val="minMax"/>
        </c:scaling>
        <c:delete val="1"/>
        <c:axPos val="l"/>
        <c:numFmt formatCode="General" sourceLinked="1"/>
        <c:majorTickMark val="none"/>
        <c:minorTickMark val="none"/>
        <c:tickLblPos val="nextTo"/>
        <c:crossAx val="135881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ANALYSIS.xlsx]KPI!PivotTable8</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3030239763493484E-2"/>
          <c:w val="1"/>
          <c:h val="0.92045464035475988"/>
        </c:manualLayout>
      </c:layout>
      <c:lineChart>
        <c:grouping val="standard"/>
        <c:varyColors val="0"/>
        <c:ser>
          <c:idx val="0"/>
          <c:order val="0"/>
          <c:tx>
            <c:strRef>
              <c:f>KPI!$I$3</c:f>
              <c:strCache>
                <c:ptCount val="1"/>
                <c:pt idx="0">
                  <c:v>Total</c:v>
                </c:pt>
              </c:strCache>
            </c:strRef>
          </c:tx>
          <c:spPr>
            <a:ln w="28575" cap="rnd">
              <a:solidFill>
                <a:schemeClr val="accent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7EF5-4089-BEEE-E3373835E060}"/>
            </c:ext>
          </c:extLst>
        </c:ser>
        <c:dLbls>
          <c:showLegendKey val="0"/>
          <c:showVal val="0"/>
          <c:showCatName val="0"/>
          <c:showSerName val="0"/>
          <c:showPercent val="0"/>
          <c:showBubbleSize val="0"/>
        </c:dLbls>
        <c:smooth val="0"/>
        <c:axId val="1358829216"/>
        <c:axId val="1358828256"/>
      </c:lineChart>
      <c:catAx>
        <c:axId val="1358829216"/>
        <c:scaling>
          <c:orientation val="minMax"/>
        </c:scaling>
        <c:delete val="1"/>
        <c:axPos val="b"/>
        <c:numFmt formatCode="General" sourceLinked="1"/>
        <c:majorTickMark val="none"/>
        <c:minorTickMark val="none"/>
        <c:tickLblPos val="nextTo"/>
        <c:crossAx val="1358828256"/>
        <c:crosses val="autoZero"/>
        <c:auto val="1"/>
        <c:lblAlgn val="ctr"/>
        <c:lblOffset val="100"/>
        <c:noMultiLvlLbl val="0"/>
      </c:catAx>
      <c:valAx>
        <c:axId val="1358828256"/>
        <c:scaling>
          <c:orientation val="minMax"/>
        </c:scaling>
        <c:delete val="1"/>
        <c:axPos val="l"/>
        <c:numFmt formatCode="General" sourceLinked="1"/>
        <c:majorTickMark val="none"/>
        <c:minorTickMark val="none"/>
        <c:tickLblPos val="nextTo"/>
        <c:crossAx val="135882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ANALYSIS.xlsx]KPI!PivotTable9</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852725102182253E-2"/>
          <c:y val="3.0701764988867588E-2"/>
          <c:w val="0.98914727489781751"/>
          <c:h val="0.96929823501113233"/>
        </c:manualLayout>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881-4738-83B7-63B66B13AA6E}"/>
            </c:ext>
          </c:extLst>
        </c:ser>
        <c:dLbls>
          <c:showLegendKey val="0"/>
          <c:showVal val="0"/>
          <c:showCatName val="0"/>
          <c:showSerName val="0"/>
          <c:showPercent val="0"/>
          <c:showBubbleSize val="0"/>
        </c:dLbls>
        <c:smooth val="0"/>
        <c:axId val="1358815296"/>
        <c:axId val="1358832096"/>
      </c:lineChart>
      <c:catAx>
        <c:axId val="1358815296"/>
        <c:scaling>
          <c:orientation val="minMax"/>
        </c:scaling>
        <c:delete val="1"/>
        <c:axPos val="b"/>
        <c:numFmt formatCode="General" sourceLinked="1"/>
        <c:majorTickMark val="none"/>
        <c:minorTickMark val="none"/>
        <c:tickLblPos val="nextTo"/>
        <c:crossAx val="1358832096"/>
        <c:crosses val="autoZero"/>
        <c:auto val="1"/>
        <c:lblAlgn val="ctr"/>
        <c:lblOffset val="100"/>
        <c:noMultiLvlLbl val="0"/>
      </c:catAx>
      <c:valAx>
        <c:axId val="1358832096"/>
        <c:scaling>
          <c:orientation val="minMax"/>
        </c:scaling>
        <c:delete val="1"/>
        <c:axPos val="l"/>
        <c:numFmt formatCode="General" sourceLinked="1"/>
        <c:majorTickMark val="none"/>
        <c:minorTickMark val="none"/>
        <c:tickLblPos val="nextTo"/>
        <c:crossAx val="135881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ANALYSIS.xlsx]KPI!PivotTable12</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1.0852725102182253E-2"/>
          <c:y val="3.0701764988867588E-2"/>
          <c:w val="0.98914727489781751"/>
          <c:h val="0.96929823501113233"/>
        </c:manualLayout>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3-5CB0-48ED-9224-A055CE60AAA0}"/>
            </c:ext>
          </c:extLst>
        </c:ser>
        <c:dLbls>
          <c:showLegendKey val="0"/>
          <c:showVal val="0"/>
          <c:showCatName val="0"/>
          <c:showSerName val="0"/>
          <c:showPercent val="0"/>
          <c:showBubbleSize val="0"/>
        </c:dLbls>
        <c:smooth val="0"/>
        <c:axId val="1358815296"/>
        <c:axId val="1358832096"/>
      </c:lineChart>
      <c:catAx>
        <c:axId val="1358815296"/>
        <c:scaling>
          <c:orientation val="minMax"/>
        </c:scaling>
        <c:delete val="1"/>
        <c:axPos val="b"/>
        <c:numFmt formatCode="General" sourceLinked="1"/>
        <c:majorTickMark val="none"/>
        <c:minorTickMark val="none"/>
        <c:tickLblPos val="nextTo"/>
        <c:crossAx val="1358832096"/>
        <c:crosses val="autoZero"/>
        <c:auto val="1"/>
        <c:lblAlgn val="ctr"/>
        <c:lblOffset val="100"/>
        <c:noMultiLvlLbl val="0"/>
      </c:catAx>
      <c:valAx>
        <c:axId val="1358832096"/>
        <c:scaling>
          <c:orientation val="minMax"/>
        </c:scaling>
        <c:delete val="1"/>
        <c:axPos val="l"/>
        <c:numFmt formatCode="General" sourceLinked="1"/>
        <c:majorTickMark val="none"/>
        <c:minorTickMark val="none"/>
        <c:tickLblPos val="nextTo"/>
        <c:crossAx val="135881529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ANALYSIS.xlsx]KPI!PivotTable6</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bg1">
                <a:lumMod val="85000"/>
              </a:schemeClr>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
          <c:y val="3.851970421580854E-2"/>
          <c:w val="1"/>
          <c:h val="0.95193411819288976"/>
        </c:manualLayout>
      </c:layout>
      <c:lineChart>
        <c:grouping val="standard"/>
        <c:varyColors val="0"/>
        <c:ser>
          <c:idx val="0"/>
          <c:order val="0"/>
          <c:tx>
            <c:strRef>
              <c:f>KPI!$B$3</c:f>
              <c:strCache>
                <c:ptCount val="1"/>
                <c:pt idx="0">
                  <c:v>Total</c:v>
                </c:pt>
              </c:strCache>
            </c:strRef>
          </c:tx>
          <c:spPr>
            <a:ln w="2857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2-4CF8-4A7D-A2DB-4D46C58A2144}"/>
            </c:ext>
          </c:extLst>
        </c:ser>
        <c:dLbls>
          <c:showLegendKey val="0"/>
          <c:showVal val="0"/>
          <c:showCatName val="0"/>
          <c:showSerName val="0"/>
          <c:showPercent val="0"/>
          <c:showBubbleSize val="0"/>
        </c:dLbls>
        <c:smooth val="0"/>
        <c:axId val="1556367552"/>
        <c:axId val="1556368512"/>
      </c:lineChart>
      <c:catAx>
        <c:axId val="1556367552"/>
        <c:scaling>
          <c:orientation val="minMax"/>
        </c:scaling>
        <c:delete val="1"/>
        <c:axPos val="b"/>
        <c:numFmt formatCode="General" sourceLinked="1"/>
        <c:majorTickMark val="none"/>
        <c:minorTickMark val="none"/>
        <c:tickLblPos val="nextTo"/>
        <c:crossAx val="1556368512"/>
        <c:crosses val="autoZero"/>
        <c:auto val="1"/>
        <c:lblAlgn val="ctr"/>
        <c:lblOffset val="100"/>
        <c:noMultiLvlLbl val="0"/>
      </c:catAx>
      <c:valAx>
        <c:axId val="1556368512"/>
        <c:scaling>
          <c:orientation val="minMax"/>
        </c:scaling>
        <c:delete val="1"/>
        <c:axPos val="l"/>
        <c:numFmt formatCode="General" sourceLinked="1"/>
        <c:majorTickMark val="none"/>
        <c:minorTickMark val="none"/>
        <c:tickLblPos val="nextTo"/>
        <c:crossAx val="1556367552"/>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ANALYSIS.xlsx]KPI!PivotTable8</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3675207927007E-3"/>
          <c:w val="1"/>
          <c:h val="0.92045464035475988"/>
        </c:manualLayout>
      </c:layout>
      <c:lineChart>
        <c:grouping val="standard"/>
        <c:varyColors val="0"/>
        <c:ser>
          <c:idx val="0"/>
          <c:order val="0"/>
          <c:tx>
            <c:strRef>
              <c:f>KPI!$I$3</c:f>
              <c:strCache>
                <c:ptCount val="1"/>
                <c:pt idx="0">
                  <c:v>Total</c:v>
                </c:pt>
              </c:strCache>
            </c:strRef>
          </c:tx>
          <c:spPr>
            <a:ln w="28575" cap="rnd">
              <a:solidFill>
                <a:schemeClr val="bg1">
                  <a:lumMod val="85000"/>
                </a:schemeClr>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E59-4228-8DB2-E57E9FC1CC97}"/>
            </c:ext>
          </c:extLst>
        </c:ser>
        <c:dLbls>
          <c:showLegendKey val="0"/>
          <c:showVal val="0"/>
          <c:showCatName val="0"/>
          <c:showSerName val="0"/>
          <c:showPercent val="0"/>
          <c:showBubbleSize val="0"/>
        </c:dLbls>
        <c:smooth val="0"/>
        <c:axId val="1358829216"/>
        <c:axId val="1358828256"/>
      </c:lineChart>
      <c:catAx>
        <c:axId val="1358829216"/>
        <c:scaling>
          <c:orientation val="minMax"/>
        </c:scaling>
        <c:delete val="1"/>
        <c:axPos val="b"/>
        <c:numFmt formatCode="General" sourceLinked="1"/>
        <c:majorTickMark val="none"/>
        <c:minorTickMark val="none"/>
        <c:tickLblPos val="nextTo"/>
        <c:crossAx val="1358828256"/>
        <c:crosses val="autoZero"/>
        <c:auto val="1"/>
        <c:lblAlgn val="ctr"/>
        <c:lblOffset val="100"/>
        <c:noMultiLvlLbl val="0"/>
      </c:catAx>
      <c:valAx>
        <c:axId val="1358828256"/>
        <c:scaling>
          <c:orientation val="minMax"/>
        </c:scaling>
        <c:delete val="1"/>
        <c:axPos val="l"/>
        <c:numFmt formatCode="General" sourceLinked="1"/>
        <c:majorTickMark val="none"/>
        <c:minorTickMark val="none"/>
        <c:tickLblPos val="nextTo"/>
        <c:crossAx val="135882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ANALYSIS.xlsx]KPI!PivotTable12</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bg1">
                <a:lumMod val="85000"/>
              </a:schemeClr>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7.5160999633341581E-4"/>
          <c:y val="7.8262343943815305E-3"/>
          <c:w val="0.98914727489781751"/>
          <c:h val="0.96929823501113233"/>
        </c:manualLayout>
      </c:layout>
      <c:lineChart>
        <c:grouping val="standard"/>
        <c:varyColors val="0"/>
        <c:ser>
          <c:idx val="0"/>
          <c:order val="0"/>
          <c:tx>
            <c:strRef>
              <c:f>KPI!$O$3</c:f>
              <c:strCache>
                <c:ptCount val="1"/>
                <c:pt idx="0">
                  <c:v>Total</c:v>
                </c:pt>
              </c:strCache>
            </c:strRef>
          </c:tx>
          <c:spPr>
            <a:ln w="28575" cap="rnd">
              <a:solidFill>
                <a:schemeClr val="bg1">
                  <a:lumMod val="85000"/>
                </a:schemeClr>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B2EA-4496-B19B-C7B4C79230FF}"/>
            </c:ext>
          </c:extLst>
        </c:ser>
        <c:dLbls>
          <c:showLegendKey val="0"/>
          <c:showVal val="0"/>
          <c:showCatName val="0"/>
          <c:showSerName val="0"/>
          <c:showPercent val="0"/>
          <c:showBubbleSize val="0"/>
        </c:dLbls>
        <c:smooth val="0"/>
        <c:axId val="1358815296"/>
        <c:axId val="1358832096"/>
      </c:lineChart>
      <c:catAx>
        <c:axId val="1358815296"/>
        <c:scaling>
          <c:orientation val="minMax"/>
        </c:scaling>
        <c:delete val="1"/>
        <c:axPos val="b"/>
        <c:numFmt formatCode="General" sourceLinked="1"/>
        <c:majorTickMark val="none"/>
        <c:minorTickMark val="none"/>
        <c:tickLblPos val="nextTo"/>
        <c:crossAx val="1358832096"/>
        <c:crosses val="autoZero"/>
        <c:auto val="1"/>
        <c:lblAlgn val="ctr"/>
        <c:lblOffset val="100"/>
        <c:noMultiLvlLbl val="0"/>
      </c:catAx>
      <c:valAx>
        <c:axId val="1358832096"/>
        <c:scaling>
          <c:orientation val="minMax"/>
        </c:scaling>
        <c:delete val="1"/>
        <c:axPos val="l"/>
        <c:numFmt formatCode="General" sourceLinked="1"/>
        <c:majorTickMark val="none"/>
        <c:minorTickMark val="none"/>
        <c:tickLblPos val="nextTo"/>
        <c:crossAx val="1358815296"/>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ANALYSIS.xlsx]KPI!PivotTable7</c:name>
    <c:fmtId val="15"/>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lineChart>
        <c:grouping val="standard"/>
        <c:varyColors val="0"/>
        <c:ser>
          <c:idx val="0"/>
          <c:order val="0"/>
          <c:tx>
            <c:strRef>
              <c:f>KPI!$F$3</c:f>
              <c:strCache>
                <c:ptCount val="1"/>
                <c:pt idx="0">
                  <c:v>Total</c:v>
                </c:pt>
              </c:strCache>
            </c:strRef>
          </c:tx>
          <c:spPr>
            <a:ln w="28575" cap="rnd">
              <a:solidFill>
                <a:schemeClr val="bg1">
                  <a:lumMod val="85000"/>
                </a:schemeClr>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5AA2-48FA-B8F9-ECA41BE4209F}"/>
            </c:ext>
          </c:extLst>
        </c:ser>
        <c:dLbls>
          <c:showLegendKey val="0"/>
          <c:showVal val="0"/>
          <c:showCatName val="0"/>
          <c:showSerName val="0"/>
          <c:showPercent val="0"/>
          <c:showBubbleSize val="0"/>
        </c:dLbls>
        <c:smooth val="0"/>
        <c:axId val="1358817696"/>
        <c:axId val="1358816736"/>
      </c:lineChart>
      <c:catAx>
        <c:axId val="1358817696"/>
        <c:scaling>
          <c:orientation val="minMax"/>
        </c:scaling>
        <c:delete val="1"/>
        <c:axPos val="b"/>
        <c:numFmt formatCode="General" sourceLinked="1"/>
        <c:majorTickMark val="none"/>
        <c:minorTickMark val="none"/>
        <c:tickLblPos val="nextTo"/>
        <c:crossAx val="1358816736"/>
        <c:crosses val="autoZero"/>
        <c:auto val="1"/>
        <c:lblAlgn val="ctr"/>
        <c:lblOffset val="100"/>
        <c:noMultiLvlLbl val="0"/>
      </c:catAx>
      <c:valAx>
        <c:axId val="1358816736"/>
        <c:scaling>
          <c:orientation val="minMax"/>
        </c:scaling>
        <c:delete val="1"/>
        <c:axPos val="l"/>
        <c:numFmt formatCode="General" sourceLinked="1"/>
        <c:majorTickMark val="none"/>
        <c:minorTickMark val="none"/>
        <c:tickLblPos val="nextTo"/>
        <c:crossAx val="135881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ANALYSIS.xlsx]KPI!PivotTable9</c:name>
    <c:fmtId val="1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852725102182253E-2"/>
          <c:y val="3.0701764988867588E-2"/>
          <c:w val="0.98914727489781751"/>
          <c:h val="0.96929823501113233"/>
        </c:manualLayout>
      </c:layout>
      <c:lineChart>
        <c:grouping val="standard"/>
        <c:varyColors val="0"/>
        <c:ser>
          <c:idx val="0"/>
          <c:order val="0"/>
          <c:tx>
            <c:strRef>
              <c:f>KPI!$L$3</c:f>
              <c:strCache>
                <c:ptCount val="1"/>
                <c:pt idx="0">
                  <c:v>Total</c:v>
                </c:pt>
              </c:strCache>
            </c:strRef>
          </c:tx>
          <c:spPr>
            <a:ln w="28575" cap="rnd">
              <a:solidFill>
                <a:schemeClr val="bg1">
                  <a:lumMod val="85000"/>
                </a:schemeClr>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85D-4221-9378-F9A0D56F15F2}"/>
            </c:ext>
          </c:extLst>
        </c:ser>
        <c:dLbls>
          <c:showLegendKey val="0"/>
          <c:showVal val="0"/>
          <c:showCatName val="0"/>
          <c:showSerName val="0"/>
          <c:showPercent val="0"/>
          <c:showBubbleSize val="0"/>
        </c:dLbls>
        <c:smooth val="0"/>
        <c:axId val="1358815296"/>
        <c:axId val="1358832096"/>
      </c:lineChart>
      <c:catAx>
        <c:axId val="1358815296"/>
        <c:scaling>
          <c:orientation val="minMax"/>
        </c:scaling>
        <c:delete val="1"/>
        <c:axPos val="b"/>
        <c:numFmt formatCode="General" sourceLinked="1"/>
        <c:majorTickMark val="none"/>
        <c:minorTickMark val="none"/>
        <c:tickLblPos val="nextTo"/>
        <c:crossAx val="1358832096"/>
        <c:crosses val="autoZero"/>
        <c:auto val="1"/>
        <c:lblAlgn val="ctr"/>
        <c:lblOffset val="100"/>
        <c:noMultiLvlLbl val="0"/>
      </c:catAx>
      <c:valAx>
        <c:axId val="1358832096"/>
        <c:scaling>
          <c:orientation val="minMax"/>
        </c:scaling>
        <c:delete val="1"/>
        <c:axPos val="l"/>
        <c:numFmt formatCode="General" sourceLinked="1"/>
        <c:majorTickMark val="none"/>
        <c:minorTickMark val="none"/>
        <c:tickLblPos val="nextTo"/>
        <c:crossAx val="135881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ANALYSIS.xlsx]Combo Chart!PivotTable1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outerShdw blurRad="57150" dist="19050" dir="5400000" algn="ctr" rotWithShape="0">
              <a:srgbClr val="000000">
                <a:alpha val="63000"/>
              </a:srgbClr>
            </a:outerShdw>
          </a:effectLst>
        </c:spPr>
        <c:marker>
          <c:symbol val="circle"/>
          <c:size val="6"/>
          <c:spPr>
            <a:solidFill>
              <a:schemeClr val="accent1">
                <a:lumMod val="75000"/>
              </a:schemeClr>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a:outerShdw blurRad="57150" dist="19050" dir="5400000" algn="ctr" rotWithShape="0">
                <a:srgbClr val="000000">
                  <a:alpha val="63000"/>
                </a:srgbClr>
              </a:outerShdw>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73CB-427D-8BE2-F26C38738C6C}"/>
            </c:ext>
          </c:extLst>
        </c:ser>
        <c:dLbls>
          <c:showLegendKey val="0"/>
          <c:showVal val="0"/>
          <c:showCatName val="0"/>
          <c:showSerName val="0"/>
          <c:showPercent val="0"/>
          <c:showBubbleSize val="0"/>
        </c:dLbls>
        <c:axId val="225004912"/>
        <c:axId val="225012112"/>
      </c:areaChart>
      <c:barChart>
        <c:barDir val="col"/>
        <c:grouping val="clustered"/>
        <c:varyColors val="0"/>
        <c:ser>
          <c:idx val="0"/>
          <c:order val="0"/>
          <c:tx>
            <c:strRef>
              <c:f>'Combo Chart'!$B$3</c:f>
              <c:strCache>
                <c:ptCount val="1"/>
                <c:pt idx="0">
                  <c:v>Sum of Sales</c:v>
                </c:pt>
              </c:strCache>
            </c:strRef>
          </c:tx>
          <c:spPr>
            <a:solidFill>
              <a:schemeClr val="bg1">
                <a:lumMod val="95000"/>
              </a:schemeClr>
            </a:solidFill>
            <a:ln>
              <a:noFill/>
            </a:ln>
            <a:effectLst>
              <a:outerShdw blurRad="57150" dist="19050" dir="5400000" algn="ctr" rotWithShape="0">
                <a:srgbClr val="000000">
                  <a:alpha val="63000"/>
                </a:srgbClr>
              </a:outerShdw>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73CB-427D-8BE2-F26C38738C6C}"/>
            </c:ext>
          </c:extLst>
        </c:ser>
        <c:dLbls>
          <c:showLegendKey val="0"/>
          <c:showVal val="0"/>
          <c:showCatName val="0"/>
          <c:showSerName val="0"/>
          <c:showPercent val="0"/>
          <c:showBubbleSize val="0"/>
        </c:dLbls>
        <c:gapWidth val="51"/>
        <c:overlap val="-27"/>
        <c:axId val="1556379552"/>
        <c:axId val="1556376672"/>
      </c:barChart>
      <c:catAx>
        <c:axId val="1556379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6376672"/>
        <c:crosses val="autoZero"/>
        <c:auto val="1"/>
        <c:lblAlgn val="ctr"/>
        <c:lblOffset val="100"/>
        <c:noMultiLvlLbl val="0"/>
      </c:catAx>
      <c:valAx>
        <c:axId val="155637667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6379552"/>
        <c:crosses val="autoZero"/>
        <c:crossBetween val="between"/>
      </c:valAx>
      <c:valAx>
        <c:axId val="225012112"/>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5004912"/>
        <c:crosses val="max"/>
        <c:crossBetween val="between"/>
      </c:valAx>
      <c:catAx>
        <c:axId val="225004912"/>
        <c:scaling>
          <c:orientation val="minMax"/>
        </c:scaling>
        <c:delete val="1"/>
        <c:axPos val="b"/>
        <c:numFmt formatCode="General" sourceLinked="1"/>
        <c:majorTickMark val="out"/>
        <c:minorTickMark val="none"/>
        <c:tickLblPos val="nextTo"/>
        <c:crossAx val="225012112"/>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ANALYSIS.xlsx]Pie Chart!PivotTable3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pivotFmt>
      <c:pivotFmt>
        <c:idx val="7"/>
        <c:spPr>
          <a:solidFill>
            <a:schemeClr val="accent6">
              <a:lumMod val="60000"/>
              <a:lumOff val="40000"/>
            </a:schemeClr>
          </a:solidFill>
          <a:ln w="19050">
            <a:solidFill>
              <a:schemeClr val="lt1"/>
            </a:solidFill>
          </a:ln>
          <a:effectLst/>
        </c:spPr>
      </c:pivotFmt>
      <c:pivotFmt>
        <c:idx val="8"/>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26691652319641723"/>
          <c:y val="0.15152757750540735"/>
          <c:w val="0.47418308750080873"/>
          <c:h val="0.84627455839942323"/>
        </c:manualLayout>
      </c:layout>
      <c:doughnutChart>
        <c:varyColors val="1"/>
        <c:ser>
          <c:idx val="0"/>
          <c:order val="0"/>
          <c:tx>
            <c:strRef>
              <c:f>'Pie Chart'!$B$3</c:f>
              <c:strCache>
                <c:ptCount val="1"/>
                <c:pt idx="0">
                  <c:v>Total</c:v>
                </c:pt>
              </c:strCache>
            </c:strRef>
          </c:tx>
          <c:explosion val="2"/>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D258-4CEC-80C3-AF031730B79F}"/>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D258-4CEC-80C3-AF031730B79F}"/>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D258-4CEC-80C3-AF031730B7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D258-4CEC-80C3-AF031730B79F}"/>
            </c:ext>
          </c:extLst>
        </c:ser>
        <c:dLbls>
          <c:showLegendKey val="0"/>
          <c:showVal val="1"/>
          <c:showCatName val="0"/>
          <c:showSerName val="0"/>
          <c:showPercent val="0"/>
          <c:showBubbleSize val="0"/>
          <c:showLeaderLines val="1"/>
        </c:dLbls>
        <c:firstSliceAng val="0"/>
        <c:holeSize val="59"/>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ECOMMERCE SALES ANALYSIS.xlsx]Top 5!PivotTable5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BC26-4969-9209-622017B241B2}"/>
            </c:ext>
          </c:extLst>
        </c:ser>
        <c:dLbls>
          <c:dLblPos val="outEnd"/>
          <c:showLegendKey val="0"/>
          <c:showVal val="1"/>
          <c:showCatName val="0"/>
          <c:showSerName val="0"/>
          <c:showPercent val="0"/>
          <c:showBubbleSize val="0"/>
        </c:dLbls>
        <c:gapWidth val="56"/>
        <c:axId val="1556355552"/>
        <c:axId val="1556344032"/>
      </c:barChart>
      <c:catAx>
        <c:axId val="155635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bg1"/>
                </a:solidFill>
                <a:latin typeface="+mn-lt"/>
                <a:ea typeface="+mn-ea"/>
                <a:cs typeface="+mn-cs"/>
              </a:defRPr>
            </a:pPr>
            <a:endParaRPr lang="en-US"/>
          </a:p>
        </c:txPr>
        <c:crossAx val="1556344032"/>
        <c:crosses val="autoZero"/>
        <c:auto val="1"/>
        <c:lblAlgn val="ctr"/>
        <c:lblOffset val="100"/>
        <c:noMultiLvlLbl val="0"/>
      </c:catAx>
      <c:valAx>
        <c:axId val="1556344032"/>
        <c:scaling>
          <c:orientation val="minMax"/>
        </c:scaling>
        <c:delete val="1"/>
        <c:axPos val="b"/>
        <c:numFmt formatCode="General" sourceLinked="1"/>
        <c:majorTickMark val="none"/>
        <c:minorTickMark val="none"/>
        <c:tickLblPos val="nextTo"/>
        <c:crossAx val="155635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4225-46A9-A369-2C9EEE435475}">
          <cx:tx>
            <cx:txData>
              <cx:f>_xlchart.v1.1</cx:f>
              <cx:v>Profit</cx:v>
            </cx:txData>
          </cx:tx>
          <cx:dataLabels pos="outEnd">
            <cx:visibility seriesName="0" categoryName="0" value="1"/>
          </cx:dataLabels>
          <cx:dataId val="0"/>
          <cx:layoutPr>
            <cx:subtotals>
              <cx:idx val="3"/>
            </cx:subtotals>
          </cx:layoutPr>
        </cx:series>
      </cx:plotAreaRegion>
      <cx:axis id="0">
        <cx:catScaling gapWidth="0.469999999"/>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_xlchart.v5.7</cx:f>
        <cx:nf>_xlchart.v5.6</cx:nf>
      </cx:numDim>
    </cx:data>
  </cx:chartData>
  <cx:chart>
    <cx:title pos="t" align="ctr" overlay="0"/>
    <cx:plotArea>
      <cx:plotAreaRegion>
        <cx:series layoutId="regionMap" uniqueId="{00000000-9D43-41A8-B10C-55CCE885BAA2}">
          <cx:tx>
            <cx:txData>
              <cx:f>_xlchart.v5.6</cx:f>
              <cx:v>Sales</cx:v>
            </cx:txData>
          </cx:tx>
          <cx:dataId val="0"/>
          <cx:layoutPr>
            <cx:geography cultureLanguage="en-US" cultureRegion="IN" attribution="Powered by Bing">
              <cx:geoCache provider="{E9337A44-BEBE-4D9F-B70C-5C5E7DAFC167}">
                <cx:binary>1H1pc9s4s/VfSeXzSw9B7E89c6uGkrckdjbHmeQLS7Ed7vvOX38PLNmRGcXx1PjWW/IsKUeC2MBB
d59eAP33avjPVXKzql4MaZLV/7ka/nwZNE3xnz/+qK+Cm3RVH6ThVZXX+ffm4CpP/8i/fw+vbv64
rlZ9mPl/ODZhf1wFq6q5GV7+z3/xaf5N/ia/WjVhnr1vb6rxw03dJk39yGs7X3qxuk7DbBnWTRVe
NeTPl59XdYAnNnn28sVN1oTNeDEWN3++fPC+ly/+mH/aT09+kUC4pr3GWCYPGCGUSyX17Y98+SLJ
M3/zskUc+4BzwZTNiG1+yN2zz1cpxj9NpluJVtfX1U1dY1q3fz4c+2AOeOmvly+u8jZrzOr5WMg/
X37Kwubm+sXHZtXc1C9fhHW+WL9hkZuJfPp4O/M/Hq7///x39hdYi9nfbEE0X7jfvfQTQn8lq2+r
dHW3RP8eHuocSCGY4zgzXJQ4UMym1LGdNW767qFrXJ4gyW5Q7gfOEPnrzV4iclytsusXF3mzSu4W
6Feo/B/ui9MkCbM8xLZ9Nr21D4jDiKKC3eO/rbdKHxCmBOWK37++fvZ6fzxFot0b5MfI2Q453dMd
cpNXfvi8Ogt76Sim1xbTmMwH0NADxhiVzFa3FtWmd9tiDc3x7wXajcz9wBkwx/tpTO8834v8+4tF
nrTpt2dFSR1om0lFKHsIj5QHNhGOFlStNQevb2vOPxVrN1a7P2UG3HKxlzb3bXXjPytHoQeaKgFr
Ju5t2bZCrTmKIjZn8JLbWP1ekt3o3I2b4fH2w17i8VcVTnn2nBaOHTiaOo4iG+czIyeEkAOwFq4F
F7tI4xME2o3L/cAZMH993UtgzvKsWT0nMGDz4IScaDiX2x+4lgeaYusD4EIcYazetqY8QZTdkNwP
nEFydrGfkIR1nbdVeLc6vyKLD8OMxyIsqg6okPw+gLKdh5ho54BJSSVxyNq68btnr+nA2RMk+gU0
9yPn2LzdS2z+quJVVq+ekUVTdgAnr2xKNixZ/YwN1YRzwHf7M8PmKRLtxubHyBk2f+2nj1mskvB7
XmXPStHkgcOZEJro9erPiDQhsGZEOpKwjeo81JynybQbn+2xM4QW+0mnz2+61fVzkgB9QJEYYpza
a7s10x1CxIHgnCqp1soD9LY9zu/l2Y3M3bgZKueXe2nTTrPr8FkpANUH0BfN1J3JmlEAJI7A25Ds
Q+pol0l7gkC7cbkfOAPm9HwvgVnkWXZz1YRXbXO3b/89F2DkgEtOODjaTosmke6jSB0QZ+ZonijN
bmQeDJ6hs9hPmoZ8QF6trvPngwY0DUyAc5tt9GLubGx+gPgSCTco1LYde4oov8LlbhJzUPaTny1v
klW/qm7u1uff6wuMmW0rKRz6I4u5Hc9IfsCQF2CUbHI1M7V5ikS7sfkxcobN8nAvzdnp9Sp4Rm1h
7ADpMVsiBf0L58/g/DWVyp5B8ltBduOxGTYD43S5l2AcQe/D5+RijjrgmnMiNmhoVIO29UQhxlSS
MkfRtd+Z2bAnCLQblvuBM2CO9rMWcHEDp1/XN89pwjgKdajR2RsWPA//wccoo46JY+4pwbZ7eZJI
u8HZGjqD52I/Odlp3j9jAMOcA1sywSXbnSzT9MCwNEHszevizrFtSmi/kWY3KOs5zPA4/Wsv7djn
sL7Kszp8zn4E+A2qNadiE1XOLZkGQ3Zg6/RuS/YkkXYjszV0Bs/n072E5/KmSpFhvtu1/56Owevb
kjv4ZxZUIm4RwhFaKGBnfmZO/wmS7MbkfuAMkcv9DFteP3f+UsGvM+loKe+dx7bf18g9K5sgwbnh
z7P62O/l2Q3L3bgZKq8/7qWevIPXr8ekWz1r9pLZyC0jebnJHN92Tm1jgzqzokoZ6NY6g/zZtuN/
qlS7EXo4eobTu/10N6+xPO1VPN6t0783aFQecEc6SvBNF9Ush6k4kmUS1Rmy8TYzu/YUiXbj82Pk
DJvXX/ZSh97kbVg/cybTPtAo6tviPqp5GNRoAgUjCmXojQKxu42x5mdPEmk3OltDZ/C82Q/Vebx3
cm1m1urz4J3/sHkU6RkO1yLRzHQfVm6bOI30jWlRo3rTJzBDaNbS+WuxdqM0G/5gJvvRL3q2CrNn
jDUZRyxpGi+23P02HkIfOMgRMIQ9a5czw+O34uzGYTNspilnh3tpyM5W1ZigZ/TOljyDk0FmGV4G
mDy0X1IcSJugkeZOO2ZJmadI8itA7uYwx2S5p5jU9eoqaOubpqmfDxgkAJB1ge3SPxjYtrpIdDHZ
MHAoYd49dNOSsXqiPL+C58HwOUb74WEeSI3DCWfhVRD6q+dNBSjJpEaP5j1B3oYH5Eyi9oxS5ub1
WX7mKRL9AqD7uTyYJSa5n4mAs9CkNdEDf7eN/71RYyZtqQmjd/ENeWjcNDsgGtlmdAnePfSunekJ
svwKlvuhc1z2M59pWrvMv0UR3i3Sv0fGHBlxUDS7b/yfuR2cDEBbpoM65ybh/JPaPEmoX0G0NXgO
0n5mB85vvlWrOn5O3UEXAJqWqJTr7th5SQC0GXGPdFD1XNPqGUJPkWg3PD9GzrA530+ydn7TvzhZ
pQXOxT1n2ZnRA6E4ws47AMDMtj0PiAEHeA54wxqgmY17sli/QunBrOZQnewlhzNr8uqmqm/G5zN1
SLERChA43Zy0mbXWShQTYAdxQnNNIPQs3nmaTL8G6W4+c4Re7SVCb+MEPQLPenoRLTOKMtTY1moy
PwmlkX6zTUlabg6fwlVtp0CfItFudH6MnGHz9vVeYmN26tnNEF49Yw8Hmp+ZAy9E2MYNzawcscUB
ATwoXYPcbePyNGl2I7M9dobN+dneYvMlr+K7Nfr3FA6BKbICDjPHe29/Zsig7QkEzoaH2uRxfiII
/YvfSfRrdNYj59h82U9s8qoJXixWVY4DuM9I4SgsG0V7033z8+wElMTxW4XeZyE2ujVH6Mly/QKn
2fg5Wou9ROvzTd28uAxxHPdZK3Fo7cQRelxxgGTb7c8MLGXjGAGVMHQbGgF12zZ3TxZrN1az4TOo
Pl/uJVTntxtwuYqfN6uA2yiYoHA4mz6CWewKfNDwaY4e3jG6h0g9VardQD0cPcPpfD9Tp5/HHJeI
+HfL9Dy+SWuB4HTTFTXj3AhccWEIwbkQe5NVvXv2Ov/zBIF2o3M/cAbM5/30TG+D8Bm5HCIhhmNq
OPi5O5WNBlC8AhvHflTqtk3c76TZDcl61AyPt/sZn34IcI3Mi9P6eWs/OPAhHIV+tU1/up41GJhM
AkFnqDksffszcz1PlWo3Pg9Hz3D6cLqXjudj3v7fMDpcMmCjFOeQHyRgO+cDkqA0ruzA2fY1UjNG
93S5dmM1Hz9D6+N+Mrr1rJ6dJiBypQh+kIRbYzEjdIYmONRGfULMMj5PlecxjO5mM0doPwnCp2YV
3Hnof88O0BFCUVFFbnST8pmzA3MzhETPjiNm+vM7OXYjsh41Q+LTxV5atoub4VnPthNQZaoYLNY6
iTCv0AEqJBjQf/ij922bEvxWnN2IbIbNILn4ey8h+T+IRcGOiaM0roRYm645IUCsipIqx9mq9esz
QvAUiXYD82PkDJvLv/7/YPPr+9bur9NYrprV4e1Nh1tX8T3+6u3kcQPjbOgmoN9p4da7/vT6z5fm
qMdWD5z5jAeZAFyOt1UJ/DHiZlU3f77EZYk4fG3aSTUOW9k4mQhwe+Q08MHokMcxE2JrdM9rXC6F
wDYzIfSfL0EBKUMSnEmc2cbdLRyGsTYk58+XHC9xG2e5oai40QUh1/0Fk+/yZMQlS/drsfn9Rdam
7/Iwa+o/X1IofLF+m5HUiIM7RjhDBxguI0FiFw8qrlYfEB7i3eT/KdmNadra7CawpyL6nqSTR+1l
3ztW2SybJnLGyyjBzZBH9UiTdFHXI+dXg5cU2RuS87x0jgqLpZ4bl8rKYzfTnu0FrkriYPhU2akV
jYuKFWISbugNfmctOtqVrFvQpB0nugyjtnbeEikLWbm+XVj9p6BpveowiVq/UUs26tAp3am1uTqm
tR+W3B3CiOtqkfSDpbyjrIvqIlyMdeBlFgjT/U2YO1aHAOgHq4M6EkV3nMJ/HAey5quT14LkTT3x
m6LuO524qS+DJHYrZGnjM+1zjUcOJMzS76WowvHCtOVDNCdoK8wnI70/fHpcJOcnkcBvCNorcYmf
uY2MzACTkTOkeV351ySxeXxWsNCPX02sLevwOLBE2MduKsOARG4cFKp142goYulGdpHHq3yox7J0
Zcut6FVid7UdHE6eP7XLKRkAxWHTTMF0GVTCs4ZDMcWlOJ+mmOBtqWY1L13br1up3ccnBQK2vcwS
HSHYg+bSFUSrKKGCIGxvQi+Ih9CKk+zG7q1RfORZaOUf0sTLp3ePPwgaNXsQTtkzhjuo0IKq8LyH
DxqTtNSTGLxrc/yO0MMi8WJmu44NDR+ojNjbvs45DdxR8MRqFgXxZfchDnkWfX9cEv6zJFyBjxIU
wyQOyZgl2dI7Qv3R1kMkrrtaVeKcF2PUNG6VWojXX/m1mLj4p4uM81PK3DMgkY7BKszmbhHfknki
6VXSllU+LsuxsLrY7dTkjf1vnmU24ZZVAaAwXDgGjNQCjpfC/D2cnRNmSVyE3LkeiF+H7MYZExkE
p17RYt/5eWmWOBlF22r0IDymsT/tJNxwgfvF8K+DGi/uh3v4YFoldaWjuL4abN2qyY1koroPnmOF
WN3HH0V+hlATFGPMQQHsKFT9Hz4rynMS952TXtcJ46k8CbWXfUqcBjZq0Ujf84u3g548O32Th1Um
7EPeBfF0GdWyKKibJjCInmtHXqrfR5FAmmYRdJmTvIk7v1LjSdszllYnjwv9EzBc4VojXFkAdHCj
4dygER0rZ3Ds7CobmwpSVJaOo+8dGS3+d56nIqdLL+3yxvvdYv0MjAYqjsDJI8fE0zOz5VnEHoqK
W98mDpc5LbTkYVsvpCqCyl4Qmjh1cgI1ieVqDBJ/yJdlVVW6WKTW4HQXYTr1VeYGapiab35GIn1E
M+GMr3k6slotf7NKao4tBJT8Vk20uXpjji33+6JK2yr/FqjQgSpGamymd7UYKmyqabT9sTvWdVGL
c4t6IbSpzhiDM8jEOMJY6pj54xU2YBp9F7Wp2sH9sXjq3Y6wPPq+NsDMK2Bd+ND64u/a19prFl0q
Y+zUDldHA52sagTccEZJB0SC1DMm2qqDAA90xiFR772gaIYv02gohFsOk4e1cKKIwsjbUyjK6Mhh
JYd+l0EfDu8KwaL0RvQtCYlLG6+e3kH9Nf87CzNszWrKI8hIikhnrUuylvwd13kRZYetGJLpcmqo
7C66qhTdhzrC3/RukEWwIG4QiByYOcHQ49EpDcJ4XES0sKDonsJnUDe3oyjwj8YgExl36z5y8E5B
Qg9vCYWsU3HMuyFo3je9TOHMxnKIYILrikX+eBj5Go+2wl7j7RPtzdMsfyzEOdVxWH4pVci7E491
ZXiWsEyNxz2ph+x1UFpj+6od2gF7aVCesXxhF5LxterqAM7S9hrjM0vlOdC2QpVN7SxylhVxfLKZ
AI+aAFPNkE0V0dK2PQsLyu0M268efGPEklTaVnpY1p7AH6EsxjRa1EUcVXefURalVR3S0ONhsMCW
y/vBpcHEsQYtDUc8eigCGMeR5piTv15VFsc9Vo6rosUb+r4J4ldZUrVWsiCBNk+klgRrGwtPYFmK
UZaYHgy92S65buC1aJxn2DSRJ6L0Q9bwXMqjiOLuM+EWPHKgU12mNXaN71QJMKODjQ9E9zPx5FHj
N7Giryw2hONVmQ4d1jAfugjPR4ONIt5HleCoTrScZKuS/tQTWReHC3/CheVqGZGB4rVRgC1iEpEu
xHBWUq/L/MPcqgzu0ulgBQ6riXaYTO54Zv9WtGT4zVe0pN0rXXcMn5KPOYMqtBHqqxGQbyR8V+Xk
DUQaMXv8Zd9GRhamAxyIWAgpoYKjKmPsFDrhhMRJh6OqEC9KQ2V4m9fZcXheM4X9H7YMvyw0HSXE
ipg2a1x2KVawHfoWyzkpafZcAgrITqJmYFgf3xZmixpq3V0UKsP/S6ISKLCMGtgGUMcJLIP1IfR8
rMbJGI8gBhGLSloZlWbafGiFi9aBBK/BGzO3KQjtLmQYO1iFIJdFPZ50g11H6VmXmIvbD8uqriDf
BC5mdjUNw6pZFrGeCD8ZVMKHahnZFzrgoe6WBIdFjWUKkiCajoRtHfFY+wU9auLRZ/YSezsJln5n
F9M7Po4Dtr+qlSPYoU77ZMxAFPpcnONary6u3MBuktJeCC+i4ducBKFXu+DqBuEs7EabHDnQ5c46
DWs7CUd3qMomrxdDUtdW/zr2agkZPasGNiVTYc5xOpZkmEzmRQhuPuq09Fh2jpv39aAWwg5ZnxzC
EMPcHDbUj8Zy4RdtrrXbgrcPnes5oglOPBq13PddFcPMiqup5xYLjLEdMWcdDfEUBm4VDEHgv4nz
oCXyvBl0bTZPGBmTIpt+LIujePTMvrTbocYe8mhYxv7rfMonvFY6XVuR84lTmMq6zLBKyzQGHpk7
2BZpy/O6Fw5MbpSVLVDKCK4VCg7zMe3xWbq0jRVssfjYuXZYeE13ZDdFj3cihCnxWlN5xi7FdpcO
73UTGUYYsNaHeSrYILB+TWDBOnRYRegCcZoaG6orKzrmp0C/HPlrNfrY6SqpJwgeDFaLRzOSDJAf
5hLuqBsLCS+feryA5imWGCfbNG2J7TgIHuYWnHI1wj6MKrDY28Eeq8J3YaI4OynKJsOUVF7llTul
jqFYttXH41WqSkQjmzgEVt8sTp+XNNfHcQWrqg/9IOqpddpG01QVrlLUX5Zen3mHzG698qNXDph8
mMP5j4fd2EtILKPewirlaSCh2FE7gU6fqLA1K7jZ1mnYm9dGllNs3CkcDHEWuWXMfW0pOC1iYVfS
QyorXfUumKhvQz8tP4TmMuVxSdw+ILI4d0KY3WWt46qxXDmRUXy1sj6pPtrpkFxox9ER9lBVhuUr
kRVdfCTyri2uihQ+5nXlpxY78yApxdVbRVh+DWFzp6NYZnlyzaJkqj6kuUjxBRITSfq3k7YS2+2t
pMlfF5T3ReaqKNO8WJSMsro96nuuuvOqDLwhd0Vqp+QNTeBWDz3VdGRRAqMKRn5Q5RTBC3cVGxb+
EHeG0k9VPyYuk2PiaLeorLH5oh3Sso8iaUbmL6KSxYPl6sQZvdwtNObvYZ96fnPaBPBkyUJOST9N
Sx0mk10dec7U568HKEfriiY+63GwuTjqtPTpkoOgTRd+5AQ5HJ9o5Kt6HFvlUtY4ZDGiWykfXeE3
tV5auSOjBRr/nGrh88Q/wUGcZlnmdj+99nRm28ekJ4Fz5BUDyRq3kckULgKPcutdEecp+9TWZRXl
x3Yhx6I81Lk9DBdDM9DmzKqbzPrALFZPl02GXe3ySojq0yQ7P8vdpBGyKo7VwP1pcO1OFmKphymJ
j72wiYajKWcqzV0d59QJFrKa6lJ9I2mksuvAKfJuWMaiGcsbHXHatotWFrl0HVrzxj5uvKzkatnG
Nk/EsZdasTjXRFpxfNyJArQ2uAlURhtNFrmKWydfEt6MkzgUtKGWf145mEz0bsO+7THxBPnQ+2me
126fh8ahFilNC/6pH3lRsGXh9ZXXgU/ZPjjK2EkONubZPRSmGkbDNTOrisCgKjp0xq1oGBIod6kM
fazgwKEOARPGwqXcNgwztEaPeEfRmPR+YiZW9Or1VPoWKCkPyg6uhwdpBC/TZNx3puNRSnzmUctz
w/5EHZvIQUZkgrQj69JEH7dlGoq/eVbjspBjUlgy1se+1SDXULQlh5nkdQ1mr2ILq3SMXh2w4N4G
d7MWeuwL2LJIhcZpeFbv9fDhac3tw45kYqInqNkloESZg5Na1mnapjYmCl6ikG/iPK2MQUwTBz66
RzMqqEk/6gYLVGTSeE5V9gMkrfxA4tmtnGQ+fewYL/Fa7ukBH2ZHuQddqnleQf5aR8ZOxkwmeIsT
EQ2JMq+oSbXSlTZ8VXsdrI3TtJX41vdllh8JJ5LZGz+POrjFpigMl8oKaShLoBuzRvhaF9GQ761V
j7Fe9gnp2sSFP0TewJWFN2BttV1xLD9s+Ggo0m26R9Sp8VIbD8ZIjnWMc9tkLITujfSEehYWsvBZ
pPPjMUwRdCSthYWFmYmMBG1tBdg+dysxlVAhty3oBEYqswCfmKeNSNkyJtmoEheEyGzF0AYP+MDT
weN/JxVB7mkNIxwmIZcI/9rmQpXegBnTKCPAqK07SarzzI+7Png39ZHt6S9dLHkUnwSF8NP+FG0M
oruYJK6oDlwyFSb5VFVtFwanhZ0ZUmE3UQgK3jujCeSVKLFZUuTryLAIe7uSzZLFDliK73iGzXd5
UVX8xC78ulPvpiZw8vCN8KQNecaJGT2gtLIx1S4GybxIamZUpExLk/DKohJv8DpmiBpJEBqHJTEb
jHptWDrHpSMT8Gx/7V2DrvPhNNu8B1FdUFqABQpaGb7ZCLMfvSSKwKxtrED03Ztkhl/w9+bdYCXV
9K5PlIS7JAHkchZBIA01jEXrGzJPCyPtWj3ihgOXpO1zgFrVMHzpGzrQzv/aqd4PqxNOZCyh1SX2
QrIIR3CC6IhVzOzdJHN0dpb2xO+apZ/UirSv8AEpBant8xHYtlaX4lnZVGEKdtGFJllBDLXWXY6Q
z5c6rFZd1YY0deu4LRoYl7Fn9A3rSRNnrscd7LPUdkwQGBUcEZtNBgNIzTToJQJP4NyMfBpf095B
/ISKyDh0x4NDy3jVBWTAonhr5lP7dgeuUeeqwmzDQccgBpuIWE2ZBjEYfN9G9JX5JcVvPmKW6nC0
LGu4ol1bTu9sq7PtBQ2KAOFIF1R+bZ0oUdD2QkwJba2F1ROsvxVoE3RLoQwLqwZignypK0Pk/SLH
/vBqzwdqTYqEbr4clDXpRVh1PANH0TyfLrHqxuJOpETMe1rKIutrEz9gOwmOxyO1503GVBawyeKk
kHxogsNMDtj6J0SRAKFKrMCj1qqXdYmhVomV6ix1xzJP6nLZdF1tNkbWm/yR5dHRbElpqz57a7Nh
yEosyGQibq6tBgvZE2lUHNGyX5wJETOQ17GP/GMvyIb2vRjkVJ+qdiDJiaodxBRwbBYDP6BD08F0
iiTO8TGaNRVsVVRmhok6mQMrvujXUeMQ+zG0tIw6AiMFwt+KRY3MlZMcar8zUeA6sEi8yQidT0M/
+gto2RgWbqMmRLysUxE2OoIkG7u/D7IMkIakNaK32QBPeDgErdc0h9aQsfhMFkiO4I3TiB01OrEx
WA1gtILFENdhmLnCCusJlYGAZvGK5oOJ0Me15dBDbYhuSmKzKx/PGu3IGeFSHVyii4IOLnSdJ1jV
kKve00n/bfAaE2d2gZUEfGmxsUy0W7cV5vubR86zakhT4bYYzkw6z1xK4jxMQY5Flim7Ec03LnpT
vVlvjURZJrP7+Ox+fpQ092rgSzdQMEJpapZZdQK/mDpkJ76FzDP2KccNnB1IIYw1bNfjz7rNBm7n
j9FPgzQ1xYk49HT8XJWqbVInfRLTbwNNWwQybZA62Im8YQHUMKhSAl84iRxGo80Yr5FE6ZJSJYui
cRB3IwthKhsaIa+xPWvLvKl9ZJVvQoRM8ho+QYqyx2+Pi//TUpkefRBbYlOE4zhV+RCVofLSxu8l
xxeukQFywEGZsBDOFSHU44/6ac+hZozjtlygEuTgu51mqIBGhU4GArXSgaLteOKNKuovySSNigjP
73+75eYlFHM4BK0cDr4ADhl2XLTycHJVWVPlI3+/KlhgbFQzQNnetSEs+wff0cZneRp8H2RixO83
iSPt6i2sXcrRfPZPcv3mzjFuahkok3KCUykPJemzZuh67dOvyEkgdByDAFkqlUkTzj/+pPkq424z
G7OltsTTkBybJa9jEENFSUS+tlku47OmSExoHkaI1E66wDGs8fEHolfpQf3EwdekIO2MIi9HhQ/p
o4dTayI1wZiM1dcqQ50oOKyoZ8wcjOIIXL2qTAbi4uj9GOiFjHkAz/i4AGy+h0G10AdiLnLBtwBi
6nPLwvwgIYXMvpaBPfrZIWpZU3yIrEego+M1bemqwFBjXAdv7PcmKW7xxqS8UtFk8Av9enHSiJsU
D1L/I7Q4Z5oiWpgSlcEl1HGfq3qpaGOp3g1J3MBay54bZ9mNbd7ly8CzofguOsBN/rWRLZJHpK+G
PgR9Q4ruUIHMO81piNKympZ5bBluVXe1oV1W5UhEMXVYGncuihDcRtbUuPiiqAqIJdcJ+hrUHlYz
jh1DmiLV3DI+hxiy7EVpBEti136P9Vd+VCEz6XRDZ5IsWYy07OPL/9OGk8xhNq6hVNqhP2/tFpFF
YNnT+CUPSgrO6heNCYH01BgGsElZP/5Ioy3bJteYWtxIihqNQi+ANB0H2wVJFMrGpqxV/0X7wuQY
21CL+Iwr6cTWuV3bkMBliW4RRA3EM6TQSlIjzeNizGdO8eV1NiwnvuAB/1O35e+tumgmyqwHlsGX
OEf681WYVk36yYl7p3rj1A2O/P8TC0JBznCPl1r3RDE+2+S45dMPg6Kuv3ZlEU2XPJJmW0RRYZjV
448y3824vb4KBXtpvjJTSFTeKM43Plxfvx/sJMk651NWN7ZaekhfNv6RjzQqIt0w6uEdXBS8U/wh
kbDBvhxw2ugSwRqvlFsgrYsUDEIeU78vepqAh5KJGaIe+ohQAgkjcBXkUWDSWoNl0gCqETmUsFPC
pInjFNWRi84iFJOzYg5f5PuWqRSRLjX2GgFBPJSnlgU7mhxlue0zHM77B+uNNdCwKzb0lEl8b9d8
DTj3G52KdvjUppHxzF6OUkXsWn2OyPnxR9HZfjaYwngJNFzgMnDY0dl+7vMCOVXCvAvF8ttntRyp
07grDdVvYephgta19wRNOliFbMhMlnTzW9W1JkNg9TYWlzNp8pmIBQtYOietPWQUrDhqrelNDVUV
qGAVadwfj7RFwHQYZx7C43CCUeuONoU/VItMEclKIge6Myl7wmtdnhrAJx7hKdZtdVyuUxMdQQa0
WVo8MEhGBKyld2UHw58v8d2wJrG8KaFBI7F3I9Q84Pc8D1kO6o4k7ZECeXxJ1UOfgCvvGCr5toOG
JXyFBy7BmW3hEjPolF14V0lH5d9RlXHnyEF59ETEqmDI8QfNkc8G/XpUYeItC+ZlJ6kTJ5edH9qd
m6k2Q9HUp662RlW7ImjKTx7i1/pdMtRdsAhU55yEOnqfotR21RWsLlxRWcG4QC1HvO24l78O7LA+
g0cKJkTrQRcvrTqinyfUkbtXXtVH3C0SfMffElnD+NKarAbBQTIE/aLW1TsGrxQfscSiZ3KsumVT
jOUhauLJZYAa/qskcVAliIoG6bw87lHCa0jyFV0T/PU4+FbotlNpkyUtKnnhwD+viiAn3PUqESCF
4df1sRNl2UUvaXsZUhqgD8q2WLa0kLf7Ere6vk6sovooGG6bRm6qPYmGNjpCmWAsFujeEsNi6HVo
uS1Lu1dJlh82ve6QsAmi6HOLY4XImnttvGz6Kr+YohYpMUasANk+iy1sYb9nzWh/c8am/krkxD4F
LW8XwSDS17Gsw0MWjiEOQj+mzw+NNTYEysowZvjqCtT0QRRmGyJH+keW3M+ugdfwTjteFh+KJG8i
wGaLT48/7KFCrx+Gi2bNQS/c74NHPjSg3sRA7SqdXQtbpugRGuwLkiG/6qZpfNYx2iL+8/P0PUqE
Mv4NH/tp599OE706KNnAiM/bJlpe6zxmVXpdZhkCV5oU8XCUUoLGt8cneftJP9zw7SxxCYu5GOz2
Ip15EDk4aex06JW5Jn0OnaEO3IWbI+AJl0OQyA+Zk3ofwtqzCtdOuC6WtCvC5LgLuVgOSYO2LzTr
ibeVqPSrzCrlJ/jbGjwJX0Z9maYgL06TpYXrNIS9t7so+562VL3JkJ593zmj81lHiFNdkhO7WPix
/5amGvvYkqlA9iZGLY70Gom1So/XUe43KCW01RHxub2yh4YuJuD3Gy40a8LDkhgaABqEdaHw0XNK
QCxZD0yN0zVrzeIHIQ2OaR4lJ8M0rDKiky/U0sOydXwUPcrKEicsG3m2fBwZbjbzA2TMneCI6tAM
iMYxIWcOhcReivJBIK/9FoUDpNOq2B0Ul3pZo0rSLDuWDicybYbWDa0iRbUnT09y5K3OukJ0jZvI
/2Xvy5brxrUl/6Xf2cEJIBnRfR/IPWsePbwgJNsiwQkkCBAEvr6Tss8pS65j37rPHVFhlyxpkwSB
hbVyZSZK78oFZXyInAVwJln2uePA0wvZeBfc9sm5jey+j7roHhhoeyU8vLScojFmC6cWtF1qMbEi
GbLkFmnjLHYm5i+W1vwySga+b4AUH3gphquOqFZtBJv0s20r/eCTsLnx+hQbBF0Cs4tCZXQeSV7e
mzar6qIafTxAtQRZPqsSLYCkHms0QrAn3sXES895ZeMPAVBtlqPpQJY/TPt17N6PLY7HRQ5KUc3i
BIm3a1sDEsZ7T9jXkcfk0huj+nHgkbWbZuz9y8CglvjDFYO3xFfMKtiIraxb8JEiUPDid9Vj4Iet
7LB1fquHOj4BNvO6nGnrnQGorHdoRChEelLKr0Pkt4+8XNQ555l/481ZtPv91KK/Ti2kmgifUIUl
YOK+JwNK05EpLWF0VS5oMKBuF+yzkK6aN2NnST76YQOEoxOszRUBVripK0oOFeiwG+AkWVag4dlV
Gylo8pGrdl6hX0DovTdVFw3l02GMouWS6qo8liQp41wkWWjyyQZhBYTT73Qug1QUaefIsPcwLLu6
Ud5FRoMZP2AS75xOlb22i8F2VhM+7EqD3bsQAW/OO7R5kVFG3Vzm7dj2oJSYGj1cND0fyYzSFLnI
dKfCpT9WXRvJXCagy2Amol1UUKB+11HGe7Rcwahb0NFEX0nRti2LCdyHCzNk05QLPlDwatNQBEeQ
U4zc+7QMPygp+EfdG/US85AD6plr9ifg69f4sxrOgTQH6hrF+3kfkqMQndBmMc23lAIfyDOT1c9g
eVh0DfHKUFMlX92k2ZH23rOda9ODPToP3f9gwqYrBRlbH0RnwAberhEwpaZuckn7jXXU6s3rC6FO
V+05b6na+W7O7kfZ652lFdsOGVs+VamcB8wTF9z/fsa+A+heV0+6OryCbRmCa/meses6bWaxNPW3
MvHp3UiD6TZsPW+TANg9w76oL3U7qtMQ992xXaLgQvUJNrKkVcs1T6oUhOTezOfc09ELmPMjydOR
N3d/uMtfUoaEgu9KsMTBmUZR+W7I5o7ZLhtj/Q2o91g+ILMgUwEk0eZ68ufLkM4NekqTo+kmlUS8
VM5PmtyxcDD7KBHTI8na8txPTPMQylijQ4JdYCdr2WK4yzop4hHt3u8v+oey4fp72PvO0f8iUEny
slLvvvwv9Nbw3/9Zf+ffP/MqYvjrKzgZgvUiXtRvfwrHf68S6+n9D735ZFz9x92t4oY3X/witPgP
UorbbxM2o//wzf+mziIDVfinF/yL0OInA+af1Bnff+uH2CJN4ZIGAnkWQ+SUrJZ2/xJbeDAfBE6I
+ZoA34gAruFbP9QWUfS/19AL9l6KBY49AbX7D7UFDtHBYoOZdIKs0we6H/wjtcXbPBIgJU4WRxID
/j76A0hm3+1z3EqjBQ/kkfQsQUFZe8GtX43uIp0RU8UI1CknQ+I/T17C7pMqk0fb9ezkSc5Okwzn
ImmT4Fz4tN83sZuLcA7aDmSaxrtPh27aJNVA+Fb4KgNDsF6uQK3S32oZBudLVbaPcTiq7dCl4OiB
TXoh/LhaNn2YzBsJQloRlL40e9V57iDGjt7pXi9/gFze7vTrCMDMIYwJhgFj+ktZXluEJDEPw3GR
wXJN2QRSgNUZ0lK1Phfu+6cp8mMx/SxweVuifL8eOjIwnAKaBOb7uxAQrrxjZCzD0XgyypeyfUYh
PRecYQx+f6W3AM/rlRKIBuAoApdFJBXv8kOnaeCmirZHw8ZpJeHaPLPE26cgCN/NYRvvbVWz299f
9G8eb63KsTNhMuFUgfX7P8FltR9Opuun9qhpZYGkaFnnk4/21EYvRNrvoen7ucX/vcFMVq0Quk3A
V0Aif3u1MksNtC51ewx8A7ZXLzu3W6gMzJVusz9tMW+TotfxBAkcFwHA/zf7HTqLbdU1Pj+O1dJG
6OKyqd2MYycQqwMwjm21XGmpg3MzNfPBtYkatnyi0z9+ZgAdaK3BIBuySASVt8/cBlNiUSPVx1E3
yLEgoJk2tGTsPqOD8P9wsV/nEDarADUOTupMY9AD315MjlkbKUnr4xA4d4PO97RRHlbwUA1NdbQT
J/Um6UHi/8N1f51GILsD1kWzgWZwoHwXl5qyNrykQ33szTgPoJ9n9ybSBpxnrut/dq04I/h8VLew
AkEU9F87Dz9N2Zij6T5XGT/yYAQFcLHYcgdf2rPSmujh98vjXbx9vdYqrYxx0pmPM87fvbwaDBZP
ephDzjoToCJKulOLNkGw+f113jbFIF3CM63yGpzt8Tpdw7fvTVPITkCA50fmk7neLKbGQ8W2D3M2
R+Su4rxToMIqwXOQH2u29buy+gO4+m7urPewuuvGWJ8gyvjv585s0dMeicI9zFO5GYJ5DHPQAcoL
EAW6kyhTsploZP8Qz99lgq+PjrIND44qCnvoK2j40+ucSzoLxxJ+rFIWfZA17U44aN5eQjVQgYE2
9FOuPLH0uQGGlhTMaDsfDe2XrwFtR/llmLPu1LCeHUoQ2k+MM/zhau/m92/o7+6ToDGfrd7QcQY4
7O0rakjEjEs87wDtEn0GRTGWBeDUDK+opYYeeq8ektzWXpJsPWGaCx94SJtHgHKPGjyIs0xl7Ljw
NLrMPDqBHTEDbd+IKkvm/e/v9ddZCx7B2mIH7enVLeztrfpZD8p0a/ixy3zbFE2J/lbRT5Pa/v46
71Y9Zgw6i6stMERa+PP93sg99D3Rvec4nky4m4w7QJx9A7QTdCjyp1z8XTh/vRggQnAHcE7X30jv
0olM8VIjnMM2b1OmbN747aCLFksFBNOhLAZwQ84CvSSfvK4v94sg6g8DG6A6wdj9hTSs0xXCWfRx
4Q+KFw2hxduxbdHxC7Ey2CHRRtpj0oYIpipbouFY6sHdeOAjPJOKgenGIbrI7VDVJf6/QRMGLFxy
NpUzO2Va22s1Z6HOp7EeZIHmIsqDsOncRVtN7FSBJ3YLjhF7mRfdPqa2dReuRcsyz0ZJ75JxaU5h
l5KzWfoIuFNnwluiG3pHq8E/KDCCzqs+RpnnD9y79xLjbmzJIp23fTVfddJXTy0D2us8pHGTN1gQ
BZeevXSpR4ZT342dy/t5YAc3BfG0q5NKo4GayDVHAJLp5/0Yxk9VxoIvUA9HDwa8tTGHJKLzimlh
8Us7q9hsgGZFaDSkdXVRRljZoFqUm0DO/FlXCN5iKskLyG9pWPQd0kaQ+P20LAzPSr3zKxrvDVor
0wY8p+lrmuhwC2pd8gmcQ5neiqDGfMPqL5tdIzJcHv1Y7yYNJ8ROHyrTTy5mZLNArHCRrL8LKiZu
w5Io3o7cTGiH8Na7z0RkL7DPtI8jhApXr8PLqFHbsK/8myEa0ZwVKJuhPgxKGp1CvwMoUmad3o6u
qodt8hqtNBgEUjlEqDRYvM+9aDAjQTAO/KJtA3fQfMDYWQJKaiF9v7qPFx5/0BJEuyIs/f46asIE
2EiMzzEVry6oGsrNNCb8WfoZMAEmpS33mctal6+HddzVZRQ9pCBuh7kXYmy7KOTPbdmFu0CK+Kle
yaign06tzBnkbzfEeIsqVCOXa38elysOnm21QbeRf0b9j9AEXvljYP243UbrPOyMYKdU16YsbJUq
vnFLgAQm6ISDaBr0txxgpbsoQRVnQL74ZHM1ze6mIx5Ic65DnqOraYCMCw8AlL02jhUTJtjWn6rh
qTKlfwD9HLOXNPFyLVm1iIOuUDFQIrx7CqYO3mMZ24sSTa9Tk4IS5rxms4CpDmyzHXeqToJDaZxY
hVOksJ6QN6Wq+NFPZX9mShMXHDLJDQ0n/wIyC3fSo08PcGBk96VKQIbVzdNI++YCkEdToOeWXHUu
2TfcgUbfs2Xv8zr6lKZYdkPc7X1hFTqfOtr44KwXOAQqLALay122iK6IJUSrAM7i8DHj8xXEAPYE
nu+uQgt+Z3QlTkBmAD97esibzmToP+Gx2iaVBahq7cbOSufhFDNgdPEnCY7BRdnxK7moNJ/naNnM
No0LbDjRjoz8gTLabe00hGctaQtfNwTkpd7sm6zzi8YFVQ40Aiz1IXY5z6pb4G/P2RA+oUkIOZfX
RRBWxX0eujk8en76caQTA/IWDW1hlxS7mh7Cz10EaBOMrnwO+WVFudk0Mb2fZ3Ym+qT8qIbQgQlu
l1MFXVMxgMa5EV1oLynaVxcKLPibgLfTyZtJs3GOnqPdY9Mhj7s6gU5iDSLl9G30m+FgA1HrvGcz
G3NbRvUpELEIcuaVybkmLW5ItHHkg9IRugfi4mi3mJbprZrD7EwFwXiFRCmuNoYiXjSJ3z7IwZYP
OvTNnRUE+YOYhrTMh9nZiyZx0RYwWLKLG5V+haBLHpeWLsdqzDpcFFn0hSz925QYc5sYa7eR03q7
7j+wDxADeo18GLvrSSWuSLDS2iOkA0gFwkawQlrkIk26YC/s6QQNUsIRinqTlzHDjpBAiXgYapQ+
GvNv0yHN22XOj/eAxOKhkEPYXU2+eoR6YdwEhs+X8ejSuihbkYK9AhomqO912J15w9Ts+roh16vc
aEfBa/mg6tKcRXrZKM7MCawAaFXC1GSfo3qZWE76cAKxEHHy2GeyOkUj8vY8NOl0cODuDjmEmwol
QuvdtFYm287Kj71Iyc7v1PxJQxf5ouKlgSCjD8L7sCPJh8W4zO19wr3CaogSmdDIx9AKPwzOZZeL
N9IbqKqhDBRiKNBPTQ6ooLNDtgShyodAy29DmKbbAZjvaVTorHaxf5GhF9sWoMidgxPQI4XpE9Ds
2+ymZSP8IVjEIhT/dRUDppABdJ0e0AfVZie81OxuIdptsAmj/dGDy/Nlcf50kygPqMHYgysE24lN
SjEFaN0POXQrZA+Mut1RSGO2JuXxQ2MncQ3RCXTWLKiPrB7DC4wgh4pgBi+XBfuZEExsMKIBuPoF
RNjhdTm25EDGJDrPynLK5eDIHSNjsOlSI/YtDDJ2rZvSJ63wSAg0YzFPhkdFqnC0c94wWFS8Krjz
3gRTXoIz/Nj7S3Sp/VRc+Y4h7QfzCcLLyYOk1jaeiEEim9t92/TJJ9JQgDhiLM8Wj6Riw1jcHi0o
+98UyvFzFRl9o2JvgbRmyOap8Joee3qcGVn0YiaXqNiHfdMlCQqAQJzawCqsLgUEve5aKH+Jukqn
ZTlE4wTWGM/SQ7c4eTTQQkIox9IzMS7sotZ9uo/LuXtu+jGh22bIxg9xScYdtJXNS0Y6zooB+pej
p3tgSXUrH5Np+Nzho7dyFHFbZMSFbTGB7/zkD3FtEAQm7wjVHnJZSK1VMVY92cS102cBs7zwRb3F
G+fbpgu/GA89Ta4HwPg47hVk9LK0F0mmxXMS9PPJQRO8STPsgWMVQYZCLNvEaaOuA5hZPNeyQcwe
W+waCAKyQX9yjpOxIQ/K1wCgv1Cchh3nftwv1UvlQUuoOPQ5WNiqR5mkvJeRVv3FQobwkhuiH7yS
zc+x5OmnUmegzfQ9ZFubxXcpwbZnuzbpCiAi/cGjsT2FYZ2VoL7NH6wK+KXfdOPGS+c2yNFNEzkY
x0GBLKq8BBk52UBHCVQjHNmRCEDkuCu1oHNZ+xegQrebtjHYM0RobVe0WlOK7BLCxTyox+UQMKNO
gewGvVFxKBDOrCvv0gh2LcVCQn0k2YJtJAA6hHnZZog+k/PuOagRO4ic8N6wKewjkLpOg+P6CyRF
DhVG1W56r8MoyJR/ZmB6tyui5F+sKpkeYl25HKgfsUdLwujJCwfvJaTanDOIDu9J7+oiEPjYBRSQ
hwBq0DzURH5msChBOulnBSxKHpAYs61i1M+rZryl0WMJtXBuHcIraxkmVffok97P/dS7TealgYND
7wo0z3ax82gue2WLuPG7fEFysknQKYdOXUL4iRo776NYFNnCn5s2rPrCQ52c60oJbJXlIVy8cKep
+aZclO1Ry8fFKMNs14ANB3IUPYVTR4qAz0HeEb1Ly6wsYOGBngbDdPbrJTizpNtrFzy5AR9cCZ3u
QzvCb6Wz7T5WfEEjBPIxqCLLi7qfX7zBj/LRdWCkz3N44gB2waCslhOXFmYHEJDn4TJbrGep9xAJ
+M+NQgcWNT52HSRCp1iLeDtlfNx1Rk3nvlrq8yZY9g0tkc0j4SpQVFMQQpYrQyEZquKFHgg0g4Xf
zSlKk2EDHUGFDUKw6yWYfHBh6mGXKhyqJT2xHTzh9gHlIu/G7LOEwGgn7UDP1ADswJX+sTbTjY68
J07jnWAg4kBucdl306nzxk+mc1e6YScl6MMg2QVCLgCjlqszKt0LGi6PcE28TcJ+D+sZMFzq9inz
udm7BiBlorLngPhT4WSpN5kXkAfYdcutL8LnJQuQWHklgnwVHlsK2VkW+rtaD2dLlZgcfglfujkD
i6EDqp0TDxVBabT+4CL3ZZn5kdY63I1Jy01hM1t+8IepdJBups0plsOcW2tzLni0D9wWhgEfl3mZ
DnBfOifjg5/O+n5MIVitJn6XRGV1SEzWFHKc9UcvlOl2MbM6zKhhzrWW3kEu9brMrX8iEU8+QlbX
7zmEH+kG/gLyyEcKeNTUazmRZNWyFyZACs1lE+cuoO5czcSTu6pbbtFqy76CeWC9kze0AHTyBsp8
fx/OoYnOVNpNUw0jh3m5bkNocgsRjk39BOcjagBcBEwdy05hRqNfNcgcqGZcK+jY2mAXTGUl8gb5
0AHkpMS7VFolaB57oh5zLwNoSieDkrPJIIrTIfuUlg17gZsBFiCuihYDYSkKEWgQoBWHewHKohLT
XoMnxVrgTGtPwwrNPukSBQLzRtQYIoSEj7vlEuoQlMAjsxdeTFAl88TbQk1J/UvQ3vi8VZlF2aET
hCUDNlfRB2t1EvBl/la70FzV1AbnftA4EE1kc6oawz5BbguQu4yT4DaADHNLCVqdwLtm/1kIQ8mF
qua15M2UgGCADNOHsZ+ROrQe9fcQ2Msjcnt8tIeuLUT2KNA3xJZuB/I76itD1WfaduGGS6R/eVwN
10S6ognm/tgPZQ0+hpDHsJmwkU4RO0UVASgwochPdQKMYO3UvF4PJDZvawWV8EaI0LNp2nmPkxi7
j68/kqVdeOtTlP0iqbN9Qog7hFEzPE2dQg22yBAoQRqZK+OQ9ngoNtHrcT29yxoMJpcVyX204Xev
QPHQLmijQIQCKSpw47bjg59zXmV7L8MtdiBBnqhT/Z6CbfBBcIUH4DU+EXHE3UwAXq4Jb4OPcAPD
W+/BJjkyaAmPElSr62ZBvguJjX9wjXYXy2CtKhYfzwXzL3Y/EJR941wNoiC2HvdI1Va6nG4TuZkb
ZpqcO6AiAC8RDHSA6gQMoo2IZzIeGzjkdJj/vvPOM1EOTwD/+N5vaiCKqTvLpJzCPGgzBUhmZAp8
t9IJmBcYE5+jx+xfksCQMxiXoEPmCMAr5prT67zzeO92c403EDnVPraydTfoxVKUSYu33l81sBfQ
YvC4Hsqsm1avY9JqdNkCfIl3tVwK+EycKEDKIg4GdxH2Qb8XKxQ36d6BRcgg5W4N+IKCw1whxgxQ
sY/Pzub1A9ua3kEE4UGKMqeboRXA85Mh3SwgzH3sfPxK08fymPTrd4XCaAV0wYSFCMOC0+Zj7jiZ
kc1oPP9jFZC43jQKOlo+Yd5XHtLrIAHOunkFngIvZC8ODqlnc43ZFDl8aL144glQYh9tsJ3PD2Bh
BOdZYNhprph4YhV4e5ZVWDpehSUMFh16k0axExsC8dSgZ3/MxsUDo3Sa4ReWy5YFtygO8IR9SAF/
sbJskAFDyL/Peh6eo26RH1S2Dm/nt81JCwzTPInw1jTgBb4u2HBqqq8dqM5PcG3BpRdIRE9QprOj
AuTa5Tr1picHnVgJT4obNeL3MsmbMwTfZ1Dx5qIKOEoPNXzp/TQrMjTz9tMs2Qk6kH4PIScW+4IV
CDpPBsSih85WzmpbCmovIkDgF0M3s0/SEEsKR11w1pZhcNVHlJ1IG+HOFSofsukRDvdgPwL8QFs0
3ZB1FpgB0BwZCCAFGI3NRZMq1IQm05glifOfS78entCK9ESBXizWtJCEbQSq052Gz8GnLMZIlbT0
7h0KgpeEDXjgTK1zUPoWM48M7MRLsPyQB1h38OCssoFEA2VfSqsZHBTUyQUKjOUj9EvL52VO0YWa
kJDDEQ+bzLZCWoGdcajH82Ca+8vKKH3PfZN+HeaYvXCxZKeZVK0Frwc7U8zNuLMksWWe9ZgBczay
TzXMPvp8kpFkm0QA4N60A0yOvsPP/5/ocG+Hb//3f30RKICkvf1WctH/y013NV0M15bXv2m2v9Ac
3p1g/BfV4fX3fhAdKIWpJLQS6I+CEQROEjpbf7lKouWFA3pwUhmJoQ/8N89hdZUEVR1TfKU/oBvw
g+QQ4DDaKIT1HtrWCezioV34F5PjDV0FDpp/0ySOQNr4CWJfrxisXAqQLGBsh57Qe4g9ADM8MA35
BoOgVcwTDvEqs/kuKCZED81T7Eky7frRTjbeICYRpLKeYFg+vVwNAES4NMkJBjbIMJrM68eDybp2
umhJN3g2Fw1KtGeCgAI2vEdpi6ShRPM2+JYgeurbtlqS9ilFkca+gE4JEW5J+cqLB412wq3EA5Hd
VYVa1PSQQhPZDLkwpOsQTu2IW0ZuAxw37CL4/3jTDLTyH5EFcFwFWlHoRdC1cYZRf99wTYKOa8gG
0m+Q9QATP6gubuNDG8+TTIDZl/Ckgjh8aFE5+YyHbPfTjPqbd7SSXd68I7SyI7AVQJOJ8KZwM2/b
IK6O0on6lH+tg2bVqioBlneVZxl8P+sd+hQlkm5ZqRK6Ky/23NBfQ+e9is+wM1ITnRQK5anJBbh/
8MRB12XE935/k2tz9q9WTZxAJRNB0ghb3FVLiWn59h6XCg2qSkbeV/RwZz/clC4pk3HXprECkLgq
wennhkAM9Qedw9tG6ut1YwhUQAYDsQ3U0HfXBU4hEuFF6Vf45bQTzeGM1E4fqxgFcZmbmmt+1TNI
umHOU4kQleDvH/ttL3m9PMiooPdBJIPyEmvo7WOXZOaev1TRVw9cH0AExEAo9oSF5KmjcDxpL7kH
fvZF1IxW30Ho6rsqnyreYlB+fydv+4O4ExQc8J8l6UqkQi/w3UAocDNrCy3LF5a5nsi9GAcw6rYe
66bM7sHkWfBWfn/JXx8eakOKw+FAuVqd9991aaFigluC9eXXmBqs8p1FhRQ0OwLe1BRvecpi+llq
jPqYT3D4op8FNk2ZbWcu/MH8YSIE7yIZBgBSEawSLFRwLqP3+oYyc3CaHZT3jKMmk847QMW6Lohu
EdUkChR1sVtbFJPFjrsA2MddEe5X+q4baG2L3oOrFxytqk7CRQtGIuFtN/N+ev79mK3x9Od1AlIZ
WBQrvQF8CqyWtZ38UwdeG5bCysItzyAYSEwC9BJ8DJa/GDjngHUQzd7dAAbxumiUEetffCj1Px2s
ALwD0Leh3AMzNEZoe3sb6Qh9np2oeO5bsnqP1IheDoaH1ofhw1nECOL+VGrZPP2Qg8qhk6ufk1ev
IrCxQrRdI/+rTKrnrp3PAFUP6Mz8friC93NsFZevFAl0f/GGwdh4e6NLZPoh6130PME7DDpyWLUN
rb4eneJDX5jRrnpeKB5eLeksCEd2kzbOenfwXWBH6IhadIQ753x7BuunHhLIHnwDaEw1gXXSLe2y
0nUF+G+rlVoIB+SgP/no++FTG6D6kJr94YHeUtkRqSDYhAEpEB7w6Qgm69sHwszsxxnd3s8JEaRG
H8mHcnuEFkyvZsQQg7+6MNrv0bPVIAGiNFvDyQDYF1F/MSqi404DcPzjgo7fR3EI/pCMgBG38uwR
SN5NiwaeDB2rxPB5kFhF4zaamjS+CIMqggfIpFc543fnnK5arE1QlEkDAAsB39DbcnQMCEsHsPhR
ehrS/hRQFKbJ8t1jqNFkfT1iilZLsO9WSIOs4c/mWtqg7ITmct20OEYfL0j0GargHMYZsDZJuwVU
8zwitcVfk/NXt4qBTNFrK2Z9d81SciQY4+vls7RcbR9TsaxKYIHkAXfOvX7NDdRAOhgIo7IEcz6b
ZTDfxZFw6lzKhsm8hVVR2BUAk6EQgUDOlJ/6tGfx4+zPq5FBAu4/jNlgGYQU5fdz430Ix+gnMNSC
YcNKh/1FuR4x25dBNrSfXdDBNDpfQj8ZVl+pWrTHSI8GgeL3V3wfjUAGgit5gH0bZ0hmv1xxkugO
my4yn9ByWyejgZoN4W/t6mPzpvNI6GeYBzpMQhNqNaG5j8CCefr721jT2TdRESwekHmxccGJEtTI
X+iYqwMMkK3usQMHXcFcT8D0+psYq9Ulr2qmPthKlgh+PUN6gTg1VESUMJ1U4SxyUGZMO+cqLEfg
CSm9W+AsnFq4lgawOVApKGXFSNwCRe4Chwe4a8cM0qQY1l3rYodmc74VILmlEVpPUFJg5cNdKrqC
nwK8QfOokbCB+RO55V1cA68FCpJwfWo8LeRS7/bOhsLWxYxT8jDrHjjtlkgJh51wduu8jZFkxYcq
MAumLTgVq+63VK+ZLewj1ikdgSoQsju2QEwCi6uROwjP+RBCGLOtRzfBhWls52F1uSG2wapjBkKR
KA8sZCOPMglWY5U/vMR3kW0VTcNYIERUwxv8VQcPXUkHS9o+fEhVFWFtgVOx3oDyotWS8/s6Dn1/
dYgCirUuccTKNaTIYcRGA0wDaXywkPWfYBYCl2/0QuDfyQ0cEcf8u7MlBFb4KV5F6yPasqPTrvES
Ge0GcJWjqbDYL/C4f3i0d1nmqoVeyeABlooPTu17OQf0XEHSamEfohIqhAbmj6urroPlnfii/LRB
w8UqMbpHAOjr/th5YnXTgpxzNUh0HQ0gH88iT5sHZKmrI4tJ6gizL5phYPXSc2ji5j3cM1fh/qQR
Ng8cugaENWiw1yjIFfPxFWqsAEPRlTHss5RKVv04aeHSCG/fLFztTb+PzxoK1wPR/13YXn/PUf4z
ORsO4dBoh9i/CJjZGVjJ7zauwLiYWjp693OXCESH7+ltCJfnuSlQWVZl/6ew8G47Wi8ZQxES+tiW
cMLW+8JrdXVDn3RJ7icdYIYoqxQmFPZ+jE9cD7EgW2bAVwQi3oI3KQ/tDFXrU4egh1EyEhrL64RO
Kat3TMXwFkcVEs63EsdGYQfoPCx8tfTYqH68tnI0PYYSXs2r2QVW0fo6SsiJMPRezQP8ldk6m299
AVt/vicN2CuPcBtc69TfjzZsNN7GRDz8ugkgSICFjyzofWWDdHDySn+x91VlKVg/SjcRzC2Mz+pL
GrpY2u1YSTqkOeR4f7ld+q2OFgirfzG6HGHDXH7xeesfDNMxBXHj790u4xk0fLf5s8OlL4Ns0/cS
Zon1ovQfHC7RKK/BpnjjbQnKljZop/1nU0tZYSqCSvBqZzlOQ03fWFkaKkL+qOO2ZBBYq/cmljiP
wjS/ta8sYYhU+dvvlpUWCrjGe/jVqxI7RqK/Eknpv10qBzjKV9PN/8iYUitjwBtqzRTUh39gSbkE
USrjCxeJGVPaBXIaqhtwIBX86vs+HobkqDPGoTLrydKM5baGqxeUW4awkvMdizujyS3rYeCGtltc
lekOc4VG4HTPzl+P6ZhSmHbnpRdT+BlUTLraHg2c2Cq+N7zDblM0mYkRYCFk1nCh9zQl09EY8N1Y
YeD6CHxBD8i6slzZKF3oFSyFEvylvv+jxzk0kDmoFTEu58QUj89Oj1k4n2qKNll4AKEPrN7C1qTR
yX7p6wD8ABLP677oE3iKz+dlRLCpPC3MUjSqa1JlpLyCC6UZkuuaebVpd0kToeV9bAAqp/MVrSO4
K+djlq2YRCIVqZpHmP4zz53FMezayi34BQjZF4jaY0XO4BMvk/Y84CMP2uu6NnXKtqZGIIAbNsfZ
p7JAyFpvyc6whg23fllZPoIAChfxdNMrGFH0H8My7HE9aDCy7P+xdx7NdSPpmv4vs0cFgIRdzAY4
ht6TTXGDECUVEj6R8Pj180BH1SPTVxU1d3MX04tiNHV4ACTSfOY1z/Ta2jbW5MGMrB2gTeiNANoA
NgAzdVNClqhtwy2md2TH08dKIi3pHdDe2EZMlDRRQnBVsjce68rftnwH+i/t8HCiqWvu15p449iH
eoO7qdOjyt5dGb4230iCnCXd5h5RSosks7ay7fVYKEPZ7r8QHd7GuXaQzkTIYjA0r8Koi0A6X9qW
hKY96Cwj0oqnwEK5PM4C6aLJtwLra4eXPq+HDJOZzJBrc5TD6ljzdQBYmFvJeNNqffSYWVxB8E/t
O5qR2wRDL2J78+5i8LsyrLahGUcoLRlHLMBT7mFEkJRn/PY8WgvRvlNwg5QYu7NqvMfCdZJQxM4U
UgCKlC8txuLb7EnWLuQrfZhb/FuCkCs/2oFZAz31FOOCf9n8aVBRhSMj6PQaj9+G2jh9/K9BPn2O
SoGNqp0NLcuP4WvJ8b3IPJXpI12bhYdu7XXmIqktkNF4JAFPmzByTy+qWceeqUbmPej0HDL8kriR
Vchx8W6BuDaMEg4VJR+xFTU2HVPmSMYwKpDQ4HWnFYILrFE/Ndv38DSCCKc4POG3Z5J2Ro4WK4RK
J+sMYd9NxMQ8vdrT9PCSomR8PAcJMDwufFQJdDx7i2SepifdEulIj18uTWv68hmYuTP0qBNIsQ3v
aSKtwzJwlzzk9i1Wpjuug8CLYHZ1vdxu/TSgxgpgTcdNKRoHpD5gETqFK07PszqmW0XL3E/ZJsZ5
Feb4DT3i3MP7zUbfbt8tL62ZPp1LxMrD65FgF6weuTVfaI/bD2dMgRfB7je35QAfehumegBwMT0P
ZYoV0qFOA74XVKiVirOiW3yrR83y61zJ8i7s/eO3IQ/zkfbxfs4QDJ/Q650bLp6rDJXC42i1q2c+
E7nlwbjDHAC9rBh9KWBLsZvLhpSpL9EIPy8pGFCy4TXJ4dxv0m05D6hJ87tiGbw8OKAbac/LhaD/
DAK3dxr6qeBMnbJCHb1DrPEc3g+KNxGt4o4fBI1ueVO1wDJv0CaniOaak0WpqKWWX96MRZ9QFJh0
ztUtmTbjiweWliwgWdZt7k8hW3l+mEWLZUAUaAnG5C8HhNmok7ADfoSG8vzBhOPNfgPysUHM8Vs5
Oe9LqVHDkyicqE+4d2CmBJ5SMhxH8XXNtA263bx2+sbJ+oKWeDP1z62YJDSN/vToc5h2DJFQ81rw
RAW6XC5+RabFLtdrZxs+a1bbrKFetU3xU/00QG2MEbAGe3vePkO8xog0E5zPtxmlUCNCy4G6cujY
RR2iGJ8tXnUtlKX5BDCELYcdXbRzH78VWZDcLzVCyHWrE/s8TVpEziJULrfSW0JaTtWwdZ2Cemli
FaS+gCZwZIj7ksKEe1kV3raegNpnFOEBnfZslfQhF848iGYhw0yutw0emqtbqQBsUUEtPi/RhXMv
gRHxlB8mwrPEuJiSTuvsJhT5VqRsBo67a79Aqqu/R4KyWpL9nOTGIg9oRbolqPzGQIogQjU18N6c
VFik5ByGXw02DGflqby62o6Nyk226aZtbTH5TiOZ9w2VaJGZsKkuptWtEv++WIfJeNQE01QVVtWG
3hv7LfPLmNTKCOToa2zTSKFY2B5IL7cqVZkRrxJZh1UzqTcvXGRrvTv0S8sbz2vVkhwAuHVA86bM
yudkz4kmSvxDSurfRhyUlq9fqEjSXX4y0zZP0zhxFyHnh8kntmk/h2MG3+NDhwuJNo+6GMYqjA17
7YqX1Rlsp4lQ4iLhQEPUaiD8IHoTDtbALK/y0I6BUi6GP0b+RGdq3n17ktO73ISXGB7EkjZp5uTr
dlOW47b/gTradhOi/23xwtzfPlF/rd4nub39DsqCwSeWdNk+CLXD5RNk7ltvA/UkxVJOZ9EnN2u/
WGqfs1C3VRlW2798m7Lon7MToXG2/dOpHr5tp0YaIwSuhR9ZtjaDu0H66dREk1lTPXcWDF/s803K
gz9KjXUrB3b0ifjhEJb15y1oW+MR8AEvmLrlduc4YPGn3y7k6pAjDQgAL/uUsdVZvvpA9Wo1OPfF
acMqToXGFsQnswG4/1aEhCWnHWdXpVXb4H7ReoPxOGQuEhtRP9HFGy8yO93COJBsXMOHpsBtDV8X
HLwVzhE0hodtkSt7azPu6mne5qSfrHaRRa7s6grPjBxiWXI4DQh14G3TK8AL871OZxn5pbRF6Qd/
U/j6KaGnlsP+wAxGuxEq5S9lZdnTQ6BebT/KpvG4az9FIPpRTw3bbGs42wpCQXtbXWPWbvf+N9nd
j7nddnlva5xs4lz/SUNkmBtj6nxKVaetMacGzF0gTc9K+v2lfio0sZogUJlci5IV//W20tt3DYcp
wOwvIZT8a46YWKw0casSx7mFRLvN7hAeEz8G/P2YJChQ88q+bY6/v5cfy3wbNRdONyIPaG/gh0hL
88d7gV6J4BVL7zGkq+a9ZS6Obe2h66Bp7teG0PnvxvnXC8IhpHAAQBSACzqdP16wwK4Kyr2ZPLRz
zUGRggHrz/0FAWjKml9X9u8f8Cf5ke0JN4N2bCiQKIAu+3Mhcy5zJ6370nv4tmNMEl25zaFOLK57
mJ0uGA+5SlZ9P0xiyXcVCG6WudBsDUa3It/zN1U568eZzh2RSqE3S2sU6WFKdD8VGhechyZ/Ee1D
eVpU+Hxsa3wGDMq+nqFlwCuQzrCwMkPB4UBoYcjtRnL4WMMK75LM/uAiPe6a0czWssRs9S0fZ30k
1k22CPLJeDr1s9Rpm/39sP78GnlxjomIHR0TNAmQZvzpNXqy7UEEjzeyK7adaf0aCKnOrYf7xQgG
5+qfX89FgMLc/ud5P9NP/ZloBBbmcPPt2JtT2eaR2bCzNhEyquk/Kq3B5oYiiIc8CwOpSecXSSEx
JVSixyy/OR1LBMnb2/ALDAD3NbQ0Hvn3D7j1cf5vF5L6LEpKTNQNlELblv//44BOyzpnenWLM8yG
NGQmv6p88eZpFszfLcFfL8WrQyUKHQIyfVQ1f7xUhVPXAgY4PTuFIpCTtqbmbLcVP37/VNaPFWi+
HYQGAiA2o0gewM7647Vqs5cJDprhJzOnTP1tWdke8pkEjqLa0skpGOsKxLWjbT/y4cpwFGKbYnVx
L+rZf84nk03wb+7rBBH5bsCpYTIEqI1jccHWFvzcxjRN+kUYfXZHvaIG2e1td95QEgOU36H5s1tr
Gu0xDE1qviEsmJUsFmZa2lvVJVEE0CAAxIWC4HllO9REzDssgdK0OVuIWdzmJpkzoOa4F9i0wj50
CC+Qnuncdup2X5XDavcQN0ycKDbpHEqAGBFYjfDuwlOfsfBIksRtUldWO8O3lGMIlGcYvQyEu5kD
ITkjAfKzaldCvGaKfAucfIM/kxvBbpuiG2eKQ8z7ur2eUqDi62hOsrI5UkhZt/BkGtGKNc4aeEjl
TW0PDDehnzf4N6IrtyDTOO3MMJqo90QmGL4Vwk7XVwhJ1DhG1pAMlY+PFUJTp1JMy3GOD9QpwPoa
2dHxmxjfFWw4m5ffjlS8fBO3F3uvgoZLVgXZznhh0kXJ0ricAU5nR/oMZV4+C8LxUNx4Sx866jz3
TFjIF0AZwbbiQPU1PwxRyRLtThZDRTmYypBP9yPKsS6Ak2YMTTrBemgFqCb7LmxD5U/7tPUct31y
l3Bcmyf6IFunjdjUtL2bpu+mxnsCBOw5KUQJBIfhMurWsvK4sgiG/1xIibvgwvXmyX6z3HnpgxvK
eYm6R9s/L+x9XneGSYbOhgbzVPeSHv++xirCw9tptlf0RSBSYo8TEzIinojzC3jYK0DrGJ8BFUVU
giw/DDT92kya3dFBVW1698yqWOQuwf4QrbDKrytIalSEjCFC3GdrBX7bI1v69Kl3FVScJ+hkyhLA
KdH91/iPgvwWvy51vx2Gp6lRfo1Sa78sSCWxAYVGFMGv9qAE6i5tfG7DRt45mhCIDp84XJrgUW2M
nkOVuakbyTSdHt1lE9lYsik5Zs4ozjJTrOeVnsczKizNg689O55DV974KK2ZceuM+ilhUp9BksKx
h9Un4SGp8jU1M6wiQgvRtgBVjyNJOKUuu8ajS5lvTcFyRK7fu/KmTEHjlZK3a8IEyDGF2OdNNtyu
edmbe2KKfg+9QJTMWK/6JNXwaFuOutSOkV5WI1hkF2ZjDEAmPRubIdzJcArufSVb8AYq+5x1bbIr
JSZei1PXOzcJ24tgtavDguoCLsXKxS6pCJY6dvIawxy+8jwgT3zXczPAcJHI8qGReiwwilijJczd
g8zN5lEh9INHBaWjDvW3Jn2e5jX4WBq4O4ZiqJ6mwM72pt2bFyg+yyxqDENcOZQPD7rv6i9d7if3
FDWB8spehJ8tWlDkWZayHkY7l9lBLUDzLaDwD93oUAhhK9h1y4xrSbfx2N1qCuLEDxMZvGawSJdz
kBHDp852cmvfYE5C+pVVcoET6wZfgt71q52RGPqiwrED/pnV5/fzKIrNL6i5dLveauMkkM1HM+/U
1ew75mXnWdsMTRC8Izcap4tZD/O16RfjOXZRxkVWCAlJhd3vszVNiOCtK1YepPPK+DCpdvrS4kUC
38FaP0LdaGyQDgpY47p2zFxZKuhVVqMxRFqnYr7A8KVNI9NS2c1i+WzEpHrxiNSzuED6p1QXem71
wVaDfemW1RxRgX5xp+UTsOLkBiXYIRq7od9R8jSzKJ2r0YfS0GA/6Pf1jZKO/rComVjRpO0OvXEo
wGYUsZ+lcNmMQTgf6Zg3kbBLEO4UMCKY8v09TlzFPdzjHh2Kvk+fW7m0r3pWlR21mGrGiYWeCfao
ZkknOKAWyMKb5Ro7czDdhTaUsrhex/xjXqk1ovlUvdRNtlH9R+s+xHXrXIHqjiGZJRdOVjsfu8Cb
r3L6EGOkKARz0aSHy2y0ZMpDerUBq7OotIrwozYItnZYthBHuXnXok/qFQc2eqhyaFn4Z73VyDvw
Q2BOJqmfbWzZjiNuJ8dcjd5HJPWfJ/L35xWthODYKlTh8rZKvywMyFGiMj/sCU+Xxx4AfoLld0sn
GUYhjItxPPfCQh1b4mMrSqFCP0O7Dd/FrMRTrpPmfVzH9cvABN+NfmNfOwAeYDR49q6d2/6RuNeI
3KkerwzdFW+r2dRHUcKFjGvK3DcSDj9n2cyOZOZZQJ0KaugZ+jYQL7s6PxbuoJ/BnKHakEMrs8xa
HHJPdB+oF7Z3YS31mbWU4WNV6fUy7fJ2P/tsuaTnVXZTO2Z/oQdnuqu7RD9pZIg+iWJkc7DbBary
UrF4qLXdWqIfLmftT+fZNIuGelJQH+GsOzvSdpCflGPC8xUbz6skkfp+tQP5HFDS+QDZuX/iwE+x
edT+9WoZPdgqLzuUYeJe0Xm3BEY6YbkLkEGF9ghG7rCmRnNX0Bq4w19HtTGIFfOgEe37oPrBSUn6
1/VKh85wCYCqoGpRNU+pWMOKPbua98IvgjOLXiTU6NW5DcZU0DHQxmcjscHGXS2us2ZhvFQzMfjO
Hyi1B1eFK0YoRyZyJPCMy1AlV5Oh0juqP+WNAav7pez1R/4mpQCdWS9dRQSTD35+M4c5sFBXWdlF
2MCyH4xkmGK8RsxrIEjDc2aPY3uUdomlc4i14KWTNDo4hCZUBHg4gYIP0EHrH+nDQ2ZdK9QQ1z4c
o0okWF8a4BAuF7R7GWvPnHp91SIDXR4sJNOm89ppq1sxO8Y9QlCZirEkxnlPhko/5Gk2Vnta0Yu8
rLKiyaAM1S5IzSSxjKM/dt36sAS1HuRxCz3MHdSOpmwKRq2ZcPIqqBVorGV9IpfYrYZkvKaKk3ex
GKwUWesVZgouY94VMMLE2sFBgJTRUyDoX3C1XQPNPqJV7yKHbqY1cKfNAcu/cO3ZrPOnVSyJDfdu
brHmvrDZ7MzzwKFTcWxxGdU7OXbu8BgauGSBDErLEKFQI0nRZICaPz9miPx6kS2d8r5ZLGM9TiTA
m5tga5tXSHLOdWxr+gvXfsl2il9sixMEFbeLHEfu2MMY66I3cDfNb8vF8MJVMPyws6sd9aOq2NBj
ynar27538qCHMJp78Nqwzm1YD8HatfFgLXa1d6yhlFeFpGscVTXlZ6hgkNIjUS00pPwBU7MaDdsG
QqI7XRcZ5VtIOBm06xQW9w6vD+lTqsu1dV6kWtEmHSBfRPZEV97r7f7GgLrrx1WeOF3kOwWqfAu1
xBcM9PTnMSQ0EQgj2MemSRCaT3EfGeyYEE5COAEzAEQOXRTpPSyGA3UpbodgyfC0o+HCBxqYSXP2
iU2oDby9VCUk5rS15hDqNcQ3uVfwx1z32jJGb3jG/bBKzvI2cD6m4/i2rjJ9TqV6S0OcgzGlmqrH
CcwJhpQJcqwcHiabhIe+eeCvl+VilzdaZMMB360wVq1aVeQDH1XQZd3qEbENb6e1hxQnfH3217Gv
PvVpAgOvKemopXDR6XwGkJjnbmoRLxlm5y7spHj0ATZpTJypQTEfmDAROL3ps9Wo4l6hDxDsO/Ti
r7qmbh6HtuvT/TAj2oM+K969kVHN4Tl2eC2EqLY8FG3iPkJ2s/ZhLxsMal3j2i5m59JWNFObtKOp
jhoA1tZ2Mn6sB384rrMNMdr0OYR3Zji23V5ZXnMDrnECUqmnJAq7yZxjrGPzGJtFGE4hSuFgWwFq
Ducd5nUznEDDelwTnX1OsIhsjzl9v51mUU7RuhT6hlOewz/zEBbJcuILbiF54NTJDoMfevFQK/mS
Z6n1RkVwPgAmCo+NGVYHX/n5nZGbiFtVnnw16+q5zEGopSRuB99O8g/NZPdN5CLn8EGYib4YbJEg
+wCNNYgzirZQv2weOjWpvEPBjEnCxW1OWnIxTlb2qZDCfyuS1HotLDFd4ceIB6hqm3NBKfuFpoBd
bHvajEp6brbXHn66xK1sjtskdD45xZakLygUcWrPdvfejIGR7UsPiaWIInfjnddunTVxp7MZu8ly
bShi+lMOdb5kH9nMvXL3ulSd/S6l7DEkK7mHKC9RlY0LvhcPdo85IRflnmM2YcO0l1gzamKtIr2o
oNn9S5G1ybhQQphvHLyTxpEgmMYzoy9gU6vcOENJzX7e8AwHax0LFL0XQ9267py/D2OgOB7IPA/w
XUFpNYkrrmgp6ktUmKwy0ikhzdXcDeq9sPs5izvKn2OUjeX8qYfkpo8sSvK0QVFd/TzSTRsjOoUj
2kijuKB4ngLlwseWYN53xy+4tozJofJlf+ks5G/Qdd2k36GjYbh7o63AIiP96770XVl+8NU4x0Un
oH+aRmveDJNvPdL1C0LQSsRwkddPsjxC8Osv2P3qaT+3UkIqnkNCT71CCL4RcrKwM0w2hOCC4pXa
Q5mG+QBShkkUO7KSuVNgtzd6tHiqIs4LgjSM90hj4dwtbWYTU6Obtr7WkCSLWzSbp25HVpEUbGmh
16DOo60hLZejYeKY4Nx6g0iCqLDaTHwsgbMadTwawZwnBxp5xWxeF7LxmjAm254dhQ2DrLoBft1k
ustO0lfb/ClBmTvLrh6XpCpwoEgo6WBFRwKm7vCrADEZzcDPw+GgBwXnG96i06S7iaVCeweWkKh1
NM5tg5ZySqxWn6NlZFR/dm03j+4eiZ+sqvduSw/wMTFtekJHBYCrr3d6cQwzv8sHVfAeHAMYF6KJ
A7LUdJXg8DbWl8oI4f5r1eX1gqSPnPEU0a4tH09FZENtjRDkT7aSrW0ls7oM0ZUmEwbHsPVnWIcr
wvNOYs7eEbz3ynprLZQBPgxqkpsHREABziCzTfLJ44hgO+5fUEgQLcohBJTzjZkjJufEQ9oNbYGD
E5riI10UN2/yd4Ezx1jtXETMlhr5GR4P0aEG9AdCBG4nquRR9K7K8KwFQJuJC3MY2qUBH5X1xDjk
Dml7UCrI2Y8N5BYKzH2vbUBmhO4qZMdcwowgKnCOWe9Xy6KoDo9UeLMYqNdQTtD369nJSvjfIIFC
ageI1lythH4BXPLSw+0WQ8JQQQp32tDZ+8sqnCP9yOpFBUP5bID6QSengRQXOQNrZw8Kpvps1mjk
0j0ypS72jdeFcofaFmJk0YoO7j1EpmH5iv6/CLN0vHNB7Z5Rn87QoU1EXNjecJ1b6G/slahwRh5D
GtQw2R7zcJ7885YQzkcfUC1ONNdTUR91b4KunAOF3BfQ7uKzWk10TBINRzryOEdR6xDr8tAhgTkT
IBjlngiUDDHJlesesQztq11SBfO7sSbzoiIrnVrrISiywt3B4a0/aTQ1ddTlI6lBvRq4Cpg6t+Se
cEKjYCDdYvycIhFDxYWI2q7jtZDpAf7YmBiHarACQEN2i3pNYjpNs3cWszuzkFn/gGa8Q8ESqYu0
iSkoZi4Zqr90N1XgmcPONt2hfwWSgQ1NpBU21zFYkxZPF8jc4J0obt2kZN5V5LTE4fDDB2eOJlH4
e7/wygsj7Rog9gNeByoYb1QFpMReBvj4tRvSKjN6eYRPwYvx59SIxBy0Z60q2zxGa8d5XwFSMDeS
8H4wzE1kDCUez1JQl3nZOydMgnCPH8r0xQBURfEQHuyVwTbcvZFcTvLezyu9RV0orJ0RwXgXGnHm
7J0tEsMFgVD9QzOJ5Br4Zvo51RYjH0zrDIwuwY63WHEVjxQU2mf8o4e7SZeSR4BeR9farxp2U7+C
RFG44YNF+dDfhXkznUO+dbLdBGbnX5NAZjl2i845q508j5GOcB/bJIXFbtfmq6c7Kwp98JEShjrM
gW5dInhZy40FSS3b2UM3QjYra4D7KJOF43nqaVBzXb0CU00h6XO7ITI2qOq1KsbieMGXB/UcPzIF
hEcsOAWGiEQ+CVWYXvm4eIsUIZIIibPuWgxquEptC7a46abKPwDQUE/T7PegofuapwSl4L85WiK/
VRGA37bGFvF2gRPUETH1kkVekYTAZIo2kzsO9BxEGOWSuxVVpS5aPaUQEhoB/u2EWWX7FdFXKhQu
MD/gLJXaoVr259TJem8nHZomvbt88Nktxsu5rzUaJu0YPHSuRl+tN1y3JSHIqAJVdnMtysS+DGRZ
+MCXUHuPtJWEl1hY2e9LmRUXMyJbd2AIkabJAvsjbJ2hpv+B62ycuV2uYx8PjWU3TEveRaUO+mQ/
yCwo2X+1KC9zy17cQ+9N7ouRSDXfULkqsIh1mmqJSlVZH7IQJEZUARC5wTi6MzfruoWkILRhW7TI
wVb7ysrlE54ZekK5hvMZexdvJ4VuUZSkY3Y7iYkytLCb5CYoK/Hagv5IIxxbPoiual513zSRzGpq
j4hmAOBKR6Z8qT+kxmSmxFYzPrZEHtd6gHbUUXd5q9PBONc5i3oHb96/Re2juejdFg6K9jFs0FRH
jMQMXqgYZz7TIPXekYIT+9kxu4dRL/Z50TW9Hef4Cm/RmlkB6akp8fhdF5x1QtbeDgd7AqcqC+cj
RlBj+QCLN9tpils7zVRHXUe4w57wxbqsl0aCWZysV5ks82uY9FakusGE0ukW+yoo0RoB87hzXKd/
Dgj3jxh3We8NyPhXkz9xIwOJFgBgxitcoOB60x84qrFn1QXDR4DT/Z0azAXKfN+YFutgvQtToyCi
sZD94zxAumkIOrELEOegimZcTa2t/5VT7NgFM4lK2yAVEc3Sal6MoHQecykcFAGp6p8rVVu06ECA
FkJ8Wgaq/xpVLOpB+p0DqqjGHb35ZPFfyWibSj1op2sc97bPZcsu3+HfCmZKt/CyAS/MS44oFIQL
JZpbZwHisxwnGw6JvRMNDjry3MTrNF/PAZgv/XOSzZP7ya1xoj7Lm6DqnThxtNmjgTW6Di4YLGxQ
NvTawG3koZV55g5AoLUSNgYm2lq68LQ5nw/LTBUz8uzZPaDBMQVvXl33bCqtKsq5ZB9zpenuiPPA
T+wM5JJSgDYO2C9g0oTxoL0WONosGuD1jgtEVarmi9kai48aNmV9HwyimpYCOaY1SwtQTCpNNnA7
cxDZp2Oap6vZ3o8i6ElhMjF7Wr9goZWglkyDOCDvg8qUzflNnjcd1lbdhDSutTeVGLr2fSjW0UKx
IE9VtsRT4xCSRauS7AxnCfTNPIypWG9P4nipGZZHmc6j3/5rMNLVdiMEIgr+DYy+782XRt+RMF/m
CzZuHiImGNKMh9+3537skNM1BAGCjMuGOaBNDjvzx64hpbKgN2EvfKkatTU0sGfa4BDCrTWN8s6X
zgAkbTSRpIplltOi+5sb+LG9vd0AQAHIu8jc0iWkKfTjDWTuAjcqzfzPxekGqhPypCrCkhlnNPTF
Tp3Sf6Tm8F+5TfxgY/H03/C2+B9oWxFATPpucvwi57D7Un6cPuov3ytAnP7mm5SD72JMgWEFckz+
1t7ygNucpBxQMPoDaQ/I0CeJh43j9pdlRfgHlSNQrUAxXJ9j3P63moMI/nBgd7igDFzEgWgP/xM1
B7ixTJXv+sxoZW8QCTA/RIc0+X9GLhT5KDHqCduzBUzva5/3tWIDQ40wmteqiWdfV/1Btctd2djr
VgYdY9P0w00LGBsh+M55hC6X9Zqgp0yiUhcedExz+jKjzc42hvsUwuF0zNP+rsa4Gjhm+YY+RLAT
A54YdRp22Cqa9J7nkGoRg5idJZWLfi7iDVfz3K83Ze72MDMHcz3zUZJljyTeu2CFFruhobYBkI2m
zJY7I4agL+miYFBX0U8zZjc/TtycHQloL+f+miXnjaH7hzpMnQtgGW+53xqvWVkZT2lbe4S3c30c
Qjvdw0QTkQo6dUsUFuyqubsfg/SzaxQ8JAFyZEn73rGX4hCGhdwhWwz8BSDP0UyLPxWVMWDUiFPt
aowg9+RWbIBtrw7tytXlaN97kHGjzO+vIYGJaLDt+8wKnpJxuCbCqSOJM9fUrvh6YPwdISCJ2h4l
DP5TXTVLdeUE6hUbajterX6+KJb0LfQogbXNGJVC3KPN+9YiVR/5TfOIpuL6oQDyvFOYFu4wcxwQ
q0GMBjP1mCn4NItkn/hUPAlXtlugI+/y1ZSPxdFfffNWFIZx6MeieUy7sHxBg8N5sWYEr0RdIsWL
cjXx+qao2vdtJE2y6lXd0Zhe2b2Nix546sfGsfSTCvuRWIfcPUbIFilPm+R9cs+SYA2iwO3bW04e
/eoUwZPXZQ19Kp0drW6hMZSQa6zYAJ2FSK9RBA+ey1UZYBrF9EzinF448Kv82E+76t4Ok+GTYYL6
jWmWifueUv1NlbWSorYtUdjEdnfdl7J+FIZFe0HXGo2lRjx0ZR8eIH+BPBbSoxftoe2YjdlO4h1M
xW1uw6NuhSqQu7RoDWULkQOdcagHIyVC25qHS0xX++EwacN99sH9XjqVZ745PDjNTSrVVZYT87uM
ZXOwAk2DVsyLeTktaPufN7npRq6b9wu6Ve6KuYimEPznEvrTNZpwRBhp7RT70s+ERjMLSd8qt07Q
k3+00f939vAfDoP/6sT4H7jRU5wG/PNveuMvGz2Ug0Z//Nx8v9Gf/ubbRk8jgZ1eBCGH8smC6N8b
vWWGf7DNAqaECBqyrXNef9vpHesPMKWoTHkABIAdfqfbIxABQjwmBPsIxtjnS/7JTv+VH/zdRo8D
QBBgjhCii4BMEKCnH2MGdNGVCX3JuCQLavPwgF5QsAyvegydWl/kZuXTuC3CAD/SI8JgXuZeibCs
gKFUSJn4OBc1i6NYaOTjhbiuDSpw7Njk9psoFiAInXXHocj7OTkWQeZm2ZWbTiN56MpvsUMFPM+1
ninDsLOlUTpUwyyvcCcmo6LhGPhGJANjiulO0Jq4ABYlaBCLqcwWUq1kND/Ytd5o/l5Pj+QR0vJm
ZB046eTfBxLB0PA2y/r9REkBUEaFtmcVu0NN374cNCzpCOXFZOP2NS0i11/nwv9fNSexq4+fq6ze
ZV2vs0/99ytg49oSm/zXy+bli66a+j/9zV/xkfUHuREns2AdeKwdwq2/4iPxh7OBY4EAQsHCLYMr
/bVsiKqszUjH9llSjvCJncC09fJ//y/H/gPgHF4pDtI2WEQ4/0juagvlv1s19ga3Zs1wh1zE+YVQ
HFjjAGU7QMckoAZZSRlwzHNifzcm/4Epva29764CdBlwpYVcVCAIwYgVf1ybyQCHAYhNcjbgMIyc
O0lLFMxJ81b3yIEimi3OkRsv9A7VCfXh99fe3tcvF8fgBkkehu1XvCWeVugTF0GIdgU2uJAdu2k3
zth3Va5ZPFAjaT6m8BIgVtWZ2FG9yr7M8Jnqvac9sSs3t6ZlyKHtj0EZi9ZoLzBUkbfYSmwyMSXS
//2i1b5DCvh66PzkofLKaff/8BCA3EILTR+XifTTCJra2aq4awjscLYpdOCCUBmVc5750wK5yKR1
AbtH7I2KwMcyN1pNiPQeohCoBPZUOe682p7vGhL6yBzX7BiGEnXJoCjPZ8RHDgHdsSdUvfrDUq8o
FuJhkh1//ww/JnXu10lAOgDyGlSG7/3s8ANRCtsRxGjPMqGmnTbXMpop1qAxmP/5+ytxsP3yxkEP
cwxgRIVdy0+D5Y7ArpTFlUaBy8PSt7w8L2gvdC/ae6qEf6fJ89Mi+vpk+GTSSmSK22Baf5zettVR
eDBKrpdm+p4dharhkIb/DIO9XYUsxoE1CFnCFj8LZISa7aKcjOBM21N2DBg1JcIMCl/w9Pvh+ypx
99NydQHrszFt+8Ivm0KecmpPzMEzm47g+ep3NggN5gytj2m3VBsz15IetqZNXzwsoxtcKfRq0ES3
kgeJsOglCU57rxeanWhHux06+5uD+miJ9SwF5nPRlPVyzJibz2Pq14jzr6ZjUB+ZVg1S7f+wd2bb
cSPXtv0i1EDfPN5Etkwy2YqNXmKQlAQgAn0TaL7+TKiq7JLPOK7rd7942K6imKQyA7H3WmsuvslU
u/bOwoF37Gy/exn9JTv++x/yd/zVLz8lhXM8Qb0A4ojPrWbdgvwlByJskbOKb6fjCHgCggRbbxLQ
3cmAvbGvFNhW36l+THlrbD2FAMubVx7zQuIJsOp+zxINnVtlI0tpRGSKPMwXixjPxYtm92swFsWL
1/g7TC/2oxUVDdIq5qG49UX+ZJsKN+vCM6mntvgLqxZ7W3LdPqhkbxFR/8pxpo5+73m3yUBDPXyw
6szTJT0WtbB3DjxAsshsgSsvIzBku9ahc6rwqRWePElDFtvSalL2Y4n4hLvqx0WnkpNbL/q2RjBu
Nuhx7nURNlRvC9/b1Rpp1HfpM/IHv4IIZOGkVm2l0GXLOG9KgtBkwG7Bic3fwE93XIdSkKSqdw6e
cFk+Sz9lWFO1vzWCxb33Usd8qoeueAmSlIHRSunGVWY0zzFJUGqYqQd3NlWZTq9BWKptUNjtkVLx
/CRnOV0vhO9ufcpJtn2YEWR0imy8Hfqy+QDD7b1j2dwZ2JjiVKjvhjLCG6PMja2bZMTWAyyShc+r
9q1mp+zoRMgMW5KoBbhyunYJzrYGQ3V5MGt5vf4+txXo0ZhmZ2MDA7zbWIXz5qU4UdwpNU+JAqyI
2Xf+YuSqh+UL6vdiYZrK1z0iQXeeLzHSv3NAwQtPWOCc91b43Z3k91SeQPeDjifE9aRcTMBICa3O
1WZoHOe9atpqr1Ig7U49hcUGyav9gqgxYG2fRv5qJuoQpyo5jvNAkYtzbwt6fzjb9KnHJrWZqdQJ
SXna35yWv/MWUel+bvObTHhpbIxabXWSD9tBqHaTFv0Qt6Z5VdsSm2biurRtTMljKalYS/yvrEfN
I1hA80FYC7pi61MDoN7tAs/t2KJAGNKPnntA2nunba3rYBrGq9JTJPD1MsWF6SSbQTbY/bQp0MmN
lCMKX5lVlNhIZMXiEib9gX1/SVVOKN6MOp15MZPYp7ZyKaHB0rGBBKd5c+kx2PIYUvssCX1qicYs
2xKZsA9t1xlnb6mqawxBJjlBb36H8m7eUwAUhBuK06lqQZVnrYEKyjHVWc15ni33lJZTfrRIfB4D
ZvWDb8yVqaizsiFC72zm5g30vmaz4LZgqSoRK7WbvEphDd+I4M2vjm7HK4x3+qR01G90UrvXrWlg
o+yViD1h6tOA2eLWmKFxDjmuJ8yBMuisU5lFwdql0tCYU5gJ7H9jmb642iz3jmmzMldJvXPzyo3l
POC+YXF0sPymvAZZ020QL9bRhP8JUUBRLuFPzVVUsxzyq4FdqB92eBtMSsiknn/onsTehXR8vhU1
l4IFft2mrTC10OsSbrOEJ4e14FawzaHemXq0d/zE7VWAeWs34kve2ilguKU3u5cFrsWtzQf1Mmdm
Q/xBQM0kfVDp74QXx21EpchxlrL9TJE9936VBc8pjgJQG4H1ZJjcL/KqTm+VorGU1D57iQo5xk8i
yav7STAaGDp3cLjVQ564zauUjtoqE/9bZnAvNLx6plzEck6j26h9nUTDM7mA/NQgfn37ifMmXcbZ
0/JDNjXXLz+nNGqJWMzMs1PjBYGqHWDFOdDNGFix71AEJDHS7qJW85OrLL3F1jhuvcGxd02/2Ds0
nOR2CWrRbVDf+Ro7yruXhGUlLl+HV6IGdHSte34kw0fo6p1gSei1kt7Ogfh6a3EwxPDOUXh6ezmS
FaFSJBjwB5O/jGvh01HPLHmlAfxtLCedf3AH1s8Z0v7OqezmSs6IDuzaXftgmUVzEKXhnTH7Gw8z
3yDdYijgeiGChpc9p97XUXhodcJP+wfgaPw3lQwPrWk32xb0w6sZAnRXFjOvbqpDJ1lyEsMwnbM3
mYe+4VCw2sG5aKdx93jup1OBcyDWuUz3FR0Nu6ocnizBon/seyKqavR2QWbSl1Xi+ESe1wf8NXN6
4NcfqM/WDZv0uu2KRvNu9voNNKFh3gCZNretY2O3jdh+Ykef5i7B9mG76YX8Bnj208/H+38H1r8Z
WFlKOFy8/++B9fJdv38jjfcXMPPvX/LnmseiaZpLH4PaH3v7f8yr1npl/3NAZRlkBkRWfRtypxWs
mMo/BlSH2ZVtELcrLsRUwRI6+w94zCyLfr3Nm5hb12/DvZopemXi/XpPS3vkMnR05yYQXfA8j653
mh3LaDfegug6p0XTcF+s2JhHjbWprEbvqDfvdkhw+WGwu+aa03mwX710UQDx8zY9NyQn3Nium4mm
4dadn3FR6NdeFe22TygjTPGoTnGksWJvajSD7QQvWB/Q2a2Hwemqt1ILfbu0tNSj3JWICWppg4U1
Tjvus8IlRsgDmRNDaXrq6rk/+BEvEUqfpAsTMyQkfGN2pjs01MDfs7Mdk2PkWsuwXQXLDznk9Nnl
s1LfmsBoaHPzdLEZx2K6FYJQ3Hqx42cvcKJgO8THHJyquXXpOKAHoT7gruefOp1X21e0ucy0DeH8
OiUsXQnYFvNkXIW8wApnNw2MoOWKgrtFWFf3kSuTh0UqfdvkQAUljfdbwmq0Ioqu0gc5wnfG/F42
sWQETY6YHKe7NhxUuSUjPvU1XF/7S1/XfbDU21GYVd8cheVlw4HcY+IEhxDiScIQnpmLuZ1QOkrc
mpQYXDhHi9JiltbGiZx7NWAuThrW1BKhEN0FfC4M0ukF2qnbOQ9alTDn2VSymvMyQdeBajS7O9J9
WQvup0raYl+HNa4PDF6OTxuOQYH1rbBmY69FZXVjTGrGsfllDviYrjvToJAQW7dPeMXsRkucbeAg
Ytu4nV7fOMFypL+J/I/xk6FJ5w6Qxau+H4bavFhzIXu21lxQ9LgUGzXaY2e9JiK17eVtylaP+Ld+
bPqCMhI8Obm4/++BV/ZZP//Ngcd6bF0n/d8H3inPcZdk3V+PvD++6I8jLwx+Q+tGZma5YqFgrvuC
P1Z0kfUbvjmfgRvxcF1ss7375wmISMkpyWILoZxw9D9PQDbbYKtItXJgraKj/Z+cgBgOfj0BUeHt
wInW5DrGLgcGwa8nYOZnLjU4XXo1NVaQbca6QkaRs3+uOR06MgmWu11NbI+1apgzexJfIjZ16E3b
pEOAO7YYuEUcVrl/tTD5iV2uqxXcYprTPZ+Owj1Yku3xvQJ2RdMMi35CFQ7+7xmPASlEu9PX+ci8
uGHdNdibgRnIXbv2fDBFfF42HaaV02ItvbspZRXt6DN32p0GeZLGztrk2XWi1tjCjOYjknPwyfyo
Ge4oHMNZwQobN38PqzL0bG+Lb9C1ryO7T7ddVPg3o0uJTaEH9Cvb2HOlZtTgkmTi3Pat7LGmq/6e
Sa2/gOgqHgppTOUOkr6RxjJcY0ilZyaYlWT9kHu1Pqy2xJ1FGoTyTj+6sus2O1tpeJgym8EwrbJq
75XMzKS/FL/M0VbWdvJEs3f7wH7JIyKY6FP5o2VPPs0o7tdEz7irqxn03+I4d4MtKaJATMDba9+l
Po4ir/SBPc2Zv5lwYN45gQF8phwfPHMkqpJT7bKppyD99GkSPrhB5cRtUKqzVRT457nwY2oC9A5c
OEtuOpKSlzEtEYD7YRmuzXHX2BWJ57otfkgoUHut3HnfeVkYJ23QPbA3+PR4bGwtYYnYN5hy/I7/
SL3lJXIN0qVBUcZ17l3pEVx1gCfsUbYcsc4UTWeHpO5d1uF+ocP9Q9pO+u5V/rhdkumcrwZm4lzo
0bZwN2jQxr2upuIxb1URlyrvLvQBpXHPbyQWkaKJURIRmdQQ01/VfVHTIjZuZ09MGCSx68lj6ePx
Sg0gw1tTi+RpQTYpNjnR3SGWZRXxxzJxYKyprbOTNubVbA7fcv59FiVkawJd0vA0T4LmLkwr91ww
NZ3lQgoeJstycQ2nB+2tjYOCZ3VYaAF8IFBok+0Y+mvmUPc8E5xB4Hb3Fm/7m2pyljfd4rfcGf3a
aSZRWWtX5ajxXBq2DdPNYZAi2RvNcPahWMHP9W+07poA6yCLE3BQeARosjmiJhPU4ams6eDD7DcI
8KT+0j8bZHhT0k1hNpt7QeBKR9Oma8rXeRzkHV67W4MCIGumdCjK3QerMfNdGdafXR0Ep0JWzxCD
UIEwjBYE+Pcqs6mZKzKClgBU43L9m5q/EWiiJsLqa3aT5os7RFj55kgc61EbNyOy304MdP5K033j
MOxu7bqY9kaHVTNXCVcuDMPPro9+NTHVbgvRmsRm2ZFJ4yoQVDnR8/CmA9HshqBoD7D/7ZPsrqCS
X/cFVjemK5x4JPhEl2FzishauQW+A0n+fayzvSIyjsFQdg/4KfL7OvSSk4aEQ7meck4wTab7YsqX
Q9kre1vXdUsR2+TfuK2+ghU0nrCxC0WoqxvvRxfzOI/5owEs+TK6VlryAYOsOJqsOww3j7aN1dry
jri3U1yDuLkUdPNUDfRU31+iJ+ng8XZtLhhpmIm72QmzW+A87wAl3RM+RNYEmfXu15oBB6BK/7Vr
+ZFXBXJLdNo+J3lZ7E3yWNvaTHKEdUqNcxKzdzPHLt6HVbKrkL5jdp9flwF3uRacz3rgPZjN0/w1
mieKUQvG7semnR5L0wd3jGh4WxWpywAZ5UN9l3jCOrFKh6FQg6mtN7mn6dJZZHXCyi9obIS7sq2I
iD9QVfyjrswxTuzJ2o9pmA8bxCUEUcNng1STLSKl72YolmAVBg+SAHZ5g/QIQ3xo94StGQ35iJc1
6OHhmf6dznKPsy5/BjHSgWeL0XwqQ7KVSl05gI1L2SDf0jteDRu2P+FRDaFcrie39e8nHtiPtPPw
EVEjb71T22vvtQObd5UuBdtFOg69j553fxZbcPXSmKk6cDejXwcPTW6QpBaW2V5VthleNTPm8D6S
JYnNpj+R40huYbrlj5D58RDDkQkOqRK8caNlTN/q0O12rDuLo5Ul6TtahQlfImwxNidz74LSbK2M
6Fod+JtlHMRJ1yGfD0drYhbTYtzXHO0/sOYTdQKQPN70BBPvZvAd5jbw56ndLBYdaxvJTmFizl2G
F+z4zXvTmtkbz+Sk3IzFcNM5S3ErgG39oCyDulgums4DoGT9Yqh8uRRmcMJulX/nZu5/88rIyzZZ
irufPIDOd0nkZvRuapJgE6ZZ7g/zdsb/SxeT4Le4kTINnwc9e9csC/JvBKokFWq4cOAC19l4LxrX
f+Y5Eu2IACb7YZ5t8l0Ba4/YUkDzTqSXpk+VZZHLYZSI5wiHzt2E24R35Zwad5n0O2qanKJ9k7NQ
FyevE0y/MIUDNiZM8xExjW9u36gH4gSPeZePYOyXUpyUpQgtKja3a2VYc7s0TkMx99jBJ6cdWNAq
DZD/piZy9UY8fPxOqL35Grqu3peGJFVp0GwZbaaGmsGWXfkd2yYqrAjVG5+uOXe3c1sSQXKMkERB
MNftMYB69jVKphLCwyIGagMoo93KTDYzvvVCvlDjxTY0rJz+QbqrZ96YnObi93V+4jOXSYZIkyLx
2Z2aFU4Z7ZygNd9E1At3V2bgo7aWNrzDkLvZAzEP84AvPyAMPeAdIzYhMYClMgSZpot47Vm/nse+
ubJAbuFEcxlhNVGCHNLcJiD8GZN/oCLexCjuSxtzVVpGLovM+t4aun7beV50jV1nKDaBqJhMA1mf
uoD6702Rl+0b7ZR9sMmSobNiepmrV0W9R7nr3Wgmt46p4LvPBepGmGO9dWz/w03S6EuQlsU7acFq
76Sr7ZojXhSst1VlxLRHciLC1zARG83gJlrc4Kv22vxYMyYn1Md7awWqMzsfwchs3ZPsfCaNiFk/
LJzJ3TQtK13qFCHCAapjr4ZfIjxKVl9kQwSLoslOrXeCATbmf4+Apiv6ey/qyXlIgP9vw8IFcpeY
48B7yezAbJSB9Y3NbUN4s6CL7AotTLxmUV9+mSFhd3sHXeE8dKxHtcRMv11aArDwfNRJJurOXIbs
tSmDSzLrbZXSqEyGD7PWQCoEwMm920dEzwKwI8jC1EwietiIEdwNQ+hchwbnCMFT1sMf7HVtTHVV
TVOyS95kTQCiY1mGY1GC12XmIcqT5NKxCNyN9iJONqb2A0yrfrvUTo5LzRyuLSPd+UNbfE+lja0W
DGnw3Ze0I250Rzeewg3yJfEC8eG7ldhrdBNQsG60dHHdusNNak/YtbhmdTRmeORTszaRLoxuV36r
zUiXm3b9j9pIc44WZ7ypRJO+5GLKnzKiRQcz86iosMRw3dZIKrzB/fCsWiiDickdsRgTaBuFQd1V
2wzHMIswvJR2ol5hlFnICmLUrM4zj+hBXdv+rhHLclaGVV+N2B6u+QlzCD1Z9imWrIdU0vdoWA35
u8gpT02e0Oynlpd6nkY2kbbVvidOE9yR3jO+W8Bn/7sW/H2R93dTsomP9t8Myf8vf/94L35ZC6L/
8iV/jsjub1z64PyvXlqMHP8sbDNCDLsBWzuQXTarOtT9f4zIPzeBARZLtHjXxxz8lxHZ/M22WTIC
NWF3TleS9Z+MyP8qwPOnrJg5FpT26hj+V8FfWlyAOsc1jjQ3upJWcqoHh8jt/kYY/1cHw/ptsCyv
KwI8LOw2f53DF6trZ71o4wiXznpSpGhw+ZrhbcEVuvgby8y/ehj4XpTOIL/bDkBGUIW/fi/+LmQX
aUccZ6uKbk2/1TfY72CpLHRe1n6R/R0BzbH+94/HlsHHes16hIpOk13HXwXxSXUe+4VWHLO5FQgJ
TdVfw3dJoGdArPDI7ozRM1tjx96bA6ksEpe0XR18ItnlofGSIfa0dik4nvCO1Bxhx6iasADMUWt+
lPDVIEF00YHoWHRA6c8OhT/bGK2nkiu8VdznKo8OOf7lL1bvl1c00dR72rqyi8BZenET6WFcTcr0
MDckerKkg/ffr35YcK/f4SUtz6ly22dEkBtzmLPdGORlPMDiOC6cjzcu9o0wTqUz3NvdUPzA1l3d
Ls4ov9hmJhHaRL73KHcna8UzgebP8WhWDKPN0tiHUJuokzRu7KyUcHjeO905sPrqQiKQRQrpmncz
T4xj7q9p/9YYj81MrIQLYCR8dsR29dmFCMn+UkyQYxaq0M1mZDnZhu7e7Oz2LVNGNKrtlDKzN3j5
RqDAbxH7kLm7Tsta7oMy4JE4Ct7nsZlSGLYxnaL8GNqgfpPA1F8kq4mHiABJGvOcjL5J7N0c6BG7
BJJvc0VPrMymfatDrnFwG9MPleahRwW8m9+aOclwPABJdR3QQHCeCQA/h/NC94vI2i3MAN57kr36
xiXBfgvP9yGdMjNGo54fUvT6XceV/I0mDL2vJrPfYxk2vM1U+cW3tijSQ1qmn3Mr620CifScROFA
QnTx0mLX8cvBE5DfNHmxvLiObdw7NGhdmwiVHQK4pYAfaNPYqkwKps4KvCsP4ZPAuXLUY9ntnDlT
16ZMhm9J5/cfypplvlsS5m+m9iy64lfQbVPhfzZ9Ho8k5i/lWgdLzeI306EL1VfumWEci4JKvkQd
8ayGZtODUdM+zoZ8Ipc2ljC2XTOmTYB7Wt2fJQMsoWz0ghi3hnwHNCn4l4OvjhicLYnvGXCN3zyI
Mbev/bS7o3R1tDaYWF3e2nx62HZo1uUYXaSlv09FYOy91uhv6E5ZPvq1R5e/We+jBnN0y04GuuTS
9w/4qI0YbNgDJOFsN3jLKx33zsVesCLY89Jd8F9w24j88bEsoyFOrEjv58K9L0fMGI6o7GOmsNq7
mx78xvxZ+hkLLVzxpJb8AQYctoYQj8BmIae7VUmhGIrtYVbxnDf0fYdjPk+nPDKpF4xT1uXmRhjk
lJ5VNzIqwDEcujHhF1E122HWnXxyWxkmPVq8nBD2n4K5T3eR1QXJql+28FEEFMmNx+J9bZIty8Oo
Qeu9ToZLGwNoUhsQQojGv81yYw73neyyhgtO0YPmVuOSIAV4a29Dnenk4jfwYTYVssJ4lwBSCEk5
+E2XniNhaNhLULm9N7sGrwO+shTcvShFiexnCfvZ2zeg0YJvAbMrbfQ9xQJED+iaax9VAQqQXF/U
qTdkafUY6SI7tGbJMVwVAQ4dkw1NIGZjhSHbYt6Mg+9cwTSk3nZcNAoR8kN08HoHSIItaLedJu9o
FwarzUnNhDiLJbKe7LRK8Hw06/8dCF88zvMwfvp2iWRPdzNbCWJ8pyoHSLcZXNL4iqnjVHdmeUXW
Ltr1xbCUcYGdmA97OFbnxnW5+wY6oEXd7yrsjBkYAIIKcdmZRBoApRGrFCL6CoiniJveKB+XjkaV
jVcaA9lWPRb3k+PW311kmGteSJbsFdzpcz0z521By+fprp3H6gREK7rNvcx/zwuStBQ0aHqNuqC4
N0YVAOACW1/G1DXxzzyjL34AN8qfHRMFKVfSp1+FQM5jUqTgyjq0RovDQ/kDn9t8+1+t5P9LK8HI
/m9vgRTHVeWvt8CfX/KnNrz6/F3To4okcCjcWi8lfwglFrIxtZ++ibfjD8njT6HECdCD+SpiY8FP
MYTX8KdUTKUvVEti/7+LL+F/cglEEeaC8hdHH65hj9eF39M2eT3/izVcYLPqJuWP1G5QJ9/4BMt7
hmIEQr8yz1WtQ3rsZBP0y3BQ9EoU5gv8RXKaqqyL7sku3B4D4hqJtHd5K9t6lHx0aMULHzOf/LpP
SaIsM2uI63ECSEM4B3Qqx+x8lMY4IjgQJbYLfSIEVnSMugt5bTTRMp9lyUcp43EWhXWJIC2nKy5V
2jzJjFpvdpeCrWNTA5z0X41Vah0rHcBGmVj5erK+lgWOkkJOfCo8T9lPqc82Jc5Sjq1NVIyEhWn7
inYjg9PIh3zh0ubn/vSwAPV4N2ub86DsO31DvyewEzvtOZFaPWQLfqPEzA/lpPMDdtwcz3BUZSe/
SJrgEpHrkXE3mzwQDQN/lr9q2f1PWdtYGyHTVeuuV9Vb/hTAYZ/wB4MJQBinpVzf2p4o3/pVNx9/
SujVqqaniKQEJH6K7N2qt3er8i69Bg1+VePFUgV+3CZNPZ2mai0XF63HDwpABB2fitWGAh8rP+AN
bUFaKb3zkxrtv7NatrmVtQIp4YviRE+Zh7GsnPzVOoDwNF3b/UgkL5Nu07NzbwGEat7qWyrZZvO+
8dXO5ggsDk6fo5VU3gTn7OdCpZPS4H4LlnBDA2xbbc2BJDGUpeIIDD7dwmgawr09jiMJDVnFsHV1
sp9t/H8rU6f2WAjk449AZOb7AuZ7rzw+jfv1crWDbD+/F/j07X3UFmySqql+tEhtnZn+89cKE9EG
g5k1xrWR9HR6EUnZ2m1wi5bfbgc7FTsoanTQECm2eNNYk6V3SZJTja6BNaVBG91OXoNXTbRDPJCM
vkqxLgSbyinUI01h60IjHbgMSaM6wSO3T30Bb5L+bvGVTwM0Q1qHog9RaHajc0dU7pD0jf0k8mw4
jW0R7MEYBRQws91/hHzwaY6esdVzuGxpd0Xq4BOQnaoADzsgxIki+sQPrWuM8u6VSr3wbR0qDrpL
fbHxOnIvJMgQ5juejzjyRfME47O9NKG5fOR9IbbshOdn8pXFUSw8mGPDMFld1AYMAF0b7ACrqbw0
HjVFm76SMtvYGkXU6zCUWqmovvhJ029GIypPQOiSl56LJxSKXuQPyq3tuMPIetB9cegrIMRtIFwe
364ysbU2Qzz3kxPtq5LlLycLmtr5Jztm8Pr6ti0ECTvfzL+XlppPzDtETFdUtp7miGBl/ynNzN1S
C4P7gLXjcW1CAi1lv0/j/EIXh4dslkTTlm1Y0Kpt4wA1Xp0YTVoP/t3YgZTj21LFMczt7xPnfy1T
f7cbAXP575+K6r3s3rtfDAQ/v+bP5Uj0GwM6feMR1TE/H37/eCxG7m++hQsAlxQhN7IIbC7+8A8Q
f1v9AxSORmwtfon4OA7pH2tNLqzLBh5n/9FzEYvrr89Fy+JPM6HFB+SqPV7puj75i9O9yRqbt/WA
dpWH0Eo9uPEtrsPDQuvkVZ403pHrOo3P1TjO38AAB9eeciFqhZY1PlTVQBNCVxvveZDDsiJ7d2GR
7zz5fLASnggYdJPODS5sjruHmcj0U9F58HYHnZ2KxLe+VrWgYUcG8ooN0o6W5eaDuUAeJyNskTXk
iGgCb2z5pCzMiDPcyDZjpbIfSTCrK8Ad5VkEDl4up0OC6cubyrOzOMoFrAdZpFeW7gBLZgW9QYVB
ZMc2kuCKgiAAtdhMb6saH1idh9E1nsM1M+xP9v1kDBEMZGXeWLhbb1hfGwQUKqfZk8jKD1ZlJ69W
lEUXy1B31uQPN8K2noD8IKP7EGjKBoYaI3zt/HDmGXhNMTPmW7q0Y7TAHo64xdJeksghAQ/npuWk
PHi5WX8beUZjoWaL22QtD96hUl8aV6LwTTlaAaqrPEZdj+/KHSH0BTOeKMseXiqkSFAo6XjfV9ny
Gc3j/Ap+yrlPgB8fgUm2F9+R073n88shg5LtYQMOZ5BbzUfhDNMWClqwrzUb6MBS/BjJhD6lyvyo
yxEcrnKHb0bksD/2CGRE9Zm++JNLL9luoCER835VIj6Im0LVxckIjRPUGoVfqmJk121zaBrt/cDb
ixlE9hlgTXc80CvG0psG8TtqnBeeboZUVynkCmPnLHI41+4sn5M5i96C1R3NXaiG38foWpOhfIqE
m90sRPpvmP6AkTHnZi9ITN01AmP+6FZufYCnYkebsanMozflgdyoNR++zEF2kyQY4uYggMfIIB88
UBtu8SDrG3zQnaNXcrV5F7W8V6qk90UsFzf/HGg6uAjfz4+gmp3zKgIditqHVBYGqAZU0F3KpPbu
ob4sxymdIZMZ2jnbo7fW2lTJLQVW3ZNcnCiGoJ6fCgPBqRQrVbH0wovd1PZbGVn+TZO46kSXXn2U
Moc8VUAZ3I8uDuK8Hs92Orq8HZv2aJg9TJ+kf0+H0MTyPylrZ9cieG+c8bvXTMUpmXHWFHPhnapG
uPsAz9t2Dkr72XHVJ8bnOomNxLXfCFo8VdpZnrsOX/ViluZ9lfp+CTiG+iXKNeEsRsRoLqm2PCse
aTl6B7Ir74JE4SpysWd+giJJD6Xmi5Ily7+EmVnE2jG4wmhVnGXCX+LoOFwfB/iYIR1ej4HT9R/Y
q3S76ZX11FclasXoX1Vjcyip+oiZ9YuSziCp7h3Lyh88kR99FLIrXyzlCUINNJUaM+DAYfnWV1F2
Cqhr2qPzNltyvLAfy0k+MAK73xf4dyhsMo2XdDVG1p56hXE/fQlKnCm1De+Bv9AAR3yKiaDBO3hn
tNN+zP3mjEqFTyOK9l4vi4PooOHCvsmhu94jzutXQ4yQ4XzHupdm4hxLKzS7OB9NfSlN3X46Pfgv
FlJb0JnBAWTgtNM5KREuX0742gdzU0OiX3LcW8Fc0aU0YzPvKnUgwgHMf569IG715K8kGMqOEjHv
CFJ1jBDVQI4vivSXZJnZbecqAinF3ZhjrsvyTVS35pnbb30zg6zYWZbxKm1k9w1xRGeX5RH7Bb9h
b9WWfpwb2QvLH/OUm7CeuFc2G1uq6iOnx+ssqjS69yCmnbrOm4oNVOP+PusN0jkBIAXmn3cfuvuB
EH94Z3Z+0cc1NMyLDklihKIgz0dAzd/Bh46eI54alwUs/AsLzuy6WPTXCG3uyBNxiaFV6UuXuBlv
pVFed5K4Tj8b0XUxuO1dL0VzI82xeTZElgMmLeoddk2SURHEw8VO653XNc6LGgubjBQ/ZSvCChOt
tL8vQTLcjCh2767TrA8X4jivKZbQLzShYqtn2RXtHRklByiMUPXmhDy2JdI7y2IrAczSI9nRTI/m
wK++xCG1neeebOdkh+dwJfVsp5zspxPIkTcaF/LIcD10VXNYDiQ+hkOJI/akoqX+kg8g+K1a7ihq
Xe4UhuNdrTVb27k3F8hwRumCr532K9TiYunEvoqsRH0dG8IaWCdC4nI8bjM+4ucOW9gR5WWqNqpp
ozfl+9m2KEfzNRes6zmZ0pPo7e1s+97dMkjjsyZ2fFXT9L0HGtvdWlmZnzzXoBPNTbr7fB7DL8kY
ir1lNuZjqjPIg3h3DGC9ho8GHLSXdiZsRRj2E7mU439o+wXE2OQmh8kZre1Ccwt6PWGc0rR1vylx
DFB1VY1egQBaDjDcC5WZ9+v0wLNfyuRp8LiIbOQALzkunai/b5ImP1YpH2lscYFSrBxb2IOBCJsf
EXDhk85Tmw36aFxnsIthPxd3Wpfq2HvDGwBKtuvVyoEL2Vd/qN5/A+P8borhR5AvbzTdP5QWSDEa
F2u+X1OcWtByu7bJnuwmqa/qNAiedK3sZyXH8hNlZHppxf+wdybLcSNZFv2Vtt6jDINjWvQm5gjO
FEmR3MAoSsQMuGNyAF/fB6HKaiWrW9m1r0XKTClREQDcHe/ddwd+cKg8g6WeTvS5JxlzFf1JqlYN
3Z6OGi/wK0otPMewYcxNd5vadSdwlkyTyxEGKWZsYx/cqk5N3nPrRR89cUABPZvmwYG22cw0mCGt
o9rcExop5z20ofoqlcqoXyQHKLVXOGysMcp3CuOT8hQYCKNbndkbijxIgfFUnfom9V/cyVWvph/F
2W00JsWFn7hW84CmMYn2xQyNpFpjPoy5JFHpbvYdD4HWeHRVNLoMMciFZqyDzfZRYbexqQxz2jdh
Xe0Gr/0KOKtXzYiKiHBy9I2x+IrXkz54qSSIFiXZNX9z3IXEkK0xlD6ljbjEVoZxhmnATc0xN3/C
YtQ4UIs8VnNSbBOY/SfeICRPGmlMPgFSyLiypmt6WXXd8DShitGtJal+E+QNnprQQ44njH5vVeOE
U+NSbjmz3ZMN6zQXaXrMox2xVQTv1lF3IKNCrHOYHPuWcSO8VXFXzkm7QZEWH2cRd0diBqJTU9rp
qTMxXLFQ7RFDJC8ZC2CYTezWa++g1cEkEWmqGlKMBNtwi+c/zXVa1FsdCTlirYKWrosktE0e86EH
WmH6Y5d714zMD9Hje7aWucSnGqTHsb5j9eAFX1uzr/z2vRe+yt1H2DdUHOtUFSkJov+GNv8/0Cas
F9DA/5sFvn4r0g/sdtM/oZs/f+oPdBMI03KwVYCvbZ+btX+0cZYt/gaCaeLp81MVQ8P4PzRw00JA
DAF8AWjO4+8/0E37b67DP+jDUD9jn//SjPtTlhM0dGaztoVvnI9gh7ybZXz7SxfHi45sgb4fryvt
hNtB4+gIgEOk8Dr39XDHtG06ZSPn49Y0845SSQyPuWg5ltuwUl9/uXu3P0HV/6j68hbrwK79r/+0
Fs75r1jrOYGM7hWrNpMa2+OO/PptmD3IPEz6gZK2sq7jnJZw1fs1xtTjQJW2GrToX3zQmHTVlEGn
1iprQCkJIPYFk2S/+h52nXnDv5Fg0FoU1uPsGoG1nzw3+gF50xp3v//G9tLlfv7GJMjD42eIw/j+
U+6bSLHY9sKpu3ZGQJWNN87FI4qRwNlRnnFqDfDos03K6wcfVw+Lzyk3nX2JRYGFtXndfef8hFSV
GtLdEKmAFVVXJkwR/cbNobHXWXKLOPBUtiHnDuEe4RMs6wsyzd1xm7aGdwWnZyj3v7+qf34M2MSY
Pg/CY20454v+ZVFA2o+JfYBoXXVR+FTHUAFp6qiRVrLqx1taa1QBkVU8//5jP1EFOBh96g3oAjZr
kV+Wr/XLx7rmGAvZxtV1FczWNaS4/pogKjKwo+Tp95+0cCp+fWrLJwGQYEeI/wHmPp/WmQQanRXo
5nUgTfGmdE3PHHXBZK9ymWzRpRbz2jGnoF5njqvLv1o0n6QXXCgLxXahqkBg4XT49PEYp6So8+Eg
LCf3G+J/9y2Hu1vsiRFvcQgBE59MHv1eF+rcRdf+D5ywSYDHBeBy9JzGRACRkVKR+ZjZO420GQ4H
0/RDGoPcmAbxGWsQd4H83fHm/i9YJJ85Hcv395djg1g7ICiwpj8/KNPr0TK4kXFl9VH5lmIAG8NP
yzuKT3CLKj7pJM2/xUFIZtCsCNfFnDJdUyv7H0i45no9JbGPlWg2/EjRIHwfXOqm0+8fMZmLnx8y
+BeLCAANkyh25yeyi9fQSDZJ51wBy8soRPaPO8kebRlAa8doGqG3Mu+GcnL7Fbb5tEpWBfrfyH2x
4LWw8ct7BAyAuH6h4686K+sjMHW3kqDej+S9BJuIxFhIHQsYjOs3wHCUtdW1XtBiteDGMYNybE/O
cLI9JOWBXJDiHq38LfUWTN6i99U1zlIP3RmU9hZ82konm7NB9PO8MnWQXRYLls2QQpySBd9GIwHU
rc0EN1bWfApssoDhesHFrQUhn7PxXbaq+9KbBvC5LjufianqwV1s+wFDN53vI98AdKdbib6FZyg+
rZTx2i/4vJQtVrfomY+WCovv6SAR64Cx51/SM7w/LEg/Hmxg1gv6b+Evc6MQEW6FbtTOOo8JClBD
gmd0HKj1sEwSytZhpiDDG1ABxgzECncHXjW2XhMqzkit84vnsTQT1HGh/OLirL7vw8ywgb3L+S3w
6mYLWpNhLpMHqCIwh32zl8lHex6CzOeBSHUejozLnMRZJibTeXjSLHMUmDXloWJeQgjrMmZhwMLI
JTuPX/xIMxY/D2XEMp9xzqOahqFNLJbxjV4mOel5qJOdBzzOedgzOv546f0U3fX6LMEjVWQR5CU/
5XmtNkYfz8Ow4Siv3+2/a/n6n9K+Lu/IxsNkXc17YgC7iDy1lBl1Zhf1F9M3nGM2OVh59TyDiGAR
E/EGFv9BsKkiZNmEZecIjrxcxxgWFJ0V3aBbWUSG+eTrRaxShN2l91OKqH8KE3vehTuUOugV6RsX
8SKWXlTXFjTPcledFY6Yxy5yx5GUDQb4GEbhaxsxSSI0MQIJTcJeR0AbfgHBJqIqQNQUl/M6mF1O
zAqpS78uk8Zg/oUBYXvbpgbZw3WcBh8GesjU3Ji13REiF/TBtcvYITpVjt/5brauxlbN06FlvtYQ
uhInPvHR7TArpld4KO2mwisnJJQYVaxdGyPrtU9RXeybVKXGmsdqfzVkOVu4EHqQwfnPNG6I+UDK
hsdH9TUry7A8Ok3YFdsclvT93EOb2DGbsq2LBL0DfCY/YYa5j5pBVl94GTsnHHrtfNdLvsG27op4
3gbWOAOnZJPUV2VADtzWYKs0SAes/tQ4rltscHaM+41P0ihzQh+PlFU1Z878AzpXCH7FFyiZ1ZSJ
OsJFFQccabH/JIRPORsETNFmxloDd2fdyPA2i3Qm1g7hyDOG2hlGdBDKUBHJCAman4S+3FpTMtfH
JLV0vM1DkSwKW2IPFpwZopqKCY0ddUp4AbkbxmuD7/REojv7yL62ZhhRMKoHFEwPE2z6/tqTIWh0
hT/zFTZwvJJiojv5gZAwCGcXpUQcv+DfUyUnNZXFuGu1O6N06+LuQWS2++aOEcb+gcXiJQCevMZt
i80OX56EQnItHZW3ayyOtyk6kZdCayqLLM6GL9gP62+ySZzD4Os42gY5Jmpo+SP+HbeosxGq8GBd
k6HiiLu2c60HqyMpA/WG0QZg2ZMPNmaXWXpoiKIBucfU0r5JDT98qky1LM4sU+3eL1pIU+MkumAN
VY5nk+iKL1ajbrYueIOFT4CVrO6SU7LZBFY4Mrtsw8i+zRrS4e7tAOL8cRSZ7q+6sVuKT/DaWzc3
vHFbAx7pY13PMzQwG2ctAs785eKXr645n/heGKRfC7fiKnoF5LhK8jqf12E+sHVkATBwVzU+W77p
qQpi/owz1e6q5EZZYoKP78jE5HFDMOqvSiPB/x4oQRF3Y2KJu53wRFsODTbTmiviACHsY6mTu6p8
wkI0PAVDmuKTRiwC64IUpTddkWWxGhsYd043mu1FTJmbQWwgH/dLwNti31amda3CWL0I02akkIgk
tU81ziv9RQS3aNhMja8I6SEAGdUQt3WJoJre8yJ3b8e+JZ5AYZ2a47hUxu2B2J/yY5qxSdxCukJZ
Rx8QgCraU9LuIKGGXw0zKnelRqmNZoZjbmp0cp/i0nFBtkrmbly7sclzL7CxW+GWEz41mTHE28Ku
2CazETnhUVRo9n+UHMjTKbBYUlsS21gjmUtQyI7okGHLS0arC4wqsKaIwqJDjZo4iJ38RmWv8NvD
B2OiTMf6o2us73gWoSEqLcsfSH+z+afG0lpC/TSpu0fJYwH0w3h8N9cYeVyNk08oBoK9VeC3B1Fi
zn2Y9RLWmZtWOzM6wsz0qvJGcWl0BE9sE1WVw0U8aZmsA7ctkwcqkfa7SQ4rWlk/bRdjDBQtq1AP
geItMKkvTNms9Nmqwc0QJFKBTY+yIxOMfwyMHZQYv/eTEUn9jdk+ZqyF33rMB0gtvgO1ieZ906s2
3aZoF8g2sbvMuR1BeFCueXIJnJKDiRjOSkjSnKhucD9AUQsYH1TM6DDMLzk72rbYYms7NpuhgHu1
nwMcK1e5GGN/M0WEaazBNTz1lQgA6yFLmGWzHdLwibVetrdVyEh719syzHZBmWCPNPYvNthbYEGb
HPxHl0QqvdFk9AoiA4tguFdRG5KsE7OitzJ1eJo0DnAwUqfLoZk2MnFuSVcrvGM0LrkpiI6M+Cpv
DBzAypaYGrD9su+uCkZ9tJEhxgFtEmBHrEfTRJEo2PcTvHMEhVHiX52r0n+Pw/9iHE67RXn+GySl
rqof71363ne/TsR//tjfoRTfwvmbten5tkNTStP5DyjFd7CvpP82IYOJRW1PR/ILlIJlnw1/5o+x
9x9EMWH+jWE4VuK8ls8Es38JShHiExYgaF1pW00borvvmrSXf26LqEoY2tfpcKir2MLziPCeZK7C
tdt1z5OXfwtMBsUSN8otXXS4hp7YrsZxyjmgcrk2u+AhwDvxZBRdfjWicBmCJe/O8EBDGmdFehUV
SkbtP/UEyRBPNMMVK80NuLODplSFOxkajLA9vMHo7e8k7q8bmFkEgYkg31qKkJ8YvuaKChwjHYif
mJIjMMzy9nkoQqD0tGbP1zb5Rtk3z5Dmpij56zkOVGuIY81RDs2zFSRyPbuDQz6ja2zLyH8ic+Me
t7tvQ8PHe658Lmpgs7iDyEwa9xqQ4Q4pfLuyK67HkyMBk4169qwsXHULjVwbXF7F+5rpJobbaCuP
TRMcMQbvKAG5NQMladyVzgoTkQ87N8aV53Er66BpNyZOGqsCYwEQiviRS+A2mMGxTNt2QyUHScbk
OwxSMDUjVg65O5qxTKACqAugaA/l1Rpt+x1SrW67/CRqvWCVhsRVocNiJDlxCyRhxVu3s+a7uC7u
QnwCtkXLR1IRuheuwNoU+Mze9oov5EhcC/GKecxbavbIXwZtdfUxVYrXoNOQTBjhiKVR0MUrlFzv
UYFankDVh9BkKns2B29NhKNL5AXuAFhr1iYqtiYL2wdiBXP0DsyVUfzPOzljlqUD7p7Dwc4p6R8D
y3g4L5JUTUxshWo30mcdUJDdlUNA+oUZkkJsDVSc/EKW2d2Q8qXiLBdHZq5YHGcIB+u4HE9+iH/X
wEtgY3b8XQiX12lrwR+q8W70F5d6L/JoS3gZYk5GXY5D4zXr+WMMCYRB6RKsCp1+Q2PDs5/5XRa5
IxMoA/O3LiBZaaj5mXKRpVuMl21fzlemasN10zbP5+ddok9eDQwY153meuOEJUN2BI9eMaLp8eI5
mVb8wSZnVYOKU9ewOgOfpVIvewFG1vRYJPzWC4j0svgi7DzGUlgsXvfcLih9DxOdwFYr9onv6+ik
YRRfJQx3cdhqn31iLdeezxMOehZTwG4834xKsim0wV+VefmtRK2yjSh6Tujl3S2icYnAvY1OE2P5
e6J2JL5AmgxPpD40mFLu5tK2t01e47fTCG6pOfAd4qS9CFpj3MfgcpdIWFMKN/zDcgJz1wzdSYrN
KqYWNasMzjR1fZVfBTYblQwhcn8HZiJMd4qtyT5Be5HeDQla9WV7OdmMb5jVLzav0DF7CJAkU8Kr
MEset0jC/BQnZrUfmQZhsbFswxz46/xsjZLLN6Lq0sM8kCOEJVBJFdJlc2/OqxyXrnlXyybcM4DN
t3QG4Q6eZLHRBl735wWwrHC2+F0qZizwJ46xcGB/izmcD+fH3PXkK3cNywiWTrcd8P18k4uO0E24
VIzZGLj1lnGIQofTi6gqRmA8Aiv/gEngQDJg95gGu7l0unBtV1Z0Mpu+uqTrHK/d0d0HOvtm4IeJ
TSMpCVFuL6bw7Ih+No1D7LJPaziUlxNt1c73WGRV6VSXBolyWK9xfJGYBaWLw4G2iapC7MOkINwc
Y5DLyMKNDrGYt/Y7HETo+PHPs9vmqD1yEGgFg82YlibSHxc33SLmUIwtDjfNozP8PNxHvX2XYBa5
ny1MTCni7K0Uw7BGOiQXm7t0rXuLXeTL+oBJN7/4JA+dzyY7xLv3vGlp2gdYGcQyWF1y6zYsicYV
d/a06KkiA7EwGDqvHVTTkxol2ApZuXmNqxPYAbkRnhiRqOYfDKy5NRM74Hyv8Z/GQA+7hdve4rmK
CmhEjF27MQKXI3AZVfuFEd3aDEbxD1TFPojUh/L532Wfbdn0Etd/zhNhFOnOapr3wCSnsTKAiGrl
P5U15W9uJLeG7q99uLwrBw3TaUpHVAsGKm8LDclE6HuObeCqGg3o+3Mxv5KoVw4rHO8EjimB1RpE
jTfZNxtjgA0j8hANkmk/uDFxoW1AIsQViER/SrXJI3RMsIcViZ2i32YmVEocWrrbJBYeGjXGeJCa
GjIO8arJiZuHZtm0W4gHErs/RKQnGfVvhPrV31HTvYvUxI4gdsb8I1COMQNnGTNKWo5/fSCsq97R
tYyhXDVkq61lhmtdmYnB2MS8ijYMf6KrUNezsStwb2mvwdkDHwqpaMtDN82d8TzFYlgniOOKyygJ
nW7VNIXlrdVEtti1O3j2tI3RUBj3VU/5kPjewy+l2O1PXPzXscwnIHWpa4TH6J2i12TS8dmJuAgN
exZo9g5+OjHPnZOPNOfl4lTBQ9/UDsuKXSdSVvrvP/ezWvH8uSQA01QG2MKZn+opsG57CjvZHyx9
PuzYg06af6+0kTPbzz9+/2mfpg8/rxJYG1alRY5k8OnTZh0ToTZX/aGYWCBLJRBi8LCNoTD9vK5/
NwF/0QTYzPSY6fzfXcDVWzMVb9X3X1uAv//QHz0ANoBMHMjxMQXVPi5Y/9MDhBhuISPBfB7XbMvm
+f5Big3pDqg2Api0zE7tRYL8xzTV/1vAMrN8WOeLaT5/9C/YCn5esFRorNTFFN5kauudG4RfBliV
2WdNmeRE7sSWO6N/E9VlPGJIXVqEBscxXp2/3J7/ZWeKP484uN7FLjEwXZtvzjm37NxfPpCZEHKy
2ZsO45g1d7T4w9qDgfgX48BPCpjlU5idQideWL6WbX/aGZ3bmoMi6uyn6TnGmuourxuicDA04ZWr
F0dcrFuFyoz7Vvvj4+8vEr+0f7pMogzI9HDo4/g24UJF/uUy+34K0mHyuwNeY2COo15cYP3EPAxM
hSDI4DU7ZmNDKFLkl8ToRU4EOVamVICt6bhfiCLAVLWOgumqZTTF68gSxSqYdY6WIufv4nsMuu0U
xgLcEWNerdyoXTzumal9UEPm904W5ARuB/MhES5EG0SYp9JzFRFOatpHQ8lIWsYY9lGaIpfBuwpn
P1ON1gOtrLxuNDRFm8C+287BtpWyQL6h3EXqiixn+kjaxTcfJ6enouf935LcTk2BFKaJ0gDWJB7O
UErM+jVJJ/lixSY/qMc0vGzV8vL3vOg+HPyy2wytBB3kVqFfiC2Tn41wOcFFmrBvahV/Kdzn1H4A
BKYuGWGduWquLmsRYmZUxDaWYT5u8zXpwDiv+Bpfqw5L2RYq39XsjMRMLc62DvqSU97b6q4tO7xx
ewh8nsLV/VytWk43PBGNMjyBWntfeDq44raonyrbLdY9bKf3qaZein2ailRX02PSRfULUVU8GSUr
8+BpikJ8P6KTAyILrcZIDxT804fu5fRogmE/TmbTfvXqILiMmBofVdxZD0xt26/ZOQKrruH9lYQD
EjwKD3olSmr1lUepB5e3gHsnMdTVFX69NdS4e+kl4aq3Ynwh7bp5B/gJMbtASU9fZONISXwszD3R
q3fykqfHwOioqNK+ONZU39eTv5jL9xlQZkticoVGCJKuXFIROsIc0Q1R0kMIzO9jytWdh/fMtTB9
d12QW/kjhw0FgRhf6rJYdK+DVb9CexueIhTdVwTK8k9hawKHeyk9R644ZDh/HeXLZjeUe3Nu5wXa
jq0nlpY6RHI55DlLcUiq4YeVp9N+Sm1xEwuexNkzWZDQu0EGg1lWIXvuK27Rb35ByTTqKMs2HQr7
ChuTiHx1M1Lv5EfMV5VOpkdbI1EliTiHLop9spFXHQIfz3pIRao3SUyXdjYrZoxvHnAc5VYvS7RA
CvYDPX6+m8+Nr5p5EsKrp72wWP9ov+QLRVd0KtDCaoM6LUmb8iYOPnA6hw7BHAmbaGZQ9jFp3VfT
ntSzTRTtU2yzNle2kad726yDjRAkpUX+8KPDvOpaZi6LcrSxg0l4UB6hujuIUvIGjqm4CTvt3vRT
ZD1UaStfegR9r0aHdPrczjQ2USJO6U4XmWO4X8YABTNa94DpT6VJ9wDXRSsHxZ8JX5gDgXNxwOXF
sa1b456o4gofnTSbr3QwtV9la+T3U91ZNJ/YrK4tRnanscDP1dNmeuhqFALrMRrTvTumzTvRB0tu
c5n3UOPAdp4tOKaXmTkxUPFsjIQ6z44D+2uQh3irvAz4CnTvadOLl9SqypycdGeuxCHtZqPaUlkx
rZgUps4nDZ9U3Dv5RDwQfsmPVjAt4UA9Vm8WcawbBRVxxzp0zVWHVhI6H1Ti3dBX130dwkpjhVHH
57d4eRt3tVncG25/LfCM5dp9925uXM5Of3Rg38VfIje6Lil6ERywiWLk5MfSzh9bV1jbvoj6bS+m
b2mA/bwY+u941qMBqGICRUVyTGaPwZnVy8u6HPQWGzIE81HcfSe9V23jtCUIV0W7QjfWaZzzEISj
8UG4XRx2ZIyzwyymKyPERprs5ujkZcHJyKVC762INZVhpI7CNgsIzyOxrCbjtDLNhxq/o+IjljMG
ZiRT+vu+FaQLiOp+qvx0y5Q+vMiSWF61XqZ3XsKGVVlpXaRThKQhDKAFTou/t4UI06yMgT4NyT39
XMBwCL9r6WCnNVQ4ZyemDyhglMSYuWl46GPrC3MY2mbQkkurCp1ia3Pv31uptUcfGDLBK2ee4Spm
VHGwZeqTH0eubR01l31rY8mH/fox1qG1oS7wcl5hngKCb9+dWvf72I1553UqDXZDwmsOi59um1V4
CTguiW1Wl7fE1/fJyETKyOAZjq+BC+JBYPV4USFEJJ0hz19IFK79tTd6057c5VSD7gHdhG6QAOcI
pojSUXdUZ8FO9K7jHyXnK2ZUHCK49eUSAA7ZaH0lgM8u9BzNW+zW7KM9SiCNJGFXtZAmcoW1Eytw
6iz3JL1mfJy1kwGBYaERtNVBFxtnMOqT1XjzG1Yc7pHp+vxAgmwdo4gMD+Pshseyj6bbNHfmzRD1
6gTjmzgKu4A14eUk/uk437YwdO78VuQUB5NFE9focmXKYKeModwaYTGvtOtMGxE62bPvxcw7zEnv
RDQhHCGZfqeSol71MTYjlsG7PDX1MU2dETByGDYxrmJPRRBb+yJlxRP8kRyDYYy2IbTPqxp+TopV
nXFfko9+bTH9Pk3obRFFuBiAbpWHfZOAx5pEs38Zjh1jKqFJG18Vi59pKZL8SiJrPMqkRKWZJsQ4
FnPkvPSZT/y672qEK7Yu2otkQs0D4JuZPyR6pmIjfAZPGzMjXmDG8QHGvdHsae7dF130pCLgYZ9d
ii5u30snQyljtWIgfMyqrNh9CQfTPOgkx3ER9U5Liz7CA4AmPHyrM6uGmaCXukCqO4IoF4B1qOpt
gLPBhTEWhFQQC5z5LL8yOTbO0FyGqiWloIEGR+Yu0SMHPNWidp2ltXsz2VF6mDEq+WZjmNeuG0l2
JM8GR8KlRDpb+8Pymw+Z21aYuxKbFFSy+46qCX52rG2imUxCVzDc5hT+qAqgL0mg2b3M/WUP5JQJ
fmTKaHPGf/wkxa0gke7NnKbGvVFLyeWmTrLryZsPNkxG3XVJkZdshDfKb6PsZ7lNXB7SOf9g6qkK
fxZfKkXZlVlT+x2/6wxwE6tH6uQyYrQ74oy3pQz1vow50yyc85Ui53sAB8wSuzjCaaoukVvPB2ES
KwW4yGHcMCaHAmCraJO4LS/3sMS9nyjQ/im1cSeMSyoNHGbldTyfv0Wonh1jCcuJlFoOZTwQP7qM
moTkCMqTUCnrlmOw+g5gXQ8bIwY8QsrGURkvA+EzLDktop7EMjBnTE2enaWMoFqbJQFLMT47Fww0
uP5+0Bvsx6d9TbH1AoMP98BpKX+Zhrz43VgcbZQvKyfG3ygox+kjmGS6x6YVyUqWhjCeNMbkE4bq
9qrGwuyY26G6+30T8ZnoSttg0dsTy4O9PM7Ly/Do1x6iscO8XmImD7FBHkIUchhSDqNBUZlq7oql
opkdVFwDD+a1ncharXTFze47968aGuszoPJziMW0yHexRGJc9efv0tcOodiZ6g4ipfLHrbV3b/wl
LCPuAKAnQUGYhNzZLsaWyY9rRGyt6xzmrn6NSW64N1AenFCbTReVluq574W4GVJ7fNRU3Lu/uHEL
Te4XruT5xuHcxMwN7Shkuk9fNvCD3B8Mpz0YqWMu9nHel0my0Uwi3G+MnlXHq4gFhrOt9ZB3oEAm
76lTXo31W0YYLCN8iqDff6lzy/nnL7VELAkwKdwZxD81vjFGkDYia8gEpQOoFoZOBMjXq8tZG4RH
YNey4Wiet9BQePFEJJQ/Z5LELj+hiJ7EQESbFurkFB6eXpFbf5dpQSAiiv9t2CkiWI2mVivVQaf7
/Td3/5eF6DO8BLygqXZA1D717G5vOBKtTHMYFe80NIWoeVQZTrt6Gjmd0ooQlMTxPwZ7Gg5p4EB3
s+y3IJNfYZBAk3AplwwXK+NelvXV0NjiZSCQ/Sqd0XGYZum82iJPxivCeKvhoiF87xh5QPYm6NYu
HdnQJUfJIQ5T98a00D01Y0m9WpThJQXkvKtGZ7qA4UGamuo1kyBOGFv0xv0QN94Xw/WnD6z7TXcZ
5+FLSHABLY3wqHt1XRz7ngMMNTw1O80yoDiegQCzCJnxDIxLTuJzrT5Ws7qrCrWcKeFStucU9GEJ
bC7M1PsinFxuSfGR17ljBSgzFTWoBeSAu9DwFM9GDK/OtYvXxulz79QVsz9cqkjH3KQUboIxouHb
Av0m5rqXDiO2g+NkvdNAHeuMVmy4ILSMdSTwd1BLNq3vzUV8zJfc2mhe/kdEQR9tzBbjujXuTBYM
CwyB7IvQFO13wPdR8jampm/MBBuOKFpI23EV1tuRQzhB1EQp748WzlLE2yNnJDOO7psjlqHuV1yl
oHxVlrtuXaNu1mXI6OvslRMkQn6bsj7fNWmX7vuB6srEkAhPgo6GIqm8/qlLi1cf9+j1PFryBe8k
J900UzrQVHLvwlwHKY7s3HxeOsZ9k9nO0eLFcZc7Q7qPcmZbMEy64ti5Qf02Tkb9JiaL2tAubChX
+OPsnC5obulEg0uYh8Wq1zT9XlG1Xwnsar+OI+k55shp1C29XZWEi2dHN+i1mItxwEZd97j8xoij
2oyupfKZv0FzuyPkrX86D6HsioBEdwnRMQUdlrTonjdNNfMG6JDlfbUzACVs5+V150OxRwTJadJF
FagzKfIBv8c3naCymT2y6GCw9bH4Q0Rw6h0REXdlUQ62dIcrl4nToUp4JyqpQOXIucPpNVxeoecR
qzsxFSxKWz3ryQ8uLQ3M0sokvIwt2ZxSRK+XXsyNa3iB7tGlues6qIYnhHu093oiNG9BgMKAdrPM
wYfQzYEQ6Gr+CNilMwkTs0Rch8ps9OW3rienWBMXeGMt0/BSJ94aCi0ODcZSOC/fehQhIFZAOlsD
wXd5Bo4ujtayVcflfDdxB99IwJJXV439bmzKzFshbWT+PKQgI8ssLh1NGvhkFOrOhDin13VGKXJ+
F8sqRlUB1jNd5E7AUqXoBddxGKECrHJ1hU9WU4yBDJyl4PK8DDF4ppCIK2Uext6Yrs5xek47qbsz
4lM5LJ8SZ7y1Z4GcqJIuuKis9IB5bbku0Llc9iTC4ewFPMCAitsgFJ0tgCO3fgHy5jSYCL8DENJJ
8tEE83Q1s93QmiFWI9htBAsLGB9uTZzL7pUUSEkpgEP6FEqyvvbHW9UPgHNVxyOOtUkC5cwVoQwl
Nzue2YJ1qIHg4M4C/+UmqUm9UW+JJgDOALjT2wo56ToeS/fGzj33CwWPiYOAN7Rfu6wBEZxFrp5n
RwCUuWRuvMNatLetyYCZSRa4jd0UR2MJpHLwFcFNtbaj0xmpMQLe5wGlRrOuZix/sM0D7FHYgWwd
i48/4zfnl+SYg91WdSKOhmn8MFH2Ui77Bo+vKCmWzolcP5dmCnTJgLA4QnOL7k0ImZcQN5gjQ4W5
DLpWPdcWGBoCVzC1fqmVdekkN4Og08KDteNwN+z2e12E9esYU+w0pgovtc85W2sUqvj4q+bdrJYJ
a5731vYsmEUFB1SRsaeX9aya5RhuiY65YEgHIhmmPjVv3vDjvESni5T41odkQb2pS5a3AA3aqxWw
JMTct997FdVviRXFNz6KRQaDy/rJBQ0AJ9Gq8LgcjHyL47m8DZZk0Zh4lnt8MUGRBK9JD1LPw/nd
wLyzWUJpkhvm9QvuBIg6GK648WPD5VWhwwDaBGUIMzP74TyFD0uGal5NJSxoh9eJl1kP0nOgU/Y8
SBQFxXEqmIrODjNk16aILZdngAOxfGlJppC7Zq4pzrWFRZ6IBzKEKJNlDj5n1oX9cM46jTjHnolH
lS8ExpJXgQvF+gwJDqgfjwGS+xPWk/hGj5SfLacJ5AWjzXd4GrNC6pHipKPZKdnYe9jKoKB1waaY
zKF+JbYCgJq0mCcnjWgVOgpnx4MsZwMub3nZs3jOx+yIIfwe5Gi6aGoRf6Wrn9AL2+XST7QjKFRD
ZlADaPOI8/98QNoKZDG0AzfT5HhLBvZRHjq8tbxB0uMxFJcwNO9HDV5mF2OZHiuGwCctC0DE5ahc
UoshNzj5zRzYOY8SK76BQdrWUSHvB6xrQKfnBnS6QiV1RUK99eAov//h49u57/jqWGHkbFyswikv
CXz71pYNJYdqZ8IcKzZZiuHbje1Xr8PgctfmhTFvBwlbZci5B11Blh06cPVMVYJzcT9OES9ls4bQ
bkN0ghRhcshqRTlBWjwV5DQg+ux54FOQz9glAqmff3vemHD3ecUYVt+8u5p3quSlciRLcLwdbWPa
lQlJvrWu2dApVWXsuxwyg8vKFtKf3dXspvBEvJmODKH+bmzzj17MtbdNWrLpzkCx38pXYdOZ6gb4
dsJzYNhIG0sxgASuWB/9ItOHPhAvcxNjPg2Qs8cIXW5hsfBhed0Hpy7q6p9Sn3+PKv+bvfNarhvJ
suivzAcMKmAyYebxekde8tKKLwjKEN4lPL5+FlSabolSS9H9PFFREaqSRNwLkzh5zt5r/2FUacD9
ZSP0r0eV+8+v4Q+x9t/+xj9sn8aca88/Bk46m7HZP+aUKIT/Mi1AuRhjIP/+c0wp4ODpjA7ncTdE
na+JQd/GlMIg1Z7dl24iVZyNhv/WmBKz6I97OqA9bD/4WLNbWBh/p9h+N1BLDL/ivvHtaxkKbc+e
cqiO+NhpS+CWHCWI2cHMEis/DOzh0ztqDel9NEznS4hE5k44iQV5rIDWYxvDU+Jo0ZFe39CQFuLS
3yhxJ9OfmGqP0BVrGpuLlppoucOg76sHnV21tsAdkVrZMfGimuBDvPzXjhl6FU9k6m6iOsz3mT9a
S4flfZmNRrDKs1TgG3LlBqsD2qnYa28TkJPkEui9f0qtsjzVLeaS0e6qg+mp/jM+hReRNe5n4dU6
ZoPCIZ2Vskllib4UMrP3rPevpJwyHBzccITiQzjXcRoZdeplITZcKO2acA9/gFbRbULmacpfKo9p
mlo6ZWtk3UbWadMuTJRZZy0MzScMnyfRWuXKYK9FRzDULyS2FpemraD1NfoTMEvvYZDDeB7YaqGX
9yioXXvd6SOUzy67FbFW7USrzGsQt2rfuha5S3EE76IjTZjNRXTlaekrr1iMayW5kxLF4bHKkBGl
hdZ9rBPH34++tDZJbhD2gLFnPcWu8cWiLVvRQFXFzjOjL2zVFK3IaHiWBvUqGh0yXMES4gvKUvfF
NNtkLZ045NwUT1mUPVUahwZciC8t7LsPfoOKx7Lo7okkwm9YzsgVpFXdXE530kCs4YFqmQYxg+bC
cj/fkQ9VV9sb18BJwrY8JdPObKuImFQHEAIiU5gBXWdt9c7ChA9vEfCfnRjBRRDxcEP27XT2ezZ1
4SSqU2hBK8H+MEiOYlHMYVXcEmqlxgWzreiOKWt6klk5nsLRtq5Mz4xp2fv9DUY1tcnrevjUgJOh
daET4NMmWvnm1TUxJUEvjG0GjuPE6IB6ROb1qfHdqYB60gef6dFpy7Qs5S40mpzYqLZ0jkbphaSj
NI6O04OCz1YerzFFU54Wk90xT3Tr9tEaQK/S8BvNDa/HaiQVljAAMwg7uvLsAhIto/leZKZ37DKg
TYumZKe6JGVTbbwekXvFhwJrVB6gaNQPAfJZ5glIht6KdqLN6pIXDoDKPimpfbYneuh01WN6tFQe
CwuCtLkgm4NRN4aFjRPr3hOD9WTRKedY+nl0g8Es3KSB1D92qKA2ZmTYn+hRTodpyDo6VV1ob3sF
glkZTf9MB9u60RLfYcAD96NFXhaAmuvHI8MO0Sxd1y8OLia1coXpI1yPrTndOBK511RhTrLtgazq
wTL3NXCZC318RHrsHR9lKIvbKMpDwg/8REPyGdA9Lq1xITPPzXB685Uwlbr6wsQWSwpDT3qO6kYS
uLoYiyegm6h3p4duqBCc9pWxCaXurkKUuwvVCP8qdHN1YzMfMUAJ3kPJti9E5O5Ubk3nviXTphic
A6FkUb+IU3PYEyHS71wKnps4M7W10Rs1EuzSHe8gLJVXcDnNe5PsiJdIN6qVZif41nvV790xCv19
jnT2bogrc+kV9ZLWgX4FmHmt50V/G4hKnca4jJcsnvp13XK5C5lD/cwiwIOU5bCtgetMlfEZe6d9
XYoq3zNgMvdZ3dqLyKiz5ZCX1Flc5C1Ty3DlR+W95pQjxkHTau4mLxy/ZHpJmaQ5I+m6gJthB83u
B5AdGOZMsnAimWwdch5Xkc9CrptTcwQEOjzAtBYbpvLB0ga+faUPubYoyNzdewGFq5947ger0MMd
hrh0SYffWysBdmdFx9L+wEuQytTziF2AmbFAuGEtR1u0b7GvFdigouJSQ0xalrCqiJTTX4MpC9Yo
CZjLYaPZul0N+7hkePSBMXxzUll6qWHHQZqE7kNkNECxNGhuplwWm56G041uRN65DhUjpKZlvCQC
W8HzKrAfW7TXMO12q9YJxRcMuN0asconUCPdMmHNBOyW9CFZ6lI7hZqo6EXL/qkcEF8Ko5wuttt7
q8YqbLBdIc+GZZerSbpszaNkuMrDVmPBAnHCPE+8JGmHGtlBoGf40KcnvTBe+ywQK8apD7C8/aXZ
j+YO9V7JxEnz5V0UGcMKmhPadS+9TLqxp3rQGS5bhr1GJMAFRkDhrZyou+3LJHjSBgl4ts3I6rPz
8CYm3TNfaFXQP+oB3Q6PivoQoNYnpS7xvR3rprasG/1UUytfpqm9aYOINPdUT48tJwySZdvex2wM
Dj5Max4J9qKeQfdjCsI9OeaXBDgzAgFVsMe1/GAp8sAlrNNu2a/gqqytNlvqrn+KkzLZFnbd7n09
BjE96dGqLzNIga3JKCUrIkCf6OvZVFXrAcjTKZCK5bv3+1e23eWWAY99nLra+WQAWvuo4ARe0yy6
rRnH302ueNBHgVCSGe4J8B1uAURQW7d12nUlne4B81R7kHb2Gk9xsw9jJwB6ExXbDuD4riVF0F5g
CaoPkckIWkSBuKBWKG6mil62y5urI+ro1giAqml93hMubHXhwjL87slgLLRLp04S8R7FBzOSG2AZ
1RIvyDmxxeOgQVjT3SxdR7lFYDmSzXuGwuW2bdzqXLoNM/66tDZ65X9xk4AlMAiJNK+9coEDNd3V
RTqdQiH6I5Sx4LnzGLI5dVfQ7kkrZk5yepNVeh+Sn45+P3buIL3KTWMkzZLPN5KbZl11rKprkHIv
fs2eG3FteGYuStIifZvBHk7oHcRDWiX5oYrBRwlNdVsgEh49o8R/Ue04bAUShJdBy+0FzV9vXXRm
t3f6uN0Q/PTSG6wrHrunTdDPRq8gW6dt+MokYKQLyYjAIZLr4HnjwkmClCn9EYCHACDBHP+aRPJg
Gbp6sWT+nT7Emp3fUVQlx7xyZ5y54RMz1CdufC7QSmw9JyivSfHeZLZVbt1BV4RmiXyVD1LbhrEg
EC00g5PDlnBN9lq7C/x43mv2sX1TSUC/oUiNzeC2WLrimD6E6F/wGsTEUilZbvvemM4lc9Il3Fzj
UEwq30i3H15b13dpH1YTRUpC1wPRUFDlCxt32EoW0/ApxxbwYiPm1ylzX7PAYypnBm9Zm1WbOKMN
vBxzTYEL0N1lFifoyyeFyxfeQ0Z4AoDEq3IwE2hfaJf7LqvCJWD6z36jzJXIJ/IbM1uR0O7pwyVJ
4jN177JhAreB4UUD0C95g/Y+1kTWAUCvVJshQGyaeJr+xsBGLhosKvieocsVdhOsCZ9QjB1bXPRp
cisd0u8WtT4OR9+v9WWVm/Fe51K/zES0HX13f+3kbQniaayTgyIcchmEWr2qGA8TveT4znMV6rNX
pHXkIpr0W4fWHWbcMYivjb4xPoHeSs/TMLAgdEgTLNT2Gz+faAreuYNPtOHK79yw+BS1WWeLRZan
XnYPIj9JxMGHYZscmYl7xX0/dpw1MCmDphGslVMpL+jGGRPytBQr5jLvZz+oR1gxoc0BgcGAhhua
DePwpbTL8HPv8QmpEeQzfwd5T4B/fTS7kv6+DyHU6FwG4TUN8xZX5VVV8qeLmrGlxZOHSkZtOKJ2
lXgewQPBaG4ZdRG5HJRD/ln5unFVRIO7t5G+8wSzmbt2Wvt+woRCQJW0P4u0rMlvcKby6EuvX8vJ
Uxc12yliO1MHDd3MrU7Hc4U2YEShGPbtTqRoT1gNaEdUhbkqBCWM2dcZ7L0o2dkqFWsHBcBRz2tx
ULqiBCAKZ0326bCS9phZWMY4np6UxcMQdeIJyw62mxqwsYPRRoPKySh3qXPmLj2pGcsobcYPvfTP
Qcy0aQFwf7gbei9YdXEA4Jg8UFCmZWAiBcRTpSwg6ItaunaLfr50zy5v4RlFDGAirklAXdRlnh2G
LI7vAzcFGTQ3vZQHnG/Mp+Auk1NNjAcn26dtstW8ht2XRA1wrfngzBZ07yFvk368B+hX3fl+pjf4
4vmj7eTJfVKr/NIERLYFlVE9qlAZz0bJeC8vgkc/c/STwGkD2iLH1IHysoSq6sHHazv96HhZedcB
3JnnNWXuXLVDKG7zsHp1JkW3rJwGGppaqAM06HVe+9EUiJ4T4pM5mI7pU6yX8YMb9/7WNeHqYcQz
zC1boeYhUW3/udMQDBIaFBzrLChXfKJ8E6uYh3BgtLFQdiPHBVsPap2Znrsi4LL/OFH1UfFrdMJV
MYw3FfPWEAN+Gl1U4FGJVZOqwIXj3KldDUynM3n7njYpCqkpPkk4e/uMtJ/rVLJzcMgUX9m69jF1
i+kBP4MvsTPYfDnSJ4u1LpMRViOKe+78Xl9OsTOdtbGYVmQ/+tvG7NILXBKmLBP3lZpEw8hfDw6+
mUSoRMjziyKv2OWxbyxjtmWEj+dzIWtIdUInk5IOqct5BQvWJMP1DG7qKM5oRje4qs4GQZwWxhKb
zViFI5BpclGHwN5Cuyb4kJbI9Fkbc72/MWC67uywyPiBnTY+NYx0hntmu0xtF1rDhre5afWa+Np1
2zLzL7H/qKE/ckqU626KrxHf1t953/9No7cORaMN16BTtr7mVPcpaO7H79o/Nz+bJN4P9VF94/mE
xuxQldHdke/m5GU19HFqGf01jU650jwzXBgmICdgqhrYDj94MTOL7DjzYCVyQ7D5RobG2nX8K1Qk
67rAFUqCrDfFK2wdf1Bwv/M2/P3ZbAIMBKwqpOmzjvy7fk9mdBVJRGZ/TcTptVNSK5LH1F3//gz8
6iAEJMxkMkQDzvsTIONmYNPb9deRqeMmZwtMAm3uFH8LEv6/JfmHlqRnWAjv/3VHEgZNo6JPzX8V
b//FkK7NPv6Ipfv77/+fj8L+Cx09/T8AWF+t1FzMb6EbjvMXLUoE/zqkFOYcs8Xi/4wULm1ItmsI
FwyXrqLNb33rUFruX9geLJPfxEphmvzWv2Gk+KrG+VHfwdMkeIwg0mH2nr/59zfsaOQkho6DvkuG
OfXgjRSsMy38PfqlWZezQzl/qIEoen77bNAhiK36D0KN2Z9evv8IWJ5IS+M7s5y/02kUZMyVLkKH
XaFG/doXzyM4q7pLGBQyiDIJymqqduWVQb4QKQ9xGcRbxxQ5oYwfBIbdiVW8hDygA2OJCnfTeLxh
HEAacx4BHoIFdegKbEWI4PDTPM/kJbdoc15AyUvMpHP+5UiEqGCmW0/FNmKjV2vrUXo7QcYpc1va
PPhG83Ex6Q0ONI14baS25GCPVv7IGAO4gWHtBqivGe91YVrHoIV1hCaZOMq6RNDJHIXqRkp2aRbh
Y0z5TsAxb9Mwb9ExzFoNiKq298GwtHUdOK+wg7F8xwYYJWvJWkMokEczMFy3RbrqqPZUm1wGjdiR
qldrsELrrilfgHjq2yhtb4LaOeI7/ziR6tbECX2xPt0ivKDeachysvL8UzYIfZvELnowvf+Uz3mZ
dluf8rqnjNPLZWnXHIwBd2IheYuDvw01/7+4/GFxMWhxooj716vLBv5c9Pn1e2fWt7/zbUVx9b/4
EbrEVMJujrfgPycervMXi4wNTBNmHIuE88+Zh8WYRDdYUyw+gI44jzfTtxUFOqakh8IAH26VTZ68
/HdWlJ+eZpuxO9MYiUHMnuePPy4oAXCPyS2LdkdbG0wqwGsMP4KRw9ys9xCpSZUz1W5RTXghdt3v
ztUvioN3r0Y5MyHMWUSnM/ABBPpuLamqYPK6aWi2fWt2a2fMbLZkZgpRPcp2/8GhyCzCGSZogL63
hCkr7gwjkw3GCrQFqWmQKF0jHUESWf0H34pTOavYDC669a7imYwhKVmhaNzPYicy7auVwseybAan
3f/+W72zoH09gRbfSegWNwWpTz9ePuifbZJKTqAX+WBARxNKUmu/DZ29Qs1CoFJhaYs5oGwJ0LH4
91x23w6OS32+i0GevfueDSh73yqbZqsVjDJInAvXucH84fdf8ed7RFKgmQ4vVhwcrvPuKDWpcnVX
+e1WYWNU3Jt5TQdgqJxuHZcZfq7fH+7dCJAvJU1e4kwUmfqAoOXB+/4NSyySaTG+wBgw2gTOJ+oL
ssU3F7Hpwkizo+3H5d+z5E/D/wRfil88BPNP/O6F+vWIWEZMJCgMHUlY+PGIfpjEvWsV7RbWO3on
kEtcLARzv/9e82n66Si8rxFc6RjVrfk0f1fqitandqiSdmsx2VhYmnaiHj+PjAyZtWTyD9/pV2fR
/O5o7y6aLfSgCmTa0qkm3W/umwZdBiGSFigECrZvKkk+/v4LmiykP31DmjhYWSHLckO+W8rGkDDl
vuexM0JbnEUh0sdAJ1PeLibY0UWQrNrq4nSju6xStIo2erlDiXy4DdTcA/W6dTsQ96N6p/w0DJa2
pyPvLUy/qe4mRmfosTBRJIhgf/+5jV9cfwvzLjps6To/u2PdGqpF0fAYRX2L40LMAX7wb2S31jTa
hqBFyJpy0dRYnL01whLxok8Iu1rDLa8dSMVLjD3eGVbYt7f+v7wz5S8/Guvz/IRL/n33MMReCslR
pg2jo3DNBEWu6IgOy8q1G/xrQU0jBa2u3tteuqJFy1w8j9UJO1qXrLKhIeRFz2mFYoao2L/SK8ZR
gFgRX58ZjFRdprqmcaftJxAGK5jv5LDQRwLuobzHFjjfY9O5/tKD87dUQnM2jGSiRWcpl1pnODSJ
qoHkpBRNdJFIdJHHUCQPQLJogovRIid9Qi9qtbTZteZceKh4qsiZKB+BRAxYDk56OOpPmqq6bZwn
2tKX41syWpfGbRLi6gPo93bYnPnJ+eb3V/3nBwQtA4UBT73wbMd5d7Nil5StpLrbMtO/1hLi0CNX
Z2Iy3LeTj3qlRYXzHxwR8htE9nkj8t4s7Kmhc70pabbK9/c4V9akl33ycnFSFhxLCG3Pvz/ez+s2
e35WGwMapkfp825ZqwOS0Lk2zTYe05JMMNHvg6KnIWeqcfX7Q/18m7rSNdnHs4efd2fvbtOgxZDV
A41GbdrJY6FVxh5rl/OHE/jLoyA/oUyB6cg5/HEFzXT4fE3PCdRs2ou0ez1tB0fSvfn9l3kvhOd9
wLdxaV1TLRrgu94dJ4FJaYCbrLfoielTGzXT+SGDoY1cAvZa7VBScOPjgA8Oyn0C+bctUBr8aVlC
1vNuOcXXQB6jdA1pGex3f/y6VVWIKeqcmqlH6sAB8tIN0M1mI/omcpcWPsI9YQHMF/TiS1r0ziVp
4h47nd5dZdNEHGtS+H+4AuYvPxMYaOLRCTH/qZcUCE3T/NCqt3nQ5ntdybWnoxuYyBm69gmuWYZO
i2EW6uQyrbTx3JYRgcHgTlaemxcAZ9IvKciB64Tu9jT1L6R3mMsqasq7MW8xqjeR3Enmt4d8TK8J
A/pTcfHrL4BsD4sLUVT0w348qb6hvGwkX3crwvGCSqHctL0IHkJWsWVZOfHKJ9iZub3d8MZS2QGG
6asbOfe1sr09rUh/OWCFW4cI9m6LySnuXdK4J2IfD5bLqAo05AhCK9Z4VzQpUvmq/EN5ZMyX/cc6
gtviu2/w7u7ssbERWz3CFNBiGqCTlx9wAuWrWNNXTaRY5FsbeUKs72ndI+ufR9i/f0CsX94FgEh0
ycMIouLd4+6OrCWjbOttrIUNLWxitT9SVt04os6ZaejId7vhyTGN8BOY9KbtgmVcmOEqsXDzdkG9
MXXCeRWO0kUfGTgb0dqU8/RN3w7EGC5FHBhfxtwwWCqdOwfwk9Rj4Mia91S6sdoZndRPmjTS3VQU
r1DE7uyRA2HjmrNKman84Zz/XLq5NrtBIagQbJ3d0o83jTRdJ/HBnG2rOH3K/a3TYQrQJhKkUJ1Z
f6gTf7FsI6eT7DyFww9+b8NhDmaD5jHqLQ2cNw/GPG9t7K4CvO8fjjTvTd7dSRxpTgjAqARj5F2N
SDI9+iBfciep4D4xrOApxqeJYH5kNyFHeATI1DX3gEsn/MMt9Iu3L6AUk3AHsh10Cu8fz2gTMGbw
Y73ets6IXsu9GZzqogv/LXWaj2x57dXvb9n3fbt5TSetF1SHYbLhtt+v6Vhi6yGKuGXZhucXDDfX
5uhbqzFHY2F10xfArvdFlA6rYCwpbgT4ra4O1GwQ/8NX/+XNJBFeAi4hTeL9azlCOM1shOe3d4tm
pZeOjWEADbAWMYGWYfz2+2/+i5emDZqay4wE8efmt+3FpJq3Axd5VPDbSsNfTshE/rBH/OX5Nehk
cCdxeoX7bklgwBYUhijrLXtktcRMHJLAF3uA+MjO62sMTkEn2pU2VinZMgi96Aak66HTjtNk/2mN
/HlT7toGu0I25TT95fvntR8Jig/rhA+DrnEN0h+SqpquUFIHyyAztGVZZ/k2dBpsnUmr/+Gxep9C
8PVeoxriZFO3u+L9vUbSPEDjXFfb0RDhx9KZZWnYo5tzHRkSIL5d2PayaPkBeLCgAS46u0rlSo+J
Z1oQ6xwmAPzG/qoLLVhgZtO0xlIGsv78+zvjFwsN/EF7FusQb+EY7x7/UHOjUeKz39qDrzbovru1
qCtvTS0f/eGU/OJQWEsF0RYObThsNT8+7lFs1GWlnGrbTH72JqzRuZ3ykNG/Zuv/wdeiBpWMB+aW
2k+rGrrTqSldUW2JzVS3JJvaGBgd/xirhi7iPxqNN3+vlN/jx36xiHEk2iKUiCg433cqzIksqqLl
SPhPg5Xf5OUdOdK4LvQaJeqQ0SIvUAr+/qC/PJXsrwXTUQPD/burFgR6DkhFVlso2mAy5dDTN89M
fDJYyn5/KE/+4kVPpQEzyiGLBBiV+eN1cxNRtMFkcIsIfDgbm3g4Yk9C0U8rEOE5thhVmyubmjxd
VlbXwx1oVDusp8GxMlIjJQ9XZNFj3EMtSh9N8jhD3HSJ26JIw31BtlQVvhKjhpKBiT+ghzDF/VFj
0QoJWaNHtHRmlg4BwbI3Nj3xLONRaqG3jYBqwGgQKoyZN4TQjJBwGqtUDNLcxEY22GtSPUPzGXNV
lH2xY5olmO3ZwYTHIVS4clWUqPChTgtjnD1hntyi387EWtNL45AhEdG2dZt09bXMwNddiQYgy61d
42ja8N9aDwdc1QmAUeElCH/gpAdXrpPPmWjSKuJNiyDqrtNgoh5UrhU7xETY28ZAmWrhhdFjVtuW
gCpN2sieALIAh01bYHEcweIEa8TBuTrFHdtJ0LUeGsZtXffgXPC+jcMKNpOvHzMNbDR9B9z3qzKT
c3EVka/76gDZRuXkN8MSUVqh7rCFaOQ0NnU83vRAaO7ySKhmPWqV51z0AtvsuiU8u91TxA6bykVa
CE4xIF9DlME0LREfe9scim6xTv25/adr2NZxvUj3IQ6rdIlLt7CWtQg7gyBKBMiZ297S5920nSyf
/NJMn1PN1S9NbpNFQrL7DvdpOttuzm06bvKq3gzYPy++QxNVhAQGkACwxS/crxIvYa7Vdgds5f3S
JJcxRtG2QLKHBz4erA0BAJ+FpfVrJk7ADYVytja2/rUnInsrPIQfVMzTAikW+gdSzT46DUYc0SKr
z53udapsCZVmjj4f0PFG6SNy8LWt2dWN9DK1NnTkx4nVT0ti/owjGrrwihgPsjId0lXqyH8cJktu
pWagDEZfw3TQ32PjT5ZDnLQUFTX0F94Sq7p2ptskHYBRIV+IpnFWKCXnhO7S0Au4VcNgriY9QXrY
4OWLQx/5p0PQaG+FK/y/7g3IrAto/QGZL2poJAWES2pNu/JNBEATpevFD9LyBSaofspDB8xuU9mr
QW/UG0CmfKk1hPC4NKy3TlHIvUqhkM/Opr2lR2idcZniue4OJmlUkSwNQtvH5wyI/3Me+Tvk0XdR
Oz4TpMAoUfdo1LX+c2ZrAZKXJHP3XeuQp6eBJoC/fI/+dvaV4QC2g8IF/IrmDwDHtADUM61C9g2X
SGndTRUo91K3jBl7CzE7oDQsynNGqJZ/qau+3LlWE+2iOiMnJXO7N1HjahijfqLDlXRwhEZclpBz
LLbmpq5IaCgir7lPCjfEUsvN85TB3cMnUbGP4GXKIhEzbfxQcu6vq567LB4h7LqJsdcRUpGa0RTw
ayb3yC8wTfNArH24JmN9csc+6OsPY6icukLB7IseNkNtqg/oazZYp8ksgeHQl1tHM4tPA2q2cmcl
qdmuMlc5+I8L5tsnTbNBiSaOq5CKjZ3UZlmrXtOkrQiJUJwpsmPzdDUh+bwP6erfmGlM+nyWJ9Ee
AaFaIysD7NHDsgHq3U8LTFkDXKpa/wgUi3qS/m4JTg39LAgW9amp3cBG3hKQGoUG2DoNQ42VvUv8
N4/mfkvaqY3m+iuWexrd4YE5U/amytlcOma18UJchlqxRZNnLzfLD+R39CviKsZtQ8Vy7xLU+qFD
ZMvNmJI10YCxmAr209GQi70pMOjRhWMMEs8wuaZruRNCy6ueQ1J4PmGZTTbJoFXPTmVGu1j5GMDJ
vU420ajXT7IgzoMUnB5XpS/BprVTzcPx1WOY6JjwAhv/bkzBtW9nmSxKcbxCYeMpfAxGl+2ykvyq
RRMF3ePswycoRUawrjz0dtGy0AWUmYzRILHFYTrfg1p/INY5vNOzMF2gxmyJ+uF0ao+AT/mKzpwD
d4QYxUeF1vPYmUPbXwU+lrrIhdJR6BjmC+DYJxEKfqoFUOSr+71rTOynVCLVAfkf0tceYx2tOxOZ
JUCZQPGorvMimzZTi8eyLwaRbR3HCc5g4TpnWeI9OPMQwdfwubo04WdykIeTFFHfRwUD4VZMyriv
I853FCdkHhMxsXVDTqqmxHjUuDVvS6nKj3LeYS5zeyo7JD04BDmz0U4OJM/aGjFqhsIrWEJBPyF1
xhI9luoZddqMH3NwsRsBuq8JZTZBDHmGUXQmrLReU3/2+lqexVRpPQIqLzgPkcTlS7hGNn4maUaA
di5NdLJM1HtUwSeD13K56j2m5RossQoj98wscNt2hs8UOsZXTF/nSBb+AyS84NqWbfFiByDFmzn4
ExnA5BuLzqWIlC1o4gA182FUOtgcrYUxQf4lKn8MpK6GwzcP8MxYMwW91LXg3HqVjZ/YlVTgue4y
sbCqdK+SOSem8WjirKIE6gkAAf7AVzpdEPRps4onxrULiFdAIFzQA6QZQ45xOmzsgZBL3x9R3mPm
4C5vQ2R+JfEzd1EWdo/IIzCX9wUfMpV6cnEbVb5acQi9wpsInS4h2Z1HO8PSWYtcPafVNNy46NUf
9dldHs2X2yT+9yRhUF+q2WaNxmTc4C9COEeREZ5FzVlz43C80QNtfNMnNO2AxIBc0LT3LwTRwCTU
Q8TzVs9PLKbkQsk+PHylR0w9gTuHSdESX2sZWEOnpM239Fu4GQv6LbVakBbbow7XCvD44FMyhHca
jlQRsuValG1djfus6zDvhy130qRViqXXFtxprFnhOU3iwoBUNBU3mhXTxO3GdOY/1jhk92hN8RB7
dfNWuBp7pk7PYixfffWmAXB6/Ort7/ra+AJjn5Q0Hr3qltVieivMuFRL28zHBBaXbL+YLplSXDOH
e78sOS02b/J6qwO7VAu0RWTbY5W6eI3OaubY3ZcBpeYtGAca/xU8vgYn8oeBZOZbo3GDM7wyTK0e
IG5YwgRg1eEc9OHyfOda0DxVOIL0W6Vhpe/YUM7R5GPByXMt54o9sb8pWx9tJVoCh75pY7UMhC33
Zard5trPymDbpWm3EzZGhIrX5slSIkFy7gTRjS3qckMqYP2gyo7sHRDHTVDwv+qyLJEql9ZH6QVy
I0qShEpBQhJuEuKrcaltMQqgEcXQuUrQZ5WLxsrGi5Gp4YYipIcaGfuPmFQEOdnFXeOJKzKRQbfr
mCLQe6tVT9DZNVylg96G3SHOSsVhE/us9yQFhQ64RduaGK/rkYZ+XyvPOaSkO9s3i703RG3AoptN
sLkYNlaG1Pcyag7dOKariGfzSg96dcoDJwfvjlKIUp8S0GP8Rwv11ZOEUCVOjsi86KzPXSoOFQYm
ljQyMycLzl5uG/DYG3EEMCueqLeBsulD8dHr5zlT0WxCOst7jPwO0zLAWbsuLsYnd+iDi46xfeMM
5c4u8C5AQoDLEpGB4PbTK/2/7EOSOdOcvMZJMlG/s9Czw1niQhUh4tKk3ieabi06X8NbkQlw5W3L
4Asi4IoKtb8h00LfWnFc37WVhrkNxfKlrTlIK30HdSjsQhrT6IgcX7x6kWc/EoeW7qLIeRygk4JW
mX3UcMDpxEVjsSiiPryCtuovC8Pc+9ZkfAx1v990rqajjDWmlRu11gq1PjaaMmwWfUKrMBhH+0hx
IZ5iIbe5HIoNjxMLcBGzO8WH42291PPeOnCpT0MpjGsv8yZUC5m4L0kXh/noiY1k7Tpmfp0+GtJx
bseOqyQ7UlY3DnUhljVFFugwlF8mRk1QBIMmuq5ibgMiuIHSQWArWdbKMQQZGddLELaK+DbAB1Nj
LlvHpqAXQfwajwOYf+RzTVKl8UIK7VSM8XALduWpAbG54VHcEKlDyABTPQoyp73OhPQfCCuizBAd
2cgOamWMLNHF1dUEFt5yj/UYsXrpISQ0hMaJpeQ5K2WBxwMYIUOLdNqPY9FdYazitZMRPc0DZ+fE
YA8xEW0Wvkm4JnPmlcrZlqZazGPEDK278vwmfs5MYW+lQQOe1lrBG2sqaWm0kTbcYM2pTiPN7Dn0
oYuSRaviBOpGpF/ARh1U7Aw7v2uWnVsnVylX+VjnKOBqUaQMR3sSxvu6OdH3xTpTxztj0Lxnj5kp
+5xXVeRzmJ2cllUJGi128hB2Z9cYz8SHqT3Azo/GZH/xAUW9ULGmL2lNQGSMQu4Bfb62sbo2WDdO
m92ONhVLCk+IobfXTEBGiD6kHBp2nZl10UED0ChWnaPXzs6BOss7BjTqWYNQCAJzdIoz7RvQ96Yb
o7hu05RFqDBk/JKBJbg1Kze7JVg8QX09soDGYd/8L3vn0hy3kWXhvzIxeyiQeGMxm0K9q1gkq0RK
5AYhkxLebyDx+PXzJWX32O6Y7vbeER3uhU2KKlYhb557znfe887QaVpP4/cm1BcFmuQbNrgAjnab
VjfI6t74tWXi4feWcMmheinnlNAc85DXHieKD0OH0xLtbMkFrVWQ8c1DFSbGZ+ZjbqZZEVvHKJu6
9yIjnkFEBBGhm4fiR2aVqArd0oevepeKX7JYdT5VFi1poGDDV6KeXMKtMNEADy5h967ZNWxeY5G+
u1kyu7zlzcSDoYunsdq6US+rreWPKBrY9Xl7xMbAgFOV9CTGzkBTnh9V4asNcNtd+fWUt2s39TPl
Qtd5G5Xm3Gdr2fFT0v2FXWpd4tJyucRM/KFpYpXdKVnsnnujXkoRByPpgWjL8Mp3XjSP+jdrRH5c
x5Y/azttViNAz4aUgOcEMiuNdfJIoBoZWskJ8FvSFo66IJ+G8FW2MsanOSSqCCayix/GMPCnDo1J
++9omf7rzxfTllo0wI0xBVUTnY4zzRXLVK24T1Q7gOdRYDb0jQZoQbz0RPrLm41/rIQrmSL34Cwg
JlZmU7avBSrQvdHYk9hCwrFPc9tXN3vEUcGvkH1rMIYNf7/MtdFD2lrPUsIKMpO7Ysb4cUcnh/wh
HbTR1WDQynrnaCL+nM3S2JUDLYqF8N3HzPUbGmhqT/88xnU3YzG1KKC0Bv7Se0Pq/IxM5fzUSRny
y3NmMqPs/yroz/xO+Oyi/cczmReLV1FqPf/9UkKjSbi9JCt+WP88d7L7nlDQme/8oaW4b/CLJKVO
D8pdkOt8flYEf2i/KdH/jiNNyICdq56JDqJBTZrJaRFRWnYrVJw0iU2YqrS4cHMIc34FxaCHxCnp
UCoCY6Gz+T6WJkEoNULmbmlAMsAb+CRSqNVNXulHdtLtfiwGSnQib6KGIUuelyUen0YDjMyHHvi3
B/XfeVAN/H2/k07X3/pv//X9o6f98q34/j//vftetdEfTe3i59f8nwfVszAkYjIyBMsREwH8V1e7
Z39y8IPx0cbjo/yK/KvfXO1ov796Tk39E4YHC68pFiUcAcZfspzqf1qQcOXBYs8305GQUa8dJTL/
zovmGxUo08rL96YXvYxA+VZ9x3OIJeHXUnNurdT2pdJ9vEJ8ZaQR2wE6DLUjx15pREz1xsEci/nQ
KQWpJP198JWqhB+9XrtKaeql3/6YQ1yQldKhKqVIaUqbYqWsX7UPvUopV2aOrlZ7SbINtXLaDJF7
TZXSNS7JOvP6Ao4kKF80A3VlbJpNpxnGelZqGaJW0Mjifu4MG98AilqKtNYqjc3uQntduaMbiHkc
PhuJnwXk7kK6SPl4Wgh1o1Lsuj764lhFsjKUmucqXa9XCl+qtD5dqX7C6RBblBLIKL+xkAYHJMJB
aYWzUg0L5MNqEITM0L5pRkZbTJTKmCm90VTKY503jAhKjWyVLgmAoSPriUqSI1r2Sr20lI4JGMFS
jVzfDCZIJdMdOSlomkwQKlOlhMLYI7mEODoqlbRALu2RTVFZ7kOlow5aM+1rE01ucitx9ZXe2ivl
FV/OtvDHx0X0xTXD9XJOcq8dVikb7YyLXX7X1mY0bgxPqrhlk32F1pAA5AP1ZXYa6V2zZAyu4Yrc
GlMLb3SU2CcrmznTtMJu91HvNDx16uTSVvn4NfR5XGJU9Z+nwsyAdFeQGp0K1SuWPrWa5MMOlJh7
j+448pzLTQaJ3KCCEhB1/eImKSdU6sr8ucxKCsxylH7dyCkmJavNiS9yBPJIr1tQE4ZiUhIuXie+
MQjum+gHnVGXxELDkI60SidIrC1MqY1Xus0qoZiY9tmKdnNSCdVpZuGxNUY3fXUN5ov1FEblhp1R
+JyqqmPgJsUGhFR1E1klLqYzVSdLnQCMu+lrXYecCL5wObKSbBHbItWmTY/Q+DDbkgovCljL1RBZ
E1WiHb+/sWj3JhBVGG3YPyFYetS762b+PCNz/dIOrnnQTHNIg4gwzR5DJP9NLKcHXkAtQJimBxNA
j/iMVoTJr+db4pmYh7VeRvODEfHWtKFKZ3u7k/zlmzmary7FfAk5axXVdQYmTJIjJHvJym9qL+cb
CgzEzSZvk5J61mKGAFDAA+Pzt0scFmtYILnxQn7vHBp9+/y5FmVyIWnMgdgscieAyXwHzT49hENV
33/8ZCnuXDjeg+DbA210H6OFcD/HnO2QtY29R0v1BFhaX/zI1aBW2uXwuUstuBYO8bsgUX/xj4sq
O9z+iYwa/2EepsbBljxE1th0541OZnNH4C59/XinpTZgrtWC3W1YiZn7SkJIdONZfnU/wj5BiohS
NE4ElmfGNePLWKo9Rl9Y7iMseOtQZeF0Fcx067blVmJEg2vta8kvdRiskiys8kQYcJthuhf9ew+M
+VLqlXMPgXM+NaEwrgoncB0brdjEvCOzFYHQ8NU30MlGu4iRl8KJbyQ9/kR3Bkqdk1q+VQuux8Vh
6m0ibmNV3vubj99WMRbVLSHi7AVdFpZ9IHBhAkrklZtdyz6LprPCFR1zMDLI6SergXxz4OZQWZaF
f7ADevGQ/AKjAS/RpculK+OLbOaHQes+y4ZZXdrVa5l4KwVLDnzvzugH7vXRQyx1sGh9vC/S9oc9
+iff5EbSMxGXhnudOpPbQ7zrneU5ajtnbeuTd3YQ+BGPbWI12sqo5yrwDMUV4hyDP6R81QJay5Xp
56kTqbg4kmd4Jrxo7bi1GQgX92NSzJdk8tfjlK4B9x3N0g0fBNHIezEBx/GqiG3NCBRy51QZbXe+
tDYzBXcrl73yHk5THfRe1sRrrRXvZTQBpjG+N6WsTg1cvFMK1m9TGoU4YLN9AxGzLz37kWMyDzI5
mMylUfiiRcbXTvOg/GM1X0qqx3OZ97hh4HFoBbB1Ls5cI6n4lUHtONVtoJgmoG1weS+kzbjG/k35
DrZ1P93KdKiPvpshBPRxYJOv3lXAWrekkcNVOs4ZmQ7x5MwM7Qyth2yaiwP1xuYetjNIXG+AqVkC
a9H9gevoUm+1qnppdFLuU1np5znT3WPLG5/thaOvbRm+6KJoAhrxVoOYfxCqvdaJ535PDDQwa2z0
VxfRbi2y7HOPofHbPGvmhs86mCKzoXJ6KFlAIHQfaVmHMCKXheeBKfN9lC4mwyvRymBBXfLDW1N0
7/Hch2BivPnCMnUkxAFdrweaZ+gzWI122CySZphKOJecZ/4jb6t2ozuheIC6ZW1GYyhJzw1kaQEn
1mur0yQJcKP+3tmU31FBeJiLimhwXX8bcrLmDSSKdSrkVz0EiahXnPY+dwmMoMMb0YyXJobMNDfh
0yhqvPUmGH0bfRMCAZvl1rKfQtzPgcPHkJtVGX2lJr0Lys5c99gVzqPHhZghAR6Xa8uryx3rCeyv
miFcX201nfk49iFBL2mE3oSTJX1K3YFLc2cV37vQTb+jl+VHvyXITl1oyHpWQ5JwrHGbdXxtVFCA
vfT6xQ3T6hE4GzajuGGyor8Dvav1LrWsaUzQ5/x1NIR5cXqyIjYTFtnshAw0nyKe5H2CehyXdhOE
7Nv8lTOl0VmyKhHHzggFBQndQier3wxbL2oKnY9E9Nw7k3bviNYLMhPBlF9ipQdhG2kbmaXDGa8V
EEJR0i5XAaaAhrGMHIPTUF0q2mSPFnv+TdjYqvO+CZ99vJpX9KUk3SxdU5YI5aV26SPPPjApZDuh
V80mmfIwyEe7sjZxO/0oaZS8F0XUP41tMu7r2G2+OA1EQHiu5ZprIXdbd6S1z6qTAL/VISuYwlCR
taNe8QCrhdHsK3xqQd32KbueOWTvJTx+rBwbhJX/AjbeW3VtOMI60fS7NixbOuuqdtcY2LuGMYNT
Vrd3E1t5DKy7yCD4n3vLS9q2Vb1OS8kCe2zaYBGZWEE+z7eFpdM+0mbWbqHrZoKcu2tZaa2MIVS1
7518WDJmPHo5Ok4u6d3P8OFuTdoBYzIz7cXs/Qs9tt330U0YQJy53/q1E20pF6GrxWxoqW7pMxjA
eK0wVBtqh3HlBK3uS3diZeAPMxyM0X4262k3jVO07szlNjume5kA+K9YMKU7HJI7SrW6IBctLJQq
+t5M887sOfIgNOQbmaSkJfVpOiZSdMGQduGBOtFzEjVX8vf22g299DAvDriNFPcqqw0tzlQfxHL1
QeVQH+IO0HZUzifORb3LijGNHk0nbdZ8hLsxYqU3WpK6WE2LOBKihtqRzNejGaFgzOfpAEjHWaCU
ArgJ0qjI7M3cpXI9ebWBzDdkU5qvOLeHal04Ce6nDo72/BZnHpuIlWOGlbHnNPzCXfpR0325hWCi
JJ9hvIXusmzEvHSXKIWxlErbukNY+NosZrJZaucKD0AL0qXvrzFbyzUdQul949b2L90ERjQ1yuUX
0Yn+boR4tU2E/N6C0diMtiHvPCnNNXF662hN3H64uncPCD0GHFpqSSJGlQ2EHtyDmvtK1C1cNfRJ
fhv7aGYb0lqU7obhkeItMDWprgdZQyGPlMlE47gXc1TWOXkOK9kBYv/sa/20sjPrRIvVuEIWeHcN
8DVWU7QX6OhBXllvMeWtaPKJf5zpUCg3qVBDf4SE8ouOWPjuZnYKcKjsmOM7a286Ccv91L/phGro
gWGW0diV99lhWUK49wsNNGeL7fsjpenLl7zV87suLt64gMLMqYxmQMSABnuay7BaQzt7a4qCU19r
indXOuqZFfb9digTuW2F3r4wvjgbg83DtQ/9JWAGuppJat/T7Rp1wAZy86hbgErceeGTNpTjszOM
w6mpIbYuufQInMx9fp+VjWKHe2b8C4YQPVrBzJm2hYg5CnQfopyyt1TMAbnvvROA5sEhI1tc2TV4
X3q83C+LWRDijVnCIs+blsYj34XnNuhj+blU63xbLfZDteLveDBuPLEcaMgpaeHgklUpS0CizAFC
2QScD8cAxDO6iVNgGcicFW+hiKEk/XAXlMpogGinTAdAwj48CEzPypIw/TQomMqsgEokKVLDwOAq
K0OrTA0wjL5nyubQKcMDqvoZUEfBPQszhFPo8iFSBglTWSUyZZpYlH3CVkaKVlkqUmWu4Ad74uIX
rl0Af1stxYKRf7gx/lZ9PrSbf6P6KAApWsw/DIH/pPrcqqGP/2v9DfkO4+BPPejw/j///esX/ir9
+M4n4q6CaJkPIvUnPPVX6Ufo1icdryxBBJQhcsh4+X6Vfiz7E3YC1SxIt671EUz+VQmyjE+WZ+Oc
dghgYEbni/4Cz8D4ABb8zgSu48sk3qkL3ISk3W2hTI6/l4L0ruzDsNFOFoVnj55tFfTJtvahyJds
A0qUInNmuSuFFFDvSKRsqEXzDx5t6+soq8bPM8Ttk9kZRSCa3ttniS7ZvKZpGUAAJ/8KAW6T9dE1
qs29lZFICwGVA1gvn8che0ClRLIfIy/QYEWuMATwkOxI/fmQl1iHZDwFGis3bn0JWKCuDTeAsFRc
rFF2n0vTR893e2sNQCp/1zWMQZ75lFbpD1KxDQa44XH25/6aVo69a0bbYgsOl+4KaGA4Vqx8T3Qq
y341wSjdUUzGB4s+uPM8Ou6hiCbaTTg/jlZL+1XfDSbLv0ptyHg5L62jGdNqtOYQvMAEKs+lNQMu
gl7O+0VvdXjwFlK03dhnvfX2eW5ca1240Ax8cVdk4sQsWoDX9oF6ehSsZHFG8VkDrLLX6yLgDQM0
s2Rb3UQZDs+xCSL2VwG/rOK09FhmXFtzj7CMKIGoQqR7iyjLZERTSU0R+AqgeRMuuny50bHDcT3H
zz5Z06exsJ3DZLnypRSVwcQIxlGfzSq81O1s6Ju8ot/ODyCqCv0kS7aNt7I1Ia3DrWQr/8bqWGCJ
B/OhLduB3RQLr7LqEMwY9+QKuGbTr3o7na8NNbwXP/J1bTN6jTmtqBhvxl1hdO3ecO1pB5WVATLB
Nnw/FSUsXiqqe6xdOA96OjA7U67ICdhnN2t1SqKmJNto2ULFLuJigT+OrOZFmxOz1tZaMU3RsqPo
e2nbuyrNEw33Dh4wz7VXfKPOZaUj6fYojy4Xaqd9AYJvX9uFnQo5w65KtBQqRV8BRcJSkBW7sqk8
vDcmbUxy3PphrA/LzlqYQK80NBiz8zTqQ6ffNDk7uCc1P6WnBO0Aq72xhcbjTQk/gENZ2HQ3JuVc
N9umC1nciVwXXyqvnh7HqVmK1ZyWjbGFZ5pWQaZF0xqPuB8G2tB1/iaZpfYcZ3aSrY3F5TrQO8V0
lwl6UaFHNe/2EjXLmiaz8FrmsUajuWs39YqlSvwc2mVWXDS4iRgu6lm/X+ToyG2u0SUfDE1cgZft
S3aXqYj3bK20TbKQaAu4Dc23NoxhLZtaO33Jkhyrp9045msTWwxSURHd03nZ3OOK8DZYCumhj0U5
7vgB9LtFp2ceG7TO/TVf9glt3Q/IqOWzD/J0WLmNYG62QGhROuWL9mCkKcKs54QHr3YxDtld72ar
qJ/stdA4h1e6KF1+5QuX/dQ2+xlAVExLFcuc6yDd8qHxcFC4jbWKiQXd+6mMPod5PZ2AvqMMNwym
L38fiP/Jgcjigr3DvzgQD+V78q38w1n469f8tgaxPrk07n3EXrjlKtzGb1sQ7xPDLjFVcnke5ckG
/+q3o1B8cm2gPyxIbDBRH9GS37Yi7ifW+tjTOQuJMdmu91fOQoBQnHW/Ows5psEH8d0wwhsfMdM/
noWD0cXJEk+aMllMa9xg+Tc7xdrHTl+Hq0MdA9ysuZsxRA+q/CKLDHF2WCPfLQ5FMIEg4b9hby3f
3UEU9wuq36uvp3g4Ij/DDsFXFeupCnvuMUv5WtghdTXk6O+5F8M6SGVr3qFxe0uQpQWjeOfnDlqs
d3NZGF7baZD3uvxWVG3LgzvOnqlg4ElGN5AWLDIvl12m19M3uN/FRGpdmxeumhHrhcmHncbRQ556
UztN9kusZYB3zFZVLcw4yhj65wQRqplQgXJ/uFPrEnPLMnKBK9kaHmFlnodm0Jo+kJ3US81dQ/EF
CG6iS2cTyd7bkOpI2AqUOQieTMuqN2VSeqmovrkM3UzfkUnlX+R34xvG1vLFIuuZY4Agh56MWfM4
12n0zYgNgzyDQd0lKoYcCp4tg6EzT3vjZcHE8mCbc8UaxJsa1rVUu8D4SLKLZxbTI6HyZVvP/Xru
qoPrjliQ4C0EshwwfVnzbjQS9wHxlLrQ1Czepi4HBT4V3oNjC7iLfdrfzBkhIum6bkPC0aTbqKZA
pqRM9mj3kbtO52U4YSJKwsMCFeAol5yFNB2dPhYiu3HPnl4YZdBqc/5sFvVw44yCAz8ITLpkCcTX
hCDh114DAFqPNi6m0tfO48JduC+5LVaIY9Qnh8t5icTwJc84NhgFivY8hm1zAqUpf/jgu4k8zL1G
MUcOQ5Uu73xTN36ZAqDygYEC0ZJ3uTa1ioY0ZN+aj8sinh17FyUF2qaB9/Q1TbFrqKU750XWmNFD
6fml2PNxSa5xnZlfOMuSR3+x+dNM3W1vNDURauAIOAkjpfsjHqp4r5mUMeJrrtdGL5v9OAt5jeKC
YAheoxc6U9ujqRf+d5DTbrt1dEDDK2HSA7Vhm+df/dRZxoBFXKV9TSPTeYitpIT67bEN5Fhesjer
rkwakGNkwUhfCgo9QdXS41N+5veYofd18YM7pd1dJ+b46KLN+htRjTDYw9KCd01Lz5q3Kzlds9GV
y7ZCaGr496KKrLtGWgPVKVVRXyiDwqq/Ggs+5V8nilApZ84jCFy8PBOgEtRcmej8X0XZZM/M6Ms5
dYA++5Oen0sd/nS/MliZLSgWRKJDiYXrOo/SnI8xsb59MzoPwksxn1ruwl4NQxh2Hf9G1y4klW4a
8pcwBE4r8lDm+JjpBgiy2qjgbXf2DYsZt/I5EX3QW3ODDJjoF6supnMPeH9HxTmDDqUxAKNJj/gh
ODCc3bwV+bxcww6a+ypBJn+awtEszs7Q6+mDmyBo+2urXgb9Zi0dO6ocl2JpXwzRaPtxaJ+tPB4f
tcxTwZPWHA9mK48yKp07GijBV/cZ88CUL7t6KOZHRibjQF9Ws6LXPAIx3uWPY2u213xkrLeylC2v
6efcKvhFAlhaYSxLVqKJL0XK56PoIY71yVmmR8YyvpOpNeRDw2bjJ8aLA/xiZafaMU0NjCr4WYQn
6GbFjxpMLESeYyhLxIzaKhC8LFvICN19olsv/lBHaxa+4IJHqd2liwih8fK0ngf9SynIL4cRolw2
v7edPPULr2HY66c0Mfo5EH6mb/UufppUdBnPxrPnzlwOvPoNjZQAY2Jc9bn1UWeAnZjtvTOm6UPf
lF8R2MCjzieX/d620KubTMxiVUxuH4w6lna8qHJt0KyOoQX36d6NEXvgZVNqJruGXWfs3DUw1I+t
2Z36NIy2M3CFnWFK2ia6GYy4Zbg6d/8sPraRayX89erlBYhod+eTJ9k6CFcGb6OTw2/7rEetQWpn
KK86aYGdZpfazkKTDnogm5e5DdOQ94+gTJfkx2Mzz/4V1CbAT1Dc+WOmTSMe2vbdrWL9mCWROC2F
32y0boR6X2PqUY9Z9l/kKObos4skssb4BFKEONZmIb2BTz+aLyQ7iEBJ0T4tGag1ipA69Ork0W61
ho9EBuRckrgq2gxiW5EXN5mH4aNN0mJF7wSKYaXPa2hEJz/USQYBCvqWT+G3uNObR6N2xwdj8qdT
0nbm1SGlcMPbUwS96Rw7LhsoT7x1iMl/sbu4WREjo/kjncCbOPykRua+jZPsrp7mc8lk0b8158XH
HuTmPxxG98sybrphGc5jb5nQ+ofOuvCM0c5pn7iwa+OiubKwztcNjqeTCfgpsEOj3vlTF79Zec5n
y6+6LnCz4cqbML/4tFQ/4JUEhFo67iZxlo4ekY8UvbXujbQ9FItpPuSQGNbaMNf39ihebdk6cOi1
7Fb46KV27+KQrKxm241GJnhnxNjtmAtUeRtxHOrVW4Qj5QauW6oKpOMf7W6c2X8l08HpOSKnbHEO
Wo4+sP57Tv5P5mSeXAaT5f8vHH2ZMRmU0R80o59f8+uc/CEMMYO6JLdBb33kLn/TjARgOoV1Mf8h
DP02J9ufdIFN2nMsjEJEVhCvftOMdPCYPj5+3TOZo8nA/6U5+Y9T8gezVeABtIVB5hVV649TcjiQ
qLTDZrwMxXvU5es4/+V3r8a/z9X+0x/wp4hrO5l5UU/8AR79gbGHuOF/Awqb+JQ5/rsMtEqw/m7k
pxjHIyAuDNO0fNsC5PbHv8zMCiC3c0vcpXY+k8CmoAUNDYCG7xlZY79S5xx5b3EV0u5ISQ8HPBbX
3MZYfIQb2ETFe/VTKYjohqdNY8dqTd/NXjl8hyfkJcV5aFlvWifdqZdD3vlp2JLP0OeTY2lV+Hlu
+m0Krv/Y9al4SJuKTOGM25mtvwGjaeVhWmauQHUfGU6kyZLGzsGyZ7fmZ9uPY5XS5UFbeeC9Emcm
BVwOxrEVdfI0T/lwyqlU4oFG0ILI6s9yIxeBZm1PznLxcJOOr1qlO/QqMPCt0KJalnC2Zd7De6qX
U0raWLuNWEkgiJoyCn1khj6DqQsHA+9It/v7qfGfPDUMwcX3d5+Tf5Kb76qy/9Pt+tev+f1TAzAl
N2EuxQSWSXP/46nh0PqFQchEMYa/aPAx+O2x8S/KvaxPoJy4e7PDAPXj0BX2F6RmILl/+qxh7YNa
y/9gQHBl/DMjol6qzCAdRX1fXfsCx6uqFBpVuxDqUjbv3YpmLxrNI1rrsCXUd9FHn1ESxe/dR8mR
GxUGhno9bihQWBpanarOdd6W1sA5g52FKUGVKlVN1uZfEtXEhDKpv6dmNFHmzbZxIA8j3HldaGz4
diSXqie35wg9IINKeZzMpB1xxLFii/tsIv1o5DOToZPd1Zg7AzGEkA9n7axzHFNSoyqpRFouGBTm
9lVCU2MLFlPcKCc6s2ZVbQUMbLDhoFEVwc4G4SocSzsGUUtjVa5qs4Z8cAnoDe1BVgXPH9xY06Ns
tB2tEUD2KeEaVRtXrHGrBzhcqZ9qXtIvk90h92HBWlOMcY59kbR7xopWYOCmRo2gZJWnXOfdjweI
UM8So8rbjqqdEMPait88r7K+DOIhUc8fwlzdQ1eTLz2NwrXfeEXoYf35vILQsRz6n88xt42mbJNy
uaytka75XeuxHN4YkPsQXq08sfK9m88MMuXWURFWgeGRuK+5Z5kXV82Ep6kmKnxixCq5ywY8gYUx
bcY4G9JYYppvJ1o9BBq5L0854cAEaWQS8FizQ+RprluvEfasF2ka4tp1uPfzxtemd7906/QH8kSH
8VQnZngBVGkX4uYWodg6DGlENODduF8J06u2iMKXZ5IM2dH5qJRAYwnjYM6H9JBYCCYbyPuPQlQY
V5Q1HGf1eA/EQK70JEnBW01ZtcaCRHTREOLIxa7aAGcgvpkk2S4jcyaSmoWoM1jkqQjH4FNs4xIs
Vh8dPa93rcAyebUDI/XCvV7qsscUOrN4mfR2u6j2jsqo8zejbwgX+5kq+2hV70f/UQES9WnLnrnz
8X7gKyQYEuVktJJU7K1yeKWChHTJgv/lAWma5pGKIP9r1Fr6KVLtJMVET4lUjSUuf9wdkk29E4uY
HkvVbhJ/FJ1gnXeRYbxxWGWGnp0METXEs4xOrj0SpAc56vYlodaC6q4+t86Oqlcpw0VnW8mYDlLv
Gz8j5i1VyTLkpDdjgArrwXLOaH3d11jVusSq4IXUq9zVqvQFQGZ5HIRbP2G2utilaz+qd/Z9KDru
OrpZbpxG3NEOMK/wdVHkZdb21ktqo+UVqPUfwBz0+0pV1EQEvE9tY43nSmYU2OTADObEiXZpKrNd
mFB/ETZ1926McGJqh4s4cDNGcdMzzl7mPi8055SqQsfVQuecqWqdOuFWTK5r/GI3lNEis0/jGQCj
8VLAZIAEMS9VxHZa5/ZhWMNG4DD6oblezB2EV2Obqdafoc/fgMb4QZuEVNIz2EOqzugaudXmOMWB
4crqzfK4RdmpFenkCVv7l15VE5V0wPE9au2Qe2StTBYfq2YgAzrqTgU9oKF/LE3TTSjTaWuqCqTJ
hug90rburQbMQtvejgRPhKFPTsKPh8+U0yqDgcw+ow5BL0irq2fMZ3/Es2mraibNjWlpQjpxjx70
B9ZyVu69T6rVyc+9ZC/Dqnx3E91f5x89UHWh2AlzZak0nqDePb32ResdZlNO0L9m+ya0imWZGKmY
8lXZFD6DJ3omxJqwVETozqWYKlUVVdWgm6+Vqq2iNElbT6Ow0vWkO/YLRTj+2lTFV9VHBZbbjl+y
GPKYbabVnZHXWbeS9GcRPpMbaZj9D1ZoWpDZDcCQPAbrZxnmV/wfKLSqlEuqeq5ZFXUJVdlltJR3
hdqo31zRLlnQNW3WbKuqi+hCoAnMqyntsTBIXdnJV30wq+6wOB20lSX66Actdvq+lKX7YgIb0NYL
by38KHSQxT2dMURnaCcrVU+ZR18dnUTSuTOaJQr4ROIGj9jRRY1fn7zRjo+V39YPNFLIdQ9QnVdW
FaaBPulvtowawrGqVK3DNsZNVlC3Fk4NHGAhjQPA1HmA1dt8L1Rdm5gQTU3bqO4m1eiGA6k9L6rl
LaclA3OOjxRm2IR1PmrhEFWyu1iHy4z1KiU/Jo3PLGzqO1cVy+mIbhPknti/Wv7U76XXT4dqChNr
RW89PbdUZd23ss6+FH7VfIk8Gu1KjE90EIfJaUBkXsWqA4+Y+cwep8LI1NKQFwKrWOlO2cVrlogU
MU24CfsDSyRJ6M4dnixLx12YwJhba4lNCFn19ZFl1h+azo3MDU1/1bH86PcrVNUfS8giw1FMxJ7F
tcnr2I9frYmNoK3aAudJFQemqkNQ+VPfuOzoWlCpssGoj8fAUSWE82J3e91aOOg9EhGqub1LtliV
nLOb1PVnWCpQHDSAZeysQi+x1h5liMhT7RbwHvrb38PxfzIcCwuO6b8ajsGJ/mnv9PEFv3kw9E8q
nsoy6g9LJ6wZYFEdQe6adNgf/RfmJxWOweIF6lLtnMj//N9lmpwOaywyeapq4q8ZMLg3/2kq9hmH
LdMxuIAqzvwHbPF3Boy56HueFgkx66aYTlraQUTIDNoKTDt7L0q5HHBbWS7+bjuKGEbD7GKaRfvC
6p+qhNDttAcRufgk4nqWD5bZh8/ZgmJ2apJpeot7ylMPVWMSjGP9bGoBGUZ8iCL0NyFc0efZ7sfH
gRQINT9zQRd4nHr5u5SzfZbN4D3HuCZbspYt9/AeZWHm4UWfQo8YHEPYOUhb5ps0Nhv6UEufR0hZ
mM47hpj8e6m7h4hM6CWlXJscb2Nds1AblvUg6/BHb/IAjjR5l9HSxlBbJunLQmz2mxVG8ssUcZwZ
cxf/IBZR4zCMbPId7eQ+1HSWskWbzQ7xLJruFrcFJe/zMPnhFpr2WJUp/jlXFtFFagb0aaquMeJ1
nkhWY2VaZyNOM5jJDMsgi0emlAXS4j53wm6Djzp+EUzrU2B6hbfrFOINLwpVw7MA2oEIf7ArUNb7
ZMyjHd5V70hTiNzp1VSb66UonFsRR6TiwZvlLpN6jEuE2PYAaILSW9qCrcp/nyEu1MEME4bC2FwO
J6RV7vth1hyHMEs3aScgUxhVhU21mfxT+7/sncl2HMe1Rb8otDKyj2n1qAJQ6AiCmOQCISL7vo+v
fzthyY8Ebcry2BNIXhaQVdlExr33nH2A3dD7pjuMDq7yr/H5A2gCb9DfDV5eH8I5Kg+Y0lsGezQq
yLvPs3Jts22/r7OxO1J6srJhLL0tVYakXVRFdpZshQ1eRzo50zYokVU63vCU9ayx7Fk7/4Tujpyk
SC9bmyD0FJMcl7oiRAS6zbAdnkmWhAY2xTWSa7ciBpD9S8n2uO2OXZKjhnGjKbzxu+oN8MvcH4xO
1/FG4OF4Y9+d2Vi6dIa4xdbdKyITVxwC0u0eg35KLgarqLdazclCZnGHF+ov5nRjM2zKqnB2SliN
xxSvtnayVMwyJziiZ921YfJYGxg6hls8sjEiWKkFkGdPDvHdiNrnhgTbWWa/c3XN0aah1MSc28ku
iJG7NHhrltiDXEqG65AKaJMvIhlpdwM5ZKPLSGN5PfscAzU0YiF9by8ym/FdcdPx4i0OQSEXsT6S
nGIR5wwU68d5Eezg9M15vBHxzCXRoYusx1sEPvYi9WkX0U/dyWCXLEIgpDAmMmrEQU1o5ZsMvZC5
CIfKRUI0lfYdxf4hY/99qReZ0bwIjqZFeuS+q5D6d0XSsIiTCr/hDrSL2rgWTjm7m3YRMlmLpAkV
VHc08ybfxgkzDWtS42W/iKDGRQ5VO33fEfir65Pb1v2RcjS/I/4GDVW8yKncZJHsqPZWRzyYKZor
hJufJBosN/PT3/2mtDeAE0Ck4pZ9EL2ZXWfj5KFgQsgVT468h3LBquUvQi+1SL6Md/HXIgNLFkHY
sEjDBjRiVCmPahGNhfBJVqKkkkRP5i7CsnyRmNEsK9bJu+6Mka5/aLRLGugiSxMJAjXk1dHGWERr
3iJfM9+FbGZi3rkV4jaWp3TLHM65oOeVg9VRjG1Cu+2vHEY/23pK0IMRDffZymz7yctpnBFJkK0m
GD5HdtLeA7KF/lSNbjaxSLWsKXT+WStpkYpXA7M0uoE01GeDkmlFVzi50QNrYxoy8ym1bR96CrTL
UQo1bcM2nHaBqeGpF0a+hqYDrzJO6+u8x5TlNbl/ShvzxXAZE5KROuymAMKGo+puS9Avzh2Lk3KL
Ix0VgrYWPF+YcbZNRG8wOYVSrzFsuaWpOKBKjyf4cBGT1ssYgfM5aX2S4gwHY0CRamZ7qMEMvwIs
bHv9rmn9/Ikmo38TdWE1r0Mu/1NC6Lnp9GSg0iw5ywHO+5yFxgPs8+ytne3uiydD+96rp+K2rqG6
zbI2dhkbo6tBd/5FYtgtdiPEAls6RhmLbhT397FtEc4ctdaL1XJLW1ZNlWXWxZUvqxblrCPPbeuA
VyPmiKdqnO9DmS9ZQkLGkFsUwy7mn5etQ5aYETnJekjadEMoM0tmFp6lAqgQY98jILr3fGov38Me
aoULshn1QdBF+mhkFewBVBhkhmXBp4joy2gFO6J9ZqKCZEyLIb40h7Q94LyokVTL6WtOFAjqxEo/
WPQmCAdOvAZBd9yFqJ7aT+TfmpealO9LPZZo5jPXSLjf6ujOcXt5T3S7iaEzqbC31kwesQxEnysq
VCwz7nQTtSU6FBam+sAbfXqJAGU84NL0Wko7SftktIhONG2NfbLvgCl0t12P1p6RtyW77smo3WVe
NDMVTI2nGS9ucSBKuok/24zX6DZ3pdvzJkoNIk51GRGaWRCbu+0lWdRL+YZp0Jj0735HGRKkM5Pl
JmYJjoi2GVZNMwarMJr7/WjkD+M0wcRE1YmfF6UElzLb4NHPbq1FnEFRf+xDUW1qrPD/2x//Q1f8
F1plhnMm3dZ/P3I6vRTtS/v9xOmPX/lzh0ymEclqnmOg8LWVKdml/tk7NkwmTrbJdheBlE1yyf/3
jpmW/CnFIrdNLdMUJlAuu7u/1ytG1/XTrlihKvEthNN0XNyPmSw1TOgsCSf3RMfXl2v00BIjMX0D
lLB9K97lvQBYEVpAekG9WhYzotfGMQTDeN1xV95nVOsiP7ZwNptpK/TU2MHBD7ijkSINxFp6daZh
eEWItr1d3gy5PV53kByww8+mx+6AwQ0htWh/s9y9HOy6fU3D8RbnhhespSm8tR253i4jmA53fB3S
l9TzvfC1lpe6oz+1rpUsjHrFepjovSmbhcs4MXBaJ62xFP8N5uBDVvt9fZPQlr1v6kB9aTNtMQjn
pSt5yIakOoFri9BozepJ0LYtOcTs6u2kMjPeVyjkkDXPRb7FJOaf07pwv9SonzZCleNzPNi8cRgT
78p+JlKVXNJFaGYSpV5aIIBXXSkw9ug8u0gIHH92W6d+MlsLBZYEpPhaKv81m+Zr32hoFw8ppn9+
BFdD71qA2WLjsAwet11iqfWE1GdJB1H1bZ8AWVob8wyTfsQbuGITrnKaOiVLoh0wXxulMxwKofOb
Xvbt4xTlwYXZzONea2++Va05H3kxLiIvyBpiFbBgH6IsiX/nfnBuk5QG/nYoTXEmc9oHG+82hFRP
EqVUVzxE2mML7vekA2lKp4H4VPbDzLaubGcwP4sya7EX1aZ1Lu1wycpju5x7nncxxFKfMuJQh03c
Ly08k8A5sayGowjoqo2WPmR2QvbfHNT6Wcx5RfsxE3tyU/WFHZn6FQWYdxG1srrXxhxc49AoL0sw
KjnyYRIRpl67BGHtpsHuTLoGf/4TKY09RFfCMStiFGIjfzeODQoO3DGp2nAsjshlxowQBaC5idox
2EerIAmEXQ0jLku9NaJAGq//6zj8Jx0HJl42C92/X1GvXtr25TXq229d98PC+sdv/rGwuuo3BXqe
Gb5DqQhKmUbCHwur995jwBRC3AgxV0yh/39hNX9Dmm6x3rIiL7Lb72b58jdm/Ky1LI5/pGD+jaHc
Mqv/bvzNn5akUXkWYhwOZvyUSWPNtPoqAWU1zt6iMlR74ZMawuh6XH13dv7FUP9fHQljhM2q7jKZ
sZZB/HdtjozCwdaT5EimpqdrVM8VjQScZFG//vtHWtwxloGpBu/NB31C2IlAN1VaHboR9WfQG+d2
INzcrfXj3z6Qz8vJRo/h8rVMLu33X2nwMqlKPAQHwsjf0ix9Y416S/jnf3MYx7elxxX/6RoRgKTb
yIFXR1NabZVPudVCxVqnU/xfnDruVWX79LeQiXxEwoeVkYMs5xsNAaLTycDjjAXTv2yKv4ol+PB+
X248n7xBZXKd2C18nAXTnvFFp3DCRQsIxO3nuzmcHqWYH6vhL1MOeVo+3uWkyYK699hKKKAQP14o
gRKNZ7OsDqpm5OK1sDgSv4b9JeIXwyeMILYZpsk56P7+rYgcBz4WWyvbRePz44HdpqTujYrqUNWA
ROBFWVRrIn0UCf/267tkudk+PMnvAbesCsv03/sgZNF90s8xQtaD6OvmkPfVvE1MI7j/9VH+xVP8
w1GWEf93T7HvK3sQfcZR1OSczGZ6HHLeTAXU3v/m1JHx9Of3+XDqRjhu5VBwpCjrQXJNyQu0m2z9
Hzxexs9fCo8dqQQL5h5phPfh9qBX4/g5YymgH2YJG3bAYzQDcbjRdj6jpTXgJqhG7mroTAcD1B+d
H+SkVg0dZKgRToB09TCTTkgagfONrxBCMEAnqPvxNSzwpPRtpjV9AUp/uKqgsyMd0FBVTOYjqxJf
2G6OoM0Y6QgUkXyNA2Yy6HyNMj+nHjhNB3Xm85DDjRkZ3B6wPqerci7UfqRo36Rkq4drEHfIL9Ni
8jcQPuyLrouKLVCmYtuZXnHficQ+GkqPr8S+qL3swBwOruQoiV2eCGwbErKb/KikGZIZX5N0wbag
KWS6reyXPOBL4yCudmB9qzP443LTIaeiv2UtsB3ZZ5DkasxtsISbalcbwbRNaB/D46gEREG+nc5Z
uPIE/avXFeYa2lEKmQX2DE2ifo3tHTBcVDFQG5S0jjZSpX3S6PIkofVs/ByAoK8gXEK1MT+HETFj
UyiT59Avs0fwnPG+bq3qS+3m5mfMyXCevFFWX6rcxrflBgMIl8irVMfYdOZZn1Bfgaekq/SIhNU5
+aLNb4WIu+eAU3OKkro6u33yZkiuaZ+45ufcj9+mdgzugZ+UjFyXT9+2YIQyEyZRkxmQjMhtyqIb
BAvTXTLF9gUrercOBkipQwi8kW0AAEJw4MUxDi0fmiP18XVoVeqcuIT9kG8kr2WZcBJ7Au82phh9
H5ARt33WhvYRQTkcJZdThsuSr9lHyVqTY7XO6yp88LXJVwq9OH1WGit5XkO0CVCe0z8EVYhsTTdu
to8L06iuJC14tXFBzD9FQSXU1pQDuJkCM4leuQbRAwI39GdfFM4DHBIAgV5UHvmO85aoL5gFhl8f
7ESqx5IBy4NVlNw/TmM4eKXZYuOpiyIIe+8kwobWOEhyk0vQBRP0wsmsIMaIkJAwIwEVxYSVx842
NKQjm1ecRum87yxUIisnG7GydWB2h33vF8mLGk2xw6gwXLkeJOpVrAaSEQYIPiMR708g8dO9UzFk
342iMeNdUlmO3uoEOMyqYRdNe3JK5VetltG/5tmyRQDzEFpF+2nwuuoL8gjn5M0Za+hU8mGbXlhH
sozimf52LAig5Eo4UZg+16EJimmhRjVTa67TJnkzoShcBtK1gCjDD5IhVCUxg7HfRLkbXYcpTb4+
zBTBWVyhHkQJP7i8kd/4GycCroIHCI1EVE3Rt6JSzqFIXSxHbgRFwZb9U9XOw97CxEGGBJHAWz36
xXG047c2WDgTojPWCBr3qgm/dX3jbaIWFE1tHrpy+NpHc3zMC5cE76ByT7wKvdt3ahaI3mlryGy4
Gsh93IYpzznFEtEzlZd+9pm0nwyFEV+Dywn1hOwiRzQBUDWmJLS6jJuaVZEeVVYxHeoTdbbYVO5q
wVOfEu+wGZj3rCzCJ7a6YXXLxw561PLerWy+N0zqF9xK/tmHnIieu/Vvye2R12U4yofEDqwjxieO
xoL63KsgWxsZnOOh4Os7LU3nVe4TI9EV/fjaigZaaNiy5kR26t9KFwSTbWDjclgom4b1w40E4TPx
tIB8yEEMvJpUDsfq/dsAqcWlhHrMuGPZafWqqfeZkffYfhD85CaUCnfk0E1ZNiQSMGhB+TO+Rk7B
jCIrMHm1BncwaMYmzs5WBWUgGi0InW1endt62VeXZnmCpMHNNNYRgXe5JPnR4+yQHjzCwOjl9n3V
HaP4S5eiHzMwUFBSc484hpbXKRSI68SZwt0wk3zijewkVkJ0znUCBbpFxLUeysZcOwuZGcYKICSN
yC2eOEMa6ysKCo8IX3T7654rjMXFaN4hbsXDUIXB2ndxhAYaNmzbs/aIkNVjVDz06ZBzzlXZ76zE
WUDtQM6swDS+Ktl3p0Fg5UrL/uynLVob14DPFZVqn6tQXAGfPluxNTwJtDPneYq6qyDRn2PDGj9j
F/A3PkMXimPpHLSK9baI6vxciSa4ydIvXt3km9iK3sowCNd4xj7xPD82gxEewDEIwp2gHsFdq842
JECI/XO4Z3H/yrAD+JTHSy9VvA1FHGWPNaRQslhYcYzclw+xIatyrbmk1T8W2XfYtuYa7Ki9aCy5
jCt4b8PumBeAaI7qrNkXEZG0MqrGVYc4jrlllrGYJRR5NbdIovDBh0Z6UYy1oVZYWhmIpk3ebDA/
a3oflRXnKyusO2PlBAxaVlVufmpzMz+OtZUfSzzQ1bqkIXTELddvepmjQdwE9VR67mkezSlnHmxk
DetfjpH3rjYBJG6gpUb4OeIhj44w6mjXrsw8GPyjPfT4fAO3Jw5xzV686V3gZI1Hdz6BGuzTy/lW
OW64knHoXUy+VyHXm1XTsrtxGH+0E+v6DCxwjtdd03U3OBVg1yR2D4eFWIlk21VRY2+01cshZ+1p
n/3USGHnTNn9mFgT9Gfp4jJkc20TMeHNw7HIMEHFlfHV9vtDhWKJFCysMaCaop3JJHLDwjHcOnh9
rqRViGTTefgZhW3Oe55T01pBsGb+kfndAVRJt53q4CWNHGgFWCC2plHCm8Rm/MQEY8J5iKtlNYWN
wejVhKUHRVlf87iGr2HmSaRtEmpZ5k2KraUQF0ymDH+H0JT1DSI7i37I7oRqyUb6Zitiuiq+8CHt
R2C4Pqy/f8if/23i78cgNRv3KwlZbOEXE+qCkvhxh91qDd6mNbJDzQt045rApruwx77lN+wT3uFz
syVA/JiafUWqmvLEA++cOivHYSrVXxVqyCx+rCuWz0OHQEKWW4rdD0WuByyJZ4DP0+TykeHwqUkX
rJ2HEzjr74KZ19yvS4yfKkOFRJnSEN4E+3F6yh9OgD04eThW2WGo2YQVAbw0WfA6LoqoPAlG3xe/
Pt7HuLbljKOJdhSZ42gxLP9D5VQ0bHBsF40gjzCESFYJoDdtQVRO0uQvnSgVZLuI/SDCs5v3185Y
AizeRyZg1EhmpBYTAf/yjvObWt7rv/58736KHyo7Ph9eC2L1aOXSSfpQnlRTXArf7tNDlIMUxh2W
v5UQpJBOd2Nr5Ewr2Wxj5uRBihLZXTNepJhN+cQVsl9avvkLW5ni6JvQvmeTyrONK/jCGYjFk23G
6rJokgYeHcCBbqhhU3d94OCRY1W2JgrXrc08/N6yDfuF9rNGo8uPPb1H73YOSL1eBRgNHhdZ7PP7
W7EoDOWvR72Mcn99LuRyLX46F+wokREuo9gFlvt9/QmbJ0B11y6x0An7bdGWqw4K2nq07CeSpQWG
1AoPWxKZO6dRzhrD5/HXH+GnOltZCm+4w0Vh0mEunbnvP0HHBM2tYhkjX5zjvSPC8oQQ+q+WgZ86
FhyFRoUJ0Asbn/fxmvdxPwRuUcYH1CvWyg1ZuIrK7RD8YSRfuWlJtnZC8RClbHp//QXNn88xWxRo
wz78BUmA4of7bZapPTTZGB1sCF8B7e5SXQqsqc95z9a4Ja1tPivhqMfCnh9TNRPPUTnjFnUj4+qu
BEu0rLeMGeqs9y0yWSq2k/igD+y/1WVSFi3sdxTqFyJoKVzfP/3/GNV/OQEENPbdhf7JPnJikNi/
pvOPM8D3X/qjVe3L31hwJbf2ImpbCAx/NKp99ZuDeI6x4BIDSKuYO+IP94ilfpO2qXgesZa4Jh3k
7yeCqPa4j6E2/H1QkfzpucMI59IpZ4lWTDvf79rvOk+Wa0WNT+LiceDWiSjjWX1GoPLMZApC3AkD
Pw70LcSItb62eVvD6FIg9Ybu0Hg5RVNNjCH2Ynhs353Gm38sPt+nQDom3/HHRcnklLAtMExk3Vjw
PiwJU+vMTsoQ4MIDuVyeFcKRs88+ks8gAielOwLOVdrC3sYN0UIhhnZRDe06R+AT/O4XhbxtpePX
zbaavdz7jMQ7vJ6jeuwYMLbyS459gtSvbKhwF+AEI7PBobd3xhfut2Jju53wD0AO9cY20qKLNpLA
u5SQQBt0zqeIYD9G/SJPRvYxWX3nE+fBvsZr2XRBNlBIuyk7IEAk26lRD0wjIwCeavStG15z/SdV
kuExNnXOwp8RGLPqx6T+ms+5AUWQ5JXVYDdoimOwazP+X4dGDgGoUXbsYMcS48XueaH1WPYtVLcN
soBxR7/wkcpZ7JtYN0feZXLf91b7GhtRc1aEWm7cpD0RKXusSrd98IqYVCo1zXuvpdoIAvJoJjGI
TexpJoQZGIHr2rZm8mSinSD8Cs1NL8s7YasvhpW0KxG3ZbnRaRY94UCqvBWmnPGKtVvc6p6ifO1F
c7sd42G6DD19TxBcdm5m6jNCl6HPtKMrw52fCvtr0zJKIFiyXU2Og9qiJzrPvTP8tLob4sIiCcHP
b5xBw5VCZSXTK2Q4LUyqsIGVIUV81rreIswy6SZm0LPgBqyKyCouJrdy9lmWF7vK60iAlY3LDhvJ
3VYXnjxMVrBEuimxsrRBQqBR0brQ3biWdejectbrk++mzS6hP3YMpaWOSrr+EYpTRjRpYWRPVSfb
h9JDqFUvBp912gvkgW2sr63CnC6twfB+D73I3dlBV2/Bb2BwMjGREFGHrSkuOxcPzGDvdD1O9Yr5
SvSSctuvLLrA6447baXpr9wZ3jBeK2aZJ2ds+21mxwo6AQ6hTugC1DpidNLirbsIYwCAEW2uwiaO
uKWBpwa7EUnNvNa17T45/JG1mDJmv77qtw5Bni9mmETrPJnnbybE3qsahPTGn6bmYFc2PJYOxd0X
Jse6ob0YyQtsk0mzKUdrjta684hDY2IMbMNz2tZfmXXuUSkrchRgcKoZslEW0v1qA/HgTC1bbhvT
FVlGjTwpYmMciEZGdjF4umkp3LPoMkTTRZooim/L7gO9todFuzlEuwwMNemSfmC/5iM2KeDjY/Og
sWJcLqE7nD5dp1eUOMHOKqE9mRhFeboiH4xRyHx82C+buAyoBux2j2wKZ++lpXuRds0nFY36qzdo
UnDG1r5QAKQX3yea2ApzxTUr4fgFiKbfrCofvvAqD3UhN2ncpGrNFHmcMc013nMReKrfOORzJQhU
pT9cAyyxLyaJOmmVo66mZhu6KL+cqUnNlZqH4aIk9oM8EhYR8puRap7J0nFJZ4lD8wyLZLx1G0Cj
sJMhlyPobbOzzYOxJ6iQXgWip1KgI5NkgcHpcq9dloNTHqkMgHWQ5Y8M7mtYjlZH6iLE2yssxvWl
oInRbrwF3hEvGA+PkX+2kT1Ke6Pk/3e5R9W2WeAfg3aaq9GMIgxtY/qpWiAh/oILCUl/2eTViMrs
nSbitGn6mjAnRJD3zhtBTOretPGciaeKtNoFKAGcxLQWTon3ziwJCUNsdvaCMmk0yXtzLscvoR8B
sFmQJwC66wNSv40WrqABtaBRjHdKSrcAUyIFht8bYeiTDAtPhQ5hdAuWz/xc0hy+87AiyEPL9ugG
w3UFu5JomAwnUNQ+lxDlqI1hyTrEK0D9pJZPX6Ja1WBJ5URx6OcDfCGJXQSboY/7P0U5dhbTAohx
hpbD4WoZ3ljf1Z0SRF/Vnts+02vmENDZ6CuyNu+S2SJ2JcWIV4+AaVgbpotkgdUQwSL5wU3HOs9D
noJpwNwDMGzVL2x39U68oSfkXcp3Do43mwsTpwWPA4cC/deATu/U+a77ftkOwo9OOeqXiNYnX3KQ
3pZx5mtiQXQYfbsClzpZj4BOqosEccuNsiLJUfNXs17IPcpJrfMkqktM0iw5TnZJfRoA8ykZtoDQ
dB0BoVnmYuMbxLlVlZ1cz07p7W2ELvyCnsxzwYNur8aFKeT00IVME6sleXeARRp+MP0Wz8nCJGpg
mp5sBwLhmmQtmEWOGl6HhWOUsoHeNHk57Zd9ydds4R1xlzrW2n7HINnvSCTGOtFlWw5DtOJ12pws
fyEsOVZEN0a22rPx3ojZZqzTKGs3N4DpN5PujUc36bpiWy+sJvsd2zTjSFyEqQvOKXlHO3XvmCc/
8ka0X/7CYHkHQfWD0XwhwC99ZAvH5YpehJ0MZ0FW5t1suPfpFDh44Ba8lEUkhQaDHVlX7TuAatGM
nYOU1E62WOXzvJCqOsZKGyBOXC8o96CsyO0rni2HHp1YSFfmwrxCGA5QxVtIWH7dysuW5YynaCFl
he/QLPZdALRo2SBi9DwzfaH2/9IKCUJ+pgZZ07SqjhghBYTE0RdIwwFQRWtcQ9CoRVnnd2NkdNdl
ksy3JGPHUHMGw9oQx4z2uyENdEej5y5UIy9rx3euIqeMIG3xiF3GlJPOBgoH7A065RY+sdwGkbPQ
84NkhvqRTPVXX9UUjo0W6uhR9ywbTAc7b55Q/c8S4uKqGRt9AZHAK+F49O5llxvaXlVx1uN/FJqE
CQ9r4WUttQM+l3UkWTfEZTlrtifNZxPLorjFcZnb+56X/i1PLToIg3sg2Koyc49D0vAmsMkSrA9p
zfnE8xZEAa9Wwv0ALlr+/TRJG9qfJ1qyF4l385uUhTZSmDf90s2Sqyaa02nN0p7DM/KnR4zR9Z20
Ru+5BvW8L13qYdr2qXjF3CmOPn2ygsFZg6ED979h4SLTvDKIoO/3cV7JGxPzdX70K2xyxCJUb6pg
EkLOUWhcVH6SGUyMBrFqrR4I/QQcyupOrj+bGBf+V9b9JzIkXA32L8u6q5e4+PZDTfeP3/hTfoQs
08IIh+TGcX0LbOg/qzoPkIgPC4D6THo4naj3/kQCeL/Zjs/o3cOR5GP+t/5Z1NnWQh9BlMTcWhlU
ft7fQQL8NHj34Ocb/B1wJhR17ofe4qyABHaz0NDdsTZunfkK8fFfVGcfazPaGK7j0MtYRu2Uoj+2
a4Kxz8h1UBpFi7VKNSONmQxBl1P6T+nXv6oB/+Ioyxf9rjjFTTFNjO/0wSueW/FcTt8656/KzL84
xIeujBeXNs8ah+j1rWfczvGm1l9//S0kNfvHoyD6wdTmUV97Nr77D6erzQQUvgEBiSOK5pWZgzFu
Y2M06a1zaIdG5x0izwB9fB8crdbod1NrTVucGxJD5TDu46ppHs1IW3Id6zbZNJ13azr54GzYE46X
ijyDXRnQjbe6adjJISAq0jD7aOWBUAcm7E8sox7Zby6Zx35ZPYPaAuDmtwAI5XDoyY9kxx6RZkd9
s0kxKF9lVQWkoe7LlUt8zMltcPBHRuadDIrwLyLHZbOKnDm6MojjPLHJp8AwRLuNhAPvayG2Qnjr
yNvu0/6SODf9Ke74n1EVmYjp61fXzL1jEJPh4It62JAwhZTTbC/t1Ow+TcVs346Iivei97JtaTXJ
hZ0vISq9tHdt6vNamCp55RspOGHLnph+T8Od5XX8ERKuLj3NWLTUvjmz7WvlVQB78oAGAOdH2Ue3
QTKMr6qDrjYwY2nXbsBQyhsomEWsv42FGzxFGJKTTa4y/YnepEMSqJbfmmZaZoat3b2J2sZXDmm/
e1Tmkqk4uZ19O1Dvrb3lBDvQb8rZMYk66Rbe4uy47JaD7hJLnAVTZoHCA5P1cKy1MMog8Hm8mBPB
yNH+1sG2WY1z1/+e6OmTrc1vChfgl8mkF2j3In6Co0Hq3Ywpa9VEtdwXo/1NA9pVmIBrfUhqCuAk
q7gITqA7Jgz8vZwo6nUyeekxV077GBNuCG+h9k45vYmrKh+DreU09Ax4UWN3MZOLsLBIGCayfEex
Yeyp8pDIOCTTrBVxEUhzYPusdeaHR4eIyQN9DQ5gandd10m3H3M/PSROMtwDeO7vO6wba90oXM4p
OLTbLGTbY2RBekQOCGNElP12gAx49hWnE9kLIVR5U5kbpKHedQeyIrlITDffkf7FVJ4WOtmtfRPI
O6rE8HYOY+M+KcCRgJ2PnTP5Vsk+gh2xl6CmvwYecjLuEhFcm6Mqg3UaeV6/lADEdgWBfZ6jhgy0
cHbXODntI+nc9WUtPEm2rx4uXFW5N4GwxJ4dq3XjEbxxOdrOY5DX+pbxEZPfyRmMQx/VLgG5Tcc+
vp/w3qB7D752QO1ob4wlaY6iF/tyjvw3O0n9NxEi8WoZHJ8a3LRfI/rj27CvbSCTDFa2ou0UWkG1
nI8Ar9OGnMjfM5DHybodpow5bWUcZCvnA8kl5mUWhvaDAXoM27ePgYQgFLn3vaLZO9TLT74ZDFSo
TnRr5LVxGDDhuBu7n+J17MUDE3/Q7a+SuM8jyQv5NYls40tDAMlV0YfqTA1rPWSqm9MVdb5gQEhm
2cgc68YaUr2jlvMR6TTFyxw54y1G+elmSqLuempr91JO3nyF9c85pcQT7GXtkPYzd+59RXW1ge2v
ITkKf2Aeb3KAGm/noukJuttGG0QUINJJSYFhfLGJcTrSChuNNxuGSb6KgGvf1yj64Ta77UEOLEKp
yNs9t4azmcDS7qq5avddSWLMpq3idsNbhRrBsGtIKC6lHACViOzqnG10SDhRzkMTucQBYEhA5aWP
fNrwwZSlPs4k2GCBN+d15qANWSduQUCukyfA29kx7NhKuxsCH9SF06py15FvhsNnaclFKSPqwrW4
J3wSHHbsErotkMPmQpAUwdeo/XnHzlRsAawH9IaMTK2HgER2rImayTM7zxsmdvXXse46lrEhvSXF
wt9HCVScjlXgOY4VLIbB8w5w7oZvOBj0ziRE5mQWstiPJSF1qyWy/YVUQvmVzg0D30zFwVur+uxx
Zsh2piedHt//c7NwHVy3dnMxTwCCqAm98TzqZDq3/txtBz8lM4x7+J0N629sVDnN6v2Qsa5SfAAt
SZn9bKp2ZWWd8TVNu/azR8baZnDwh67QhsLGpsVyVVRs6s02NO/sYgq+JHZUPg5xni/Z4MWekKcA
hrY0FsYg7j0EAGtj6tOjW/YvNMq7C5+8VjgBfeJs/CA1DtSYKYtnM1yTRM7pKyLcd41U8ZWbUtpL
0YVqNctyOpRCUZj6lbQuqElxjxn+kB/xCaNj8UqXJEWkH/rQFUsCsQHZ66BgFNxL2lhPXTvoW7AJ
XLoKFdvaqfxi740uajFd9Rz2PeZ+0j5RHU0/rCkKxEMVu+O4EhOX3rfws5RwhGAVWdHvSo7BMc0S
nM6N65wC/Lf70G3bDS056tw6EP6e3WhzAZ8kfRwJuN4XRe3eq9oVWxQUau1T2+7RQqEVW152MGzo
0CbedDO60CgsOah1qVqKkQDjm9XM9gvRVtm2qLjBKTTTo+aOXnuGje3RNopvBMv0F2ZrtA/Ek+tH
bqTwBplPeO6SXpHElQ9rpB1qHzdVsfcby33q2JB2UJ3N4DIbSdBbtwTL7M2A5OauSzXeYWP4Bv1e
fMoR59A7BM628YX7x3VKgZ+9zQYfdrKtcWfYlbx2cIE8hDjjbmiQzMcEmd9WOFP8pegRNKlymHaC
rvNnq5/tz0Mj7M+JU83XvKncXVRHYjPHMSD7yo4OXhCUVzoUzV2JuWVrNnh7ADZP1+9nvSNRblO2
vn82FzZpUZS8+Nrk5DQIHeoSo0vR08JiRG3sJoCZJ69GCVoo2DP53FnbCnruemoMm4fYU/P/sXde
zW0raRr+RZhCDreMIJWDJVs3KDkhA93IwK/fB5qwFskly3O9NTWnPHPKanWjwxfesG/1MbsLXC1E
c4n0cfmxlyecUR48xXSJK1y8aVCLvHXqIljnmYPmFYRoBDQRmL9TZZLvMNK1v3oBZcsmUE0LDVEe
Q7JjPv8kp5u0xkNJo3pD/dEzcmhBacQVqGmPkRJ/r9JxuOVSGHe6CIo7p5qmVVxaKFOOtRhfMHW3
LDzFIJ1PEBo3jpZ61xnEcASVneQOzVByf0NP92abW1dJP9EpABa1BoY63Emn5ul2IjpEjiwVcJ9T
7qClr1UBUnda5K15m7odcDly8cCsxU3fZIUGGrUon1u0tjbgXCDMx4VDO8LUG+xfMCADRdMtwyib
bkZApnsZ2P0GzoOCg0NaKM+1qsLwpi5HxGwa9SLruDbUENg5zggCk746hkbsdnTiKToU2wZ8w4va
sp1yfKf3hhdr39XQHG9MjD5BHfbqdxCRegvJnb6vYtaINNQcTJwC9D1Qz+mhwv58b/foqbjNWEFT
19FMMcZOgLj1bGoEAEC56dAjmh5Ue+DMK0aGC1LA/3g2FRnip0Zx/7oFJoyfRGreJwZ1HQSpZeBj
2mduQWtNOwo09rYHiTvP6M6JBn2J02F0q02xjr9UnD/pQ4oVlZuATBQgkhqrbKqFYY3621iMbsLb
IJ9gx45UKWPlKgy6+5aeF+pUEhOwRPnlSphq2Eh/NVrEubNkDK6ZRoq8UMnNaYV1tXHdqkfHJ9S3
QRB3+K0FzRViuxU211J11kSI0V5MFhIVEc6YIsZWobbzH06h/Kgn626A3LbRhz6f4za5o36GA98U
P/fwHpaVq4QATZAdbpRuiUwn/mQwIZDfcr8qBdR9eG4l5Xas0BB6meU4jKrBra9RdoUlEEl3BPOl
VmsSVem2yY1d3AwiuBFFFGI1CFbUjjO83EpM2GG6JdFb2OJ+mkIKxFO2Hbo1YkTlkzBtHQPNUIVa
nOsReGRb3BdY5X0FNVsseNVzqmei/SE6x35yUNIZVpkr0l3bjdMeSEe6Rbm59bHzopdWhtK8N91q
uk9Cu3oSUMrXXY6l75LWSb6yJ9teQwVGIKSKoi2WvsmmkykpuZrFe3pzI76ajfzuVVOObpRi+DTS
LK9a9WVo4IrptkOa4l//nfBe+4Y4lHujeS1IVGBJ5UMnE5iOetn298EEeKcZ8XTFZwwHWxekq55D
BcIzTIlmSzS+Ij6s1ndcuuUsJDSNd6bWJA+FBZayRfjom13NBtmDFum3o+s132jpOfuUKv5rMDqz
ExcaJy/q/EICbhcLNXIjDFGK9iqKXfMmyuvmle6T5UMe7/coqnRXvTKmPxozCdC60Pi4uP4E950j
8p95jT4HIHkTKlhSUnqmc7jX4OldVw1i1LZCgo2acWGS69aQBUelMb8YhQPqNbC0dBbcjm5LZfyV
do77VS+dYg0C312GYTZtrDrDy67D04MYb+IpjNC5WrTgglf2WHGTJVniJ6IDQAfhg8/La7sfySpw
VDYm6JPuKqzFtKLU+qxkMZLlyCeF3PILCjeYyXsjSbEmXlFgM1apnfWI/ZmOpOVDZLwtPTt/LtO8
vG6mTN9VVUAotQauHIRUsFPhtopv1L2S+6RLtvILe66WqiYyCVpruy8NHs/ozbTuliymXwA8D75k
htJc8yhm94SKyfugGeWXRKbyq2jF4GyFQqUXmKtEHa8rZ9VjlMqxG1Sa4gEpyb5Y4sIyvKWVjcdC
W/XJvtPbX2HvgpOmvHM9eG5xZRDZ/igE6sbYZtUruGu3U9nRv6tByG6b1JHLnk91nWKnGC0o6Ta3
pu6GtwnB0AJxwqReIwcrb6rQDpZ1hQgE5/8nYgs0I3jTEJqnNr0wgmbao9Xc3qdgEkAAZtHLUNUG
DxdUV63Ig4daGOV3QxFvZlL3b+Y4PE2tXpsbx6aqrBS9tk3kxM0uFGPJUcuegNjRzo8iWT1aajZL
ddn1BuKDSkd/xrmz4+mMlOY2glJ8racI1y+wBINJis4zonN6+B2UAdqu3IQ0EBTa0eHgPJPq8J6E
Xv4W5KiBi9B7NQezv1KFpm/5KShTDrJ5MmPzp4Px811XNuP3cAq6TZfS3WLdxuTGgxay7SrEXjwE
Hra044eK+gqLYgTOq9NF5nMMqniTtLMPTYXpUl8QU42R7W0sxQKqH+n35CAvXMjp3SAmey+lXS+a
vrHXIiuC99JLp2VW9a6vSCO5tbE4oAyvkMXoFdEtCAr8jbq+eCzoIRPhKg95nje7xh3zhwCZzntH
qtjFwsO4RQzN+K2FSH6UCcajVRuH+wAlmrvCGqLrzEqtJ5xmvSJcjhNiQ9+SggZyhMZfznW77gSC
mVMzqA9B0NpIqMC1LZu03I50dZ4abtxFO9A28rxO3VZZ+xy2KJYP4PL2RliO26av3rATdPwkjHix
CAT3XKSKnxuISRLKOYDxER6qQ5kS/5bF77bBEQ4ChvhuyER8AzTeSlIABHy/l2qSqFeaaAPE3oJk
RbWkZ7PV+nOrK8O4VHA88W7jrAr1ZVlIZNMM7CqtjSyGidQsqrzbYqyy5yL3igUKhN42imtI6JSw
nm29/jUMmM+psI2XlTQwTIf7g71pvrcyzLoIqkiSZDciXZEmuzz2tFl2yFfoj+85/xZaJ/ZLHhIb
mwF6R0SF2Ypyx49aj9sVSA8sNRPeV9zh/Xaw3x1SkCHB6rFSH4ihZhdvykRK62o/QM32V2ZpGWtb
GhRSUqSDwkDzO08JfkfQne5h7esP9eD9loOpvIQcvS/QtKpoZaG4h812NQQr9JtmcxGr3MJFaAEk
yGJlNyFgv4IKwPlC6HEVVIdfi0s52FDNPSKE2bSfi05xK783qd91CsW4WJTsSbklH88vQH6PquDu
PBqkJhVqHSq7BzVXZ7AG4iSn8scytGic8o84h0+WhSJbnZ/YqaGALSIfbunAUw6RSmptC8qPGhOL
3PB5SEyejKTTbtQGgsX5oY5ww8xK0x1kzZA/YMSDejW60sgSGgxVVEV7nWZN6ttVQsjJ5l1IzNW2
iKCMf1skZ1C4xSgMu8iW4OTzuQ5vxZhxQ1yq/TFlFXWTf9gVJTtyUvPC/I5AX/NQuAShCmCqNhIR
n4dKufwnAUvBz8fICBZZgJmxIt1kh1bqgOxLJe/FiCcvFmzRTZuhoXV+fedd8QkJO49vAA8FjTr3
aA52zRiaIoKPVftujvM8QdcsaNB/OT/IEQyVQUChq64FCFylLfB5koPGc9F4euU3qNBSM4iIIkLH
CG4zXZ38aURaqoMvsy5hOGzOD31q/xi6belghQGizl2wP1sqiLUPWqgbMHX7dFzD4kJGJ5kLwY6i
IndphERgY4QL9flhTx19kMzE5nxZOsO0vv4c1qg9u3RihnVkku21vPuC2NLkhza71nPYv+eHO3Ug
De4Y1YQC7R6x4sNKqhpqHgxXN9az1OWW5B8MBtJsF26ZY+j0/C2BFJtk4Fw06uGCTtO/vqU9zUyp
j705Bu1PVKBgV9SZhumTrW5td1Lfo2AuJiGl+V9sWnwLbAdStG66R4fGMZqpD9XKN5zQfLCAydyI
kCv27xeVTzi3r1Qanx9Nrj+6ceYQmK2Zc/V83AId3ilL0xsHdNwSceH7nTqFJvwI2LtU5b25ifrn
dkFRvADe2HOh4v+80vvyzXbLt/PTuTTGwaUWW+iE8FBXvqY3GI1VW9PNH84PcXJzsP/ABbIVLdgn
n+fheYnbV3pT+YLY9Qa+ib7XkdTBNqCPv0YKN4wsOnUWkwK8ZdD9dwPgKOd/ieOjhzkF7nD4oaoe
pYuDG82EtmlAtkDOUENgrQFwuESsSl5ncNx2qfCK1fnxjtf1wwwDnL1u6WgrHFxukrTKHYUh/bwY
CFDs8QHMoHMhlDg+4AY9dDDTlHbR7fig+/yxF70QC0PM26SPDBh4ToGfeSm6awd+8IWteGIkJuHC
RALPcgzb9+o4nsbRLaEMuDglK/UVhmzPokpezi/bic8EFwg0Nt+Km+vDRO+PGdkiT+GROaU/xSoa
6e+KCys/LZaxDC5QLY6B1e5MO/rfoQ7eWGpUdpADuPHbzqNwX5jhAse3f5pvtWvZFdOXEdW+LYj2
oFpJs3FXKhJK32xS1nUz6c06ofu71WvKaHmFqwiNoyndW24iACfj8xf20XQTZOSBpiwMNPXoFpFX
ocSu4wa3d7psuO3Llgr22KK4QZkNHKMdTxcm+kHq+vyY84LT1wNGb2mGdfjYIUKoGB68Ix+lj+YV
71v1Vuvcx9G24/d8ahFMyzL6p1nwrRrScAMdb3Yls3e2jXijRWdWkyJd6u2XPCAxQjEEXE7+KHr3
ZgooLOVlKtd12lNvjNEzDarEAHbblwCeOuQplURpl4NZmj697X7VNK6+ZJxkRQnPuU5NsAxJCjYJ
zeto5YX9cnLwKcWZLfNYLR1kGGr16ncHrNaFR+vEXkNeAMoTWgIuIf8cJPyx14K8w+UETU5/SpDn
7DTP2PHVBz9MKlCvWBT2/vnNfRzwGIbuIMYD2QHM72HAI/Gw7XqRl77nNoBhEdRYSzBT17Yhmm3g
hs11ROn1GVBzeHV+5BPHl2gOWpMOFuc456hCrF6j1i58ylzj1w6dvjdJv+fZwhP51/mhTkwSgAe3
EbUO/nsYOtIXJd8c28LPu4quCISKinItYphKUlQ7u05jd1nTYEekS6dof37wE/MkroI5pX4IzR3y
OBx8vyg7FYVfz/wyiTF7OIRAPZKxuvCeHI9kzpfULHBEeoWByefNQw2oDtEHnXl97us4Fv1Kd3EA
qTLD+OttSrgBYApgFNmHeihWJyAXtGHXZuAK2n4F8wMaWnLX95a9ofD0828X0FQNJqbPtBrgHAfP
VhhnojAzybSs3PAVMRYlPUR6OnVmoHx/frDjA8hghDaEBhYN7cPnS4INiew2Z2aK+RwZyquc3J/J
YDyHvX0hBpnP8uc7kKFISyH36dz51sG80AvGK1gBiGGIbG1QK/VKCzvCrJsAlHd7ypSXotHTI3qz
z/oMgDskEyqmcKCQM6LUOmji4r0ckbJA7R+/SRu9kFa/Pr+ap3YkgfcsbOjxdDoHO9KqyTuawEnR
6Gn3WIn40OIQX1YvDHMc2JiqpZIaGmiIsZjzv//j1uxcdYhjfrSP/rXyrDjgecXAi3h+Mse3CKPA
1IWZhDYkcePnUQb8z1E41lK/MqhoUelZZkn72ynsh0Q2NNRxsTXG8sItOataHu2S+eJATg0K5pEu
JHq3jUfal/qehb1tn6EzAjMynW4Gjy79VNDErkdoSugEm9gJwpgRtL1UZ9sMMtzhnIUwCGHRNFry
0WvTdBUKQXAwhwWyhEYNLM7+4um97YdNbV347U9+mFlPnmYgSkmHHwZIQpTR2ch8qtPFOhm9ZK8M
1DnPf5iTu2xWz/Q0GHtHIWduSp6RsMz8onEADpedr6bas+v8NRMWaKqFNyKoSqS1yGE/bwDLyYxC
yIKLaBAGQJYggsSkDpvzszl1A9mEAK6OdhfFjoPNjJWMjq6SkgIeqqGaOTxTgwXrv66z710CGPn8
cKcWjymhxe/AjUTz9POk3Ca2ITtwRMc0+DmvXRXbD3kVvJ4f5tThmfmCKO/NbOLDF2OoEYOfSg5P
FlvufToiRKAF1k+aLeWmCi33R5+JZEe18F/2av+nvsCpO+9DnpXC0Ymkh9KpimRvl/ohnB10dd6n
JNyI5EUk0xMHcXt+mqc2PGmPzmaf7QoPVzNjjo4toGuLUKTb3LbgbOqJsjo/ygcb+vDpYBEdBDg0
1GcPE36v1YfWouTuu22vvsR4imxQmQePlhhdRm/O6b8kmlsu27Lp7uRYpLdW5uCp5YLpnEZh01hG
d1mTAXy13gWP0bbJpexWO7nyDhk2JxMu/2HgUwW1aiEawWszmLQJGvmuNR46ooZb72LHfUX1Xiwd
ZMWvs8KIX9K+q3eBV75FIDpQ8m/2os/NHVUkb2GPioAtxjzOL+SJs0ZPmxDUcQyKi4cPYubwO8QD
4XZfTD/FpDUbVQCmDDLwK+P7+bFOLMfsRDfHFRRqibo/HzQdoyaULxtC+0D7qVJwWOWW+o7BVuE7
eFmvKZU3FyKME4dO0+jYEdHwYh2V9SG1j0MVlkwvsb5GcagssbxBTgiZsYWhj/KLrHq5Ao3R+X8/
V02b6fRENtqRwoQ5W3BVbl365Gq3EhcDqtLZA9V4TDvS8GXELfnv4zYGnMsAcJM9rrKD1bXpNtam
LH1FDeUSihqohMJoHnrp5X5uk0ifn+GJa5PxiKEMHrZj4cg8qMwoLlnaoQvpXJgVmjSylCsDROx/
MxQymLPRqUqd/+BBEI4ZN3lBiqZ5ZXEPF3FaVA6abXGraReur1N7FBFWticGLXM9+PMqdkDiionK
gF/n7XMblb8sSz4jtVst4lA+uC2y6X+/jAakCx29D9onhwdQG+i16fVU+JM+gfFz+scKsylBHeDC
QCcuZkrqqmUgkmpC45i/5x8hoph6EGABKWAWWq/hMGzdST5fmIvBzzi4lT+NcRDtego2KyYeSD6A
fm0BsUnsa6u2HvUWV7Igw880DtV+YfWVWNXIeXwp+wr6l0WvtoXZRPGvBQ2JzNeyNJGfVwxNW/fu
mPmx0VR7rBOiB93DqaUYu+BbINRim9eAs8huxyUw2GAXWS5NCnUY7i2tAqsL2Ut7nLwcsFWh1Sm2
c3W1VTs0t0mghvAOPhPRYRnPkk14zkWDE23R7B53mQVEszOi/KZTqs53U+85LtN6yQqnm5xaUbWI
AAr6gBPRuO4nsUabzwIsnOI+Zxrxso+T9kJcdGpvoh/oaOyT2VPzYG/aspZokbA3gQm/y6F5dxF8
MQ1lgzrcGv2y8r84dsTcBHuU72kIHYxnRWMhjXAsfBitc83pFrGlXd8UF4LX47aaSa2Uxha1TMp0
h4qp5pBGqLV7+Kio6YMQcQVm0P0h0y80oW8ApCxbS8fHsLiQMh26MCH/OY9LlZYVJbk+DMg8kUsY
whY1kXKcvkaYqSC4ZCoPEF3UbA1mhhxHWnmwbtJOrjI0G2huF1zkUu92Fih/K+mVnaG2ykZrkAwL
AIay4cSWficdbC/5bmnwdPsBKGDqTOHKa5AQiiGTr0IteNJTs166k4WTSpOY6aLBk2id8Pusmkz8
gvOBN/AHx3Po5QZGF/9/PlnLqG6StaM4+os0UKG7cIBPnF8boXzHow3HB5k/1R93RKzWVo7uW+Gr
zfvouphH9Oo21Zruws46dRf9Mc5hYNSJDrciry9815oJhdQbliherM9P5lRog5gO2SoqZygfHLwa
qtRFKc2q8Gk6ucvRKhYk469lCjE9qscLpLOTg1GvJGdBwOoo7LUrLqMi46wokY3GRjltO1NsQICC
pW7iC8t36iKwKfvzWkDZOwp+s3E07AQUlY+I04NeOzi/B+MrVq+/mhjMQmRfWMljvaxZiZrOGgks
EIIj2eupFhnrS5yWDFkEy0vH/XSq+p1OLX5VGgrCQUI2y0F4xmOsBpE/hpAawjLGwSV0041XmuMX
B0oQ9IwgNKcL63EqFOE7G5SRqN/Svv68bfshqJU0IszppfhleOFLpHdPmQGO5PyOOjmOg1MnEaU9
U+Y+j1N3yhgJ8Hg+maigmoN586j0q7KtLjykp8JWilOANtT5H87BOTR6VOcCsJd+A2ckqoG49sVD
VVrwpbU7TC6e88y7UKg4tYH/GPIwtU8mE29iS8195HS2qBn8wvcTcLu9r8ruQs5hnNq/ZKQ0yQgf
yYUPygjNzPmfBifnmtHHN5R7f/exh7BwprlLyrf46wolRitHLdaxnLkGijYjMytAf15Xv2LGEL0G
0q39VoexAKsNnlHUVE+Ys6EbXGQZmiy1uxmc3n1xLW5NfOowC82VekARZi5tlvpvtdehs6AcOAj1
LSlbxEctsYYE/yt2O7R0RyNet0gxPiH9ZfHY69aF3XRqFbyZqUuJg3172IDNMlFjqSaI/LBanppJ
WzSq+WoJ64qaKd554yVZuVOfeGZmAZRxKLYeLrtItHCUBEN+jHsyuLgW2Wbc2NyVEQZZsKhnTPr5
A/OBnTgICEHM6EyQ40KaefClQ2XM6JJmuW/nk7eM+tZ+MiOtWxYYw15FZZa9CD138ZsCOflBF3Cj
JnvJ26lZN0D6tkqPW9/frzvBxkyBxqaBdOIgUfLs0UUn0sj8WSZ0HVWjfVNEhI1jUtavuFxPqEdF
3y8sxIkiJqgEqj7zrY3l48HVEQ7WJIKOE11PAVBWA3NwAKnGpg6qeos6l7Fgp4CctLI1dtiYUtOT
gXlhaqvzv8ixtKBrzrxw4BgaaY55WN5XgUbYeRPn8JYTg9bIzGuIjWx6AFtdWFesjLPDaNq6gmJV
o0xDEVlTcvqo+Mh0973Rq5sRs+2vEYKAS+xu1a+ExcU26tlSMKYwvRs8awsk/xdGKQuu7G5t2kmE
0bViriqlaPzIls56iFpn5YZXKGkbT3jAD3ccW0hoIwfhNXJbb5+pzjdM19MLifmJO5wn04WD7swd
+sPCEeW2JKtRzsSxPB2eImBp/mAP8WusoUV6fq1PDQXwGqwBbHSejYMAhKaTlIjd5L6H785KSHdm
8w0i3XtRFr6eH+vjux2etLn6a5C98gwepv+FYmcIlMYkB50V4PFDwxiy12Rq20CU3arAueJKK9Xg
vhn0/lbXlfBBbxQPR/JMbEWhVv8MJf9fle+CKh8YpBmD+B8pgSNVvpv4B4Wm9+JPBYd//aV/q/Lp
/+Bc/inM9x8FB0/9B9gjDSicZ3GXmDaRwb8lHNx/UIjh09s8KrTV5pLpv/1rtX/AJKU9NIdxFJ/B
LP2FgcxhWRN9CNCWJpE1Ow2H5MMjJAeUhmRWa1eFwHJeLrswjwe/spDvDyK1IP4toxGeQZJqSo8Q
Nc2oQRA5VTzfwnqHzlvouH+rlGqhgCf2RB+Y/qaZXIW6VCAjBwWKl7KouRr/WOn7fx6HP4X7WII/
6xM67QtQd/Nj63Ioj2Bibt32GXEVqjyhOjxqUYHpOTo012PnqLewQtCrPz8gcrlHQ9KSJngGe4vd
BGv2OWZU4gxSJPaxV3iFXJeNA9sqwwzK3lIoCaWKioEifa1SxTePSp0clq3ZOabv2ciBbqwQfsou
cOKZuNnRSIekG+BuoDfQJN0idox1WbTIsJPTPWc6wKOtGRTlFbBuGvw4LaDcqqVBZS8kYn7T0gK8
lm6QBGOtFbsbHrMJgVgd/Zp3eKRlvUiky1AeJgHhunKCWQrcAmALAkbBK8DmiyB53dRtuyHkHm9G
O9afK81gE/QGgriVgUDxSPETdEEDQ7JycRdYOiEWlEjtedgDYrUw3KuRmQHeiUL9WUMgb1rETs3c
YGfIb0oENzu0e36NAemCAdq/Lr7pXQ+dwC51Gd3hG8Zv5I2WsUOKOBq+VHKm0yykomvPeoIrOq8K
VdJbajGOsrGd0RZfdaMton1T1ey/ELs1TC5Axj9OVaE/AzrSh1fhaoPyZugNKxfXYG4WY1MO5a4S
LrrPHYiuCQaHwtCZ6Pi3okW5Yg2XGV3dYZIqPqWg+6P7AD00e1HC4MTVHIvGeIZKWe8YnAYv7YgS
eddW/HW07SBiSVpNZL/8aLWWLFI8mnwF28SA6mvUI0jsm5Oa57iZp0a7tGKDZYmVDHeBwWrk9DRO
2LUuuxntdkX0m0X7af4kzrw4Hrwbvh+0lStPKjgexFmDgR3kk/4mCqEQKq4aocQwcHiJR2AXSWQL
aLNVI4cw87A9WFRUlZ1V2enZ2gycEBVKqUHp64fx2W70BoNZD3GKPIFICQm7Ld/DpLFuxjG0X5TO
0W77TmT3sGPDdx0hJjjNmekuY71w3osw7V6FoSbDRsOW/irq1eG+67vGXUYJTZMlxtSQavXBtoY1
WHnvRaEA1jzoMYJrqJw5bBsILCxvH+d2dac2g0U4ZYUKJqh5C9MPdp3pIkuClr+p6D/6fODbxQbS
vb/HZGzFN/6YJ7/F0A+Pca5iPGATgizLkD1S64XeLqPS055Hff7yOJZKe6Ggv2cvUjyMMTdBSeMb
K8PhcpB2mLapKPtgU6uKqL/WgTU8QgDiIKATxQLHOonjNoXKc2XpE14lwVCjwt8lOIkkgT7g4m1J
FBqwXr42EIpAM6tsGQXrimSiUVhj2DEMCeuCvk4eQJBC96SIUr16TqdJUV7QIpnkdaNXSnU/4usb
oEhocP1OuKV6X2J07NLHAMEpf8iVSmJRYhi7qZulnacxZy0rWNDxclB7xKA9L2QhhIppUpC52YCW
L3ybvZBU8ZYfGzkdFD4cFHXOsd3Nh6KpTH7K0BvcoThe689xq2jGEk+oyP46ZG6r3yWBx0XhhtqH
cFqv3Ua2i6Qz6QFjKmmYDPCgwyp5q7SqD8UCQnDz08DdOn2tuCE0FE0CBP/uyrwoMH8dQgVHcyeD
Nb3WU9JGJB3VZF9Lh2/eZJV2mzSTMby6bSDTX5ZT6DrOECMqkutc7XT9Luf9mbBqbOFI7oJCd1ES
QN1QVXeRbqDcD84ISRGFkvVbPEzUruPQvS2ILL9aXRvMdOsnh94Hgpx52X4Zy1FZoyMQrdgY9dJo
w2hnZF6wwi4nThd5TFJJCWNEFsfJLR9ZDXsuFSdSiTG3Mdt6YwrLLpBmFGNQcMmUOyFc9aW2hL40
cvVNwYBh0RSgAvFihaCMCKXrw00Mv2d14PwaQjgJuEsXd3BxrlvUW8d1mlXDA+j28M0yumKd80it
EGM2HrHCKt40M8o3eqFiAoHADTyUxqnuvRBCuCNSmMoIqmQ3sQizL3pS44mu1s1mUhqg491ADR4G
NZzSXtx12ZRfW/gOrNveyR641sVb4rXRU2dm972jDsm2kjDl5AihSUUNetvFZfwU1nb2hQZnHW6q
pphlMokKslRO+wylwg2YYZwlQYvBpnYcrr3OKJ95dMTXwspFtEqmusCIUS1fI9uelxZCEzJPVlss
bbqat8IejEWIPwJ8Xqf+HVdOtcpa3Jf1uf+NhIx+C7nYMVeRahVQMnF7L1Y12pJXss7LrZvJcfae
MsrdzHrehJb2kASl2KqkLisIWuJrklai55Xq7F2BKnq3HnOnvZWNGTwhF2tvlXpKYctR2QBuObnk
TbZ9q0SNvOLCHn0KhuOuVzSP5D/t12NdQTbWzXYp2zHxo6K2n7u4m36qapZcIbs8XVVF5V3iBx1U
IQiJ6Pzynw/lfTr2B9mwLHMDVTcR7IdGYHJQzGYrvcEjZCoYtSRqV14FnPILWdgc9fyRrXyMOmdF
4DtgDIFL+BwVmcEUOVFveXuUWMU3JDm5GESjE2Ocj78OUrCPcQAJgCIh2pu9CD+P00Wl3dZeGOxN
3Gu4U9WKO7sYxDdrCLgw/n4wyjgay0nH9ygF0zjDSkgQuHczvGTKMjJ3H659Stx66/NDHQeyOBdQ
iCQWV6knHAIdZeg5AqUOKIr2qN0WLaG3RdFwCdmwvKrnqtZfj4fgNegRmMQ2wNyDOg5ICo5tllto
D0TByz+foAIyEtIixex1hJIqy3t+zHnnfd4jTG4ugEIo4+MdphljHpqNVzXmvkLHpltAAiL44ULl
BS4G9HAw6+BvLZW8488qTjPDX29S7Lks1nmmQelH9JmyMFGqylJ737bxTPdQDLRy+0v4tuOjwCjU
IjwAVZZOZvJ5i2aB3hdBXNv7sMFlZIwLbN/di7W/U6OADnPBxGIyAAb48yh2Y+jSUpjLhx+iHePr
BIbrv9gm6A0aFNXIdkg3D7ZJKvFsQ37B2utBFSO+AtQBibMeZiNGi9ptI4ZuupDSHd9f3OncYUyL
jj3Dfp5YEXfB2Ge2uVfKwP6qteh9TWpHKNLSYVoX7qjqyP1MbJHzu/P4ZqGwg5El4F+AM0cnArxg
rE4CNY605XQHKB1fNTY2llNiuxc6lSemyOagVkUMThH18LJ0IBsxVK7vhyrKl+B+y6upxrcsM2db
mjmDG+Zd8/fzo6fj0s8Hc3aEOe5UpM0jFBz3mY02YJHjZZipbrQl0bl40g/RXFzTHtUJKuHmh93A
YSm8jNzKVblP8FCrPXeRaLkFSsBRs0fRTRUasDhqYjlCmDz0xHU9sVZ928luCDZYg5gkFyU2YqFe
/6RbYhB1TgWufG5qi0vwtuOLl+6eQZOJGwkvXv3gQSliq49HJP73em4wUBzE4lsyKLyXIBPZaolH
WH/+S3wIVn6+CGdoInEldDO4UocY4jCjXhLwxu0VVyHWHVyD/AEKX/PTrTSezEgE835PYu1Wtpn8
1nUo7ayM2BseZa3LDHp/O8kNUVK8bUZUzP/6caDKiZ8xICCDW/Kwr6DKOpo6l1OfTy5Bt2olb1qI
hR7o9CJe9FK9VMY5Ons22qGcBko5bFGQ45/PvIzrOehH9qQzA5Q61ARnnFEWbNNhdrk5v/ynBqNu
BMYfxPMxidKdoHKHEtWkAdDMfVKgRaTWLlmOpQqypPODHV3TzIzqNJYStAi4zg7iojxVNFEH6ojo
lUViGcZIoS84iGSJ5wc6RFXrQKkw0CB4wGWYJ/0wMkLWKx5s4fREEFVU36vkcO1ScesG3AXt6/pK
JB2VEDM03euoj7DjygSCYDi8zM9gKYfHCFHhbKH0JEvLWpvEt8nBWE5VbEpZVL2MjQo7gfRcpiTH
H1p8TVF6Zf63F/EHdhf0FO8aOMvDUChGZEg4eV3v9QljuR5K1VWOl942VNGXPb9oR4efodgDJgQ1
SnpHoL4mVPWmG6JqX0FC3bnAWjPkt6S3BhhfXs0CcZfqh/Pr9cfRN3nWYAbNzQpXs9Sjr1RMOYpF
lWXubSCkv4BxdvvKDLyXj4KI7UDpRRM2s76Uw6BfeAD0wy1iztbJhm0bjKwDX7VmtNcfaBAzw3kQ
A8xkr2lUkqaVmuA3UW9H2MSGvqTr7n63tTQ1V11Za/WtF+KRiGJSGPt6M2KxiK7E+Ki2OVXEKZ3r
NRIOIYlFiwXIYnLYR1Vu18kWFF9876AKXPCTkMf0PSSP8CJIEVN8sJJ6eqEpx3OHg8q0HZsK/a2u
QjVxods1QK9+oDRWB7i6XaUUjjBWlF04N5eAK92gM5FWK1VL84eeasNthXPKdkCc8R7mhzJtUejB
9a1rignsndRV5GwSFWEax2qRK8Xl5LpJTUfDgxYA3aqkf0oCPcV7lFS0pdllFuKZrYY4f7FoJbxd
at9q15fvxpTMXufofFI8aoWWaT/7ClnC60RJOC/eIOZi6Bim0X03DvzZUSQmszbiWfQDK6S5fFDp
ZEWFhD69nqTzr+CzSwMqL142xzVScNaiIrPG31TL436ZatDLESgCTpXuYDYOjwL5s+gegFiGRE4o
u+ahNmo+yP+wd2a9cSPpmv4vc88Cl+AGzJwLMpO5KWVJlmTLN4TkhUtwCe7Lr5+HchVOu7q76pwB
5u4AjUIblsxMMhjxfe/3LuR88nbXRqnkQ73qnBft0BtNBE9qfpBIn24Sx6nlg6uM7huWgnyLiRjI
9bvlVIO4to2xQVETTi/BrGf8Il/dfrUnPu5HRdw4AWpmLm5G7uYIojGAzWUSY9jIUQuXBwcBuerX
FCDcKxfH2pMqzL84kE9LVOtEOkoz54P2ccYYcg0buXJq+Tp5fg2emlaHof802v2DkWErtZMsl/SO
fhUPNmNxJxWS6ytO49h2WL8N/aiFq6oUNkvmxgxcE1ZQVY00EqY7Ze6NGGNjOqXY55LVMxvkXNZt
AabloZBbDzNTWDPAYQuUMRn0uX00KrstDvjEssAYHWNRo2UtZ8N7HQBmz+pbE1w/GHXW4GaG41rL
BX3/jO4dQ6z5h9+v8Z23juRNv0NwdjHwYax0Nh5FbtqvWZym8b7D7JYA8/fXytmydLEftE6Ta+Xe
awWNGTsuDJYeDayxyCbjVGwYyAq28daxWUWN52wptIXNfTW7DTMnF2d4IzJ8GqM5A4f/OZpB8Psa
29ZWSCSC2g6LeOKfjXxDYlvg+UBBZT7OmG+u4fvx5zoDIGMKduXe2BiCroHUszmP8GvTiffwE17T
UmlMGopFcGMJNxHETfhmkt13VcMHMXSwE7xyzQ77H6OZvwyza2kjQI8t5YNXo1m42nNhPDp5XonN
SDdbvnsak4w9Ke6muF8MBQqcLtTGaHiNyS05jxkDpDUWksDgO18wzSGvWfSW+4nCXOIlYbd9rayg
yEalkcgRk6YYsoXb+bloO9B6zEuI9wNBWz0gCWJoz6WuY7KFCd9M5oYdrMOYTz9P/P+Zk/7NnJSD
ZWPk/fs56aes+woWmf0yKP39t/4YlDq/ebD6YajSgCGw0zmwfw8w883fvI1itHWFQFxIB/5zUOri
gr95UQDSQGZzLT7GH4NSJq841xDE6VBVbh4P/51B6a/lwkYih166qfGISDRJgN7+/h/OT6LTUjnY
qXN5f4UJ09xYyVSpaPZ5ld5nUf9wg+5+1gX/frz584KAXTq0DrLJcKn79YKcl0wZFJ6YzMy8nYGR
w2H1GQ86BdHdCVbef0Pk+rU0/v16Am4whgrwaP5ch5PBtXbo0cTFrVPnldbHuLXQBz522yj4r7/a
r4XQ+6V41DxrAAz4XH/mUrSUoKiIDXGR5cT+6DLIsPuVuYFjJgAL6+o/uzJn4rgNXv760v/iW7KS
cD6AOgVK+t68/sNjpH4dF11rxaXjRDtVKLSRGtoVPqmYO/5dt2H8ShR6/6KsQIgcqGLhxv2ZtTrX
OMW5JMlfpppolsBVLQfolOPLGI69C2ZZWblKz+VMaHa4wMnpPgujZsebC6LKdbPy/wZ9+Oevz8SD
qB5oB1ClxZ8NpHIjjYciiQWOZYKv6wPxHCiq+M//27WorG2Yx++48J8auyS39CJdFnGxOsZDA739
N1zz54chN9XLXz/VXzut7T47Og0kc3m4cN4/aY8z0G4Nl2ZxGeP0R2cShDqYZIX/9UX+1b1jEyKJ
gouxS/3phdTBBNzeLHDTxRD3knsjjbvnEFVurJKD9a8v9idHl59fCSsDg6qd4N5/kpLgz2KMK0O3
S25uk19r5JpkvlBZcL6pF6+R9iueJ7ykGzSApNY6JWRk/CT+/Fu54b9YwQ4QCTDA9qoKKNG/7kIx
kvI4dqS4zF5vni1kjyTsxr53o7SOFYocCbdMBpcOZK+BBub95bVVlx3+C+DJv3oCAiWi8LcnDTr/
64eRhe/MpVS8vGM8P2DGQabz1iIKRez9X9//f3UpuiWcX2jWLEbuv14KNLWtW7exLhlD8YefM1St
wPCeiHWexF9f7Nezhe0b4g2oEIRsQPl/Xr4q7euiaZR2jmlYVvLgW/VSQeV6WSePOXq1/O0oxfh1
C94uidbL3UI/Wc2Mo/90nKG4xhcUftFZ38BdHGfofiGEzA+QNZigd9TvkDUwY069nPFvwitVzowj
XG0rvb3MaY7rBtK87yA9jqMdC4BxPl6NGv1HhhPr39wk+/2I/bV/ZhaBcNwBX3ynX/76TLClzxES
WQIsSi8jfU3XqM4cLUoQAw20aiUioJAc5ZbQhTpHdbVHvOjct63G7J3sNT5jXMbsvbHNLHq1yv7b
bGJYCkVm3doH6EopBjS5MTItniiejcQXr03qQa3ZcFOgqf7bO1pARhqNaEfzd0IP27z0o1tfvERY
5zbnBgaLxFsRpwcAPsYa/jO9EVSh1I8bAx20zT/dEbY1Yc6dOhJjzYxwm2TILOdQVA3X2AY/Tof/
cdMgcqalFUQxDxkknC6tWSFKGOplC/ZbD1q8+s75nRjSEYZCUH1r0Kbgq9t/kzkAoqsqU51LI1se
DFgxdxpMQXgCSibZF2PxeWSM2J3NyB5Xkef3EV7VS+dVZiar/b2DWQy/+9YZajuhwSNfy0WaX7G6
Nsn4dpsH2nA8fCbMW90sEWPA/jvaweTbnDDGYhhwchpe0tnzbkQstdCaBXc0zuJnCJzQzCyr+9Z2
mP9oNaQffH+4P3Ae3IeuS9Znc7S7b8oXPKfSmfxnAyvXb7JMTEYBVu/v1y7eqAlL6z8PauGntHiB
L/NOOyNq0nh8Jy+JAU7OzxO14qSOFPNqeusybfNjIoiPCRbXZWWL1BFLUFbL6p7TrTB5N7ZPmhKg
MDfppuvFQSCpaxtvpSoAabOGVSMRSr66juRuLnmu+nCsvaUKRz12nbPa9ksYNE136MQIhGtiYt2E
JNCRKdP2nItOnfL+1XoCa+gdd01h6fIo7ZK+La49Wj93ERtQLGNaR6OyWMtjrvnPnR7zz+JKytxA
s+Y7ZWycrx7G6Bwt771uXzFNDTH9Wq+rW6y4v2c092Pd2K/41/pmAG+dQTTNJ5x7ayVcBYzC3Zn0
vF+qcSSDcc2Wa9GMxa7pZjzq6bIMLzIyvT3jhT2eCOShtumwSAzRHdfDTu9i5xFPpIx8NMcDknHt
fLllOKhfSiIXVFBK3w8zG0fe2dZEuFTr8ih93d4PdarUWeqwXSvWZEoaR1fd96rDESuPh/J7Tdv3
wxOAK0zfhlvcDWAILHMeQ7WT7ExkxLBxTbpquQkbvcApZNvBJFqcr/PqGrtuIyfUnd4mEYMvdwr8
QWU7453HUA/1rY+d5hRiY4uzN6EmEHd6BTMOAkADLeBiLL3bHDzoHi8qK/toqdT6xcGK6UwyXALx
YBLrl6poiKqEGQSSOvIYvZgMEimn6kuusFXdVeMGc+ite9iK0Y6AIZD9XduW2r6hBsSS0Syj0iPQ
h40JGghE34dBdniUy4ZQRRDeaLGH5Xuc1BMpSJl2v4DEfs7kKEh7pcVVFRyVnGzYgFhXrF0F7wdM
q11slmTyja0RlRBSctzSb4kW0tn+rRjnbNkS1bhz8IWoe1IcfWTwAZwxL6m3J6+mGypd72gC99g7
RnVTIN7JMGLjxYiNIUPeUxcWG2tm3fgz5sakUdJpVDhWXTTYckEepn8t3K7+TGwoBC7fmKNOi63d
UPA5/Lgv7zmVIOqAYqU3Di7igUp0nqibmDkhFn51p/eDuoP1zaLWQHfRtm3TSM3MeSW6jaq1ryEf
5BdMiimwTQt6Kwggu2HSEsUJ0WejgYGRmVBkRv+5hV6S4Do/2/qeCJ25wrlu4/+RZgtWZdpa/RIb
Yr4jv0gL3QXyRN/5nMfeQIgFwTGivvzEl3RjRiYls54tCJoehZmq2W1n+iicLyjhnHE1HkclePVR
lzZHMaN9OdqGVC9KsWwJ7gB7DWRRFS9mjdsJcRxkUOPDbda882mnyi92nnrqx6JGEXSji3tm4fbd
vsrF9L30piYJbanZn3wn9k9t6ndHQgIScknmJBs2+DJ968b+NVd4+doiS5KQcKWm+4x9GegcaSq1
dfTM1Lsd2zwLnQKf+RRjxGOuOWu0eJV6Wv2khDzkiulptNvywUnUD7NYP8+mMD7I3uyP7KvbONon
gloMyvzGIDz5tmbZ9DEZXJ4cb3yO9ZskGUUk7pZKyuiB4IWiIwHBJueZ2MRClWHnsI8TctwlE+bF
s35BDb9cIQ1aD3h5ZlrQlnIwAoenkIcUO1AKq3Gu9rPRF9e5bcWHNVuLDw1Ejocy85qQeI3uqxg1
Qr5gkr3hoE56mKMIMLZjM3OCzkPoK1NynifyN/wAqxm2Cz+2d3npEdM0jW+x0qaPU5/Ie2MY9Gub
JfYXOTkyCdsihX2fVwbMVfQgt75YsmsLifGs+ZPvBOmYdK9mNqlLiXXDnsnjcMHoQIP30JMrcTDY
8iKNYnbcQWw0gb1haM5RipXEoyOVOo6VBRZLxNONvgwEQeGREfhjMr0Qb9EMe73rRHYG2pptUtcY
2wRePHkSp259Ugc/HbojXa52k7tr/aRnremHmhxKAp01V5fHgcVzO3HC/zDGprsOSo2HmYPwUuVd
WewUHOIuqA3aCwDq5iBFbEAppLLQsP12x/sESq8VVHlMdGbHlvdCIJsVtEth38yZyTZqMb/pwy0t
AxevsoVwV1S1ee3dBT3XQhiut/cKV7AhGtP32nSGOPLB0Ml6SsRJiMbc4yVI1MzgZg+gn83TYCzd
swckuYf2J0OsebJAQtgOhJ6SNzuvubuz1ORmqCnX9Jte9pxDvb6MYayNWbET3Kq7kSSPQ1Uw6grt
Os4+mLo7P+ntpF3trCeYNLMaK/I0qyUQSlU4dzNJIJkF9BiJO2v3R1ykG9fY6r/CrHa/TU5PPJ6u
oCnh5mXYUM7qwm0JwLbqH2hhmmzXQgodjm6vftjpnNyB3lucchlJWNY0A3jWOIXv0jlrlkAwgSP7
ArdtrSA9xSSktce+j5o9gVgK+S6tsXy3B9F7FzmQ3a4Jd/ycOks9wNJe8w+6C0wdxKoqPlR+QQwK
OeHafUq2WMiZ3RniiGS6mIfnOW3wXP3Zwf4PFvo3WOjm60a3+O+x0GtWVd+7usdw5ft7hujp2//5
X7//1h9YqP8bZ+7W64BgGgx0ac/+wELd33B2AR31nE0XAo/rP7FQ/zdAUMpGQUUH5uTS9P2BhVpg
oT5mRZtLub11Uf8dLBTfk63//YdeDINXGlXcqTaF7uZl96dW3EqlX6KT1y+VrtVpM4SGcDT2rirG
KZWTcC+JBq2DxRrJ9KMyNXCPV72FqT2nf1CuWQXnfumu8xILvw4agso+zWshxLPhM2nesRm9JZ6Z
PJXz4IZZ4tifRiH6KzkC/R3bsxZHWZ3ju0Ll7F6Tib8k6mP21UHLUzzN+ry6uPm8HsuZAMC2t960
ScTLhS5g9iCbmf3NmPuierJkPLg3HTlHOqmIzkQEtSitLQ5xE7KY3YxOoNYDP0deuXS4A8pu2Vmt
boWpaw0vWNFM8O6HsdSu0srsbS6KlUQkebYfUWKWTmiZVS1RA8bZk5EuOLajBSCqJsuhmgqH5gYt
bPPREYN56tw+pTvISd7zlz1ZeVnY6U2GbxYU5wNIEAmblrxzctQcR37Eui5uHpe7frYywsMsjCxa
0KR9b2ivsySs0tPzcjoxOWNoVvnWHjtOfw5Hj5QLSJuNvV+B5R4MvbCvo0/pZPSDa5wGIu5hQK1+
/LyWnvtRuXb82PaL6Z3auLc0EqyVXVyKbqtlCJ7JP49Tm+LwYbqhxKGBe6DGoCGJ4eyQjXzpFZsg
Nv+4jzPljdHJLMt06Yc+8UItUenezZz1oakSkemHmCb2KA2H7bqFOWf2E2LOaa12EOnGlDSDJo+8
JY6Poi7Nz2q1lpJEJm199Ck8RNAnbPpHoele8Yxpz1A9JZsHvL4fmDfO2p5wA7/rDvDEKb1PaUKT
GpR5YWfGa9KttAUScV1g4xixLzsRmo0St+SVTftZj0n/8SvjBI+X3JHY2ftIXyjs6ymnm2mTQNRN
GZKq0aPE7Dsv2GxhyeiwzWlfkNmBKauHm53mPsrZ3pW2eUqG9mpvuUorhRARsbeiWakObeJ/ZlJa
XVlFFVP6J01L72csN4KWy0TJOpP1OS4vhj4R7+dmcRSPy0eYxR2BkFgvrE6T3zSlRsizLWTUx415
9lFrBpLR/r7TME0oxZydBbS6aPLq7KIVy3rSidviARXmE2F1X6reE2FjJG5AtqIWCoIworpy+/6M
2UR+YkL9BkRWnFsCRi+YMQ+7dS1xFFbLASlB2Ak1RGIlDh6xxS4rtSpMGs3XAkUZSvhW+t1em8/u
jALFh4mNEYe+BnT50gvxlZp2/rAkN2SCYPSQYcPR4G/WZwRnG3VmBFCuidoGqbnj0+eX3F40TllI
zyfEbsN3Vahl5xGzE7m8bEfKjp10GRZWydof66Y5VZP9sbGKB+JBb1YjZkY/6Fue6GPmkK2jd4SI
J9ND52cnSBvmztOXfZJz9xOceb1RPHUNTeAyX3OCPki0H+aoVQVRhTHCAtD1Z8dCwkTISrczyuJ7
IfSW5KyJoEdCnT5mGkYKjWGEfk/ISoPEZl4y7yoU+WI5owCyAX0jwJxC3BMqCNF/biuEIuPE2lLo
unkezoEZcBdqqT8cvbb4urp0zBAe/DPhYLgNt6gHcNfNb1O/z48DHLMdb4Vxn6TN/UiIjubxpda6
up09kb8W224mh9gFz8477aKUKR4ys3HOdFJpyANjvIsdxIvbpJ9J3mW0a84/0r40jonbQdcAAgkY
gGDbg4jjPCyZte/Y1u97a1JBsjr+SebuQ+y090iC9IhtwrvUuTa5IYF//Sf2lWFnjm480jj1+W1u
kmLY9LI/6DyoSK+bAXa/nT5Y8+xTVesovbSexERCtICBQuQJH5a5jMhYIcIyVy6Go91DR6YCd4jY
+0HPo9ySFh+vFq+pyG6llXI6NFgiSwMH3bx/LCrpRGa5xh8nOV2V1rQhnUT+hMTvyU58Oj1tfO1W
/7OTmCdzsOnxjEFhHlQQ4G5OUTe1p9rJD76Zx9zFRtyaRtIcJq/9WhH8s7fbtTvikPCo8A9lAUtY
3WVajBe7mfTb1LAeBl/dFF367Eiiw+ip9jo+GwE77d7R/C/Cn5ChCDuU216qNO/O66xDl+Xzw8yj
IxpyxCiMbdT7IuPE+FyQIbBrLZdXTROwd9zx6i7jnlywM0yhPrLHxry0Tu4FzaiIF8WpLg3lUngH
CsL1lNb9Ec3+ecxieegLPQsTX1PINrSIw6wI19h3A2ZIPhQZMYivZND1bNi4sd4uqy7u01JosILa
5loMTLJonkgnze30TdFWhJM50Bc0nAlT8WSI8VgRmOiPKwdr7vt7s+0/kqUMtOaWX+npjr63fM5d
WexHvg8iqlqGuCJklxGgz2AUG4k0xvM6se31drbxvqCla9RugJFysTM7iRbNWoJuSKyXuB7UA0w6
Utg0hCpq70l2prG0qrtEGzsi89rUCXvONZVhabPUJP3hnKaialDDjZlUMYo3EyLHoGdBbGlPqTZt
x/OU7GrHDzTPvp10/HwQrlUf9ESNGG2DwyUZ8Hg+PFS55p38Tq7nebSexKyrNxypCK2LS3Rike1O
1pZiamBRJkS9jEfOWXM/9v7XUhvvjJR+phdT/9DZ1d1UaRpkGrKWlnT4IJG9d63VRqT51OdmdT55
HaYfc0bKqoYQEBLnuDPp3r6wvYrjZCzxa74a7Z7OpT1hpm7u83pMD07hEK1IFl1Y0uaFWTe++AnO
N5XuaVcynuSz8ntgs7Hzfji4Nu4GJE2BnVrFa+25y0d3ovmUg/diSVuFpVe6zy75fDstdvTQdNP8
sUoqHaAMIqnvYkVgWTM9v9heIh5YHlizJaMGLRDvNR8vgc2xL/NvqpVvTG5dZjHV+MnqRrLYhvS2
0KW9WzAbQbenjBKcCyc7CEKtCJTeFpduXetjPgyCGqFKroZZHMFQZajZrtpD9q4fEIo14EReOtwT
buUdV9dpPmmrfyQ7ZX4cO8wdSHQl7NRfZXZT9f23Rnpf2Z2LqEG+vYPPMjxluXFxKss/KL9ddjaC
132MZumaQzTaAVWNYWqbUNG0OjdRnYE0YFbb3ORGR0xg3y03pZj841Qb885Nm69Fgh80qc6ZcUcr
bnxkg+wQzw4WubpOP6XFQVQJGrNSSA6vTqteGkYnl4Ts76igFnzWp9ZawtorPAReYrE+lqllvEEu
c97I2iPldd2iaeO0CTQoxCRzcs9NvHjRfXqUx+V4dodVC7JB31WW+SGmUbF4bys693MKWlxSeYSp
l41Jij2LAUfz0g6TG0nG6B+JGITXd6XQCstqfG799eSY0zco/aCoCsesEu3AnijtTahHLt86237A
IXngqZ3tXIB7wurZFXWdB7MYvoy96EMTh3O6cKBCu6jjoAW3AsKoj6moVLDECtTTM4qjhegqANQf
z5U+ESJq3eZpbiGZdNpDoRzvkqUlw9se7r10fSS3aVSMhLqBu4qDbryBQ1IwoQ0jeiB+goFXBkVj
7mJNWDsHcHrX2W3gkUmCkGWp9m6D/0zFuivbuQsQGRhhzYQszMS4Q2vZsJ1kdoCYfAy6hqyrVaZf
Jh8/egr8SPe4xaWvnua6qvcQM1BJZuWFgIJlh98pguKZ0hCdL2mUias4E4v6VNfiwUdod3AS62tR
DU8oDO0PAHT3fUmfYvb2Es1owsNW9TslFkLglN1etXYeo3bVzGcECES7gTc+zUBPIbxOjrqFqJjc
IOjRqgEtUsQlgZnXsAzL9alsFOpQNKthBkjyTbbGzphdQnYRsu/ngsmvjm2eM3vxk2sUN006iNtW
APcMTfWD4hdIM+32Rr7WYapJk0c6IvvuUuxqhvKpFTn5asDHUSMqfy/w+KLo9kCFtLy4yoTNZZlk
GTEeaG4dL37Tuxb3NdITDukk5/tmQRbud44R4k5D1WMo/4Ou8ttqXoZbU6/DsiaKcu3ajT+mL7dm
7p81w9PxZK2t0B1HxEi+O90wLf1W028UhvZieutropyDa3TDDW3uws2QqAzXU+zJcY9C91CkPzSv
wfXX6fQbo8vVsZHtHfEMl2pO2R4J2QZpz/RIKdpbhMXWwerHg1nbBsy9/MLQmQM018+69J5sN8Uy
JltfZ3f4Gg/JW11L1k9t3Q/91a3jp3pciTueq+SLppl4c4vi1GfrGiaWe7P63mdP1bvW9+uD5HAM
CFBWt3Fs5uSt6caNEOo+n6jOtC7Xw34A9Aqkl+i3Mq4nyjPtbnCa0QtkOa8cCXnM1+UkaJBhqRTY
F3/blhX8BX7Kd0sy3bTiaQlSy+zaYBIFfnKpXb4UdY5xYZYZJea8Jq5gc20VFHhM0Xdm2lakyoEO
j9rMFC535CHPtKQNldnqaVjLXr2YE5jiDBGUJkc1T9PgFZA+0/FEVS1PPiHAB+FXIlLLmlwmfXAi
gskel3bFXaL2P/jekN9VmWb8AEQeLmuaMXizvPZoFos8D3W8RETTt4+iWrCVas1Xevj8KitBg5/o
H9Y1GUM4FsmNBXsxHAzTvkKfFftmxV3TqmfkkwRVRqMrtKiH4b0D/aUAqNC/VpbYJWiogYzRLoDl
bSF+i8YIi8QdgbG6o3Jrb6ZF/MHBMgGzmuXNK6Ekl6aLgUHBHaOovVYDnmxtvpxwq0TCPY23SJEp
K7oUUb70v/i6nu0az0UDXzIl0pRdUQa1626S/POdP0GtpMli7sFyLadImDk2g2T8wifPo7TWixN1
48ktK1wrinKMNrObPbs5QaOlXe0LaEA5JpQ0Ux4kHQ001i1AXKw5fxmZ2FFJC11eOao5hRjPqtul
8y94cXmBwil0Z8auTahzGWrQf0GLzebiLp0eOOjPj50kZbVtSU9GVa1fetn05662fjTrcMXvnUB3
egtzzW4Ndvf9vCblXd7yGOst+NOX5t4oiinUUNgGTp31O4m3xWUS+V1mIvSWdXlNHPe59kBmqa8b
3OtY/t08R5WhH4iJGclwtOll8MGMBgm7WvMG5k9Z/32tFarq/rrAZQayjmH7WvgjEJDKeL8KSw2U
fOpTvl4BXGN1IT4L7Mq2Hh/xvMIbQyrw7Xk5T7yp4bCZb+lDzx6JaSnu9OPb6OZvmWtj/dzcQaGY
T1m3mDtayAtb9DNGUlUkhnlPq8VKhvEc9mMHsYUB6y15FObBmydglJVDF/4rDhbGw5JrJy8f9usI
e6BpjAo0P12rT43QgE2mafIiE74te+eDuSQL32js9/I95NqbwoQx367XdAyFVDCACOyMOJvOqcdI
zBbVW9XX/n2eaDxIzz40U5PunNlan1CX3bmr3+OxZpg7q9OjvrPdQJAWiwlWbWs7Rj9LQIOTP5Zx
+t0zmttuNS/Sc14tw4Qh/NobJdHM3o92XMj29bJlj416Tnq7v2vyKjSYj+7WZvyhevxjC01+SRst
3TcbDbqDaCVNppTF6m2UhdxPdlUFFpAaK2VLHmP7lt+1KRt02A2tM2N5INwP5TCaZ42aXmExQKzA
NNKUj83S8kOc5Jh/lGjhVbOvurlqd2nvBlPjXFRpXFrdDp18hsc+y2KIQHFQIxYDwber4Tac0Esz
3KCuIdCrMws/YPrQnrKigQzOrtYHdWe0dklpDIMkmKnI+0dNOGXHaLfTlqjV5NSGFnIDuB70CLAO
GnPIolz4RmMGFffIjhWYw6At+s2AHdBbJ2dX9jcxdAwQi/8/eP3he337Wn7v/vc2CPhKccE+l/b/
8esfu59/Tr7Xm2PSL3/Yv0Pe98P3dnn43jGd+sO8aPvJ/+pf/g6c/y0Sb+t/g8R3Xcb/8KH9FYt/
/70/sHjvN0zVN1CfHJXfAfc/sHismDDRZPFCH/vducni//4Oulv6bzCoGIr7JuJux7W9/w7oDsD/
K+aO7N0mdsTwkHrBgftnlqObNTZEK3kq83q9uolcI83seDfWEvGvzUzw2De2QTNj9BxERrOQGT/W
JoQHesmnNR4aCtKkM0HNJQ7mgW8siCxkjBQTFE/CMdHgnCnZMhTt8mxYL3HmLgPvhmIAhyHR1XcT
/cinZJNbUsx+b8e0Gr+7uYdqpyHALGpTy8d5CBb1AzY1bthCzTh404Q4wuXzKitdDi5Kv3NtzxBV
nGqubviY+LmSPqVeSdFaI9TyclcNyCMWzBPY8FNBTX0sFgVe+pF53qCdPaosgxoRxfm3MbESJ5p8
l+pWH+Mk25dDMrccNalmv6S6v5DYzhi2Ty91b0GsDiZq2umugUKSBm7iTcntSoK5F9UkOSQPJBw6
6N1k2YggS0qd3ZSxub7TUt0iQFtsP5kYqe9+nlupqgPQJeo+WLRYUy4pO1dsdNjrGJO3Wl5oSMeA
CgZ5KdZdvJuq5K1cl+TD6C71vtbXAoTYXRoF26zxPq/D3GvsitO8R37jHgZn3fX8aVMitV/tvBlv
XcrGLpR6Yh0L9F7U4Wa9m+J4/Nxi9O/5xaFsS/2KmBRZix+pdvRy7DgdzhuqgkY06o74YpMFoxgP
9kNWh9rix/ejs8xPHGbys54ukHaKKoWjNNRhn0n7u1bN+QOKQsJf/bkhn1zzo5R5NyHPvvWS20An
E4qNXea21Snzq/4sYqJFDKN4SItc3o8zzBt0/2RFVVNz0IzJoQCoTrO/PLpsdltitd+92UyZH0oS
PHYzXfJJJiSk6VNfXtAPd/sOk58Qe6iCitipgkYz0kMy1/5XJ5FgkC3JaHcj1kKvycjxSxGw6Lf+
4nFA9LmhnfEm5rcWvdLv4dAuh6lp1mfLLB5zTZkvDmSGJDSF/JpBjXx2PF4qMVki4kgXp4TWFpB6
Lk+tNX2PsSR9XUEP974iTBkSQ9K/AvHt8xV5jZFOIpBquowitT8Usisia4RvSCkU18cWYc4JMyLn
Gteu8TKbg3druNVE2Tb1Jz+XxakSi0+VX3ePHW5jH6zJro/SKq3LhKHWLS4+zLUSZWOwncKsHlX+
uanS/IUnWhzmebAuQ70Wx6Gq1C1Ez+KrSnoC0+M2cc9Za613jd2PNDaIzXHrge4YK8+lqugR3mga
sDlMsuwKpc6691fdITOPV+JYzG0MfO9l2bmi+fwwAErcjK2VfUJSNo+BtUz6Vckxu/apbB4HOUwf
MZFUsIaTaq/Nmf8Copk/t6PTX0hMxmMSsDon2Npdzcgo05IgaT8+4SY7HfCiTNAo+l7UNqP9wx7b
5oAyZPk05yahP/5GhlLlqbfjKzZM1Q7Ddn2jHDLCqpKT6avLQoAxsKZFcSqGb0M1IZmSpN3oKH+D
yqZjMoxuPLRZ5UZmqmMmOzvNm4phZujNlEUFFI7QqcR0n9e0nim29Me6Hax7LAqWz0OdrV9xU/u/
7J3JdtxIlm1/5f0AtNA3U4f3dNLZSSQ1waIoCYYeMJih+/raUEa8iuZV5Kt5TjJyQtHp7gDsnnvO
PsMDb0hynUjFvaDCW/HgjtWW60Rtm2rKjyMkvEPr5n63qXRTfIaIXpJTtLhajBUFHhTtd8dg67CE
FQrClJjODoSlu+kqqe4Di7Q46uRMH7c9iE3IOP1zsQVrFNwAmq8ywwyiw3M7FcOtSKr7Fq3wzm7s
9BVwZnlYvKjbT86M4xOHiXnrZ4V5G6kiujPYnj3M06B5UNC4dGkaqzxE5XQtO91iN+JCBZWRutsF
kZe6+1FxcCWSeG4bxgrIKFnMm1Hf6g65JnC41aB4wqEjgGV3rvXkzyy4YlMZSdx3/vwBB4xW+pFW
7oxDZ54f+7nvvrEtZLGWF2eeJYAXusb+mjM2n8reI+lO58CzJfP+MaWM/I4cKmKWJiK7gSTafe5r
HSH3BsvtwOHwvW00a1rLGh/LDPcUy7g+uNTjOH+fUd2wEqWdd6xrbzwbaTUcErx5d4OSztmmLXwf
Zl33ZfS8HoMSM8DsEntzskk88GRr3/xIN99CVQc/Z4KPLDtUn24whX9Hgch3sLLQ0lRL90Cob+ap
97ZA6hViH68zjjDKn0JK2nFD9uXw3lboVPFgw9iL/cUgrybc7gtdDmrXBNjyYBxnSez5efGzdsli
YqbtXsK09v2d26TVNydNw0ONYeNWW0l4M2Dd3pTTIk8Ccx6VWDZWVpvnG4qaKu8UzvNrHlb9bYF3
cadpMaEoy1C3icLBmrsFenUZME0OtX4hYIENukXbZX1nsCfvnVE/tGkfXhYjmn+Yji41jsmMx3XE
e3xTjsp4FsLz37qM8qGpYMHCuZcewvWmTTHPsiQg982wubLLdO7AiVOQSOXutsC7g5U08cJDoBDJ
+E6MmYNvzIBJaFGZMzVB+F6AytibmfPu6r65NdLaewoRozeWOTmXUUU4WNLZvifIa8ZpUt+uHyAU
Isc6LErHw1xn2yjv7FsdqvyU2g2eJFE3901qO5+DUA27KTCQcbvGOxh+jpAIqWBHLtoGXZXRp9g4
LVhCs38IvNT9UEJiorFUu2z1OERPlocpoMa7uTfJVj57SS5c5sXWvS+SLhEbe5iihzKtgwMR9iYe
TecSJnLkY69cEycDEqnrT+dI2eGO7Gv3Q+gM06cxIwUnqguOLJ9ajEQ9tslk7u/bpWzpmmox5Anb
Pk5UBsSLx3plHJdoOSSWDF44C9jPkxPlM1Q5J/gZVoZ+q5rQ2ydF++p1ZbAz8ujBsWWf8/eZinPH
CHzb5pZHQbfKBV5yaZx8rA/AHpFNEx7a3fKRtbLq2MUm49nW09ZreLxR1ZHy1XQZafLCu084m+IL
5mGtSYzkbJZlkG8dKgdzFm2uvnNS3TH4yi8QaqsrfEC3jRPWRQeed/V+cHXBlM5oZGRWcMT0GF4D
K5h4KgTZGwc0H8U3R9Du5uSo2zxhi1zgXw4saRUnr0ytmG82kDIKekUs3SnHvms2HF+HHnoa49aj
L1d73+KMJ9+cYasVHQvKEmgCX44oQNpcBApkYR8Kk9sK5hcO0xMnVUyhtjk+DWaZfjaLpvyMHz/c
uxgG3JhVU3dtCxWRC1r7XFMvOZlBi48kBYqK16HhCYZknJwyrLfLFrRbfs4VFgvWaRa+zCyNmiOz
X9r/cKo86COYcJA9sAo4XXhJBq/YkliVZ69kewu607lFJJ3vog4hNiqyNFZpN51FPS472orT1wWV
O3f959TPxq22szvchhZ/pXuuisD6mhELW615Zdwl2Bk2QQVpZxns00zT4GYYhbPttNHvWmd5l2JG
ujAewhZBLxKDvy2BdCJls51pVD0eTEDQcYHRbWJEuMlKq9qVNMHwsTh7PWMgYFLVW6fkcGOU2XVw
M+e299w3q2cpOQ1Kb9KiKLdFEaIFViVvTIX1sqyQB/BHtRvSy/WZrbXD/i3ci7SezywdroLgwBdH
gs+Lw6mpYtOv5d6C+xQvxgTZs9DOakFmBqddOEBAwWKXO2+zYU8Ij5gSqijEbewF18kXRdz6Ndlv
vn7vBnh+e3W7wEX1jy0W1DMCtnkrqjLbYrd04yWUPOZ6kZ2yNgj3c6+WGMqHF88uZt22UekdWRqe
7ERArp7JH5eH5S5biEhghJYKMRCXxR/8Y/+PqOhfwjwMhmQpHVjRLhzfv1dIiAT5INNhdsqrnrHO
mALWE0vIXdrTBZB2s+4+ALCHNY9ss9j+8y//c1LqF7uYlKptY5cnsvOLl/zHYCxOLjYhS5udrKmR
H0tOt0ubleIaFlHx+M+/6s8xv1+/yiFHuQYKifn9nQ6CE8oHGMuvau2u3nGNzPAp57T58c+/52/8
bd5QqreImVkEhy3CzX9OGhHymHGiBOlJt+jGAI3ck68ne1fWmbrvZAE2ZogEW/HZrd5bvOkpd5VU
XOlQXIdr9mr17p9f0t8/4tVp566FQStF7a9tFdpUwPSZMk7dVC+3ZiXng5OvXF3c98TuzFTIj0kP
fM6W/K3H+z9Ozn+nH7m85X/4mP5G/74W5btoqj8bOf/1Q7+JR5H7yQUrFmDIpNwa/yVf6d/EI6hA
nyioRBYK7LUMeA0H/64hEWoHOvMr6b5KS7/rSc4nqHLw3ihgWOUk/J2/i2e/3STQ3f7HaKfn/Tmd
7FkwqGhNQFLiFVhcWH/5lsuhCOvJt7qzq4xp67DQVmJQFFCp8METtSBkE0Hg3RDoWLxdISFFfBbK
w50Y+DZJhYmc4oJCXkVZciBB4MhnPXclQbgoy+8V9+SvA6zXN2/x67OwUoyAY25voxXi0plZVp3t
KSn2fhENWzXk9SVvO+IWtWib22HWLeCJ2UK8p5sgXYSN2wabYfQ2ZDNrenDHEI1VN/uYDycd3s8Y
YqG1ZuKS241yd44/0KUepcxn74MyxKuWpLEZ4Roa2NueG+NFeaZQ6Z54oAmXAgCimCioz0JnvONQ
Dnp9H3bl0t41fc+fK4D8BnFQz8AkCIH49FztWC6aRnWu1/5z8EF2wkplW+igSu5CG8FtpCiN95NH
/VzpEZsNpbg8lAdwyjFZbMv8GEcK6ZZdIYCRcVioew9YbZ03eBQqzcJ23vi6dupNHdoo8hNnXgJg
NFwwY205f7oLjkui620skfspPmWpyPCff1+SeSZpGCtOyB6PriZzN3QBDenBLqZE3gWVMk4mG/17
SEDJhuMVstjgYkHrRX0ShjEcUpwdT4Xh62yD2k9Sw6rHB6vEkuVH7fwetHmxG0tdUtk2i23W9N1+
CKviIo3MOTS9W7GsVvpQ1AMzYlc3RJeHUp/CYYoR3mheq+pm6/givVIxiQlHlNOWasNi6yrP2eR+
2lCwgTCFbFW9JLXBWbUAYbxZjKG9lrn/mbVP+uCkXX/Pgid4KBEf3kQVTugDFk/AVkwPfB+a/Tw0
2Zeyn5L70m7ml0K0BsgjjcssCexky6oluIuiIvki2sk5TsI3rsaEnXDTS1SuIZDOJfGTEmsxfPOt
Fchi/tKuO2oyQv7nzrfqp35GDNqw9qDQDpXOmeKsksEU00a2nGpp+6RMWbdjOanVaWRcO4wl1ZFk
hJybaAmI9lmtNz6j/fczqBo8tVtdyPKnNbpUWTvB4k2blNp1SDwNGUMUaSTbJTjJ0XvOu4Asqnad
jcvy8mKhk3KUJ/2CqCr1cNVpat9Y09QcXTfSSGHYoTa67OWDKP36i2TzcRjY530bbfFidXKIVRmG
Zz5pYrMtvo+5b8PbZS6nh4RU6pmdqXxOLWd51c5SsZofJ/sjb6R5Yyx1kG+6zqEgtZyivZu3P4ao
S44gLrqdID7NJxjkT1ER6leEpfIFeEb24owq82KvC4uXzqgjFppcYb6haPcjIL9jPa/2WetDUWDT
VIVZecixtxBqqL3zOLH55BBQ5GCnUSWvVk74bfGWnGyEb2b3NYil82S0k4QGXjh8i9HGhRdO5SZT
Rr/FujbvmlG38ZiMpGyJlm2CgGas1DDZF/bjuTGjekvHjf3FhdlzVYb8nC3yKW+N4PvkNVgazGgw
i4034ruP7XbJnwOZuzeVORPXUS7m1rxPtoRjT5HbB7fzKDsuDd0/LUh5W0+azYevTdao49LcO0m0
fOtGpgZEGNyFUUVqKM1T9zNgaTZSHdv1VcBmrUca65ZIuX5TLN/qpiTPVVQ4GwrLgu4zyTOR4fS9
hw73o8RzF/dDd7E1XmbPH6etGLTzaoskOzo00LGiQiu5/OKIuuwK8YgoG8tf4QrzDqqPsZcNrSos
y8Lmocj71SGnrGhX6sm6GyC/JBsc7iZmgGok1mYLNT02o0tSrkhH52lQAMYgehFz1Zkmu/cLq5sk
Yn50jSS8NANYfTZy4O39teJgVhb3OW0SaU0JFbCoDAXm5JHBOUDkeYb31d8FaaRngtPOuAVmyBK5
z8SpqULQ2i2Hw4th2c0dGyA6y1BQY2VONBGG9SPa83wCON7H/KNpnOZJf2KzEh1U504XQ9mYvVB/
P9xGej8bw/2etZ19sYKhV/HcVTPgWjJsMje4yI3iluBOeBs5RXEhlYVami8fwoRt1Zlls3Gn6XNj
yicWgCYAddqAakLoOKt8sc/ATBxM1KOHzpLNzvBt4cRuP/bH1MDaVgwpm+Es2cpaWi8sf9xDnnrm
nuv9I6cq/bGz+zEWuIKe08DiDiJkex6JGu4k5JTyFi2dQGBfD7cNXPCjAeifjUuF2OhaFjC2hlBi
bUbjfcYa6Hs39eyEbehmHHvc8AuNRu6ZVzhv7bGlw9NrCXeVhVfdV4mBzcyem5NVKzQ+1N8ti/7s
YiAws9Kpm4PSkyYTOqk3m5F7W4YNo2VQfFW99S3vMBcuPB4vWJpTvfH7Udy7YVdR9N4w61bCplNp
6n9azlDsCHrpp9ykTwllFcjZ2kDnhrhnHWkkT0zQ/Z1vBuowRk7Hq6D3c4A8YiHER6sjn0KqmPWv
cRr1DTsuAeIY37rpll+7adT7lJDcdyIO1g6Zh881DL+KsPwhUX9OjsHj3gzomO88/h/TYrSZPc8/
DpkyT2ZewsrL2GvbKrMuCxSqjygPPe6dwjgownYbt6d5OVclEiPbtH2r8o5oRYrvsCujo4NAuQ8m
Tl6UfXqHwhbDTQbajetoatcaY8PYmjQoscVohp0T9PWH8sYMd3wJjh+xQ8/CP46Dg+3Xu13csT3W
blVszDay943lfXRm+6A1yWkqWIlI5vDxpAmbwDFerQxPkxCE1bJi4YRRmv6uMJu7oJUPwWrM7LvD
MlZ6Q9EATcCifgwNVZxZO6Z7Ws4wDUcQ6/ystjeuEOd+KdN94pa3TmUYj1GPfl/6Ojqi9qdb9h4P
RlHfs0gWe1Vhm12wyJEunR+iQVvbIivKQ6/Q4xVct62bNiE7c20d6sHB4WQEzhVMPQvxyAieIaJl
R5b9TRx51g8EDGPngaDbZBV6i521Hg+yAv9V7Wiayq3oI6vmbhcYfP2QJY/+NNRIKJidgLaJzeBp
K8Z2p09TJaNjXqcGlM4lPFdqfqDZ/SshzM+/BoT/zFL/bpZap6B/mqXufoz/5/xD9j/mP63i//Vj
v01TgfOJ75W/glLWWWpNsf0+TQXeJ7bjJPbJaJp/Wsi71idkiQBXuwe+CkAYc9bvA1X4KeKfo0c5
slnxm9Cg/jJA/dNART7vrwt6EynSo9EJfFYA3/kvoTi7oyfG4SF2jAaOwJQqOGqHOiGLGzp4vJvJ
RAl8Sr2e7beZCX0aslo9cBgdqgO4K3YFUg44olE1kV4T7RBdYIttt2BNUmIlGRdMb+JvqqGFRF0e
L5Mx3qWFhWSHnTt5nuzae/Xr4b20ZoK5ZfVMObL3pIpmeehl9Ny0tNeWNQuxTeOXSQ/mBC1Kkr27
1eO6gw/z0HrsfXRy1SrzNaKIA56GkdmPdT0W517iI+L5yl5sFbFGPzB2GPGnu2pqcBEZlvWYLBQx
VphFwTBJ/Kicb1Hfhor9BP0oJFxY9LDmH3CkL2MfxYvb53hdeKN+sa/Xsj4+/wzmY89Pj9YgeTKj
ZR1wJ0VNnFf6tGA2i8ne8YO9N0JOsOvVuuVXURW9DPlCCr4uQ/OVCWe59dshihkvWJiapAHV2MvT
YGh+u4UrgUELubnPVETxTOPojQBSj183g32yGXuH9sA81CtgMzXetHZYP6i8Yo+rHetCI3xkHkbP
Kr/MRYkjcEi19SqrFcBRTOxK0DHFdA3b0vi5UKkXT06XnAsxie8Gw8hdi9X68Ov18cSXJ77ZkrwH
/3uy8apx264YfAOfzfDelLo+aE16uQnbheQjb3Ifss+hE2q1MKjMvqShxZlioxWkiQuESSHoe7GK
5ej3bLn2AtpIdnAWBwtVnmA8ro2mOC9ucxqkq6h8yQe9V1lqv7aYKvy91c4hjuzCXY6au/YrByIe
ALrvGfTW81Hfe9nODUg5UlpUfpH0Lj3RCja/dq3oLyFe+Od8GdBsWTX4W1jyDlOyTm+SzhUvFCuD
bqT16cZo+bBDll2EBpQHFo3QQ5wvHvf1xe7rAxthVuleR+SAXJ2/xnuWt6Ue50Po9tGhLG3n5+iT
M2K7XVXNhqlkEltgERmHvtxU4q4oG/6tSJft3m/wodux66BDU0cimyDfkebvH5Mqmm+zZSxih46r
7aLM5LbyKUKjDm0MD5aKrD0Rf+dLqcPiwIRpQMvwVyP8RPtieCgss39SjfvqqRLHsGe+ACua83ge
OkaKHCs97Sr0r1RpwgO9R3HcZ+FChC2w21V4QONOwBtyKgwlVtSyue/9pXroDQdfyzyzGM9c66zT
Otpgq4QRg9dsDSqoHeWBy5kFYlFuClaK8Vh6zufJ8s2NV83sSjhLc6Fy1OE0AqegtgF3xMGI7FKr
gcYrlBJQpEkO13bsDez5DvF/1kdXwOTFTW2M3r3yUiIoKEMrs7Q3kexpc8o3oRG5F3q1M70dJzN4
hVaW3SaWlX7MMs9/4CI8SXA826Vd3TwAFenTthoCHnMOdjY2+Zn3hZI0sD+5JOSTNlX3xLmizXfj
YImdFgPhSU4Oy2dWsuZuyTtBiXsrz4vZNhRIefPB7gITZxILXiKXaWvinKFFrN0MpcKPSusKmYma
5cfIjcJitBvN7eD7881IjeKDoAboJeLvd4CaLlN+aqsm6Lf+kjI4scvDFeOvOFSOiMQtV0brxuw0
bisRNDCE61aCfbDFs48naomnEuOPLav8ZlA5oBOUL0E/jk2axvHBoshomA7CTOt4nKt3KL3dTmaz
fWqSLrhrZm08swjh5q9tsFZM1Dnm9LpULSflRd5DGya4VVNJ0IzczG1/4K7Ug0l4+3Vn6QqV/Ixg
o51LtKotHXAW8Zn1Kmp9blrTwj1KjnSz+obJbXVY/d0bnF3sQxu/Pkwpt2cwAbbL5TDaj5a3/iLW
ndOWNSCvpByK5XY0KQDbiNGI6jse2/Mdnvpm3jYN/a69RpWWoeX9C/r1n+PSvzsuYU/6t9ZFqqj/
6ltcf+h332L0CfRpxC0EXuqqIv9uWvQ+Bavs+6s58nfF2TWRli1uC0QvqdbhAPXfhyQfMRqAKp3c
lhlCtP9fYVTZMf/5kAT9HLWZ/Q1PN7p1vL9WpEjLzzvdpZTbeSYBmbJM/UFtXHrT8A777vBmgpih
i85rHrN2ru+WEbdLF9LpFteRzndWkJlPuWJu2Ul7Kq6CR3Kx8Q3KtqJAHqYoc86q1ohxA2P7FqEH
w1+TRC7+9YKI0iw8cTOUY3MxkQmDTWOXlxbX3n3QOOGhMiNxSABnHFymYBWnlZFsV7H4sGRCnqAa
+Le6X13iIKJAmWkQ5mjGoX0TTM34taj8mRGW5rPYEXo45NDWYLc0ySPt9e5I3d84nbT5rSiW5p1E
I7Ja4QB/Ixmu2DwDBx+hGOyLZPKvYzKFYMX9qDRjkTTmiTOeeyykbXys6tDPoM2iq5PXIfeQSv5I
JzvpYlG11n0mWn1QjiMf3d4dz3nBkfkXk66Kndz+kXMPiHNv5ciVrUMEjIa/u9Ss05u+XYwPzF0S
m0PbQMKG8Xeas+51wPP3mI9r650Ih8+iVeopitREOspY5Le1TvAVQ3OBa81jtPT9NNekcCOaLMKa
rhGI8Rsb7sxJeFEREDqy5Hs381jCbze++LaPIV7X5bcyU+oYLZnaWzyiPxZTlxdAY1djSb1zIVV7
lsmy3LRJSe20F6wDdLiys4hMcbedtS35PNPilcAeWWDeJc2/RlU4Dk6nvJmtIIEDVPn8oVPE8dFK
9MXKPOOYswk4TF1SPlMUJF4KlbEWxpDqkD6ammZX4WuyyDBSE0Hc1ynoj+O7R9re1bfajZY+1o3p
FAizFH0KnoSbMoUvEI99jfqxOPgI4EiOPzOyzWy6p7VLoy7hkbe5qO8zH3XXJcl0SWWzbD0QMRtb
htVtq4z8YhsOx3lQuURqG3fGYo/5Iv2S4JpDVMai9Q0pA5ER6yaRpZIQV9NS/U4RORg38ipESMLa
ulsqL3pIk1nEY8hzQVRkEudh60vvLiuj4aMOnOJkSnS9MYc3sB16PRMzFNPNshBUB/mt6s9Rkyev
RuWnsCo7u8t3UR1Y34kw95ydzVE/DstIfmOYC+tN4RImj1J3GlxS3X2Vs2nHUTta74V0EJmHWc2P
PSVz4dElV8QgEmKEyOy5R/OEEYilSgiMQeD9vjiDKW46qka/kVUy6w0m3DmNA4nLsU3r8GsemMFt
4U2ziaG0iJ4XAtbEjuFkgPMgZg3DKO2bfSjq6h2me/QZLeibARtp67fSueXkPP/wOL3icEEaq3dJ
mNSveUo6AjpjTigAc5t8UwHpNECBeXsKk0ZtyeQiOygG04uwJ+J2Sj5gu+XE2mVczwQIunhmebwL
KRyISftgiBp0T9oV5pxLeJ8ZSHXnorGCs2f21Hk6Ig95H/AMNmwKyKM4eKiNqDUPQ+lmj/ZgeIcm
MwtEo0glLgdwab7ZhQCD6HIzHWyzneOorrIcW1VbntLZ6e5Q0yk2oLdaPcowc3ljgyp/KbIcyFBn
KdRTbFr6lKQTifnQGNuveJNbCUQDY1Bn0ri28cy5v7qsQz4aL2CK6618wHY1G9xcFhFtGkxFEnyD
O+yNUHRf/XEefwBGHN9mt7ZuHXxD1Y7hK5w3jjfLJI4Sp8PGESXFNrRb4GhiTE7CNjieW2b7xKG8
3eIgGG+kLzPqQ4tu69fB2W1ntWWvh9FZ9CUTV5ac8oLbZmO53WEyq2c8YvrQSwwnGet0YpeSskCO
kdAYIzX4O1rAFtifw1TtBsvvtkx9OIwbMVAFa4ace02rHPSNW3Z+rWBMjG32shgp0awZL0phvoZz
gUFsIySGePXKUNbn12TCGWuD0Gb7QFknxy356Fel+Ygwkd5zW5xwoRTLiWniCxGb+rFDQnjUVp+w
O8jy5Mso/foVwTEk48rAdxaUSXwJa38NMY1cVmHWQr7TU3VPHTKewLRCaMwKl54OOBDEA0lvgwbh
ts3TLp6qObvTdqTJUQcdFqy+qu7yyOTl+oWxt/qS/FhPBQeXOtmFjSV7/0IXrH+FLGLfel6dEEBb
VPLkhtI/MUuNz8RQQuoaACz/cNhKXmsj1dVBGV1Dy8ac3EVN2z4BywhOjAfmB0yB5TTO0jvA39P7
KemWr3jCpiZeOmM5plY5k3SZSYOCnNl1KtE75j/uRzqzlhuq6IOTYHUXs0y470otN15nO9cEoLbL
TbZIHsclWYEL9q2cmrSB2OgGXGu6uU+paD2s7+ezbCbrEuULhmzXCA55J41rUQwDWTx7hAoUAQZL
FE22GToKQLluavk9pprPM1beBxCv4yGao+g0WLr/IpOmuh84Gh+5nvwZnk0jydYGIBD6MWXlAAne
3MIdEgTxnKh7GB2zwtufO1FMeay1E15mHvOudK+E5BJgnNF06nkwsqygxL2Owg+zyaIPq3fsZuP1
XveakUb+ajKsnfrGaA9UBxkhpjFuNXz9BA9pZhcvdkwz2GdDXtwDcRi/tkEwbgtl+UAEs/BqzzVX
nlhvmnQKgltdxtFb2BDYdvNUz9ErBb6UqA4iFO1N13erIsquWeA6HqO3zEiKJ3p0+u7el2xSjjgK
OsgOvl94NAVbnXmxfaKo5N6t2uxY24iMkaWOeOcbe5mfZJduJ3S7ee8IP9i3kR/EgsbXJM7T8QEK
I/gW9Wsxr9cdvdc6XvbOeMPqfrYLkKByBMqDOOCvCapbizXmAKIlLTJTn/nK2pK5aKixxb13yfLG
sXd6gThTf+TDZH+JwBk9W13anmlDfu7qYN5VTledgq5v2UEPtJ4006NfIikk+qebifdc+W+BHvU3
WjM5QbgSxFTv6bcgMvKjH4TlfWeVu9GtjAsfDq0isi2woqvup7N4A16JtltRuoAEKDnVWXmU2NAe
HG9kJIRCILpNK+EpPIe+lqBe7eVB4N0EVtqMXmVs/iM2/4qP/bvpybUdtNf/GcF2xW/7J5n5Xz/w
++RkfvIsSuxMhh6+2+S7/u/wFLqfIOezlmNMojHuF5jtN9MOOnOEz8eHh4b9xefH/nuECj853Jfp
XnFIjuDg+l8Zdyxmtz+y19wAy85aeR9YDqrnL+PQHx13yWhABq097zTAD0m2dr4UZGxoffV4/sYs
qpE10HRJ/hDIIjuU0GFKwDpiT/eZqoP2zWUf/WI6df+STugnf3gn/z/MiLw62+TP5wXa4MXXSfKP
ry5CwqKAJ3JP+eA27x4psXsObvXKcuJY3GXlfOA8Q0izbdCh//l3U6v2l/cGVygCPNg0ln6h7zp/
8TThv4PyoLOO00zyWnUJUe5RZ9FtEaF0cNjzgguWvxoq2+wHN5MbAWXLZfZ1Wurle6CBNGzbZXbO
aQnzpKDMHfqN1MVOdo3/EIiQ4xWhFe+UjJW6WK3T7l2zBS4CGGNDVjRae6T66irs2eQOYw3cTcOO
c9bIhmKr9cLyONTC6DaO8icQzr79lq6I5KbHr7D0IYT13uX23JT6Ef2q3jccoLDnK4e9Z9qRwubo
JPLYoQT8xZDSAGATPGsMJWXsLh3k7MBv6zvcz+nOEMY4oPA4w3E2qiQujAVbDc74GTTPOECiS+BZ
tTi9OJtO82tNTsDbGH1kXbwxTxgNZvUCFBypPzPRzjamJdacDwa1I+rgvAdE4jNwIwcbrs0B3vTt
7jHSRv5g9pAAtnnamYABTJ+arcAEhCymaDdqR2b7wZk4C+Lz9h+pHksRKrsOo8viCvVsgYEmKRqM
+rTG2cj52rV6nBBHRWw5Y8/RzrfMfcUxINzUiSowCnt+a7GMSJcVwCApBkjTzB5JAGJ4yeUCjqMl
0X704OgRl8DWvhk97zXI55Dnsl/fF7WERJx2DJC0vCzc+HmS4+CerL2Zw7+SCiV0Lm3jsNhh+r0T
9rCnKGnPmXLYcqVGIE6C6nGx54HlSaPz85KH+Tb0VPAuOIofYaMtu6hsFa2wDHl7aAgpOebcJtvT
De4EMpzarwNihnWTGCGxgNBKvjCuQ/gaxWpTDzzxwx3N4WqBifE25JaqH6yhVuDDQk9Y52Wg7CJS
hLCGhsVzNn4A4Gnd3j6J1MidO3LvwHpQ/+GoP8FNyqZ20wV1gw3KSdia5FNSW5iPVPG9zvGFhBsl
8wMMjfE7x6ZqpVYxNQrw0u1g3vZdJHHWZWUJDakeXPva91hPF72s5aJOPrz6E9b2C76Z5h0QHoGM
hP4ayVXRGeqjTnReAq1QnYh9pPNsp8AXGLsmCWfcf1Y9gz4MlLXTg7FkT7ODJ/eIno6NxUhqHBRN
LauUojORtl+hY+F75rG/BlNmr5ZxOhYmDQV4ckWm6guVM1mL6dBp3vsmWKlRsGkxSpvNaaZM+hEH
53ozJNBIujurr/miCRxp6gBjw474bXL922bBNg0Bwhp3HVs8LIGD27+ozM/djcwGXv2UBsuxa9g0
UczVvuELb97GwSYSG3kDGDoxciHvENEnA3PLpL+ZUA5MMEHSI6mYjMRoKf1p3mVfRt62NUq04PVW
HvGXwz7Mtb1T+a8Fk6GGuymzF3xtjkG6pBgd0JSHKYFTgITgutb87mktzfaMH8bkPyCXI2QCcjep
SzG9tYzDa50CGepZ8Xn1O1IW51WAGj1E68W/6+ABD5T4DY2xH7WCQkmLOCS+0C6vcy2GaSUxQHdh
FpweNJujq9s0XFhZEpZX6ZWwEOvUb7wt3MaBlsmALZM5QN65VDgrCBXyCvjuVi09PKSeB+CHErLC
4niJ3tZ4Lb8SSoI0wpuDrlSmcHZQMv6LvTPZbtzYsuiv1A/AC10AgSl7ihQlURSV0gRL2Rh9F+jx
9bWhtF2Z8iv7ee6Zc1kSSRCIuHHvOfs4o75oQ07Vi7By+xc0ScUJ5q2H6c6JC1C7Ol5NE602HYXi
c200TwwgnX3nebGYBzn9Qwv5P11pVPHdVoYSk68hI8ydZuExkRGxvzEYydyGVufTG9PG/BjCzLmY
STs4CzdsxRcKPWQ+Hd79TdEna/Sm2rSE9zsc7TQmYj3sQgz7k0JDVcl0P1SyFGs5KONgaSkWT9Oc
XCp8n54/+wzxiZY3rmwPIQ+m7cw1l1BBwUe2hcn5b2yQnG7z3qJzY3ROrFas4+h6AmFzrJqjJDKr
fv63cPyvCkeSVL0fSo4/Kb5P3z6rtzr5WfH9/Zd+V3yLXyyD7ON3t4IuSHj+o3gEI/CLLpAbOPJ3
9cLvteMsBaeYkQ6teVcKhAi/axRs/Z9oEqBC/lwQ6dIWOtXsXH9aDo/97Kn4IfAqtVqN43nYHa1s
8rqQfjMnPyghll3F3NqdixQIIy3J2yH+s/mMjyCnv4j54F/PLYA0k3QDct7+rZpbBDjHnOPw3jdo
5haC+d5NMJFjbcjSbD/Zc7NBvfcdWPhadkgZncy5LZG8dyjI/TTXJTj7JVxE60RmiUCGS1NDRzxM
r0TP75u55eG9dz+iuRECB7a/YfGhOzLMjRK9Iqmk1UON1ExZeOc0lNlZmQ2ebZosNSknW4xjwb1T
ielMP0edMV35G8aadDj8ZlhrvdXcIPhjbNdbybJzjGFth/Zc6OAjv7RgFd9cN6t28Oh9VGQT+YpV
Vdb3juuEzxXk+XGpEzGzsoLO3Hihazy6ogrPYnDidaejsl5oej4cFdO0o6zqJ+xDZBbCWQbeaHcE
rupWOV3ypk2WujF8ToaBxQK5G4xI8OTHCsVWAu1M1K9RPjFCrvgOn9Ikzk6y78KN1oTTjcqwryxC
cPOrtJPuHOcIuy32teieDSfeaWlwBxoo3rjxkID7FYBWCF7f6X3RH9nq2mOuGRHsycxhp8/68XGc
WzUJDdRlQ4vrTsI02404bW7dSu+Pdp2PO9wy1ht4h+IGOl/z6LAZDNCJtGSdmxQO+CuBBLOkt7cT
zYFNZbgoU/00f9Aa3XpsRrt5AV2d/jriqrqYXRutnGTI77JaaCRZuRv0jc0nrhV1Nk4X776qZfaJ
grHbGBJ1GHpDHTBCQgaxznQTy8FA97mu73BlEsc6NMPSs7qoYtMYEUEDKfC+QKul545bjvM8FXCO
WQ3I29p28vAhr2fhruNVCHX8bFpkegEXCb8DLDf7rTM7eYDJH22hbpcnW6GnbHMdMI45tUuko8Nm
MDRvWHeaFx/LiZDQNCjlTu+c9BtqsvgeMV7OPRVMdwlifWov4WtfAHvJbOEHteEtqt5B44vXqT3k
keNy8EVPF6H8XlgZGvA50fITTC39ma1xODpeoq9Du25vI7dkZlCUVfegtGB6qdLSpKBJy+FQiii4
eDh77+a9Tcky2Hady5RBrxs6yCFbo7Aa/KHdBPzGMHL2IhCrE+IXsMSoRTAR1MAlmVZJx99DK/P3
JijGPUq7Ol2ArsUM6A/VgHRT+dmVZaS8H8Ho73Lq/TUtcbGOtBKhbohhYNt2JSchGuJr3ITVXRZk
wZ0KbXPlVI71mjJ7ILMXPN1z7YcudkvZjo+0l6xgyURaY+xvhDvh+NlNO9EVWmQa6oVlp1Wi26D7
0e9iktIMeI55kp00DKlX18irkmNQ4ZdLu6p8VpIIy+6UFV9TQ0dm3TrZcGtNLmcxyBZRsorHTrsG
XU3IVWwIqoBUCzDERMTCkCyQV+ZmoPsEY1WWw4OZ6sazqv28XeK4UGW1SSly9OHWYOI5IBKwggyv
2EZ1ZZB5FKKjwxhv0Ntaf/QhP43OU+BmZXNu5gkhOGIy+PKbqTRhWC8bCQG4XNmdmfSPKh4CRMhB
4oc5tPFU78VTRmhp5a4pKLRko7VtE38d3bI0ElAfhlJsXHRF/h2//10DaQ7p/us6oP+f3VtW4vNU
337qJH3/zd8Fi+9jddZEGkU/jOBdE7Gia5o4+ZiBf486/b0SoHzQHW4ymAmUEe+9p9/Uirb5C20V
fhzhIfcSU/p/UhnM+/4PAH8bDyF/yJE2AWJSUpL8XBfYmjPAm+G0kuRw0azJAT/iBNcfLsp/6AV9
7FS9vwgh65CL+JyO96EX1BQd+i5PIiFL0MMPbj2tQrdzl8jKmr9pO1FW/enzkJTKSmmjABXWh5cq
MlakmPyq3YA8exGRXXMwTTh0RlEypA6iZpcZirTwSdgLeMLF37z8ny4nnThhz318moMWsQw/X054
zVL0tD8QEfcXM3OfJfyAv76YH/FPRODSU0PD6lHJkeb+QV1Kr2dsdd+odsLoL4OwrjRqimVLpOBC
nyru0j/6of/hm0M5+/GC0kajFUYFa8MW8/TZPfhD4YitCjgBMr8dDJzqBvyNUS5htmQ3iWAxTjv7
yfZ7RPt2UDWozSz4j6T4eLjXskSRQ0flRP4Uga5Er8cy2YOH9TL0ffiB2IDToCCtyaPHYlZG2S8y
hoiKonIPutD6bMb9lvW4gYAxH3ZVo5vXsfaIAh89hE8c9K1TWLXeihwKsqP0cbiOsa+OkRP0wcKi
ygpXNtmUFwcswHM0uoTlZAp0S1CIO0EUzNkhhmiB3Q3BVYBlu+04+bNc+5ww24ohkMDL1mLdYkO5
hYXY4YrMfrXd9IyP7guU7YcGHcGyt2V2U+rDa4A5gZeInbVGLNIi48y+SsqJqBzaMkvFyVXUcf+N
TKZq78bhHeGE2iryCrXGodCuqcic0wD4GFqI49+YgXV1NSxsMc2LZVW7M3m7I61d8y4DKcur0Yhj
kFVVcGkcIggQJSJj7wLsj8xqh97vdjCS/HWsD+EtjkLypoAS0ljpDwK2Fa49pTUohPsx8PZsOfDr
I7K1LpWL7ivkeLI0ZeQeSzpfBHyUhm9saKop58nOXe05TDp1lxckNHCmHcxLYSTdgQzDdqdbggpa
qQYtfoXKxs8qdVukTHHMvMLv1zMrY7tjolcU4zLucwOlQGtuaCLpV7tIJCTnaoBlGJntSxvppA8s
9dE4apMbXKKwmghOIoDOh5+xCitnRk5FdN4mTflHrETqATuqus9UffTJxngBPNFcbNDGOyiCxq0x
WM4uy7kXmCRFm7bJhy167ZcwUQIEJp6KTexaw86uI+9BR8Gy1VAb3k6BVty3KTYYBBG30KbKChVD
qm9UT/Jj4QjqTChHVPeDiLbKs9sDkIxkQeyQcx8hUfF9q6Dca1xj7s7Bt0kwKTnieeiCGzvzK3iK
/UM5Jk/QoDk3EOu3teEmH7CYJoso7Ej6a5mVaX5vbE2LGSID8nQ3wqXdi7KuDiP5cEgTA1HcZSP7
Bne0SUWvgTV9oK83vtVwPpYpD80Ra4x2aALH3FqDB9YxpWyCJkq4O8QSl/5YxathkkMj7AGCAlI9
kC1RhiMGOum/IITMl3RrvW3g+/1hiOOYAVrbLx3oaVtKaZ9nnymWaescmvyWk4FIPPSPaX8zmaFx
nCeBGz92vGsB3JlzQ5SvHDd8QwL17BkouoKm0c8RMo6d2VmvRIscNZkGj0mh06VxudJQcm8am4Qj
fB6KdjE5AH7fYdGRBn3EKb7V6grcLUqeVV5NX6NA0kgJdRLGpB90e5+p9drQ9AfowJuGyTHZZhCQ
CmQp2ynhz9ISr56UoblMdeteW5WVKjYt5Jg3cq1o04els66HTVUG1kWI0lvmRgLwLHe7+r7VSovZ
pS73UdZbW7rlHDXmejsMwYIuhF1OJz9NaINZfjk+FYZMjyxI094YsDBSv7+ogi666Ult0SMwWTLT
QRelh2i7823IBoCmjQ4avW06kmlm5Kc6k/u0M5+SDPyV6RvobSCF2CT7oelAuUbcprwN/OSbj96J
0Xu9dlvTfmt1u/wct1Z3V3Jc9xYi5dljSXDuopFjhucY6d7JTLVjjJkgOZ36TwUn5QXVEK+sQ5cZ
l6nDA4Tlcoh/9TimPBt9pV8QJdkP1hQ7MD+YhRhpFhMcJlILYVLYrPEmAO8ZnOFrlo0M46uc1Nk6
Xyb0A68iFIgsPEBCHNbSOVFosJcxSsI1iefptp1c9MZW1DM7KaeOI6PUdngwaJ/jh2NWhvqh8/je
sTzE4FGle0Flj40IpvZamfa4dLsx2pmJDUzW8cId4Duy+4ZWED4uxJ0TGcku1ILgVYp1FkTjNh1D
Ln8XDk/MszAB2NDIuEjpxZLYr4RuwMnCFmU+2pWzdvose25AGb4OnROeHOVMz3VurdCTE3sTl0qd
WqNsIKTH3HloiHYIDNWCxCFtxeb5a57UJkMQhR8+wI7I/tjvu9hizahonToH0Kmjma7MtG6/1xX/
Fvl/U+SD83Qo4/6oiv7U7LtGKojy6Kdm32+/9Ht9L34xmTVaFPc2nh8KtD+afRJYg+vOEBEXqets
Tfo/vAPpXgDzOWtSyDkmHIY/un2W8wt/zZKobTEs0Yj7R44kbvKPRRwvb2F6cizeBYX+XLb+UMTJ
zmGhHQNjJ4mjTTHiFHKpkA0j0RirY9QDm8v91zGXArOtDMInvYWBaDMnAZQfQGwq0K97qrOIpvAN
f62wP90jTirRZeWzWHLE9wvbYl/5zcUnlZsY+7Z6o7uVKMLuuMBPiMbyq8m0877MepbBztTUVwH4
/1CEjIfscRBvSEcI2xzMWrxZJU57jiK2d22cQvsG8hYqJTvo8M1j9AwvMELTegoLd62QPjE6jA8A
5EqsNJ2fX3rLDpoYGicQ+rYxDQMbQKFdNFuUzWICVrouJbGgLg8ajfOosleuaQ0nQw0Mo9C2vqaI
cs1D3XSSy0IDfmcMfQCZwmiXqIBpIemmVaAPREWzocOFmK5OPtvZlB8CRkwLISd7JZSdfIJbl6+F
4dsrzXXEMvWt/ko/fzxnMOCDPU2caMvZpES1M+kug5vQ3oNR1F6aGtZQC7v6KdSJUkWnR6xVNXWV
ey3rqGvwBA0agj9gVUCNY5/Wqe/B2F6y9jbmHQz6qdpowjEuqpKs9aVNO4stmLl/YEt6SNinWczn
q4y/K1iEsCgvXgITF3BcDzY6aop6kYLKJm/YSvV5hEzCam1ZzN7cpiZn1aI1k62l6GhAyhC9IR7b
iiriPY3dwBWBEWUOZidylO+VJAwF+BQcZbYcw2zGTFtjQn2ZD2Df0edmS9Fk/jW2ZRItRevIY9PZ
1P1pGJAlHhAPcZVFwmwsb3zvarQavVQlOUpwa9rGxQTEFoBXpE8Hg7udkJx51t4CVfJWDinxyHYz
UwfpZk4HL4edQO6zURw4mhBwHdsTH+jdU45/z0aNlExpeKPJkTfQY3wP1m4Qc3Wzzi9fQCKwAQY+
2OgVOkaLCe9A6thKuliLTj6ycn9TN74e7JuyIww6KOLmaxyjRcVoy7/tYf6zYcEGt03jmGhavLAd
iUoYM/gf5LDz54nI4b/l1KDQnsyEK6j6WTsxVUwuIUjb+4HUXjK8a1QdDsK8pa2VfAi/NfV78FjO
8f0VieQiBBocqrXvU4N7s6KrFFF2B7PeMGnk0rIFEmG7N4EdKmXYbzrMELm0KXIPjq7KlwonCUFu
YlC7IIqF/YCs21snVgUbJrIiVa99rHDWsjIj/n5gpXysMZPyGALGeCYybNSu7+8SYmkb7IjrjHKQ
15StC1E63GWaaRknT5G+hLW8BnNSO/MMFNZqRd5XT9LPpkjnr9TU5+sj59C2UzN6MyagLg4jFsMa
wmsE0kF6QY1ZsZiiLdpfboj3aHq3T1mhyHpCzoqFYNxEVZn+Ok2COzJ2tPmeIhOmWARCk9m2aLse
BYZB6CBZW8mwnHnb/arxTLJHJ6c/670kNhT72ovFnWYxBGgNct6QFbNR2yQ4NbJdFqVA2yBMDe5b
bdJUJGg1sJajqt3Zq+4fYlSFV75MJ1zNvZ5zHI4NOTCqLl8au619OvbmADLBs7YEN2SbCb/GUu8C
wZi1qb/ECMKxz7HpXFOInY/SgQzjmoob21S94sNwAY6Obmt8uizBzTkVIq+XDUNy4lO8HI03l6yj
V0K/iSggz/1SkUxtwU4t5Ay/78E0mCD790EQ23vE6lzfcQh90pJdVpC2QjPgmll/1xsCEXIXmKhN
EBJz7ANOvsiUXe5ByEKBSWUIi48d4yE3yvycdviN0BEwJiWbOjQRlE8uwbdq/Ga7mXXjqybaxZ00
vqaAPa8yaAd3A5iHODs0/t8slO6XVogRrxayxjFO/WURaU+gGNQ1NO2aoj8hdjL1ZLQFEYF5dtDS
ozHkBHt4Q07kSgZzHr/Wt3mwxBMAfedA54ZxdBcTsU4ypQ8nDr7FoUH4wknPnPMQJ5XcgjMVJPv0
UAVAw5jOMvIn9yiC6oREOftG5ya019DhunQxoIy+yZtBntJeOxsZ2Lk1QzoL1rbsauOYJqzmD5Nt
hftOhzoxWz6mzupWdZWUt32b4y7UWv8+7xSryYj6nH56ezZyNMJBz6G48eqJrn4bWccyyXXzySdx
+oocRz2mvX0fiq46I5+ESsaQ4Ywpz33M3SZcAOto5F1FT3AXuWm5BhumfwrMfjjYvrxMnBufW1rU
2wKsidqKPi/mAw4ukV2nkO4kVr8jBw4ifmne1zUtHCcrQ+pzPdSP+NIgAfk0gx7qEMvEYBK6mMbK
mCWwipQ0Rv/lGhlRrq9CP+xf/XLIUqr8VsQbPWvbbAc8irpfM2ySvqyqgO2nNxeTsdZLZHo6mekR
iRptbLfMabRy3zlI2Ja9Fb8ObO8HUETtifnQa69kdVvWE/w/1G+lg5HOb444KuNVB6j9cfQ0G0xr
bDwQM9n8ivhGvY5eUFRvQ6On3UPEWCNAlUrsSJAm+ZIz4CdznPwHkoX9FepvWqXMGI9dY2CNYyTS
uQ6WQXQYd/Q+OB+aVjBiE8i+pU0/HCvYg2tfjOZDHDXdi4wcfxVkNAe80hN3Q9sDzUjyELomw+Py
5CK5vdVxV+SrsNW1BwQ+8GSBC665XC49K5ChZZ3lr1HbQJ8syie/LfWbRFfXhi1xHcbcpyS9vBhm
sI/7uD5qo7A/gXAGQO0mJB8Yfm2sfaLxDoRbQZeWBSYWV+1k2xMR6Zqoi3UDPZtblIN97MMGirwr
aQqFNsIJhh5tw+annUgtMMGXhEf8T8WOxIlnP7bdRZA62UKZhQ3ou0lWDs2+FUoS7gOztIEAOR47
hedPq4Bz0yJ32MI3nm3pw8I0S+sBnqhzLz3VPBa4a9jo867g84RE0k/DRnMbcCYqEYuyDZ4cWkSH
HN4U/JehxGtC/pXXZNljRJYZAR6UHxsTSPlqMAnHXNOpQ3bTOAKhch2G9yQrWpvE0seLjvP+MNbW
rKnjFzvYU7esQB3ScFTPqyYDmdro3bbM25B/mnZ5YJ5enUOR4UQa87pft0WO4zPsC4y6CHUeQF/r
K+U7eyRd8G2SYHyC/+s7GHPba9iGn9BhwfkVBvStgF7QU1eCBHXrgUCdqrZunDIbdoMegNjwgI06
rcP3gCCrdxYZLrVpKd3WUZsxCRGCOlkDxnKga2lHhJodiCMnTMTN0m1Jj/JaenzwDgTSox8X7qbG
6RSv2Q77HYGPhMrMMzjpc7JHo3Im2TTHjAPMdgWnHjGQPdoWadNjexiUTWCoaQ7Wht8Zbt1sCOXS
Zb35iqnP+VXi+FhHiSOmHcmTcMddt9p5yiOnfi6tSvCUi7TDZTPZZNss6Q44jAqrch3nHTbwVra3
fUm4iD+mkHY6xJgJbsIDc+/uNNWytJ7Y35LbJk+tsFtmOF7v4wbSQp3gFmyzIXDOKSCzaSk07CgY
cSkL8t7+nBimHmw8J2fW2enUgoljJHfIhB6hJAxHzt71emyxaSzjWvoPNWXALUJSkiRzxuuQBLDw
ATKhl+Hb3gs2/+I8+T3EqSwINxVqgCN6fXECwk6ooVdV2qotRHtDmFZzGMhh2Mo8Gu4N0dSXsM9u
qr46lHIaVpVnMhEFLvcF9SAen6ZSN0Yn/K0K5JVCrd+4tcLDpeyHuAPZuhBdkiQbhKZBesOUujc2
kTdBcOltonWWBaHqpBCZznRuLaIFhyRLacQxbydZMwfubuUtF8Typ2PSKi37MnZDfa9543RHfoyK
1kEZiRbQdXkhwChPSDyNWts3txnUWW2PKXFbhZZ7BhX+XFrpEB7IE3T9o5Xrb03vlbcDU1imxtwL
+6SPkE9N8UiXOIlD94zRROjPUcZ/qX6hkty/L2hfbmZftdLSpSj75ym0C+z5SgbufWCW1T27356c
0Uzrdz+c5P/DfOPjMIUZisDMCvbQsZmzfRx/BV7fjmZAXesq4J69xUlURKF5mUa3/uopI9r+9euJ
j6MwT7dBLAoTRKtuUyp8mE/huBkdPF7FLgc1c2xCSveahfkt0ZqMcKGi/RKmum2fgk621p5mu+Wj
gIS4ld1i1UxZ+Xiw106V2+ouU51xyjRnwg4J5ObahY0HX6CgALSnfA4ryJz6qx7olseB3m6mR9PR
fLWuhkTtohagOdme4q0QXd88okIQ9WZqIKfXSyjjlv1KWxVEky8HDmyBLyxq/YCzCGwx45K5VvnS
Ex//dY4c+lUylH+0gBrNWrean3ewoL3oxAsPdC3Ba89rp84By9D8h0mr2xosAweHrYSLshv5QYVs
sDScrQoNZ1jXhixe3s/CmVMZp7/+EuZux48zTw89P4EtUjLV0mnOfJh5JlTIAOz0YifG+bwsopiz
QWukHNf++oXmP/SnF/IcmzKAHHe67R/aLooTXEUuwS4NU77iUmZ4cPKK74dnz36rI8w2nA0RM6HE
LsqXf/rqEhivh8PbBvEJy/bnVy81fK6MxEiaiEvz4vS9XEVVNFI/pmpXQO10Fk7jcgjQeuIfFn/9
4sY8F/z5syOxZHDoMXhEyvPxsxOIrvmFr2A3GiV/nWTU1r51k8q85HHNsdk2yFGkjBlJGA9KalSd
HDcOfnngprvAHozL+xv6t735N+1NTs7zEPz/b2/OxKXbb0P05WcrzPdf+63B+R1SO7c4PWQJs4zh
jwYnbUvUjBbHSMbSHi0s/tdvIgZr5tdycvUk98AH5BI0JsRCKCA5Veomj8c/ETGID0+07rGsMvQH
r4pm0uOp/vlWr2I7nfogj4/KbKPxzS5sJpC57cJ/1UnJgJdi9czpxl2EnyvT9oUZlkIBD3PzXdFH
+hbj2PhVAaanhaWXYjmgBZoOQ+643+jRuCs0WY6aql3O1Cyhv5Ck/Wg/wv+eJLVp11Ky1vBwcwRb
+higToBjBHrSu9MjrXEfOjoKhrUunYZc9EcrVz4A8L5rsEVw9IwwYtgaXTUVFnqe3USYb5eDdJmg
dZkYp4R0RpEM4RE/XFXKx9B0pzlsXpcWth2DPDim7cQWZPWlxq9krCXKvJRNtnKbqd0i05dmtqz1
LNcPkREl+I316kuo1WrjVuV4L8w0x3Q89jG/6oza9FrmsPZv/30A/ysxMbUFi+NfP4AvnFV+1g+9
/9Lv8wXjF6btpkSAYbi/ETt+w3i43i8uuA6bwtCRTBNmnfH/aYj0+aFAaMxEAE0xy8DvGiL9F9vz
UB8bFtKOd4LaPyCefaxp5DsmXWC5gqAmnY+KFNToVafrAQgpSfrVMskDcWfhmD5NKXvOD5fmvyjY
5tdCwgb7HOUldoAPW2pX68AopJHvXasHZoBD5MQA07uOXIEjOU7e3wh6Pm7hvJ7NPkbZ7c5Eb/lh
ZYFnZbql1Hk9fEY0UvSSzmwMSefUDLa1pxNNVAgmJuPSO5H5fc/6f9ncf9LeCGpBGE64wJkDzYvk
T2ObStNriGrMlSdF3nSWZqw8qdHJ42hMBL77k3f1Tf3vPvLHmpiPTBNKWrZjzffafNv8OCxq6iZW
vXRJuMqM4T5hYPu1AyVA8kOkwLDq4z9+QYRuus7LcfdSj38sVGJdG5A9Ql4MKRkOLsjV1TiXspm0
tFfL75y/KYxm4uBPtQnr77t2CnkdF9f8OA4ba0OfAn/odm0xVAlCUL824W1VNNNlb8/jCeznJ5nm
9t4FYXGuOpFfc86BYFadZMIQ5tbuuRlNs10o6JEcq2baGfP74dNoyr+5C4T7H94vmnCefQoqyIcf
xfs5MRVBnDXtTrhWYF+0zBQ+TZuUkQ/tKrkicNbob6BqjZzz6kYYF57B8awRqLozddLOGJZJa0+c
hngLrJrCL3RS7iW4A8Uhm6SBhSjMwptON5nnkMLGsYKY8oxYecHkpTVrGr+aisjNHM1JbtAcGyfM
O5pat0SrHCg1hzORtsO9HzF6xwbZFeKz7KxyXLFtDh1nv8qMD8oSw73DKuGsIkmW7C7WO+05pkvh
nysFNWsP8Lqi/e/Wo0Zb0ZxCw/jGXYqDbGFEyPGJyvE6+2HIx/6Y6yHVO0QW5pkgJ0wAaywEasx4
ToeuHu61vhnuvaRScgl4oHxpY5NcQ6Vbe6fDqo0ooytfZGZ19zpk92zpVUS7L8mhmvW/SrxJpQ/n
QqXU6+9TH0ZJw1kjbe4impZieorEm8ABi+5j9IYXp2jYwzlnMtDA8TWcW1vxSRE5omsDJ00XOY/8
KxnSgO9b2Yu3d2gyRyeu2zzAAgo7nidZede+msSbgzbzHAUMDiqrF9aG+EKGNbRwqJtrZqzn7/dq
iNyRMQWKCOTgyUAZwpyJGZLgw2JDLOtt3XcMjzRFj+jGc/0o2yeVVmXNwkFj0q4bUmyew65nulay
nq6apHVB2hN94SxwONlvBS2XF/x1PPxV5h29UXnXkqYNPYX3kQAoR2ZP87RI4U+gvVAWwz1EjLJf
dc48a+LpLl+GIWbCFxQAHtHUKb4kLzSsfRvGHA/6cv6sve0hLJ9PhO/XHzckWINW0i2k/7NCD4Nb
pMo9/fT+M40PVyYb9Zh1Ywp3Gp/1IaQvuOpxuG3a92MoIzZoZ00CFbeuY98/GMiTShKe+5bs4EF6
Z0snOAivJrUUTHSAkfGpQVNGmC8MezpDpUNKEb3+YvC7TRpDB/YBdFiQYCJD3/dG4+KAAw+Vw7+t
m0jbjnob96sq0Eb/XJY5E/WwQCK0yMO28Y/m5I3kiJn9125kMAR5o56i+55Imv655vKH2zrPu20N
tY60GkKGFprstGXB8GOhiU5wnetLafnhephZR37ujVgDkcqE1UD/oiIYW+LxFDRzl13X71DADRyw
iuHiEDzHNAs1pmNq48kWibOs0eZ/qoFUrxB3OQuS1Qwy5MPm3IcVIrQGXOlrYyeezf1VgxUk0WE4
dK7W7WAvB4gmdeKZFnoxnaRqscPWLJvwEt0beqDOqdRzj4P1ZI9HHAAZX/gAzpNmUBBRlE7NVw8x
X7+qtTaIVtzcHlmRzZCvPLzTEA5dF+NrXjc5SFH7iVhkpqeqessNNz7FqAntXQVbo+MH5yG20jtu
qTER9dfQ4B8z1Xc4s81xL5t+HkaQ5H12afpbW9J6yheBC/CajSG6L7I/cTyLrhvOYCP96xwqeipt
o3wZydqlsZ/0b0OBpyAWDgtmYSZERerxM45iHiycptbex+q8jVzL2svS0+Gje36+YhstLo7I1rT+
8xVdHDvYGFYmBSFOk+49T3VpvGZK06Y9La9W7q1MkUq1NEq0ZZYygFo4pmV9JrhZOGuVw/XzSv/Y
a2Vwr+iF7wPpXdwwrK5po95GGp+s/pFxRcvVrmJCFU/IvVjnRWlEN5BZzNdWI4xiSXuWiEavd2kI
4RtfRV2/FzjEupXVV8aS59JlElQoufHwXDObMId2M9nmNcP5vioGrOmwXMN+Ree/gqqT2qJD7Orn
J4Sh9ueULny7Kdmx1JMIPdP/7Mk+UgusU36xmWRBqw86V0tkVJ1oR0xRLZcug+4+AZn8NLqMESI7
J/YrtPRVzEfCx1XCVRxNv34pBkktUjZCHq2e1LPE6PhascSrdQQWhsXCTgOF9awe96MVy5M2MGZV
GcLklZbODbE0psvnz6PfxJm4aaqWO6UOdInGQJtvJQibwEPDwjhxiGUtrd5zTt7HtR2Y763ThN6x
7vlqSFD33kUH5CwsXJS1i4iUR8QUjOO6xTD3E520jDJQpAnrvepodoUd62AnghrAtkDkgIpUW8ay
4JVjNhPgbERV3TPJ41kSPZI3d5wbNoxEt+9towlyZovihWUSGyr9PFcL5lu/19MQz1wO6rul3X/s
2xZKcCoY3SsSDr7mFokXkFEVdwRWcfHmpuyPdUTHdZXRflWrsSpSOGWNcKkYRs412+9vy8gFE/0q
jKkkfG3ObXHB7RyqVKkdyt3hvumofTPZe2uDuInxBrzqPDxoRxqAt4YTIATRlYcH2gQLe2eKjncd
ZSWfte+QWaxyGJju2WYmT9ocp2QbpSyqjxln2ku9c91lMNjOTZvUMZjzSoyPvlaIFydEQ4BVGToa
aXUD/fy0jWu2DCO49JyRR9bN1Dna5O/WrIuu8ZgWmn5TQl74tVGVtw3b3hsWvGeqnEhzvas5gAxa
yJQ+wrLyGuNiqWqWNEAmTTYKlz0o8iGar2hF8ifx73jlGINKAkfRGzf5oz9/o3Fs2W9Tm3HHpTVf
o4ad11805qQrHQV4qUVoGYWvXw1txEHKdaK0fHSsSGsfGQKnTrmM+jAI5RlBpuewVeFRhG4gg2qM
GPVEWmA84f/2i2A79A0BJJiOzzQacVzpNpExfppFq6YHIt87DOcyGK09IvyQ+aCtwpOVNd0y0sIR
NsSI8NgW3k0aTyUi7bA6F5KVJelC7RP6ougGlY2/6OqQrWeU2Y7hMIHLdHQ3/8veeS3JbWzb9lfO
D0ABk0gAr1Uo296z+YIgRRLe28TXn5FF6VyR2lfaetfDNsFgs6qrEpkr15pzzGKcL5pMSXoAMYem
F1wJ1UfbtnQeYp8t3SG0fG+ZsRV2q8UsEPfUqZ4Q7cRDYT1Wgi0GHTjgxAxK6sbKqUgGWebfjFS4
e3Q9EdC+ugSK0zL6s2tCDtgVvlUwD41C3QWLmE+sawqDsTXvgqEx74DdYlXHmSd7VR7RdLY7auPo
aZEjnCkO0RB6LBNUIe6EOYgbQnerB75tzuVqKc6cfCWi69zYEPAxbP1S7uKguBlzgdaJj+rOVE38
0hCFg0TXdm7riQjurRObFJBLe0CFgY55undK65HKr9rBMTO/YVpzz8531nAJHAwCU+XNDNqPRrZ+
dVvJFyJGHuE97pk5CctR50VQEUz4HDiB+41C0sQOkmh9N+cVu+GAvXxsbfIZHdU2N31esEhLraNj
aM2KXCfCitEnFEl/r/I5A6hM2f03V3Hx8y3K5x4FupPGgkUL4udrP1mBWcCJ1xwbvHIU/WBoSBTU
he9fX/n/dPuhUW/RqICFinKRi9uP91E4J8OY1bAzCvhOgAA9z3pukRMWG7rEKJSEvrpctsO/ft0/
Xf15XVzartTDDsFN8cfX5UpeOFm9NMclK+SnwSi7Y9kvjGBmL2H/qstKPUqZsBd/V1T99avTt/nx
jsqrQ9BhJBVI3oS2gv/xFg5Oju6JJevjTLywvUFRYj/jxK2viIZkt/+tZ950SJB05Q0fiM398hb+
bZn/Xcvcpar6w7f1J0Xw/deq6hUhvT+pgu3vP/h7105g1GP0Q2OOFriWBf9f09zXaCkElsxFLogo
LRj+vWtn/8IfSex4dO6x5rksjN+6dg69Pgu0lGf5FpdeTXz6B1277w/oH0c0vqcDFDyLjgJ+NcZE
Py6xAmDEWjamoq1Q5SpknA2sxy1m59aOljrYBXaGsqUsUfvv50G2AWKwrjtR+oPdWVsa6luGlUaA
NWko3DChmjE2LM4x7IJfG6J+7mYJZZv0NjNEj7BYm5XaFyKvwZw9sxTCAlnY5DU5lMY7b1Vocwki
IuoJ1cF6MKDCvXa96s5KM7/BapmUOuv6EoFC1YmHXrLrAg0KJ5yvhRWp8eHmBSVuLZoqfgGM5xfY
eH0Bj5sNDHJcuVE4JhXSpzX9SlhB/OusmeULP/PBVXU2Ek0H0zy54M2tC+qcCRf6nlET0GvNQqcf
U1xNmo+e1slwM80w0y1NT49M8k829QBTHWISI3pEo9PW1cz1BcwtTRSJppaoPAKdmggEt+a0+x0f
M14Tqh2w36aOVSetVrPdbRvKux3wyQtNfifft7wfNA1+0Fx4UxPisxFWfHLBxuNhr84YThuqSajy
+ZwQac4eM2w1RBZCa2zulCfhCHSY0jLIueYbt6zheqzFh96NhycLF4Z/gNwF0t5GPMmhgqnsUHWj
87oUub2nxeIfSvIjQOKT6XyDWwsbmmOSUleD/nbdqX/Ecu1nO3k59vQB2OujUHAmetN9qY/IfgbS
KTg1xYj5Ytvro5Qcp/Hd0sdrB/T1buozdxtw/hq9P2zdy5GsD2dHH9O0tSKq5qx6cPUhjpPjjdaB
DLEH5aHSR32lD32lj39puOVxpiIwawvpEByEx0iXC0TbemGkSwjYNMRugOMpxUx/bzTrMLqUHYGu
QDLiYfc4xfNvwTz/akWBsa8vhUuiaxgWOVcuXdf0usJZiwDxJDrCMHdsAanUfahZbVua+le4s5JN
6bcypIvxYS1Td7PqKirR9ZSrK6tZ11jxSLVljdzXCl2BCY/00UZXZS46lBuqxeDs+X0LEYDqrbOW
aVtcKrqpZd1cyrxFV3wNjKLNyK03zC4FYSNHd+frKlHpehFgKiHiBylKTAEvflQs6R4b6awJWtYq
qDiz7/Xn/L0aVQaNoiebO8z85PaSu/fGbfPEerUEawFRY5Zeyc70HognjZK3RazUciOyKwJ7A92N
KiAz8/pTeovp1oZL18CfL+jyTNsuchL8j1ZtuB8whlXZadbjuU1BfOGMsN1cRXXoagRZT1Oaipkc
kwu/Kr7ArJBtTdl7niPTq0Jwv5UHwMDtiY5qZLCGUw/RLGSZxfF7aaVxsc0SizxkEspLqrK5JlFg
ISsgTugvLrrEnpUHSAOctr+jkB3y+KgGX7wj65qHX708sHJJ62ANaPoW41CfwUrR1YQ/lg8O/yOh
dALWdsnLTEwaPs9VDlR4a7bIA7b20JEzaBtgRv49qf+72ZrUwoO/mK1xLU7+Z/sJUF5affpxwnb5
0d/PahcvDier8KV25F+m2L9N2GA9OhS4wjQtPNCwG6kTfx9wY9OhNiXxGKXFd5vO/53Vzi/8VYsS
DuWFqemR/+Ssxrn+UzkY4MJ2oPdQYfhM4z3t8PmDg8fLl7aEj5odUe7qW3yQJ164QqqbQ3vqYI8M
U2PWGxxFiTxFtoqhadnAZDFDQlTf2rPMaCmtZEPsareOW7AwtTV3m4bRDkQ/2ntf2JKYLGn/CfHV
1i12PXEaxEjxqWwsrgAVHaKKdB7fnBVU33lBpA80IToYcOnfK90lbsyV0nhCTUhPtyJ7z0KO/en7
RCGgSbqtYYFJjbTym4PNCd7taAHpH3EiuiI5vJZ7u6UxN0LzYNzQaLn/0PvL48X+UabW8thlNv22
XDswnGbxOgR8VV6fa1ID/bMMEG71vmk9F2jemRoklbG1Kq3zafAYwe5bKNjzUd9YmkC3uG077o4m
CrFnrTH45NnLcl/Xxnh0psR5WbXSv3LotaAKpbEvy966je2W35/AZ8wqsuCfBiuL8smj2daDwF37
L7Ak+QQqUdvPaV9Qo0d6uLQ4HX/tcmvB/eN+UkD6iDSMeQOuNfNu54JXM53Yfs4iihoAwlKbdoKF
31rkvKYP5PCdLjS/e3Dp7Iyz6aDATcurKvG42ef0QgiZtzbdnC43WZROJ6cOYNPqBhvXWv15yiXS
PasF6VjIuuZPvn+hCKBo7cDSpg8y6m/40tvhK+37D1LVaqHLEjEgWHLc+SEq1jx9YBbFr1CrjH+l
4cTCnNEXNEVdAmFTjZCnV5IgvqcToYThbj3Do/vbDiUA5UbbVd+oiISzL8qVMJ1pXr8l0cgnYU4V
Q91ifhzW3t3DmZMC7xTjE+KAsgdvIrSbgLzW2DZWiaSIVsL7pWtbuyULPV/EGO2pJviX1kgr4Lmy
8d4S7SEaTNIkEwyXcAmGidVgd0gvN4EzYH24NHMZwyNWKiiNSLeMexafYdOliiZ9LnlzM3zB7wdt
3Bwa6zaZWx5CKM58wTWjYqxQgbagkERKJ6zKAj0SDwoGawzFWG8Wj+V1DQFZHD2gNScjm2iPKfTr
2O/Xka5SSe4Dc4kYVRptc1ZMZI39l4ViJSbpSXtaJr1OmDkx09LtN98ZmO65CPp8C9X5diBWmd6i
Hew8JjQHuHvB7tLORh0avV6W8KXbpXLMM4TzMkPXizSSNMBnZ+Qjme1Y3S8xjwJw4vpKJFCl9hc3
3veO6FA3ND+bwtejLD0C/H43vzwSRCzRIk11Z+zSrWhNNg50J+37isry2LoNSkd0zNazICTg1dBD
wE1DO5tEqjYuIe2TpwtUkDkzkM30UCQu/NI5Lfl1zFSc0n7hC9UoLJ4H02SBGQ4PeZ+jMdtdBmmX
Jq0ywUpvmKg6Jw9vG8aEIrheW606G1LFv4DcEDVjYfjMB0evT5z7rJ0wQhncOdhP4zUIzaLxjtLt
zP33pjH5p7TIE6PbLHXO+nEW0F77tVdjom9LPGEMMXlDNByXx9Ku5+RR9Utzc/FLpaqlg6t4lvOA
7dmvcux7pVXw71zcXMA1/TAb2DJM+B7Pg9uMfIJ0UB8bFjrBGUnevudYAo4BhIADsQj280UFIXPt
N/MTxhFPfYA8is4XW6RDOXq95DkrygigmIdgS63nyFzRi8a1R8vSQQycnAFMpQfKrPQwCpsG5zTz
LRVppAWKNluzFSnWFDcMFriSK18rWEr3kwlHnGkpzMbndlTWc+aqWYUwP5jfws9ivVg9Q/xau/tm
EuvQq2spZ6pthiViig7iQKOR44Hu6nhWUauzyHT3ysb5/AXzEgOVxGV1a6ciHl6a+KlrZVeiGbvj
iLax3V/WvLAFP2QO/M5bu9Xrf/SkdTumU/CKXoz5D2h0XmLCxjc8TC1Sqr2Z9uxvdGz9kDwvvR4D
bXlrWj94RTjOF/l9S8t6i9Yb3VmWkhsx5DplVN8E0QD66HYNWXf3QvJ0FUWOsX6c+XgRRJM0zZ+V
ky9eZ/w/1nZp3S7ZX3bWukbgepgBTr5aqVNVr3Mcq/zNBUCXUsvrXcqaZlBj2rcYFLTUs7EtH6xk
tOn5V19I4ghOXQMTFASXqQ/nKGYHDmhh386ry0YG3YonmGzUxtosCSxTOu4qUUe2H6ckIjceKSF0
ijTxVbJeg6uSIVuysb2I+RF096B4WDPAZWZKmt22GIz4laO0Q/tGe/UsKlNrgLnN36KcA/CSsMUw
pZxtwHJO28kvdVW+1rHVnYNoGUHwKn/GDywd2Jk4hOtAH0S9tg3jvWquOGP8e+BjZsSzi8G4a7nb
t5Y13KLhqK/6kTjjSVuSU69llorR+GM72DvDrtvrXluYu0HHs2Y8A5vxu0R8QC3eJ2Nz5WUBoIJ7
8kIICg2GNzJI9jgkscVKL7hvxLTJ0KFHF0W6Yk5jcE4QCxOdCP8o2VUznnAhyS5jNmyHDdqfkIYO
WfceIot4I1uRbZvaLo8WcPlkk4qGlFmRYyap7CnYeHC3zXGZz26W5PkWYpkCL1oxat0rqQrvGLAs
YdT2IxcI20uCq8ER652/DN65zwKOuXSBPbgY9EXK2XoR1lTfGKas7tI1989klrN6LXrTMvHrXexn
DV34ZkEIkXvE3C7QedGLkPnTG+7yqRB19qK88kVkXltcY4gVD9zhKhx7/Yzbc+0Cmu7O9I2OS/A5
8cl56+eAziOLbNe6Xhr6BLntlZHBDpzwZKhlKNHoNAtEWgGncHT67Mbvkkzd8HnJL9ngV/t1hNGo
itTcxen8An212ecp+UxeNH9Ew6DF197nuF0UHhrFpLeAsubk+PDswe0eepxplD+V3LlLufyajfaz
kXlckOe+v/HTZH0oV+Vua28sIWQb4hAFE4biIBW7uO2fWw2h3nSSymjXl219M6wRW1ReUp/MuNBi
6obzWHbWmcaWcXSDuj/lwSiua4eUZj60Cjl96zI+gISytK2/MwLUmBk7FkCpMr8Hnglsxz8bZG3f
cQgQByGmah+jcDkVhLY8xLWzdSqnOtqoLQ++PiEcBU53IbL66OZ8YX2qDADBC1f6pgtu1ky7O0s7
HKrKfMzJnbyuccG8gLI1rlXZFLBofY+fw+ohPw9TAb8lAiR7ZnDeHnCW1R8yynftgyb4ivXNrNru
GDZ4s2PcmqTmbDl5vTD3xR6AuZ6K5OVpRib/ychLJj565mZ5BRPKruvxWbFs8LDN5oYM4vFgEqu7
dVHzbNn8CfWFq3SI4mQ4kdv9pUlisbMHSw+wzULvVtZJZZ3zKepMIriiul8+UBHvqK47KsHUrEKV
m/luaIV8jlp2FHb+rtwB90HskNrekbGKcygTqDu9DWvExcA8X4MnhaHTOGMG1LuXNMWJSXbNx2nO
C2sXEwBOdJDXEuX3mEYWeEIrK0Vx9NZ+ir+w+cd7vHFtiOypCSPYwhjGkggFbR070WGQicHG1KXy
6Ofj/GrA4/A59iJbbtLRSsKuGbiBJKQJy66+SXuei9QZ5tdGgvhdJZqMAKHNnrCklexCrQTIvHQv
wQW+zPHis8SdshbGOYU8RdhMPpaEfaDVjK8R19zijuzfDGjlV2Xn38gcYyOHV/RU4un+EMw9XOWR
uwvU0pZR4Fsvm9E8lbkMhrPRWqumhDtZsEfGPbYzPVZNfo+5uEV3EcxjqlntlgdQVPvvUVuwqUdZ
NjeK7VuZaDVcC/3BwcM3vpJgXwiSwGPiwGeCZ11zdN79pOTUtccMWrmf+k68h8Lollctg812T/+N
OarplsiUps5mIO+O1KBJl1BtVXNPISInwdmkzdfqbGoR4wU1wOS12JbtTFkOQejvrAg/z3G4Ortc
7G0u0LbHNfonFSXQK6ZjcKuPUU3nMCxrsmjfVrGO/QehUP3tRRlQjdRIdYgfnXEsHf7QcvgPmtVL
1sEfG+28A4Tugv/RsXq0/n68vM+JtOoV0PvRXegcI9rpmY6OgRXZuu+ZxBSbUXPASZ/gN22itUIp
3ke3ccUA2jdH65Y2K1XlX7+r//CxoGdFs0vZDtvtZ5kn0dgRMZwiPlaA1Q/twumPpqimJtX4nC1Z
slQ+Y7lSHBlT/HfmlMv86qfPhJeX+j+U4ERo/PiZVMrLx2pa+UxUwVUos1oFR6cn4S/jC0mUS7yM
M/vOc+5FxsnSmo1KFLgHJ2QCMMalIoxyY+ZDnBwHfYNuWgwA3y7Cu7mCmvo3H9d/+BIRZloMPOmY
own7+fOagjg1HDBUxyqaiL5CVzX2Wg4K8qtDBdhuEeBXO7n07adS5OqxHehVtAl3+RSHz2NZtdu/
/gL/RHXBP0ENJKC6CM+xOIZ//AgNlwilkboBgw/hzJuLXnCgJfXa0+LpSWbV119smv0XgUbq1Ezc
L6oZQePBgnufbvu+0XcwPtm/fmPOz7gZ/cYkrWgpfSbDf5pdekjsQP+1ybGRMRUqDCNyLDY00Dtv
oSpy+uqpSQpfnFStlRcLpoz8THTAhGRyApJ/ESOapuK2DHWQutgauMZenG+xWCnfU62KLKJa1/C6
14MmkCebcAu6JTnalPFG0Rj88v1SCoULLSYEDTYh1SwYWzXHgITo5V7XcZ/SKmdt4SslsQfnNTeg
v/447J8H2Hwcnu0JyYSKFmLws4w7sQxsV6jmDk7isgfa9YpY0B/1VadaePcXVSW64cl4qmytKFvK
hLel0nF9WgLJpxU75Mlt3RV/JBQY/i8fFv8Nc0TFu0t7yLG1h2ruMro044yg7lgTVlZuAQRP8S6e
AF+sSou4XRsbLbRlhbDA50Lw5fLL/jsz/ruZsSP1tv53nejwU14PP/eh9Q/+1ocO6Cjz7OhnxuHQ
si2mv7/1oS/YeC0HMG3wpj/SYrFg4fLABIUOw8QywF7/u9PD/YUkIhrG/BhnDzvtP+lDC+9HWYIm
m+JclRyk0HRYzj/zVbEqNL1cPPt6ZQgUr4e0j9UALtM2N6Xqbwz02bumRFm2mXw3azc0ydd3umcS
bkBqHfupMa4j3vtOtUa5j1GcgQ5c+5s6ro5J54xnv51h0RSBvKrHyngiDAXeaBXDK0x9qj5RyqeJ
OwfyJ4IoaSSDSbSatt6UWhom+15xhVutvU1LlhCQKYKd0oJy5n3DnnDjY54mNxKd5dkOSMFI2uhh
Xtu7pa9DvcduBMGpx7ZvnI2PNHLrFfJsCQB6uMJDBGlfRhq14Zg1PSCgLtt2TqVuoi4msHUwQ25c
2KpAZbVFb+woraw9Xaj14NYte09sH3QyyRshHtmub3TAeCF2xdLddbkSO3br4VNnD/RCvZJWhEv0
olOiuLNKCxqjglE1VH5wVBCjHj3UiWFpWStNVJvU+lrRYG2a6Qj16q5TgclMPl8RP6XkXZOGthFm
4+wS03Xo7xruZmYKDgWs6M/cxm4Si9qPuvQxMMt5N5B6G5TjsREaX1nYRF1CKN0KrpKhHZnswxnY
u0S9usNEwPWgf4kmH8JhdKKwUGO87VxDonAbP5c9bNZlAY4KfeGKICq1dYCgXGAvKUnsLsGyITwt
Y5Ny+G5aVx6DKDgPsCy3fo40IF0j41U5NBi4Urq7ngbrxhmXZW+LOACSWaqTTRXzTBYnxH/Ln0Ji
7whGXCyXrFeDe8NiirBCmQCSC7HcKGFo0UvaBVb2sVkacdUa/ommQrm1XaeFt4Up3eFSkzijh4Wf
a0sBfTzP2ue6l6/+sl5n9gzcYpJib1Rca7GSJAevKT+tbvYxawdxyLC90vmeqx2EROPc2sFXQdc2
HCayXFgTz/AIN3JmSfhd/ECUKmTJmFw4Lj/FNo9JAPKtdSv6wtxYg3vCOGF9VGK1wCP2V4uRf16V
WHYQF+AlpHga3Yqm6bpWsD4L1gKZAW3oxY04JqsYyTNQy5buZRvmVvfB6Ae4uR4KCPSZhG/Vqj3A
nxS72gnEXmZlt4+c7KWDAX2Dv6LcO/7nOOjNM4k2Ld58aTwXMBvIuZVwIbwiTR/LCYBOxVCYtkOi
DqQRd8+EHvghU+/8ccXTFvb9etMT77f3CelEjZ3I/crFJ3Rt09tVC6m4g22Y5N92686ERr/jtEuI
EM7tMBkcuJxeJk8W19htGvsTqgi4Wu4Ens0wx9CgKf8ywk7cj37khDbtja3E2B+684WlUlPouJn5
QmqyuRkMS/LktgQvJY23DcaVScmaV0+54aj7iNvU2aId4m6obRLmF0ae7GTjzyG9DrkdAVTtHDTh
e97qeO3BH+YvGtcViuZDnctbmj+fAW8lhDBwG5xaQPYjx3rorXyeDZMMFLtFRiSp+Q1zux8uc+2e
dRIGEKrhyfTTEzWxPPsrOcmicx8ldpgdE556l5C8vFnnQoYCWwSApeDXcSgeU0ZaTAfui7EaiJlP
rYNKja+lWNW+6NYremPQ/fj7vVcdkILq/kRV7b3Y6LboVZtQaX1h4jn+xhLpp7aOSczy6SJDfD16
WlBf5NhQZ38ctojz1M5Oa2KWq5YlFcvuRtnefiztT0GrR+cpEfETEQ5PkZ3E29KDeKWMjcmjdlhE
+3XqadGh8olu3S6Di1pY1pmMIEQyhT3tcsWgQw15EwLZ9I8ov+/qwv4oZX+dEVR06t3l1Z97j/pR
DttCOZIA7bR6DoLprYi6OcSe9VUmSDimCFryHBcA4cYrTwzdbePb57QGyOzWdcFcB9yM2d0XCRJ9
xAf+Nmrbb103mqCYBZfgdawPQpBJAa0n27XzUFwzieoOAIL8jetEwRF9wKZ3ko+BQoCvhDqC3LCu
VgnTc7JVux/8gh6PzytW6/pMszi973N4bBaH0GJEyyafwaLmVlzsOzhWG7N0n/Q0DKtKm16ptj/F
HeEF0+QYiGVHMmkTjhfYQPK9yJcPczSOR095X+rRZrwWF8l+tIf5sFSLsWdsRHOlnIK7ocDZFHvE
hgih3/h807TocwecQduSKPJsrXe4FvdLm2KhgiB9shLjbURZs2mN5YuTNoAKoCmd/Gnt2GvSjnSM
SB7Zf9MzmVfAuQ12udlnrjciMUI3bTuHdHXcfUy7aQ86hRBa0ViH2Mve5il1YTT7z2ror3pcWRv6
rd8co/HORVVEutUEGK+R1t6tPX9nwWk7+w3jNELBKkwjdbSHsFWHs69I7/iMkr8aXkQ6AF5kzRpt
UB0XZnqi2S4DcTDzK9rZ0uNRxM2TFZuW1Vf6d8j+A1LUvIRJBw8ZpgC3d46tXaeTtfUaaUcvzsj9
EeaygtRGZIPb1+zeOejFZk5JY7Ej99ERJe2f93paqrU6d87Ue8E2q7VgdlNBCTSSYlM13dp1/5qo
v/5XQg8BqPKvyus7ku3r6geBx/cf+a2wRt/4C3evgHt7oDmougv0e2FtC4puB70tYU0+NTQ17+9i
TIkYk/IIoChpAuD1kGX8XliT80lQGlgD8iW53EFv/QdiTNQ+XNb/0A+hWtZKaogw6D6Rk9g/9UPy
flzzeQzS+ywn6i0Aj2iy43dxLu+CqBHiQcgWXgoY9YozOgqQnGx4pOQ2j6Z6Xm6paizWdY6ftScS
enAeE58Z/vLmcgDl5lYymdNqj/xIgpo53w9Fa34pzWY22ZT7KgUIayU+9GhkoDTdax4QfzrUgYh3
ZdJm5zKrrG8OxhiY4HRpPhva2LeQaXL2ctFu6jrm3jpAxncRPh7ilQB7JyhMkpZTKIE8UOO4aZmO
5qjkmg7xmyOMF880PvsL/MNSc/gr9C+3MpnSUwo8gdGlSE8eNq6PM43/HRUsdWxXyeSxI0U7IVlg
UffQ+aMgbOy57HZOw29MruY6kK1HEk6IESu5apFhkssMLS+e5ecU6sJLzxGd3bpAAUOEKt5d2pn4
I1S6cOQXkoHCgKkKc12wBKAbTcbFT547YETjm1AfIlVX5DoF04gPIoqfuDFFwYZSCuOF4u2fILsl
V+u80O1OU8tFZreYp7hypl0APKIi6ikrrb1Hq5l5U+o0b6ojDzGOW7wrvjeVZ6Ov0PIYrt+MbNSr
f+fnszeyF+tw92xNiYPzloQUjcztAUPJwlPvw6haQPMdK2trE9O4hEGRLCH5yM6uN+mklEaWfPM6
ar0kTvNjn4pxP8eODN02HQFVJd5DuwpGgBXt2tBWQ/2QS+5JquZMNMvWejDcYN5VU4kJSHic7F3n
yi8zkc8h16fxlivjyo1K1WXCjqwC39q3ldFco/RkJGRWo+k1Z7jbs99A3kAuxCZPZ56ziBjb5l7k
Gie6VqklNqbDbBAFHZA8Gt5lj5kpyrlCbJhm+n6+aSzhiLBkB3cexj7mu1qtyXvCUYS2zzOWoHnF
a+WR4FD3JmbygFiTztSKGm4jXh9KO+6JrqJQx5/VxMmXsvUUstnCA3ZV+IpY54n4pF7Dj+rb3vDT
66kakisZVfMnG2hfs8mxkO4UFiZ1WmKFcpOaqeoowaWZHCFS2jXjPVFYm8FSg7WdyQ8YjmZXevsq
TtN74PYU+Uk7JZS3xCfxZEc+ky0s0+kQdpnG6TcRLbvrlTS1FtGggMOPpNAJm6nkrDIro1s3GWyT
+B6LatpvO0Y+3s2ylvNt0bvmoWMKyJ0VCCErThjTNvNw1heGl94a1EHTfoqiIqHnb0q64oU/f7DJ
OTsMVJrxWZg9XkjQsw/M0H411qDimTJkvWy51iv3dqgRj+9J7SyHfTyq+sMSaTi/zxDseV19mwoq
arrqwB+iVwHBMgxHdiL1RB7HUp9Q0g84uYrClgewkfZ8umhhnLrpvs24PS/0Xyd1+/Vpyu2pOc6o
TWvs4WoJ/cYgQbHvzZs1yuwHQUuz0kC2rNxlMbuZO2KxyVWbHdbF8c8ZDN889GcDFNViaa4r/cc1
5JUIS/KjfldYcYS1lO+q3sfookN7Fc6DQagUcR9jUoQyyOyrWlbBzvEz+uNGqhUsIlmsZ8K+UjRU
hc33nIs4+9y1XvYpMwfjxemK6b03l6kjxlcInjWxTCGeHwfRhzSGE10DNE2MsfqdJESsu+IvwLS0
DD3bR6zYKEbMPv33s2CAC8FFCc9tuGapghxbrrIJoXuSiAVXdjGG5Inrv9F2GktNjBsYfLRQyJjq
qhl9cG9R8Wyp2HlFY/VGg12SjnMR0gSAQ4/Sn70H6aL/jwdGpIOdEFASMJVHcMS0nYCIKN7WC43U
KurFbVHa6F/LDijGDaTZ+oZpl8wOfls7H9ph+YBwiPn3IFO6u1YaFTQsJ3PAEDhly3hTNiXoDmX1
j9insm5bc37FD2iZo46LkCjUqo6l4w0eigJBfkV0ZlY9+7dwoa39v+3K/6aeoltpUgH9/9uVb1/7
4X/+I/n++0/+rpv1fvGg0zPGIe/IZhbx/8oqn5wqJGY+fW8GX6bUtdPvZZX5i8TPRZ8Sms2PZBqY
URYMGSYsup2pS69/UlaBwPmxrGLupu0yDABxuAje5U82qlgJyM9ZnJz6Ek1E7VcEIhNR2F85KKvC
QgwMSnLEpo9YUOCBx7jZ0yUNCXebj3mCs3QXRaO374age+JEM5AJFsFrijriwKxSB5Foziag3Fa7
BKBvLhrE2cME7vZjNkaaQSlmuQlA67sb0vhkOAXsR4jglmMbiXPFmBk7qYo7KAJ+/GJVPc24yaXZ
EciMme/8al14oYLUuJd1mGgNwd3bp5NhhoMmjMaaNTpcsKOkAun+nQGMlNgPTANIzoCor0y6UefD
La2NhzRqsj5Mlmw+dtB1b9ZZVZsFdesb15XpKnPgoFLmwJvo+uSeCEnZboJV/+Z0P/qdXUom3pqo
SjULIzWZVfkUJy79Ns1exW6ehkizrKvASl9qoLVczmC1+kKhLgHnabQYLGLG0BgnUjE85RCn76Pa
IpXpAn8lOhgQbK1GepaFb6y4O6muKIuQFjTQYyV04JD3nIdOD/hW1IQJ2QbNw2hx3sY8b44WKFoP
Z/rBGpM7uhnTQDXDURx6hLCQ7DsL4A3xKq4HPAVIkSq2Qh9d2yYqh2OAYOtF9ApkaMPutTMmm9Zn
phz8q33l8n244zXn23HIzPdUM3ZHTdvNo+E1qpR5JoH6RdHOhQpgVh+xSKmzRaeJ5rifhG5OtA09
PfwFcfzYC4Qh4eTRkkAY0t4WF/hvUJSJt2nKWt7FYy/vc4f8FiPxpveoi+wHGubZzo3lcq3W5utw
QQxXapW7qE3j+xWcxHkBotFlEuGJby3XheYUFxawYdrp0YPlDB+ofSpQ+15+Si6IY1rX4I6XC/qY
Q6n/aM7t+C3NJusBsLN7RX6785RLkYXkBI0wTvtWboep5CObm7K7QZvwceboujUa29jZs/kVhs5H
b55ruuRu1RJgwrlWaGozqierD8tO+e9ousbn1QBKkeFWBWkZAX1eLwBo8wKDjmRNSGdRzfNHAgBq
M7TA8jRUIS3901wTpSFL2DvXQ4aU6gRPMGuwp3NNoW5aboHbxVLRw9TY97Nrva998G52AHvAYe46
zyzJK5cp0T3CA9d6mDTwGsyufEPn98w8/qtpjxGx0xqQ3WlUtlswQL1LCsYGCOsh6CfSPsbsOY/8
C1TyTp/c9rRvGHrPp8WqSiJvMKcu2zHuZ/umv8C6/QjJKN2S5r28wLw7zfXuzH5PAFHEbQbmd6fp
3wolVsg9ZdmPoMGVZoTnF1y4vdp4hcbIKoMtGZnZVe6Qe7FLe7IYNgSZuzc9Laqd59TJKSkja9c2
w7yRnmGEFhqVN7LOlLsZ1isQbwbjgj455GQrkaZlG3s3QqEWmGreVwLxG6ng+YfFdVRYZu185RPM
KqqBayQqcAiyvcg3KJTcBwrrHMlCTn7BnJRb0D4k9pDwdc5yh0prHJvDRJzWdrLK+GaeXPQkY6Yb
Y1A8Tu7gdzcLFRNKSFDXxdVocv8AmIMcII1rf7cYTrnP/pe9M1mOG0mz9atcu3uUORzz4m4iEDMZ
HEVS2sAoSsQ8A+4Anr4/KCuvZWZN3fuuRVVZVUokg4AP/znnO83Fnac3goluWHe9PE1LtOwc/qlL
4Yj61iwsCu8d25jgTNStJGfPTNg75a4Cmux17YMVdNYzSQ76oZjoholjJpqU0DIfIoL0zIKLPP+6
rJ4ie/JoSLPNlXmkaALxMxTpMZlQh4Nuz9EVX+WirsUSz59jgjEjgVCwR1wi+uelzUiJR/9h0yAV
UmoFUjlx18pyKcZTVM4Fx521oq4Yv7GxuAQrC3WsFqqMN6ugvWyGRmtm1GU6fOAUtwo83F5/Q0NY
sFex+RQTNz1aRgnKj/sUnXJ+dig8o9xA7j32+M83xE594oPQD8wKUovsKnESs2duI0IjJ1cjHkAb
Exd3wNXFju3ve8ZsNJWbAcRDLwXZXjxG7kJTUh97By54dGdFXfoJWnFczWA+fPyGtVebqggDS7an
NjBpzc3ivA3FZN13FBIa9SRxbPGK3iZNnF5TgQk0x2O5BWgYMPpPzTMW8Wivx/YylWXL5B94EcD5
aRuXDealoqBHwbJw8I92cuqW4DuSX3mKne5HG5CQHHP9vSyROIQ5mzsyXlRpdcnJ7/r4OGoqDsrI
vyozehx6egKtEiHLH5XzoElL7Dujv8Zz9jiK3njQSXY/8bmeo8khwi6KK9Wsy35yc2p7YU85AuNS
7yJXcdu2cW9XwGIYiXf0eHzB6wF4eeRzfWzJmbnnJRtmDAh4F+sdtSZmt5G/omXkDmYmK5jeCZ25
lb/Q4RsFzfJUpiIw3vSvqFrqef4ScvFZmx5+pdmm3Cy4tHuDac5E7dMnx+vcjKzbwlGG5L99VSg7
PFYObRCSLrZ6I0yaCOaaJrqNGFE3ZS2NJGzwh79azTi9lrWYzkAETCACVX9oZ0hZTO69yd2ac67O
dANqlv6i4jNQyUDJnFh2ZsmK6eeG+z5nfsb0ZcwAhgWjxV3FKx99ogvnUpQ9XRbOzvMCvcfSABNI
jsahHwjN9rPf7rXfmqBtBgboZcXymrcWH1A+Y+pIRBy/2HPUhB7omE3X5D2HjtKyj2m3cOMRizNu
NE0bGrXEWjSD4ca6dM1YJruBBl5UUjmPgb9h5xJ7B69cxH008em79kZqUyDZnUG/VdgW/V6Np18o
cyqgjZPRti4Hv0iMOaMHO7gzETCHbT0sbbrPnRYXu0+jZYgoSMo0bsVXFKWEsUcmsgc/6dpH3LpU
tgXunG5rJnOHPo2mPdYU97iYyQTJPUcb3uBo8bAmdvPwWjBcDCMylzdltsKHCnKKb4uVIsL1zsEa
CKkifjLUWcnlFn8+jZgwWAi86erpM9DdwQ4a5dWeXS7YnIBaLHSEx04khcUrNYgZvcRkTkmUWn6+
b2a7YpaVDwKI0jC8sXgvO4sP6YIf/7vt4X2ZPUeUyDUjwO4ihxy8CahCQtjG7rdBppDbgdgxZcpu
Ut5VLf3qDBUT+GFOcts4utkHuhygznjOCUMyzd0VwbmHvujGfNc7VXGwgfzvUN0tzC89BmL4evOP
KfLRUThzf5Gz610iO6no1MAug7ubo1kYxWYc3JYo11s5e28DofVXJm1cjWPH3hfGEm/l5IhTJ+el
2/ZZ5n61cHbrLXE0KNck6dhLZHBbUFb3U3KbJB2Tmu+sp+k51YaJEcF23xSd6zMCa+khRLQp0twg
UOXiAUF0rhimMhW1do6rK4IBXr5jNBkc4M6PGJOVuiye0te5j/Vj79FHSPkrCHnky02Nxfd9xtnY
Yvup7b2Z1oPL+KqBwi3VQGoaao0VDe0O7Ja7l0p4P2Qlpxsqnparj+bw1GjTc7as59knSZ3+mft6
8RaboohD5KngTK9XdKbGQ5xFE7V7j+f1ItrYpX9v0FuAlUxb4L3ujAVLHYjBZjcTBefsL3BVOxE9
NVSC5CzNZbXXbuMcCPdVp0mIiYBcoZ/xi1l7Q3S7oWnJu8ddsslWEH+GpfDCIqEwCdLKUHtqbclj
5bPo/NomK86fkjt3N/9i/Ocr7r8ue971XxUAKWeUAjMpBygKApJfXQF0A1IbsBYIqKHWP9xfrQLN
WjCgfnUN6LV24H/v//+t+z+OS67K//r+//xzeu//KKdYv/2J331K1t8csWZbzcD9He38u5wiXG73
EmIqPXi/uBf//95PrR0cFf4vLKf2ervHKcc+MST/7/9K5294UanPI2f7d3fT/0BOYdy7mh//oKeQ
DnWw+gaetJlfWnytP5sjOU8ain5ZEH2oDq/KoJGkL+YPn8PNldtsu0sMNoyprPNHT/u3eCHVm6uy
9ok78hN+5v48MszfrN3YUA5G4zRHlhsdVJ0l92PVGu+jt9YJuzXPsO1HqKyOw1T5vsJUbz3YdprL
cmNUhemdOAL48hrYi6i/9AQcIM4Z+VJbB1wzhPpZp8ivsN3rZeJiE6ihpE4uyjMbF3nMtX3TkMhq
vxQ+CRz8k4S2zDN+AFciqETBsPMSYfd7LiayOQ92nBZM0WjLEWLDEYwUXVpmi3nmQCjZXmPKhSiC
MmtUDpuivoMvvdk5AWJw6G3N59TLnqPZMBhKmF6u2hB6Yf0OId//EbPTEDqWPR7X3cqqVrjAMcCL
p2mBMR8OfAv9IZ9qeSEvvawmkYD238xc4Bwyzev3iiphtVvqbPZDv86OZQz1fqpS7hRFZQ3HzJh8
/A6+83VWMAYwmCfHtE+fYs6C/LLG7JY+nPqIBeclq+mVygadbbgJYevSMd7PliKOV/YSgoAzMhIc
tdva7i6JHsfXPi4rHBz9vcW6gsqhAgT22P0YpogeilFz9nf6LcaKbT5Zp3jKXyaFw2zGvnD2fft7
jINgZ0X5+LSwfSHsG+WB8ogXwoc1N4NGH6ApentfVgcZBI9qSV+gm3wSTB8uS1/rTZDH1yVpvW05
Dl9ZCs+lqqtjPqQceFIrZHAvNz3YgkvTCJMc1HKfxCUVUDJ/aQgKhWNn1Cyp6qebVu5t6S7RvQ5q
KK5rnU0w0tTTY8DKKTA52Mr+dUe5kzBQQgXYcBsT3GZypJKbaCy6W3/Qcuc5tjh5dZrS67w4GyBU
yXZZxb0UX8GhRAL57sOVPE/dPO+a1jEeY84RKNzxz8iK6jvHGJ6cIZ2eUEGKg2jKlIqqJj1W+Zrx
ToW7serVyF05dJ2ivp5YF5J9RzRgH5cOrUWJERyUq3/WDiEUyjBAb7B2bEDIUBAXTen32iK6BX23
3GHxRkdYz5f492nlrWiuxhCLr0uogi7fnuSxnJ5NpxKbrshfiByfMEWRUO8bdKDBeHVmgCtWPmXn
pHWCrdHY6ac1Ot03KmW3mTngX9LcaHvVYhIbZ5HfYG0aLy60P2imnd+GpLMMNmEX24+CC+BgTPJF
jFqjuCyBXzSOMhfj40yAz3sq7Ly5x69ZVpuW29NqQnH3Vp36u8iLvJ5S3DF77pkZbgeSEPGBriJ5
rsa4Y9BvDXw1Hiwc7hHYibFoAehFSt1nOjeZpfNYxIFCXKJ5e/7RNiyqu5iZ13kc0uqIFWTW9Inx
aNGiPbti2oLMdqgt7vXwaRJX5mqvo2bvTuOYfM5ZT5gaeF+L/0K0jb5K3+k54vK0yE1CbeTeVNw3
kyooDzpFvUtag1mJRHZpc5SbOXMPRGxZJSYtQe7Fxs6xUEfp5yXI3bTWjm5L+IEx7FHpL28Tk9oX
LsrTtcgMSp/zV7mkXEWLvMaxOJwHo7WvmZB5SIVkdqmM9EfU+12YyiZ9KbsMPBrnlPRWdjMDwXJc
rBD6inkPZO9LW6BbQ9+0gpvGLuqzGQx7zoDqhpa05tG2AuMJmpuHiOekYZxTQr+UQZcRwk94jfUk
5S4isrqfi1ncuki9jFOHHlVkGFDVknrH31PtoQjOh259a3Pu+YTQCC5GLYla6j5wA+K7KRI73aVz
T60e8ha138u6lyxEiSK3etDW/JViTOdoqzL46GT/4E12ojmfc8K3/IG4fVZuUiEYp1nqhDTlh/lo
WnBqzWb4jNCTdpkxGBcYNwlz1dGEwbfgvF2PkzPwvX1km6wH/nxNtZ/fLYZQt3MaoLHPI7zPipDg
1MOuU578BQDG8BjY00ZoCWE4y0aOqN0BBnPHGjzcAtijH8DinhvIgCeRrNkJucth3IOSD3v6cfQ5
Lee0c+5q+Hkbfrbg2E7TwZhb0qpC0c9nTmLD0J+2oYaBqVgBe6PJVKrBC0QUuAYRQJEE59s0wzTq
A6RqsQGHcJNP8JgIWRjN59R6X8DL1rsl0ONe9A0WvZkOLMO2schVU7KnP246G3n7g3TIbcE16mJS
PIZzjoBGIb3qTnIyueGyVe8qMWd7nQ7itMAkPxpMdzZtQ3ORqipaqGKCcEiH82bMsQ9JChTvgPV9
WxYQwBUsSaDEwzdZ5/nFaejMMinWBQ2s500zZ+YNzwDg5dROtjrPP0e3CPZTs3yLG/7WfAlYy1BR
o1sG35Eki8DSz1jhO+ZjjVlz6O6jXEbbRJn9Vdu+YnPHDIvW97U2nU8Kwn7aQ1rsC4cDg5rs17Ib
E2rUe0CwPn/V0tm4qyj5++yIdDOTz/LQZhHF6KGTe8Ae2UMg6+YkfLncgMLmY/Dyb2MZiZDFFK8t
bqhXn3DG1h6spzR1q62KCdJlk8+67qbFd1kNclvKuT6NOLL3mfK47qHy7sHWlTfSlMgQ82JvlTV/
7xPu+Uq63kZTEbvRZGF3Imj9F8DDC/NtnBPspqtFN/HGqeIDa/j21ZBnX3nt8+F2ZZo+t57Dn0Wc
eOrG6OTCHtkaRRA/jPi67p0hyr5iEn1yXFfTfxVfbVn3R9jRMVPgJGtwcUV80Ema2F8CJ6deA9EU
u6G/sxcmn7ilPbr6RkWCfWnLeZO6CoNeXMsfTjVVTjjze97IxqzvlLmg44NuOnqT43/TeS++joJs
ahMNd4uwUIyUStQxawbrzildBRI1mypW1oZGN2zTdEmqAHMJisnUiPKRyLnzSPyuF1tWTYMjhmzk
1sH/+9l3FrM2XlTa3xZQhevwrXMPTWM6vDLoFnT79MFCJbFkm0fcfWoY0W29Qdz4gKzfejS271Xc
ngtNwjHMaFretrH1A++c81TRV/BhxpmBeRhPVM5MYZxODfkgJg95AgZtcubpQxR+ETb12D8tumtP
EYvnLZyP4kAq935xqwuz08EDuinr6WgaS8bj7CrvR8QIbZvI3oPM6aSvuNntW3NMnbArdbFzsL0Q
nW4W6pbpp9vVg1U/dpbNzXHmo7hOuSSjLiLkI2+g4i9cOh/nMj1l813l47YlX57tI08Pe9Mjn9zw
fR2GzjUOmUOh3qHFmvzKapa/ssWNb4WexFOeDdFRZF56Eo7mxBu17rmtFMaj1Ogj5h+uLl5iiaX6
ooy5RPRKyLCTXahBOWkG3GkRnGULsiopJzPfTHbVgPsEqraIvnsYsEu8CsZgP5xGq6Pf10C/smy4
s+Ok+1JbDlXTXk8RcGgBAcvLtVeZ09XyQschcGKuD71+jkEGBlvuSWMQLkFjrSJYM6sdI60hvyC2
0iAFrsv9oiN/cd9iIBRArvyJndUf7YAXscPtS3CKMJ+d2+7VBfr7VXkaiz0p6aeCwm8z7IHi3BbV
lH6N0Gf2xIPRQstlKk7jSC0n473Y39gAZ/xNX+ryVUQTOgr/6JFB7XTuyuCJUc9a1tSO36uSUjwE
qmzvDkt86SqOpEWlWmCupSqfmbInmPc9edAA1W+ymvj9XA5JCISo2DbGUlAC3DXOXsMIf4Ak3XWh
s0QlUNg0hyRkjjdltTCUl1l1BEwf30vw5/Oj72VdfTfFIF3CIJ5E6+aYpxAx0h+Uka40B5KyEqX3
B8fNdG3pyb1W209ko381+OBZ8b2uB/CWlAEAnLXvp5hsgwwJNTjF0lQdCmPCOjr5xcTRybWOQ+I6
ryBJyhEFMgYNAkevMb9Dc4xCYWRRfJMqldIqOYsu2zH91DiNRjiuOdl/Vp+hq2/UYDTHkcHf49RC
LijN1jgsDhY4NcyEBXTXnDqeyXAcrPSGerZ0G8nR+yzxkHyIKoe8TZ36gKO6bJ77PIjSrwjf2MQA
0hBvp1XX76k1Dl3sVT9BQMRHd8RcR5IgMbZt2nkvUNXELnVZnXdADfM91cTLu+BgfdH0QzCILK61
14hDzV97XiTIjIYCr7dksstHrU3nvDSp3kqMW6GTmPi+zaS0dnHeYzgREaeDNu8PU45FqcPGdLXt
tgxxD9hfek6Ru2GaAlrnzYySQQa5Zd/O6A3dsBsL72Q0lQprLu6PQ5wG+y4X8t3BFHMEP9FsopyV
qVgTIB7UxUMao5B19YoBT0uXX2+f6O/UPqpDIe07a0qCH1gl7xTfCfxrIbeNlPOxhTDAUWqMb2ge
9GE/B7be8dy0e8oxnV0759xveCiRUbKU4WfEcDko2MYjkhffULyAHQVeeTRSsgYGYWHaTZnlY30e
eqqjjBmx2LL2dWTj/Q48426wlvmx0Qmu6by4nQi9bh28gKj9tCvvijlJfjaNa99GUZqy0LYxMWWD
d7dn4R8pc5zpjtsuHfgguroVm46eHzCDB1c1xTmFmQTVczd1dgTMWTD7GiKdMO99v2Ta21MfA506
fsf+n4VVjb2eg13rX3N8QqQMyd6bRWRvMriFX2O8sxtLr+V9ZZqUX42m/9paHvKV8g+2MxGOqhv1
Q0xsrH4qltMMkIzPD+EFu8IwbiYoW9sZ8iGaaeyG7lK8Uz2U7BS/LbAX0xvi1CWJKXdZ2h+4pN/6
TK3PG8TF3TiA8IKPZe0go2J3p0bknKU9pXn9FG3KWLhbzswmUIYKGu9uxXOPMW7Im9rNKp6W3juY
IvdAOdnpTRHH+T3zByHC0Z5Gf6caoa79wHkb1pAM23X8M/l9c6Kjs9gtMMiPceaLn7riipYNmTrS
qTWG2mgp6x2wdudN9zEk03D2yjTbCJj5Z+ZaYZLMDbx/FwS4NPIzMoh6WPIkhvTSfue+xlFsrtI5
tJesPFVjo/JtjM78qjCtb5j33FrklF84Sj2nSBBbj7jGJXEpAGinhYMjCm5EOI2Axmh0YaXGb4HZ
3mpztjZJJl8qgyUvU1jLGheEERUh/iuetHIDhQWrqvDVFgXbeV5qanKdJZeXak5uUqOi9tHryZEl
T52Lp5eVdK9nTkdV3FRPSS2/WolZnCxV2T96aAqhiDtch0b5MhFv/2ya0lhIGfjYJph6cPieAKpv
FhcNaB6wo9VxRolI40ffFIIKuAGlOgYUs34E67LQyk3FLGOnQWtEGnsGUQkOiDvO5Bxw4gSPFQvW
AN/Bqd3VGoDxFajIgG7IO+CKnOQe9a16SeOJq04U8qtqvNs8c5o7MgwcrE3gjgDuc6JvwFoKGB5+
Yfa7USTNVZquj/ADGQe2gv8pY/loZzWLBzCRc9CI/Dw7bK6mpT+iHP7SITdyYvHuaG88VCnouNN5
ST1gLsJ86diStoU5gHCT6yywqeLtHJAb80x37Z8AqhOt/l+JCgrlRbIkuFOn9BF359FT7TfMKWcs
1GILoECc8ti4jYKes04BuDRrvXNjqmFPANrbeblbnBuH8V8bCPo5OepvOZnKbWS3N12sHkDP/RAI
iSGeBWdHx/lDazdVyGDGO1U2SoRnDMmBuwsDxKU07rS0X3Ha0m8eGURuaFXfxoVVHRLRxAA4SvM4
ESoPO2fsKbmKBZMLCtVFDuVDR8HDaNBqmUWaQX89f8tjk8nZgGcI9QPoyGB9jxxlPmnfWYufZ91t
s7HWP53eU0+sfXLjutTvYRMaz13LMApHNHXUBsy1zjeYs6QpDGCR5zg0qlt7KDDiLpY9hjLVwbjz
YrP0NplI8nPL/mhCiQcqMzfvvVnXX4mtWmTcAAV/5NCEp1XSNN5rrMx3niiMY8aG120sz5tQM7Pu
Bvu63AJwzpIQqffcUdKxs8p5/s45i1crJtpH4NG/q7UV4XNMxg8jdT/jDlgtDTZGT8DPDx6WyabF
OfU0PeGp0F/8yRnvpUzs5dpNfg0N0SvrA1PQEiLIYDXhsgTufiUue4Sx0ylsZFp12xQI8p7cDTKx
iIyrmXYO+GA2g2Maqec5dr5wQnCe2ijGq9rOw5H3YN65XW9yufJftE9upUkq+RSDLtvCNLvzzT56
LycAacBnfFC0UmJvWyH3F4191LopKkar7aCSC2eIYdqT66q3XZa6I6wn1p+NO8BYPsSRntYhEY7h
tVidM02JD6LicsPxTtcNmSO37l66xm4vbev7uCJqQsmbUTDjm+HObWfWBUqSYLxedeqIZ4zkphv6
7bjg24I2xGscMTRiQA2dqiJMbI0NITueHuhejR4Ouq3Sm6VpGlBmDHg2A0UdnJgg2gLVG1bJGFzl
Fqe6+RUkivcNMK7Pqz1mw7HxyS0Qamo5tPo2DRnx6pHDPTg9OWMzMHwSeQP8Y6YEBBNT8FLQefXD
SeIsDqs4iqeQmdr8iDg+5RBZynS3wCwCW9Zz8Z4kWzRH0LIJldV8ao7XOySCh9ngWL9g0T03uUtX
ejOSmKIO+WGKlXzNMk7gITYTuMGdY973bY3BvWiV/9g7Hfspa1l9XyyGejWgZ58tUhg03sPbvO1m
Y3jNG0NcyevOB9n4ZsDltbceeqLjj4ERcX3pgBVfDCOR32E95Oeh99WTlBbDUFoPeEvrimV1Uzp+
BbGQGvTVdIAZ19M2O9aomQpurC6IsysT/jX6gH2muGSmpFt9cLXDb7rEHDl0cQYQsr9f4t7OcOc1
khwGdUNi8eJzhrC8rYpk/izw/H6NzJ6D2uJCXWPS0V2TIKDYK87S9nV0HSrFDXbduLbZzHikQi47
6U7EfXZoDGpAaOEoL100eSelxbAjh57fNCakdk72prip6cT8gq9gIFw7gS5JDG1vMRNGLCeD8dDk
bXMFUecfy8SMd71amoPuhb21mpynxOj0cOuDRH9jeouvs9bNs+B8d9PVrd6PA6d/xpkeUxoDpl8C
1BvKIy5stAx09r68HYfgw1AmACKzjI5u4gyhMS/mbaB4NaxMJiib1gn4m39fTS5dTbOjzq7h4WNw
oyK0cWPw0ARkV92ho9Q7GG9pWMtvcJN9r/zJ3KloFvvMn9/jucT5bRO/ifyMsaKJqyhsu/nFQFTd
e8R4do3EZW7woB8SRVRddbM8wXpkZlPn1SwZtC2YGSYzdDHpbgan5iwrlu5rWti4hoZkORJJcWm0
Mfvx3vdq5sAmCMuwcqQqHicHrvScsNmgcdd4wOAu32BACLWDfMOM1eSkUSd7M/cpDaQcyskX/ndB
o7o1zXcamAfNpvlL0Ms3K2axhpa8SwEFhExK3oOKsEoQI3honcQhnD4RUitU76WZ20dt09ARZ9Sk
QdGi5hVK+CiWTRwvd1aSWjCl29emb7N7GOrHyJBHDlbDQeEf+WZMyCDSMt5Wa/JeLJyQJ7iKh0ax
UU/++F4GWfuAHekBPG0xb0Tts7Wb60UwKYw7asRn+O4yObU45m9sZfywDW+8/RX76Fj/NykyGIOe
wH7D7jJi551uVNNMp65oX/9Xtv7vyNbSc9cajn8tWz8m9Y+f/+fUF+8V4JLfooWnH8jLv/3B313r
5t9MSesw0H/k6N9QGn9Xrz2qVikLJJT8e9Hq7551+Tf+BCCnlWnzdzv737Vrm7/OdsQKeV4Tgv8D
3Rp2159l67WU3LfoiOd74Puy/koZaqnMYbwS1EeDUB4z4qR+CnI5pOD9Amyu0nnTpVK3hdFwzhqb
tyJ2jJPQ3pXq+AIK/5LkTNTt8iFQZUUsXLzQMxTD5i3aDHI9fazLaFAsD+KNPh/D2wOM0az/3rUp
FCPOybxHxeneA6u8ZR52axka0mgThQOQIwCXq1VJkSehsedzFGN6JebtbluvgcVR1e1GGLzzuOgo
whIL3iJx75o9KflOv6/xkY2TEyK255y9Ov3sCwbTJQGlHRC9q2dNyEt4Gpu4+gzyipuOesSRx1ko
HfegSW/HebnHi30h1IzzMTPAW6bvtEbUYd0uH85AP5oyP2rPfWvnfo+iUBCKSqzXqF09ZMyutYAb
VOPO547vX83BestV8e6BLduLWD+KLr9dP4GB1gN8fsVn1qxgWZgae6uY69AqIWKMa6JaafUcW/rR
Zy3fIuzFvOTBByG14GAm9hGk5yUfJXG2lQ5t6J4PRgi85+lZriDPKZ+e3WR+1I39llj5GaPte9dm
72DXrpSesQC6dr+z+YHYjVEc53ub3NYeXXDfBuzgcAbOwB2izTQkzBkkPCNZ80HJBM8bEecBoUaw
4+QBIouhqFhnMLyLjfWzTMr30aSoTKzF0gNmxO36tRBDaYNCc2ZPvB+kPmBsvZg+ZAlDiUvj1cZW
5cmnRVn1zjHT2zyfLphxnaNfk8rkqt5ix5tflmjAxzq4BVF6ywgxVZEsT7ELIi8tN52TYVdaXjq7
jYCxTM/YusJprhiiJN0AIDB9rxTEU8xwH369XJSMV5s14mneem/pJL77rXUX6BTnmYatIocjnsAO
pUk9L61zhLkNhqSzjjHBbyKaPm7wQdFEMC4XeMKMczS/TxzbFj2YPAnTMgx4KEpr0/TipYrNj8Di
MFlOLONDXJxNTz233fhsT8VnSYhxK+j4xO40PVuRmWzydGj2BP3gFLtGsjVpKGW4z+duVu6V7PBb
3VZMRW3n2ji2tx/WP8fPCYXa41G03DdAmPMRGjeAXnO6cu5svmURfSpelsxhZ0TqwYK7HRZTzOm5
tR1ul4yAWm9W57Z2FJkWbrOTMow7yBvFDrcYxjyCa3uaUdWZ2C63MqOwPrCNfZtV596YPrgynpo6
hSaDua/JwqBsrdDLF/0eeTX39LgB1nPI7LZ6YUL2gqhNG8Ri90G6KSWJ3yS62lX+rbNmhVGigENC
vQHGxbAZZkxt9oQvsiMxxFQdp/vZrwdOhR7pBiO5r2pkOuJ9L7Vhxluwpw5yqvNOm2v3UVWU6VZk
VHcFgRMfUXnTrFekcp22IjRF9wQnBi4GPP6IDB84WKhBbUsSp4p08ySxlXoo0nwXa+ckj2Eb0Tsz
Sdun68vDlC156Obce/MM9zrKVp8i1X0aurvYbn7+w6bzT4h/fwlzs4oHkisjdQHIWg7X/T+bj9LM
tSkBzWv0XSMHWNMOa5L0mjotmUXT/Q9oun/IOPHVAjY0C7uGbRKe+vNXY4I5Vu5MlX3Mqx5WJpOo
woKbarGg//ufizTXH01V68+FexdxUwqBe+vX7vWHFgLNpdnKoqbGYpC/BxGr4bocZ6aG60PpbX3i
v4nfLHr/sgT7z8QpHGHr18SERFAM4zr/+eefLraqIPH7qKKHw0nQ8dQzDZDF1sAXrA2n2K4/L8T5
S9ezuv37H/cfQHa/vnawlnBD/sMbuX4ef/h5QarpBa9SdexLRmBZXfr36PfJulxciC7mRxFMH7qf
1D7XSp0zhnt0H2EP6ZL5IyF0HFfLZYzh7i2WcwyCklv42KEM6It2Wb5hI3KRJl9NqucWdyxAa/U4
lfGLcBIgbZN9HYm0b6e6Dg6Og1cqRqnm2sry8O9/0n/yCFkY5STcMVM48q/0AcnAtaylDYNL9nu7
FvciWEC/M3D/D1/nr2jA9RMFG+ZCwmAO4/y1vz3QJnl/f31WmaqfegDzswmtV3Dz2lQEbUMU39uB
O9RDoeZ7lMzyAb5JCp44/mwV6/J6VMnwi3Plny4xwh1cwfHZCNyr1alD4rPcOxRuEqdP3EM7ScKo
jpwPZSybtTI3JV7S9Y9VPr1MHdv+KFP7DFqshIQyALqv0s8oRYqu8oLfIpObw2RkGC6WFz+mA3XA
lz811hE+5RG0NkOzcllD29MFTk7BvHW59+YWH77k76aw+FtH5mvrmZyx/v0H+U9WGMuGAsfN1vck
wIg/P5kLF6LWxiF0XDR4cY4TEyub02CeMrR1/PdfixP2P7z1jmCfgl/iBc6Kq/vjW4CzGnuxPVcA
i9UjOZ4zpsn/sGD+epP+YNdc33Kg7Jgv1n8P/qGSPU1aRkBCVMeaC/O+Txlt2tHysa70AGVmtN3o
nEv7iB57ZQCZ7LyqOBtT9Irj+7vvEkSUANmQYTLrqDI28SRgdWrm8paCr8/F1daO5uv8WFhcazPH
AhYulv6mSF3Gw80XH2f7Bs0sPjGQnrf0euqNSVaOEtC22cuOgZwVtPIwTrC4hUw/nYpHsE3zWwZC
59yJ563vZhxQ0bQmx2y2Fd1LWzLPj3XF1Z+77eU//E7+yRvL7wKYpGAdtm1H/vmXQoZ1mOq5rI5m
wUVBJWW6TQfyCwgR/MwJnwCzwwwem38tHQpFo74TG2xSd2T6X3xoCjjOKwgQEQOIAT5tOCbiTWeN
FfqCDqVcudc1n7RFQWBOI7OQCljaNkB5Es+YX4TUHygsm9RLn+B3cqpq+YE7YzrkiXiZOYiREkua
g1XoQ9Dox9hx8Y/AFQPxszoVXYUh0iBSWEZFsE7IX4KmU7/Rcv7l1vFPXhL2jPVfpgX/8K+AVB1j
Axi0qo4a7jJHHGbfmm/Hpuk7auL/Yu9MluNG0qz7Km3/HjK4Y3Bg0ZuYSQaHCHEQtYFRooR5cMzA
0/cBldkpKaukP3tdVWZVWVkpBiMCcHzDvef+5hsRAiDNz/eJx1OYYw31sfe3e1Lb1mRJuysOCLqK
rXBhCnpBchnwpMIfFa8ZUCG9nWiQerT/qOipAMMMyjMFYFcGLiM5n+TXvNeAQmb0X4TGI9jyPjWp
OBp4DzMf8lrETI5dGyMbq2o+I+09jxkhe2p5GHOZhVb6gmaQKhUtXjKb17orNgma3DXl6rZvE2/X
8pW+tZfgPizGfvyDOD0YRjEfStAu7Kqga1cZs+6L0Rvv3pqgoBhBL7Xk7BSkHMQtjaSHTHM9a1o9
Zx7ua5YEq8n2MUj39zJFjWfEl9YybhRgKGCsTgDhoLXl/J2gXy7Iqut3wq6b7XIbNaPD2nm4d+EP
EKubGtxPeMUyTbVkBsn1qFNvoyr+6ZqcMM22Z120gT76zvgZP8tm6PiAIS9dxxY9iz9SituZ/SGJ
ehJNbHdtsfwj6ujS6JPLOdcLWYcbuG2zS5rifR7wZInDxQ3M3eEyCsyE8zFqhuIyFc5N35CMjdpw
vTRGDHliRtF1eYXt/CZr7Q+yZmL669vb/Re3N7WO4/img3rdWsz635+58M0STS5BfmjU9Blz67kx
ee71tFkIh0BUUH+9tdpl64td61Ppvd3zRdTupqEZVjrhjxFgtknbItn6OO68vrbUJmtDAjakV7Aj
6qYDizGDBi2FlBciWNQYoz+TbeRfVzVg+TnkuYhyETwuZ/l6VtaNNDhjMLg99hblllkj43HNuFuP
IbvlzKOyDmkMeR5GiMjWOIfRhybdfUt0zgq45bnGw8fILrvuu+5sO4TZlpk7buM6tTZ6mK9IFSf7
KGdAjJYIfMv02W3maldX7VnRHYDvdG96HiI0md295YLwpZpv2Yp/e77+h2P7G44t98KCpvr3E7aH
9iX6frL2xx/4Y7ImTFC0jskQy3TfgBDUCn/6QoT9znRpGwDKvHG2MH98N1sT6LQoCv/XEAIIgpGI
aYHCpYPy/uFgzfuphiE4mC6Cs/mbF4TB34/3U0lcN5tKb7r2Ee7PSIWGapp2uTv4j3hIrYt0HJfo
m5BEEoTPzauYpng/xlxgky7qQ60Bx0j2GuRtdkS7LDlk0TQ5d+wxGhI2ShIUA8BE1mB2qAny3LWD
4WyoiVSGdef3zBwf2EX6WCjhJdIRh0PPmsvMAuPWz1EBX5Z1gpZvzQiy9L5alYL+fBjoTMb+IlQd
EJWLQFGKMrjwdP8eEoJpvzeKUqF9syNJ3kUyAHzks7TZ+REgtTZ5WRZpFSr8MJfhcoPPEzdgbpMr
NmTxTZDn0V4rVgXrgdzC+yKXsHsA+xx4U0wdGBR+ws4d33uJzQoO5k1yGkvnph3RAc7gkXZRGXQv
vjDjVd2QIoRsEP2ea4KB9Mseqz/n8KxkcZnA33JgYUI4GyVDGOJDriRr6EIsoMzxJgrT3rgAhrkE
CKVGOL03MJjPqFHDNFm0zJUj1V7C5+r2fWCWrT4QKx6IOCMrq8dbeXYzM66vKzhU8DRYakmqwYu3
y/w/J8LvTgRBY/irE+H94uD6lxmLWMaWP/rn1N17xzYTsIvrmsJxmZT/eTR41jvgd7QYtDTQr5f/
54+TwXLeAbQGNU34oWtLDoK/DggG8lS/Dg/JP4+afzB5d/ylYP6+AyFbkZPLpsnn9yBu/KeOqotl
WrD2Lg9jr8Sw9aMUIQ5KcH8fFfQAbkFpty7QCZ382ML0z74+vhlcyqI+izxvA7xa8OiKrSe3iaa7
0pXFe0zjwUffFuNdNVtDRQjL7ByqGtUPVhbhXMXLwEalRTmuhzF1801rjOxdI3De1pHOP7ohvpgJ
ErJI6xInd6a3mpUpGsBpou9LYUCNOMGT4muT429YKX+yd6nR2LeRSMa7NArsxYiPqtjUhnUJPmsR
gbsOajDDilhlIajFBVVO7rU06qCiwCGRrssti6xhz7qgjjKL7chS+tmEyORvsFi0X3gVAbLGLpBI
B13BeN+r8Mzyg7PpW4DeGDDMWLP0xhCAX5nJrEn/tyVVJ/8a84UfnIBgL7eABIE8Og5eZ9ehJkvF
0DxVM/Eu64Df7In7vnkqBjM9+6kJ6HaMo9uhC4r7qvHK27ap++lq1GPobGwYJKhtIrJxVxn+uGBt
Ck3E7BxV3gnh3bTVlJNULiJAWgpeDgarnYzqNMdz9VGEnncXZPQ2gB1qU2wCMOisvLOh3CkPjocz
q4uxyqvbVGj/zmnQkR8T23cOWOGqXV9qH85KrPdzFC35NL7cjVGfQ993ivI94VDeyWCywNwCOgbM
WOeQC6pUqk7y2MqUSLuJb8fICLcbO1XeInQkC2C2c6QdKhHwv8DaEtfS2VTr0mkOeM9a3rOwdlaB
1Gygon2u2Vo+VSaokLXPMNxFZujwHDNyb0tGKq5jD6vEaYR2hz7V9t9TtYankUjQkFKwZurs9NZH
RvoNuQDwvkggYoP+4pE0tU4bgZ2mslS4wxcFHG5Ed3gIlG5nFMMT45U46IyjJE0HxzEyOBLXiLoh
3Mjyk/YicsgNRu9YdWfFEi09snomfsszhLUSzIofCrLAryNozoBBrLfUGe9bBI37lkcTjm/hNMYf
UTVvuTXTW4aNhr2zMt6SbaJqSblJxeKOpxboiL/BZ+rtEOossTgBs22cRW95OZlesnOQBpOa4/Cv
Gr8K8ToqCI33qE0YmqfBtcrz/ipe4ngicnmCJaAno8fwPyffgnvktxifMDdVsVFLvI9jmTEJjiQA
mUv4T7DEAJlLIFBrmdmFnsPhMW4R3xh+VF4Td6i3DVVtsoQKwUKnM1aJFN4q5Rp6JD07BLS7hBEV
SyxRWdckFHXkNVRrfLfVBvQQeJGUMCO6tkWqUvA7HCbgVd2q72S3mVDaXhm4AC7Kji3L5BfncvaO
bdIEF5B9Goj45Xg5xAl6qjHOWDZBUdQlKzjDNl6dmZMGrPJaB/N+9CA4T7EUK3Zt6oZ0xPekcoZA
xgdkfInzKOoaUA5Ce7rbrrxFq3HGq4QRoGY4ZjR0EqEN7rzPAiTvlcsTnVyjJnGKKxPx0ZdkUje4
7YNnXacDEF+dYU6g3U16AEIIcrGlZU1/J7rA2ukl82OIAY3b7nwTa2/aZzYJ51HUZLtJpNgeDf6U
YEII6KAuK5Ku5ucywEJPQXI7VzV2kjRADByxv7DKeq8DgKqJa5jXdR0Mt26TQZBoyk8+p+0eGqW3
jYMp2JEnQmJ6gEW0FFIf5pL2BiCQcZlQDF5hF+tXnQo/lrHELSaYhaSKPDPpQ0zJ2rJ+GhI9HMw8
bB+YALdcGIOxD+vxa1e72R5BybRt60Hc90IGH63UAegCIdy+cBM7xy7M3OGic5kfEAlgO1cFubE7
FDmkvlQhOYlVl9qXHtyv9WgY6tQhgIfDzKMpyZt43zp2zlXhzgpGgS6YFqVznGw9HbdnWK7Bo68d
blknDwDsd9ENEiP9qYDdxbRijNMPFXFgO9ExXgti6e3ypvX35dxXz0gBzSe8TMa2hVy0Lodivilg
P0KwHmoQfrl3wgdYXDfuaNwyXHtURJ2YCPbI4Qub2b0hDluMq25sU3HpjEl49NPc85maL26tNu7U
OpX0kSsNSXBjDxhznHYxhEoB0AXGxQo64gh0E+7nXgHQ3KtKpZdGHWIrqUKAs0ZnPLaV2TxxxRV6
E3dDdWVa9QJWL0+s/8wbK0mLjdfySXcZl4E97MxRNqCjWONKkPOrvrENwJMq+WKxV/9CXByT+cgi
Qw4Z7+DwHHSJeWVwaq2TSaO8h6L4UEZdf4b9470iLAm3OLa8ow7kR8MHrBUX4Qe6sHFlTIW5bmzn
obAdA/V+k6JPQTHbCyK55kkHD2Ft71m5fAzc7rMntbOfS7sl0hZHNYjUD1M/+Zs2g8muVP2i8wzz
moWSNBrTbS1k9SUMsI+niVFupGclh16ypF/LmbiJ2Q3EXdZA5EibIT0Vwr0pwrY4MvTvtnkrcblJ
ynZI6lE9QN0C8AMwpw22Vd68dkl0z2KSUor6gvks6kOrJ2KNQNUNegMJMW45XFNnES9b2sNqXuPf
5imHSy+IX2Sa3hvSZaM+aPNjJBVxNbGnvtSiPne9+Bowj/DqmJQ5Qz3joTc32mnpx1JTXfpTMB8r
s0ORa+lnsMPVjjT2y6GAc8ZGs9r2hYb3GfbWIRmnHB1zdeFMiMoTVzzEgOOOGdc8RmVI44KWay+T
NlpXZrKv+6y6LNvxvT1HzU7MUYHWAbR5lMyvrWXb69bqyvcs8vp13Mx81kEOGiubin7rsBhG693k
u7Er0d4Z3ucglB+IhQyeTe1Yt6CN4bPAQ9Gi5bpyPucS0TN5v6zeo7i6wvlQQuORX1Q+rKkLXtmD
6Ai4HDJOkIDDwatosBq7stGRwYztPTfaU7GoszAmuFnZkOxgHoy3iKODuzooEbIii8jqfRyZN9HU
4LZW4NhRsoZot0Yo/iIRN1aVPIwoH9FZ0FtV6DK7FR1bee6iBczGcEj1YELcsESQOnpH2GvupnHn
xzaJ90uxqUVxiwEsxFruLw3yV/pCcOp5tooM8zYYmts5Q9UY4Y6ogfcnVf4RpQQ892a8HxCXVaK9
bY3immqNnIYFOoVpc8QE1qXUgGSJTCRhrxwvi/qNAxCW5bWynWOReN7RzXWxBmG3AgzjNDAV8vkO
2lX6bbD7n8bvd42fxT7wV43f/Zei+NI0X778MA/69qf+6Pk8AQSU5SlcD2sZ7vwxC/LNd5ZwCBIi
zB6AOv/5V8cHPYSEe9ezJcvspVH8q+Oz3/nwPIGxQ8tEbseQ5x90fLb62y4SDgNwUptwd/DtoEp+
nAmpqbaMaHCKCwP6j4BRRwUIniIwBsxabU6dtVqSvYZjK6dpvViVNqIhkJLcd3XQuR0ziw2afEvb
KiD/2S5LOCw17hJsGYZ4LNdDDew3dMcP+Uh86GayHOsFepi4kEtAZuc7lPVLaCZAgNeuqIjRtEh2
dnhAbEgf0mjiidskSrLbTz04D54xpHHO/tjsHKpS2IgeduIE+rJNcvFLwRTmohtDUmdjd9c1Sm3M
FnFEn8ThrVhCQIspzu5lZJEMymONlFA49eWHSGB0kL0xXzb9kicaStf9BI2alFFcZiSO5lAhr0uw
VQ94KL3jyFrh3A213BSZOmE+96+Z+eiNl4fhxyxqULjzFDvMqus3acxZGyRmvSfVm0VMbENZIhi1
rEp1URey2LlGysOOU/+2UP5lWMBGLcf0zqCcWSmy21eIlbxtBrQSJ7Z23temReaEts21Odv20U/G
5qJrZgO1J5QTO42MSzZiwIekBrANb3nTJAACCf4mBVZ7Bn7PgY2xiDlKJXl/xxAT5J6UinwnteXw
U5v5VPWyuVaxwSOlk/fuSPjsRLe9bQbk7oFKG3w+nMcDqcE7tyvHjVERYWvHhNl2HF8kv39EJN7s
RcVTt+uJfiI3PXjsvbjcJUngvnoxEWzsC2VyHTo45jPyqVCSj7AsvYWpFDNSOPB0rnfapWeYTEyu
HoSZhaYK3nOq/U9eXQxfQ5q63bzk7VCqkz/IfWOfbFYAZJYk1UPUiQQvQjm9GCz+WbHPjnltlGl/
5RlLtAYBAOQW+2ThViGtM/EXkBGXcOHAJGbYWgKHs0E8RG8ZxEgu9MHrypQxoDYuPYj2tzKv/Stb
MyhFYkh89zqm41SHzgAWuKvJoIIn2dmkH89LEDJl3C55y0aex9raRUtgsnzLTtZLjDJR0NTYWMEB
mtlQvHHskxJkDTOmLaLh1YYqJEa+Pud3hoGewgFlE6G0v65d+VJmWgVHTfx2dFWJ7MmNa3XOSwe8
I9zeiybu7EDuM/KEYLz3cF79z8AJNcrKYJpvZ+YNd00HW/Mz+g0qDLtAjuS13YNTLURDr4uoi0jD
uYfDy0Kl7lB6Z4V/OTCCxSscNITUVpFbnSuobMmwIMzCQ4X+vX6QGVwRpP5mCkN+U7iqVJdF43iN
Qe5BIs1bDko+97yv5l2An42arAwD8xlYDFw+k5iUGz2pXD2ZzMl0DUxtEqdiBNT2mgRovAgV9IED
+KtI2AZaCooUrlx4H0hGO9asAHXhEveYjFZm6yefFP4A4+AVvVleOGU2YA32ui7d9F0NV22pBOzr
IcyZjGMIfUkXgzXWzkmE5MO0Zr8q9DDeFa2yXxk2tOmeoQGEdnQPdMK9Efvs1Riz+NvCSXnJOQtr
0gdGU9xbYFxzpgkZG0xzqOI9Zx+v2KaA6FeQhqGq5yEpQmyk/KK8Vd4k8YBNnY6s9oqAb8cE/tKj
UVOjCrcmpLjbcUGkQirhfwKxJezZ4TNeu2TW32eDJ6+whOP2STG1mwvpY0DZZrnXhW/rizQG1GeP
TgCXFxA04g1L7Tsho32hsDyWUZ3eFTI7zm/OyFo45XGMHIBGJA3tyqG1I+ZynuKm6mNywrqiAwKf
uPISX/EeSXuy3KsEx4jQjbd4OSxjZy6wJICyydbFdSvW1oA11zWKAtVnV569XrHMcpm2YWKXFOCW
fzWR4YorpBabdLRDdBC0Cat57nCo5s08fdaT/sQzqsbpbUMTJSx1HfeM21bS1Ob7cBbBbjQT74G0
vuZkg1Pn4VBkF1momtuy9QwQemCL+8IMPs/SddA34Q9XCFo5OoMDGdLmh1SJeNPkvvfcCz2WqxZC
wSFx9Hil5oWO5UhvFeoR4TGuEap5i2ZOl/2NHY47ajuMrMD0EqrniISSpLdgl1DD36H2SYBo+PsG
C9LDrMr2YnL7jnDSgsg87OZkXQgGX3NDdsGQldGtYuSWbOpRelexxRHvE6WyYZxarFj1j+9HHySJ
BP+8CskYu4OfTxgUguitnfjh3uUN7ICN9JhWBzviaJztDxZeycW+6lcvvSfba6Fm8YX5SblzWiwU
qQjEwW209WSMvJ70y3DDwifcJTGNRl202U0KLPmx4z68pq2v7xyHURkCumJN+5Ac6cTI1rWi/gYS
NixwtJWHbO4/ag+f6mRH0VPAeOYmCITPD2lcKoF8zggNIwCvzC3zphlJWFjH3Pl3TqLGvS/d+gX9
FMQKFwQ2LewJ4duYr+zccy9y2i5SOxbpbpKWn4aGtU+Fz5d0LUhoADafWHQD+SzowjN61pVhTBaq
8rT2VqYwPoxFYG7xHVXXThybVxZUJVYsdag3QHirjU1TjPZAtA+G7DDxEL3BtNBW49Y3mJ02/ej6
a42abs0IAXcUkYcoaPJF1Id10BWgybjvvdnyuKlruNwlWqsXOVLLjzZd1kqZCSdBXadAvQlCmyL1
3iICPeSRF+ZxGN03GIzi038WO/8/Zgqq3qW4/ver3sPL8BLH3xf3f/yRP5e9jv0OMZAJP8lB88Li
5n8LfOGa7ySx0iyAFvi+af1V4Ev5jhOAGCauA5tts4fg8w8jhfDe+aaPcEYChEBC4/+jsFJnqd//
2uiwY4YvyonAKIWFNH4K+o/vNRSm62cw3UL5HrhfBdJozkkH7QWrp/Wc5QsgKqxPUZzVn5kayfsI
FOxZ+nraF7ZBGkwWe86arEaYCmaQDRsqqHXrG7BkeNyR7GHyc1wjlJjH+jK+S+qxAqJSOYvLa0x3
nQ1LqhKkK5NtuCSbFwNT23Tal3IiFzGx5oPPIcxD2+i+LEvpehXZg31rLFuOsci4VyK4ufQL1fSi
rAijdBjxsa2jkIfsqk7reQf1U186k1F96mSUvLRUg3eU04JpTzI9T8yM134V4ou3prn90tehAGKD
7jKUpjghkDyJ1oixAmaNfOg4TNLfyFisH5dqb18BIdD4PH3TJB5h6fO+/wpyKvTECBr3/Vxb/oUD
bg1v2kg94JfwFGg/YGCsYpn7dzAn5LEY5DLSdD3ohHFq9ixUGIwq5ZQXYG56xNNOdCM7u3wVcWo8
FdppWMMbIzyZBPWd06LK96I2e8wyhoFwVyraIKu89bz6oc2Q4IJmOTK2ljRBEmaZ/0o6nP703U1y
9+0C+y9M6HdlXLTNf/+/hWL543WHnny5gBFBLMq8v6mGsRBRvuGlt8s8eBbLtx+WpfiA/HG8M5RZ
X3SJVV9QJbbEc7J2J5upnXeNlczXY4fLoWKNEa/oDsfbEPM2NaZFqOLEX2nAm18Yswikr3K4jTpX
HC2efXeOFzwCRJB7P44zlPtDD5w3Mw9xMWDqNmpjn/YLI4gxNrianGvaopS7MmfrtXC7I82cOLRo
/Q6TV6M6s6FbEFGUbkfUYVuz8qOdEz9nlZ9c2nY5fEZMQVXSYpOvajaGasrQSLRsBYOIuXrVw/sj
d/LMTZneqN7gZmrS+JBai0c9qXE81m6zSZPZQUTFJgztxIhI7M1FohJ/jxdRkheMC0cVxXhGRIEn
ANtgco2dRx8nggafpraovniZJou9YGkDCNDx9QHBgdgVUdMc/LGKr7K2Na8DIlDvvEL0106qeXPS
6kAJ6GhOsDlGZK3NdijPRtyOt00r+EAl2oZ49uYD5Rn3JrDOU96zmrSjRn/ySVU/2nbtE4E5jje/
vnZ+OrMc4KeSmYQJbdWCnA5N7ccbhpFrEIS9Ms5U2vOp9btiD6c0e8SlxYpZdcQV+Mu1U5fzZ2Bt
87ppG1DL9jBFrwn6lJuKHu5St6Z+UhpEC/QQc6+96gPFUbqBrZs/5Jqfkva1w+igx/Kf8d0fy2Wa
brbhTHcRjtsJNfh5xA/FlJVek8e1MV3bJKevOa6mXU/Ntxyo6IBrp2rFFr6i3MZmp/mZ2Cxv6rSc
T2+XbZVA1AQhNl3X2hFHUZUBTEzP/OAZefPkJ4INrzHrGzCfYPhA99AEWGw1P+HI3mu2dqhVaHXQ
33adu7cxLalt6kVkopm6nLa//vjfdO5/PTKWjx8Lnwe61kWFgNFhubW/E/wPGj1cONfBWdaVa2xa
eh9oStp4n8w+70DQra1d3Rj3yRSjrnHGyq+usQtF494jg2taWdyD3UpmOrj00r56QUfLbszXQxWu
sTwHz7U98WZMmYkLcteM3T9/A/byeBXE9OAedH66foo5bTAAh+qcuXO7HRN8RboKQ6YIQVYv1Exa
zKV9c6TLEVNEjrF1vaJ6AX7uXInBDb5y71kczFP5Yo1KHF2ECZeRRLS705A77jOFBoActpA12a9/
97fn8U8fPvILgnok5hnEjT/97kMO2Wi2B+dc4gyipm+a4CtXM3OruqmzR4QC8zXTnvE2U32xb3OP
dyCLwgXBEveXmDOgAfqyvsicob4olTbuW4r+vT8Ay1vX6GBvAb/HR7ql8W7IfTC5bTM0X3seE3xF
sf2pCQaw8MSXsRrU83jXkYBd7FWv6jUkJnyNEkNEC2n1SaKvOBie4V02sQYZCUFolzVWuKsI3Xuu
XTqYeugDFvtRvZ0LVbACkXL8IkKcJEjVlzi2ppJiO1uVD1sj/SRy4hsiq9AgSqvqgoiv4LlQ3OrU
BOPd260XEDj0WgdG1G/dlL/ZsfK4ZJAiz9AKpm6TJ1aPAU1Hr2ZFOBuAjOCZK6//YiOJ4ARZPppE
BZcQLOnazJmPz8YXca5ipOEThMN7E+N4uLJZt31QefLZKvPyQoPYukhhRazrWvagFjN5jMah2Tgq
G2+A+/Is+fWFQJH4wxOU25BBJjWDYKL1Vg7+VDZwVucdnZo+R+BV1JoonWhcvZ3NkNz0fgp0tFZR
wBuIZnA7lGLViyvb+TQDmEm3Yd7QvmrFWiTJLjU6atIdczNO15C14hy3eLFrwVRxuwplfpoGM3vg
+G8/ycHuv3Sxso0NrqCcgVPksV4FAYhgFfryNlfYJhfym5WtMguD6Q6tCToTn+CagxcaI3CjCq2I
nT8gZxMWv2VD5Ich2ZZo1zixFZ+GTdOZ3avGFX/i+oqAWOnyMIq52dvctQfQdUvJuXyvLGTap2ZM
D46R9hNmtnje+tb0JCrYLlbJZIDfBwdok3BD+KHNxZpIVj0uTo7PlrLzTd336WUpEvMw+xmZjQQn
IFPREgmCHAnNW7M6jh55DsSPjZEspMxqIA26hBn9BCnDn4kC0G54iKhbxnVucRqsmqiKXg2sKWf0
HkuBU4/lpemNPKpwJG5qcABMlqOu3bZ0ryZvN+XIy8qGD6oZQFWCQ2WNupoiOQfovBubJK5ZFPdh
2DYXgQm4DqdCYn2KrAAzRijcKr0yWtywGg/+KWxjCFlzqM1POTiwBeiPXnjiZF/wULM4hs4Ax4cL
gbHEUJZXho2Neu0Iy/ogypmk08ns5lNS+OBGhErGc01teWBSAWWUqPL5q3RT74IcUWOL5CNFOcOu
FJJtPQ9bu+/J3SHkiiETS+HVUBtchbGmylyNYb1p0bcYOJBAaaISy74qNZzbUuNgcihbg9WQ0rtn
Q5rfKFAwdxLd/pqHAaCUxp/m09uN9J/N1e82V3jLODL+fWf79IJEi3X2j4nB1rc/9md3S2IwvhGI
oQ6eNQeH7l/dLYnBynIt9lbLhuwPraKN9NnEwYRt33Gp+5ee909CgIP0kQsMa7Gk6V0OvH+wuVr6
1r+ek/SxAAWFL9AysyeT7NZ+LFKI1tWd0XQuRWmGDKFA83Oq8Yq4K7QzzcfvPph/0c381EQvL4Z9
ZvF6+jbWrJ99RqEz2pmKWvsU0RM/F3YpCfDu/UfcJLRxVCGYEmn0X/w+qQ//h5dGiEn37mL/XIYV
3xdjsZGKsQVDeGLjxUsjd/G3/TQwblL0PfcWVBSI6WYtrTWWfm7DX7/88uN//JiVtCX+Ot+DF/22
iPz+5aUVh4WfZNYpyw1gK57RE1lqtt1cESa/vNyYM7j69WvK5cn2txflUrGXEo7dqPzxPRdVEXRh
5cuTIwt5T4KKdUHi3kyuB8vMx6oFd2jHFi/eiY446Kjt2leXsJB9Zrh8Dtpd1EAqTMZDgwwm2M7z
bL+4noQXBpLLFFf9Et61iedFR9Ww9IJ6BXrfWv/6ffzUAnPVKOmy8WX4gtwf2f2Pb8MbPKsbCVk/
ic7gWumYOYxZR8iP14ziHohAeTWmyBN//ao/WoWXG4NXxRTnKjS8kv/+8VXRcHGaO7U4JaIX97QV
zF5VEX01k1GfyNsdzw57vhtAz2QFTBHmk1+//t9vTGUJpk6KZQvXzc/3Su/7Bfnbozi5hjue4+WG
gQdH999r8ZtG8Sez2dt7tYTPneWZvODfjLTBpNrCNDtxIolmPBtAv9JdHwP5B0JtNa+EZ9svveku
d6eJErVSAzeLwQiZgHFQoP/8jUMt4bTEYMA48KerVtpG6WtaiFPXam4SWyGmPYLkMvsVzi///3CT
LJIC7kv+rf5mSBVVYsaG1UtG30yhoRpmhGKGIwIaZZZXEOJtVD9NeaV1zFXOFFDc5L0/LmIS9KGQ
PWeKArcfzyHM9nCbmhJhZNr7W9Fi+GCCoQd+asJdBh2LtaVP7nL2m07tjQHw052uJN+fCTsG9Y/3
0y2SZGHQeZMvTgHrcb2bVV0f3q4bdsDVc13jFSeTmXNv4gPMIa9twxgtzbqZGHNgbKXGilNbZ/t5
mIE0isBsXr3aHM+//mr/xSmo0DZ5oAX4ZSnNf7ynDNrZ3oUmf0IDzQfy9jGLqq6ehRkIEvzq313Z
yxP0hyPQRdP/5vpH/IHG4udXzNtQJmY6Naehssorp82dF5LYl/+wSLrqTGu8qy2XgU8QB0G9NfsE
odbAHvx93C0LR6uY2ler7LnSTU4A0+AmiC2bg3O5Jt4+IsKjeXixKfKPDQGcV5Ow0DYZ6K+l4g0t
KtbfuEN5Bz+/Ld4J37PFlSuxObw5lL4bLcxe6itNrPmJ7G0g4BVxVZtEGcktK+upPRRAwwciunsA
0dIhRpw1Xh5EO5+09mSFNdoy1xPjhrVMJPj8vFW7/i1TPHKbTkBBCMGCsvWF821aM5WsGQ3GA9TO
sN2YqixrdmRLTLnt05JsTGlyZyQNGeY8ApY48yVVwfaq4tQtQedekydHmXvlTZ+g8yaspcY0CxrE
+CDIv7oV5ZR9NlHNbIg3ASNH+BbJYBNpca8Tpj33sp2iYsNEraUz8B3M/dpKqjv9lsEOmhc0gr1E
szsq8vSK+ESjeuyKLBk2VqDUex83sYmHMaT4punUZE07IXHn1CoTQ/dWep9wKQI9JWSzTQ8zazDC
cLrOri8k2m7jIvCEfZRhB2O76oNLVgE+0u5eAEe3e6b+mOQF3FunLRw2aRKVTR6FVXWnwjyDjOvT
b2+8BHMYIaU8dlOuEYUkjdSxkkAdjUsxJKCQIFElWiQOyAycF1I0KBPI9RNAj5eDuK94CjTxxB+b
VJNFm8ACPwPLImMlSoKuOgKSTTuezCISxGrMRWeq6tIKQc1cu1apjyTZe2IXTmUeYWaPR9Ldwjgi
8M9vP3ukrBADIiNzbzJT3UBsChHU2vWuhtVCS1k9D6Y5fxCNB3UIRviGuTQwwLakF6Jh2TODCXa4
v8qPrA2dD+ynHYS2tHZcKOOXsAsSlKZRWGzMjq9nHQVtsWc16GDNVMwBcqTvhDNiDB5JtWCRuIL1
8mprUL0jIsDq3nC8OL3qC69BnFwUmJfvVU+z7AORgaakNrlihINYgFzzhVtpO35A57UScpDYe4lY
MxjnY42YMMYQ/e1XHxh9uBa/bpoAZZv0lHs7w1yKn9kZzyD6+aSJvCyvzBBDEae9Yb9oks2tLSEB
zHjyMMgeRqPhG5uClofCNFkdGRg+5wqcungfT1yVq8gTPEztQvMz4IRVzz5CFoxtYuZLJabFWJtm
7W0Gf+DyKkIoxcwqOLJjOzx1xDe263ly7ZfAGXA9xCb1apstPup8gHUTzP7jIGXz2syLvLtzOXhs
ziGadXyFNcyeleYO9UgAtfjxKIr55eg4yivKuuCxQxhPxk9eXqUFOysNKIR/qMz8Y9suayGOM8Io
MtvPw41YtjurEB14g6KCwgeqC39jVii7dx651C+15Em9YjPCP1Ez0rpBTMMRw07NO4aaFZmvyvFM
4ikPdbxKbC+WM5IazjsGDg9Rlegaa4XXkMi5fJSL1OS+aTr+8u23Jc0XqYcFFeiupOyUOBji6U6/
1SJp5tr1bQHaG1xWL25g9gisvVSGk3wTwpNnImUynbuYdsP6H+7OrrlNZAnDfyW191KJb7jYrTqR
/JU43sRxfI6vVMRSACEB4kOAfv15BlBisJOTzeSCOuxWqnbtDDNDT3dP99tvbzcq1VUq5jmvknJR
C++xVtl7ZVezKI4kbwr9Q7aik1V1S+F3tjqkNdym3gbvcxYeDNfeYkWpE81WyRZru3e8/cMmpNpp
XhG7vW0chWO4j+o3kEybbWJ6k235tHsmA+xgs9I1AqDzwNLI8u0FASdU+nMzXpKpp+tQfI0Y8e1U
MVvo0DA8WUxcj2qn29lmhhMeUyt0Zihh8kAbJqx5HVJ4dbZUHbz07Ehk9RBD+XS1z1JmTrssPKiY
ssjqej9JYeZuHJxCuCohbUZX7eVHE64PrQDhJ4a4QofYjQYoG8iZTQHkMWr72t8ZuusTTaTU4Jgy
QZJwpNvtSVRuAHQry8/UmvHyqDlCytLYVOcHyjxxg7A8+SItP9h6ma22TsY3SpY2zh3/6dBUKj0D
vI5ui8VVhfqm4EKpFRwDiuyuTL70DfVh1hXLid/S3cK8pUEFPVUmROZo51AE6WVZYnFpgoVfDtL7
ZkZHClqkQG6WntFWhNAnqcziXVJ6Ex/qTuixYFaIkFoIymztzOah8MhAgHPI2flTsZ376hBYd5vQ
ht0738+CC8B3yAi5EMP1dyV7SjEX62+UAEQv1W1NA2l7vgUSdG3WZHD30OG8TUzx+l2Z23PKkXDH
aL7zsIFj+C2tstNL3P09Ldw1vipFH/aCJk1iH0pcUCcKlvcTkXaqas906V3BeYXjBqxoQM+qhWdw
4tM0YyaNJFJQpcC/H6ACDAUf/YyGrigf3dt72XunWqrllR2LD7TZQ751rsbL/eUuBTMS0HUCIlyu
oxmI/hynSLVFIaAKfutjPdsYrrbZKHfqxOYOAL0lpolqnrtSS9lkYpEKVSvLjbN9TXOg5MH0Eg76
XiE+3qwQS4SPnIkGo2kM60Fz4T2Wk+ThqGjUqnhcUQNU9+x1yZX2rqCX6x2kv3yWXHhpR7vkOzUe
Y2M26+MMiUq28A9qts/aj0YCtYBqTygeUolVFgU3GbFraXKonMWmVLZHcOpMxzdZBT1QdTcpcs5r
5HuU3IXkBmfHmq5nlnbUSPXSJ+m1AShlBaUEhwvuL7Sjn6WG9tpH5EH0URl96wdLUzsrD9b+sg4M
UoEGhATGbZWWMDBHYPXgNE9nhkt3X6SG33buIwFf224L/SqkAik+A01cbmngZvK3t4Wv7j8qMKIg
IsuQjYYFT7mhskrovkrdTC5iT0HJ44p44koOoTXI1B0y0WxAq4vExf2wUdELQrGmnoXFaWQX8mHM
WpXTzbSygvoz9WzLD4186tC7X1A/RlF0tNfDd1ZhIyL2DEY83QgPb3yvBtfTCgRtPOwviUU3hPku
PaSXE8KfdB8A3+eZxFIaqTArMrKvaTyk3JiUK14o+0i5gSuHTQizSRDPzShSYFgzIjQRibjJ3Nqr
BCHgmQmOrwOxoEm5Q/pgnoF5UScre1HjCKUL7p7KjaKzBEROuTN8SpkWytbjZFnLPRbGov73PE4Q
mmITo+21QPnboDT9Azd1hHo2UWD8z2mDSAsQzpce5uEO9BBFenMIzIX5BmlH0NkqOTbCANG4z9Pq
klR0jlKIvfRA/mpiO6irQsx2U0Aacabta94LwKK63dV6SmdWrmr3TlXj+Bke6y7qA8TDparnkwVV
8BWtJPCFjh8Pih1UJMwPkf+3IvDFVxFq9IZOV8zCsHPeQL9ApH2mLI/pXW4UOCHeJHTuG9xjBKaU
9VpO+Z7KVetjYVe7vwGzPfqT5WQeQuZOt/k9gG8i62/L0Nt88WiTRGUGYGqN9n8kMmIyEFqFeQSK
hkWqA5j4c0KeDh5Kbd6Hm5p9DhI+aGyURzpxgTk4n0U2dWrenmIV/1DtrkCxbd5peqYoc6zm7oqb
fXUZQXlLGUaSRLSn0uIvTrXFXzBVuLrIPSNhaabSOKmqsnz2BlZC2irT+oRApOP7+FSEubnBbMEY
TmKVKAwxm4Li1WU5+ehtVD5Pukv4c+8obJJmkGYjAggFqUbJGGAv9NL+gI+zEy7d3rer25CA/8UW
qt45RZ2cGXFRBtrAxmgOR9Xx99GS4DzTWx4tgk10tioX0C8w06oxJktwhw8QFsQhjQYdVFLoJM7Z
RthwBZDj/RKWHo96I6HsZhAMQie3SVB5OTotNitr+ZZ4WnpJizvnOiDLclUmjnLjVYZzr0zybEU9
lb2g0Q64GsRJO49MFftJLTnSuvPQVkdaLd0dePO80ZvOJkQ5OhhMmg9DLkEuGKWeLB37epfSXWax
TAhflZWePIT0uXod5+i9dM8RyreAZoMlvSYmsXFuioacYEFpqTPnbudfqhAzr/WDOcvoSVZw4nIB
8gb04FxPWg9jT4xkgmXe0f1Av7Ks48y64sJW5YJnhkYL9Dm8iPOsOKeZKK3g7Cw33Fl4VO5od0jI
znDQSsR52BJrM8Fs0FSLm8TOxLCYh9q884lYL457S7tKjIrzcPSEOmhcZoPab9NT6SrtAD8898Kd
ZZ+Zda6e82b/Dnh19QkyyeO1DwXXJ3o+hYuME4J25rZzPMcgis4K5o5OLrWeTN6nE7jk6QvgRPaZ
lmrVpeoZk8ci0YzVximOa7qAHEAaVBnudrmF0dus1bcKzH3XCk7ZxZbgyn8oQDHTRQH8mNpXyDop
eo0rEFVaRcN6K7EX3sYM/k2ze++jiY9fzYsdMO8wM2YXVHHXN46WLD+RGgsf433NSEYECABPmUzS
+2M04ca6hVdWER25ADekzsF8aKIz/zcZnm4hCzd3zxpM4odinda366ygH84pBSJ+2oCp7mi6lwd5
/U9/6ccDdTTQbc7oMSZ+IWaA+o2eQhtJ3DwJjH2dUjOVH42wdZlxsVr/+YfmTA0uYhaVTmgsHvAL
2zjyuh9PHPJDRIdNuJ0bTjKnfeGTLfreJvx4fe1u/vh3eitwV7uA4EuWp8Fj3tsDDTK5n9uFwRjf
dkHXqN8yKKvSiBW+sAsQbFMQZqoNJFD8nFgxiboR7QKlusTuesnD5sM8F4Xvb4JYJIhYyFKbPZiR
5nkqCpZK/lCUvakEP8e1ehGllFy9xurgaVeB8fSXbZtT4shgHGCBap+xrZ40IwFwqW+vAWKmPhEq
GcIp4hl8e2UmksF0SjLbfR6R5FML2cpjy7D4AyX4XcnX9CmgRXwDevg2z0AEYE2cIhvk5gzztDsj
OwAQlMmKALh4ZADUu9FuAvrk6fF31KmuOQrUIiCExTM6LQDuiuSq3DmwpqqhmybggXaRw3OgOFMy
3Cr5kJajs33hiI4DIFz586BMdZirdVtBsYpnsAs4BVwJ4NIW+XvxtKZnRLtAPwrp8yCQMWTFucG2
i+RTPz0PlsEmwZZO8rz9+ejOg0YVw0/6h99Vjbo+xfdzjKbYvFlnfxdsB6eAshjDEZgXntHZB+BQ
pH/ltIIo8cH6KRrb2ZMB+B4BLTscllYGRucdgzgQNKxSy9dndJ6hJgoyuxdPAjLAa8A6gWVpn+aF
I1IH6DEB75DaBRUmQOQcgFO3yIE+sLGPFM7qqj3Wk0AnAoFpktoF3ZhSkosvdNKKA1fJdKa0KALm
R1lr84zvRODhympFLguiTQZQ4pcNJNyQus6VWp91vtLotCI8JbbsrVlcGuAwRRIGWtGcWlA70M2w
k4HRrV6hYKOd1K9fGrCMaP0ZcMtOIQz8ZQXqYBOzCEhqdJ4BEFFRpCWlCWA5FbwcOhSo7TN0Ei0i
S0IXEppon9FZBQBbslaB+Bl3BToanG5FbOtTD4HoAddKdoD4QfOMTha480prAh1aWwtJACbernKw
C46GLMwE9Lv7eRuvGJGHoALbk5YFQkgqV4avbtBAL+InCaJgYiydLIxuF7DcAtwtpxds/CCdm6HV
RZSHesFGbxJTJurcqoXWDI1JFjTmJrsLXJHbggpIusTzzDpAGWYYoKBFwTVPu+0j2gUaRgp4r5ws
YANIg9um8S1Q0NOOMGVTrwoAvfOZx6cdaesjbSlnUMDhKIJJaGVhoBcc0b5TsYk/drIyOp9ZcKJL
3yJ14ofcDEiktLswuDmwQXBs0GUBwRubpwC7ty4rBdhIAoek2UgiNc9AI5BjAkROoqGzxiNSBVDd
POtg+wvZJWhTiBR1kZKhQhQpNkE+IcLszdPu95h2QVFEcY6UQuTSYFMtTuXEy5cG2yCcRj5TVK81
z+hcBFWhgZvsLhA2I8tIgd7L7qJoyIIcKFRjjU8VoAplHUXdJIhCLSRsoI3tfxZf16fEavBC1PZN
YzoEOmly2c+vTcEJETsXtKjN078z0ahzSpaJnKMoX+W8jWn9CmIpuX7iJhodVuGZ7qJHDPjUKxKZ
NnwiC1+83Z7ReUW4Kqa0EkDhk0fTwFW0h2C4C84UEbAA13UBhvGpQo3+T5KyIGLrtPkjwfKyLFgE
kbhQQm3VHZXxKUSutNK+0QwPmKxrpw6fJRwta0qFKt1W8J6ap3VGx6QXuMJI6wU8ZJoAkFvuTgTb
+lQvgOubUqGLuAhKsnHpRZICz1qw/VMXkViahoNMyrU78QON0MAwLO5JUDmPbf3QF8nbRRW7CIeQ
wBo1z+D7k3EmekRvxRNMZYS7YIqabykXWcSV4ZygJLs764N7okW20SZwIjpyNc/odoGefR1E7tez
C+wCZPIOR73TiYOzQFyZDpuqwKK0uzA6jaBqpmi6LCULukUezaSRKDayfYYacQYIQ0C3TuZxdHoB
YjPZKBo+gg7uSvCZfLV+T+0CmWd+AoOB/g3DOzLr8AK3zT+1DkIWFMgaLJg5m2egF9pbgwhadm71
6E6EiKLJyoLG3YmKfPyEzl8c2AhbeFKknbGV7S6NTzuSaJH1lAijzKDQ4J/B8sEoQ4JowjXUKYzR
XZ1gHZaOpdFmllsoBE9mdxSGoUR7Knxp+jB3P2eXRqYQcGRkA8pco9vumkANXlIIHAUTbxp3+dtR
GdsuOAJtLmcicRrpCMM1uYulDRwFrtAEUxSovSDDap6fl4WfuF99rYeZwzm9aiphgnX2Ui3M937h
VAPy/Odd/cfV6s8/RKFL7xdFYUz77nVTfSP++68eirGJGj354SmK1Lyn++vdAp+/uveu06pO//My
WKdu+ujXzQ/qbpo37o56mn9t3c/uzn1aoIL0cf6+zeTPP3rzfPL9/8fAWTgYV6C5pMdNoc2K+gM3
iHr5gUM3ytzsNEXxGWmUiVWWHXnuboMvcRoFvVm36G/pseNtnLqr+DRLMeu2vkJ+ZBpPPebBY5H3
Bm8Kd2QHX6y38N6n66cjtxho6ZG7kqtX8ZdX8xjqyM/9bW/htbJvOWfXg1Xve3aYTdmRL9Zx6vWn
jKcoEICyI3+/08BXjfRrR/1q5fo9AezgarITvoKbI4qD/ols8cHSQ0erwB1okRZdJT1yXPbFooUr
yQ779rluarEv0gMzQPEY1if5atReC6WQHfo6LiAUH25zC1CQHfudG0Q97dGBheXHTeutG62ebkeH
PZUfOsvcR7/I1nnek+kuWy89fvDoB57bL7htc8DyQ4smhHHek2xIUUVqSX7sLAv4N0mC02CNB9UC
3H7H6HGRDof+LROPo3wg3F2yWXbSN+vPKXRW/d1uU1jyQx/cvt0i3iPQY/IDl68u3V2S+UHfrDO+
qHf+HeO/WafZuqepCGOLlNbvGPzdugoee2aMwUWO5HcM/hCn4WmkRrrb8Lv00HQS8V/N3TTGUvbF
BeiScnpjW5X/K178TfOChRsOz34bLJWd/99+0N/xNvooPWy4xSPp32o6CLn00OnaG3IaNAgD2YHf
0+cVlvqDO7gmwPsm0pWyw9/68Wr96ip7ZttaqJTs8B/j4juC2AURf88Lngtih/STHf6HXXYl3eO7
ddW/VXYlr7Jz/pS7/kkwhE7pUpqyw96v0x2WrTdyGwKVHjngZjMQ7y68KDv0j7nmJT/gv9dZ/ur+
pcm3UUHpyQfZYxxlQc9z64phpceGthQS/t7XNJso3o9HfinS9BXY9Dz+dKJHeemv9YNr4jcet2s3
/eu/AAAA//8=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_xlchart.v1.14</cx:f>
      </cx:numDim>
    </cx:data>
  </cx:chartData>
  <cx:chart>
    <cx:plotArea>
      <cx:plotAreaRegion>
        <cx:plotSurface>
          <cx:spPr>
            <a:noFill/>
            <a:ln>
              <a:noFill/>
            </a:ln>
          </cx:spPr>
        </cx:plotSurface>
        <cx:series layoutId="waterfall" uniqueId="{00000000-4225-46A9-A369-2C9EEE435475}">
          <cx:tx>
            <cx:txData>
              <cx:f>_xlchart.v1.13</cx:f>
              <cx:v>Profit</cx:v>
            </cx:txData>
          </cx:tx>
          <cx:spPr>
            <a:gradFill>
              <a:gsLst>
                <a:gs pos="0">
                  <a:schemeClr val="bg1"/>
                </a:gs>
                <a:gs pos="100000">
                  <a:schemeClr val="accent1"/>
                </a:gs>
              </a:gsLst>
              <a:lin ang="5400000" scaled="1"/>
            </a:gradFill>
          </cx:spPr>
          <cx:dataLabels>
            <cx:txPr>
              <a:bodyPr spcFirstLastPara="1" vertOverflow="ellipsis" horzOverflow="overflow" wrap="square" lIns="0" tIns="0" rIns="0" bIns="0" anchor="ctr" anchorCtr="1"/>
              <a:lstStyle/>
              <a:p>
                <a:pPr algn="ctr" rtl="0">
                  <a:defRPr b="1" i="1">
                    <a:solidFill>
                      <a:schemeClr val="bg1"/>
                    </a:solidFill>
                  </a:defRPr>
                </a:pPr>
                <a:endParaRPr lang="en-US" sz="900" b="1" i="1"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469999999"/>
        <cx:tickLabels/>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_xlchart.v5.16</cx:f>
        <cx:nf>_xlchart.v5.15</cx:nf>
      </cx:strDim>
      <cx:numDim type="colorVal">
        <cx:f>_xlchart.v5.18</cx:f>
        <cx:nf>_xlchart.v5.17</cx:nf>
      </cx:numDim>
    </cx:data>
  </cx:chartData>
  <cx:chart>
    <cx:plotArea>
      <cx:plotAreaRegion>
        <cx:series layoutId="regionMap" uniqueId="{00000000-9D43-41A8-B10C-55CCE885BAA2}">
          <cx:tx>
            <cx:txData>
              <cx:f>_xlchart.v5.17</cx:f>
              <cx:v>Sales</cx:v>
            </cx:txData>
          </cx:tx>
          <cx:dataId val="0"/>
          <cx:layoutPr>
            <cx:regionLabelLayout val="bestFitOnly"/>
            <cx:geography cultureLanguage="en-US" cultureRegion="IN" attribution="Powered by Bing">
              <cx:geoCache provider="{E9337A44-BEBE-4D9F-B70C-5C5E7DAFC167}">
                <cx:binary>1H1pc9s4s/VfSeXzSw9B7E89c6uGkrckdjbHmeQLS7Ed7vvOX38PLNmRGcXx1PjWW/IsKUeC2MBB
d59eAP33avjPVXKzql4MaZLV/7ka/nwZNE3xnz/+qK+Cm3RVH6ThVZXX+ffm4CpP/8i/fw+vbv64
rlZ9mPl/ODZhf1wFq6q5GV7+z3/xaf5N/ia/WjVhnr1vb6rxw03dJk39yGs7X3qxuk7DbBnWTRVe
NeTPl59XdYAnNnn28sVN1oTNeDEWN3++fPC+ly/+mH/aT09+kUC4pr3GWCYPGCGUSyX17Y98+SLJ
M3/zskUc+4BzwZTNiG1+yN2zz1cpxj9NpluJVtfX1U1dY1q3fz4c+2AOeOmvly+u8jZrzOr5WMg/
X37Kwubm+sXHZtXc1C9fhHW+WL9hkZuJfPp4O/M/Hq7///x39hdYi9nfbEE0X7jfvfQTQn8lq2+r
dHW3RP8eHuocSCGY4zgzXJQ4UMym1LGdNW767qFrXJ4gyW5Q7gfOEPnrzV4iclytsusXF3mzSu4W
6Feo/B/ui9MkCbM8xLZ9Nr21D4jDiKKC3eO/rbdKHxCmBOWK37++fvZ6fzxFot0b5MfI2Q453dMd
cpNXfvi8Ogt76Sim1xbTmMwH0NADxhiVzFa3FtWmd9tiDc3x7wXajcz9wBkwx/tpTO8834v8+4tF
nrTpt2dFSR1om0lFKHsIj5QHNhGOFlStNQevb2vOPxVrN1a7P2UG3HKxlzb3bXXjPytHoQeaKgFr
Ju5t2bZCrTmKIjZn8JLbWP1ekt3o3I2b4fH2w17i8VcVTnn2nBaOHTiaOo4iG+czIyeEkAOwFq4F
F7tI4xME2o3L/cAZMH993UtgzvKsWT0nMGDz4IScaDiX2x+4lgeaYusD4EIcYazetqY8QZTdkNwP
nEFydrGfkIR1nbdVeLc6vyKLD8OMxyIsqg6okPw+gLKdh5ho54BJSSVxyNq68btnr+nA2RMk+gU0
9yPn2LzdS2z+quJVVq+ekUVTdgAnr2xKNixZ/YwN1YRzwHf7M8PmKRLtxubHyBk2f+2nj1mskvB7
XmXPStHkgcOZEJro9erPiDQhsGZEOpKwjeo81JynybQbn+2xM4QW+0mnz2+61fVzkgB9QJEYYpza
a7s10x1CxIHgnCqp1soD9LY9zu/l2Y3M3bgZKueXe2nTTrPr8FkpANUH0BfN1J3JmlEAJI7A25Ds
Q+pol0l7gkC7cbkfOAPm9HwvgVnkWXZz1YRXbXO3b/89F2DkgEtOODjaTosmke6jSB0QZ+ZonijN
bmQeDJ6hs9hPmoZ8QF6trvPngwY0DUyAc5tt9GLubGx+gPgSCTco1LYde4oov8LlbhJzUPaTny1v
klW/qm7u1uff6wuMmW0rKRz6I4u5Hc9IfsCQF2CUbHI1M7V5ikS7sfkxcobN8nAvzdnp9Sp4Rm1h
7ADpMVsiBf0L58/g/DWVyp5B8ltBduOxGTYD43S5l2AcQe/D5+RijjrgmnMiNmhoVIO29UQhxlSS
MkfRtd+Z2bAnCLQblvuBM2CO9rMWcHEDp1/XN89pwjgKdajR2RsWPA//wccoo46JY+4pwbZ7eZJI
u8HZGjqD52I/Odlp3j9jAMOcA1sywSXbnSzT9MCwNEHszevizrFtSmi/kWY3KOs5zPA4/Wsv7djn
sL7Kszp8zn4E+A2qNadiE1XOLZkGQ3Zg6/RuS/YkkXYjszV0Bs/n072E5/KmSpFhvtu1/56Owevb
kjv4ZxZUIm4RwhFaKGBnfmZO/wmS7MbkfuAMkcv9DFteP3f+UsGvM+loKe+dx7bf18g9K5sgwbnh
z7P62O/l2Q3L3bgZKq8/7qWevIPXr8ekWz1r9pLZyC0jebnJHN92Tm1jgzqzokoZ6NY6g/zZtuN/
qlS7EXo4eobTu/10N6+xPO1VPN6t0783aFQecEc6SvBNF9Ush6k4kmUS1Rmy8TYzu/YUiXbj82Pk
DJvXX/ZSh97kbVg/cybTPtAo6tviPqp5GNRoAgUjCmXojQKxu42x5mdPEmk3OltDZ/C82Q/Vebx3
cm1m1urz4J3/sHkU6RkO1yLRzHQfVm6bOI30jWlRo3rTJzBDaNbS+WuxdqM0G/5gJvvRL3q2CrNn
jDUZRyxpGi+23P02HkIfOMgRMIQ9a5czw+O34uzGYTNspilnh3tpyM5W1ZigZ/TOljyDk0FmGV4G
mDy0X1IcSJugkeZOO2ZJmadI8itA7uYwx2S5p5jU9eoqaOubpqmfDxgkAJB1ge3SPxjYtrpIdDHZ
MHAoYd49dNOSsXqiPL+C58HwOUb74WEeSI3DCWfhVRD6q+dNBSjJpEaP5j1B3oYH5Eyi9oxS5ub1
WX7mKRL9AqD7uTyYJSa5n4mAs9CkNdEDf7eN/71RYyZtqQmjd/ENeWjcNDsgGtlmdAnePfSunekJ
svwKlvuhc1z2M59pWrvMv0UR3i3Sv0fGHBlxUDS7b/yfuR2cDEBbpoM65ybh/JPaPEmoX0G0NXgO
0n5mB85vvlWrOn5O3UEXAJqWqJTr7th5SQC0GXGPdFD1XNPqGUJPkWg3PD9GzrA530+ydn7TvzhZ
pQXOxT1n2ZnRA6E4ws47AMDMtj0PiAEHeA54wxqgmY17sli/QunBrOZQnewlhzNr8uqmqm/G5zN1
SLERChA43Zy0mbXWShQTYAdxQnNNIPQs3nmaTL8G6W4+c4Re7SVCb+MEPQLPenoRLTOKMtTY1moy
PwmlkX6zTUlabg6fwlVtp0CfItFudH6MnGHz9vVeYmN26tnNEF49Yw8Hmp+ZAy9E2MYNzawcscUB
ATwoXYPcbePyNGl2I7M9dobN+dneYvMlr+K7Nfr3FA6BKbICDjPHe29/Zsig7QkEzoaH2uRxfiII
/YvfSfRrdNYj59h82U9s8qoJXixWVY4DuM9I4SgsG0V7033z8+wElMTxW4XeZyE2ujVH6Mly/QKn
2fg5Wou9ROvzTd28uAxxHPdZK3Fo7cQRelxxgGTb7c8MLGXjGAGVMHQbGgF12zZ3TxZrN1az4TOo
Pl/uJVTntxtwuYqfN6uA2yiYoHA4mz6CWewKfNDwaY4e3jG6h0g9VardQD0cPcPpfD9Tp5/HHJeI
+HfL9Dy+SWuB4HTTFTXj3AhccWEIwbkQe5NVvXv2Ov/zBIF2o3M/cAbM5/30TG+D8Bm5HCIhhmNq
OPi5O5WNBlC8AhvHflTqtk3c76TZDcl61AyPt/sZn34IcI3Mi9P6eWs/OPAhHIV+tU1/up41GJhM
AkFnqDksffszcz1PlWo3Pg9Hz3D6cLqXjudj3v7fMDpcMmCjFOeQHyRgO+cDkqA0ruzA2fY1UjNG
93S5dmM1Hz9D6+N+Mrr1rJ6dJiBypQh+kIRbYzEjdIYmONRGfULMMj5PlecxjO5mM0doPwnCp2YV
3Hnof88O0BFCUVFFbnST8pmzA3MzhETPjiNm+vM7OXYjsh41Q+LTxV5atoub4VnPthNQZaoYLNY6
iTCv0AEqJBjQf/ij922bEvxWnN2IbIbNILn4ey8h+T+IRcGOiaM0roRYm645IUCsipIqx9mq9esz
QvAUiXYD82PkDJvLv/7/YPPr+9bur9NYrprV4e1Nh1tX8T3+6u3kcQPjbOgmoN9p4da7/vT6z5fm
qMdWD5z5jAeZAFyOt1UJ/DHiZlU3f77EZYk4fG3aSTUOW9k4mQhwe+Q08MHokMcxE2JrdM9rXC6F
wDYzIfSfL0EBKUMSnEmc2cbdLRyGsTYk58+XHC9xG2e5oai40QUh1/0Fk+/yZMQlS/drsfn9Rdam
7/Iwa+o/X1IofLF+m5HUiIM7RjhDBxguI0FiFw8qrlYfEB7i3eT/KdmNadra7CawpyL6nqSTR+1l
3ztW2SybJnLGyyjBzZBH9UiTdFHXI+dXg5cU2RuS87x0jgqLpZ4bl8rKYzfTnu0FrkriYPhU2akV
jYuKFWISbugNfmctOtqVrFvQpB0nugyjtnbeEikLWbm+XVj9p6BpveowiVq/UUs26tAp3am1uTqm
tR+W3B3CiOtqkfSDpbyjrIvqIlyMdeBlFgjT/U2YO1aHAOgHq4M6EkV3nMJ/HAey5quT14LkTT3x
m6LuO524qS+DJHYrZGnjM+1zjUcOJMzS76WowvHCtOVDNCdoK8wnI70/fHpcJOcnkcBvCNorcYmf
uY2MzACTkTOkeV351ySxeXxWsNCPX02sLevwOLBE2MduKsOARG4cFKp142goYulGdpHHq3yox7J0
Zcut6FVid7UdHE6eP7XLKRkAxWHTTMF0GVTCs4ZDMcWlOJ+mmOBtqWY1L13br1up3ccnBQK2vcwS
HSHYg+bSFUSrKKGCIGxvQi+Ih9CKk+zG7q1RfORZaOUf0sTLp3ePPwgaNXsQTtkzhjuo0IKq8LyH
DxqTtNSTGLxrc/yO0MMi8WJmu44NDR+ojNjbvs45DdxR8MRqFgXxZfchDnkWfX9cEv6zJFyBjxIU
wyQOyZgl2dI7Qv3R1kMkrrtaVeKcF2PUNG6VWojXX/m1mLj4p4uM81PK3DMgkY7BKszmbhHfknki
6VXSllU+LsuxsLrY7dTkjf1vnmU24ZZVAaAwXDgGjNQCjpfC/D2cnRNmSVyE3LkeiF+H7MYZExkE
p17RYt/5eWmWOBlF22r0IDymsT/tJNxwgfvF8K+DGi/uh3v4YFoldaWjuL4abN2qyY1koroPnmOF
WN3HH0V+hlATFGPMQQHsKFT9Hz4rynMS952TXtcJ46k8CbWXfUqcBjZq0Ujf84u3g548O32Th1Um
7EPeBfF0GdWyKKibJjCInmtHXqrfR5FAmmYRdJmTvIk7v1LjSdszllYnjwv9EzBc4VojXFkAdHCj
4dygER0rZ3Ds7CobmwpSVJaOo+8dGS3+d56nIqdLL+3yxvvdYv0MjAYqjsDJI8fE0zOz5VnEHoqK
W98mDpc5LbTkYVsvpCqCyl4Qmjh1cgI1ieVqDBJ/yJdlVVW6WKTW4HQXYTr1VeYGapiab35GIn1E
M+GMr3k6slotf7NKao4tBJT8Vk20uXpjji33+6JK2yr/FqjQgSpGamymd7UYKmyqabT9sTvWdVGL
c4t6IbSpzhiDM8jEOMJY6pj54xU2YBp9F7Wp2sH9sXjq3Y6wPPq+NsDMK2Bd+ND64u/a19prFl0q
Y+zUDldHA52sagTccEZJB0SC1DMm2qqDAA90xiFR772gaIYv02gohFsOk4e1cKKIwsjbUyjK6Mhh
JYd+l0EfDu8KwaL0RvQtCYlLG6+e3kH9Nf87CzNszWrKI8hIikhnrUuylvwd13kRZYetGJLpcmqo
7C66qhTdhzrC3/RukEWwIG4QiByYOcHQ49EpDcJ4XES0sKDonsJnUDe3oyjwj8YgExl36z5y8E5B
Qg9vCYWsU3HMuyFo3je9TOHMxnKIYILrikX+eBj5Go+2wl7j7RPtzdMsfyzEOdVxWH4pVci7E491
ZXiWsEyNxz2ph+x1UFpj+6od2gF7aVCesXxhF5LxterqAM7S9hrjM0vlOdC2QpVN7SxylhVxfLKZ
AI+aAFPNkE0V0dK2PQsLyu0M268efGPEklTaVnpY1p7AH6EsxjRa1EUcVXefURalVR3S0ONhsMCW
y/vBpcHEsQYtDUc8eigCGMeR5piTv15VFsc9Vo6rosUb+r4J4ldZUrVWsiCBNk+klgRrGwtPYFmK
UZaYHgy92S65buC1aJxn2DSRJ6L0Q9bwXMqjiOLuM+EWPHKgU12mNXaN71QJMKODjQ9E9zPx5FHj
N7Giryw2hONVmQ4d1jAfugjPR4ONIt5HleCoTrScZKuS/tQTWReHC3/CheVqGZGB4rVRgC1iEpEu
xHBWUq/L/MPcqgzu0ulgBQ6riXaYTO54Zv9WtGT4zVe0pN0rXXcMn5KPOYMqtBHqqxGQbyR8V+Xk
DUQaMXv8Zd9GRhamAxyIWAgpoYKjKmPsFDrhhMRJh6OqEC9KQ2V4m9fZcXheM4X9H7YMvyw0HSXE
ipg2a1x2KVawHfoWyzkpafZcAgrITqJmYFgf3xZmixpq3V0UKsP/S6ISKLCMGtgGUMcJLIP1IfR8
rMbJGI8gBhGLSloZlWbafGiFi9aBBK/BGzO3KQjtLmQYO1iFIJdFPZ50g11H6VmXmIvbD8uqriDf
BC5mdjUNw6pZFrGeCD8ZVMKHahnZFzrgoe6WBIdFjWUKkiCajoRtHfFY+wU9auLRZ/YSezsJln5n
F9M7Po4Dtr+qlSPYoU77ZMxAFPpcnONary6u3MBuktJeCC+i4ducBKFXu+DqBuEs7EabHDnQ5c46
DWs7CUd3qMomrxdDUtdW/zr2agkZPasGNiVTYc5xOpZkmEzmRQhuPuq09Fh2jpv39aAWwg5ZnxzC
EMPcHDbUj8Zy4RdtrrXbgrcPnes5oglOPBq13PddFcPMiqup5xYLjLEdMWcdDfEUBm4VDEHgv4nz
oCXyvBl0bTZPGBmTIpt+LIujePTMvrTbocYe8mhYxv7rfMonvFY6XVuR84lTmMq6zLBKyzQGHpk7
2BZpy/O6Fw5MbpSVLVDKCK4VCg7zMe3xWbq0jRVssfjYuXZYeE13ZDdFj3cihCnxWlN5xi7FdpcO
73UTGUYYsNaHeSrYILB+TWDBOnRYRegCcZoaG6orKzrmp0C/HPlrNfrY6SqpJwgeDFaLRzOSDJAf
5hLuqBsLCS+feryA5imWGCfbNG2J7TgIHuYWnHI1wj6MKrDY28Eeq8J3YaI4OynKJsOUVF7llTul
jqFYttXH41WqSkQjmzgEVt8sTp+XNNfHcQWrqg/9IOqpddpG01QVrlLUX5Zen3mHzG698qNXDph8
mMP5j4fd2EtILKPewirlaSCh2FE7gU6fqLA1K7jZ1mnYm9dGllNs3CkcDHEWuWXMfW0pOC1iYVfS
QyorXfUumKhvQz8tP4TmMuVxSdw+ILI4d0KY3WWt46qxXDmRUXy1sj6pPtrpkFxox9ER9lBVhuUr
kRVdfCTyri2uihQ+5nXlpxY78yApxdVbRVh+DWFzp6NYZnlyzaJkqj6kuUjxBRITSfq3k7YS2+2t
pMlfF5T3ReaqKNO8WJSMsro96nuuuvOqDLwhd0Vqp+QNTeBWDz3VdGRRAqMKRn5Q5RTBC3cVGxb+
EHeG0k9VPyYuk2PiaLeorLH5oh3Sso8iaUbmL6KSxYPl6sQZvdwtNObvYZ96fnPaBPBkyUJOST9N
Sx0mk10dec7U568HKEfriiY+63GwuTjqtPTpkoOgTRd+5AQ5HJ9o5Kt6HFvlUtY4ZDGiWykfXeE3
tV5auSOjBRr/nGrh88Q/wUGcZlnmdj+99nRm28ekJ4Fz5BUDyRq3kckULgKPcutdEecp+9TWZRXl
x3Yhx6I81Lk9DBdDM9DmzKqbzPrALFZPl02GXe3ySojq0yQ7P8vdpBGyKo7VwP1pcO1OFmKphymJ
j72wiYajKWcqzV0d59QJFrKa6lJ9I2mksuvAKfJuWMaiGcsbHXHatotWFrl0HVrzxj5uvKzkatnG
Nk/EsZdasTjXRFpxfNyJArQ2uAlURhtNFrmKWydfEt6MkzgUtKGWf145mEz0bsO+7THxBPnQ+2me
126fh8ahFilNC/6pH3lRsGXh9ZXXgU/ZPjjK2EkONubZPRSmGkbDNTOrisCgKjp0xq1oGBIod6kM
fazgwKEOARPGwqXcNgwztEaPeEfRmPR+YiZW9Or1VPoWKCkPyg6uhwdpBC/TZNx3puNRSnzmUctz
w/5EHZvIQUZkgrQj69JEH7dlGoq/eVbjspBjUlgy1se+1SDXULQlh5nkdQ1mr2ILq3SMXh2w4N4G
d7MWeuwL2LJIhcZpeFbv9fDhac3tw45kYqInqNkloESZg5Na1mnapjYmCl6ikG/iPK2MQUwTBz66
RzMqqEk/6gYLVGTSeE5V9gMkrfxA4tmtnGQ+fewYL/Fa7ukBH2ZHuQddqnleQf5aR8ZOxkwmeIsT
EQ2JMq+oSbXSlTZ8VXsdrI3TtJX41vdllh8JJ5LZGz+POrjFpigMl8oKaShLoBuzRvhaF9GQ761V
j7Fe9gnp2sSFP0TewJWFN2BttV1xLD9s+Ggo0m26R9Sp8VIbD8ZIjnWMc9tkLITujfSEehYWsvBZ
pPPjMUwRdCSthYWFmYmMBG1tBdg+dysxlVAhty3oBEYqswCfmKeNSNkyJtmoEheEyGzF0AYP+MDT
weN/JxVB7mkNIxwmIZcI/9rmQpXegBnTKCPAqK07SarzzI+7Png39ZHt6S9dLHkUnwSF8NP+FG0M
oruYJK6oDlwyFSb5VFVtFwanhZ0ZUmE3UQgK3jujCeSVKLFZUuTryLAIe7uSzZLFDliK73iGzXd5
UVX8xC78ulPvpiZw8vCN8KQNecaJGT2gtLIx1S4GybxIamZUpExLk/DKohJv8DpmiBpJEBqHJTEb
jHptWDrHpSMT8Gx/7V2DrvPhNNu8B1FdUFqABQpaGb7ZCLMfvSSKwKxtrED03Ztkhl/w9+bdYCXV
9K5PlIS7JAHkchZBIA01jEXrGzJPCyPtWj3ihgOXpO1zgFrVMHzpGzrQzv/aqd4PqxNOZCyh1SX2
QrIIR3CC6IhVzOzdJHN0dpb2xO+apZ/UirSv8AEpBant8xHYtlaX4lnZVGEKdtGFJllBDLXWXY6Q
z5c6rFZd1YY0deu4LRoYl7Fn9A3rSRNnrscd7LPUdkwQGBUcEZtNBgNIzTToJQJP4NyMfBpf095B
/ISKyDh0x4NDy3jVBWTAonhr5lP7dgeuUeeqwmzDQccgBpuIWE2ZBjEYfN9G9JX5JcVvPmKW6nC0
LGu4ol1bTu9sq7PtBQ2KAOFIF1R+bZ0oUdD2QkwJba2F1ROsvxVoE3RLoQwLqwZignypK0Pk/SLH
/vBqzwdqTYqEbr4clDXpRVh1PANH0TyfLrHqxuJOpETMe1rKIutrEz9gOwmOxyO1503GVBawyeKk
kHxogsNMDtj6J0SRAKFKrMCj1qqXdYmhVomV6ix1xzJP6nLZdF1tNkbWm/yR5dHRbElpqz57a7Nh
yEosyGQibq6tBgvZE2lUHNGyX5wJETOQ17GP/GMvyIb2vRjkVJ+qdiDJiaodxBRwbBYDP6BD08F0
iiTO8TGaNRVsVVRmhok6mQMrvujXUeMQ+zG0tIw6AiMFwt+KRY3MlZMcar8zUeA6sEi8yQidT0M/
+gto2RgWbqMmRLysUxE2OoIkG7u/D7IMkIakNaK32QBPeDgErdc0h9aQsfhMFkiO4I3TiB01OrEx
WA1gtILFENdhmLnCCusJlYGAZvGK5oOJ0Me15dBDbYhuSmKzKx/PGu3IGeFSHVyii4IOLnSdJ1jV
kKve00n/bfAaE2d2gZUEfGmxsUy0W7cV5vubR86zakhT4bYYzkw6z1xK4jxMQY5Flim7Ec03LnpT
vVlvjURZJrP7+Ox+fpQ092rgSzdQMEJpapZZdQK/mDpkJ76FzDP2KccNnB1IIYw1bNfjz7rNBm7n
j9FPgzQ1xYk49HT8XJWqbVInfRLTbwNNWwQybZA62Im8YQHUMKhSAl84iRxGo80Yr5FE6ZJSJYui
cRB3IwthKhsaIa+xPWvLvKl9ZJVvQoRM8ho+QYqyx2+Pi//TUpkefRBbYlOE4zhV+RCVofLSxu8l
xxeukQFywEGZsBDOFSHU44/6ac+hZozjtlygEuTgu51mqIBGhU4GArXSgaLteOKNKuovySSNigjP
73+75eYlFHM4BK0cDr4ADhl2XLTycHJVWVPlI3+/KlhgbFQzQNnetSEs+wff0cZneRp8H2RixO83
iSPt6i2sXcrRfPZPcv3mzjFuahkok3KCUykPJemzZuh67dOvyEkgdByDAFkqlUkTzj/+pPkq424z
G7OltsTTkBybJa9jEENFSUS+tlku47OmSExoHkaI1E66wDGs8fEHolfpQf3EwdekIO2MIi9HhQ/p
o4dTayI1wZiM1dcqQ50oOKyoZ8wcjOIIXL2qTAbi4uj9GOiFjHkAz/i4AGy+h0G10AdiLnLBtwBi
6nPLwvwgIYXMvpaBPfrZIWpZU3yIrEego+M1bemqwFBjXAdv7PcmKW7xxqS8UtFk8Av9enHSiJsU
D1L/I7Q4Z5oiWpgSlcEl1HGfq3qpaGOp3g1J3MBay54bZ9mNbd7ly8CzofguOsBN/rWRLZJHpK+G
PgR9Q4ruUIHMO81piNKympZ5bBluVXe1oV1W5UhEMXVYGncuihDcRtbUuPiiqAqIJdcJ+hrUHlYz
jh1DmiLV3DI+hxiy7EVpBEti136P9Vd+VCEz6XRDZ5IsWYy07OPL/9OGk8xhNq6hVNqhP2/tFpFF
YNnT+CUPSgrO6heNCYH01BgGsElZP/5Ioy3bJteYWtxIihqNQi+ANB0H2wVJFMrGpqxV/0X7wuQY
21CL+Iwr6cTWuV3bkMBliW4RRA3EM6TQSlIjzeNizGdO8eV1NiwnvuAB/1O35e+tumgmyqwHlsGX
OEf681WYVk36yYl7p3rj1A2O/P8TC0JBznCPl1r3RDE+2+S45dMPg6Kuv3ZlEU2XPJJmW0RRYZjV
448y3824vb4KBXtpvjJTSFTeKM43Plxfvx/sJMk651NWN7ZaekhfNv6RjzQqIt0w6uEdXBS8U/wh
kbDBvhxw2ugSwRqvlFsgrYsUDEIeU78vepqAh5KJGaIe+ohQAgkjcBXkUWDSWoNl0gCqETmUsFPC
pInjFNWRi84iFJOzYg5f5PuWqRSRLjX2GgFBPJSnlgU7mhxlue0zHM77B+uNNdCwKzb0lEl8b9d8
DTj3G52KdvjUppHxzF6OUkXsWn2OyPnxR9HZfjaYwngJNFzgMnDY0dl+7vMCOVXCvAvF8ttntRyp
07grDdVvYephgta19wRNOliFbMhMlnTzW9W1JkNg9TYWlzNp8pmIBQtYOietPWQUrDhqrelNDVUV
qGAVadwfj7RFwHQYZx7C43CCUeuONoU/VItMEclKIge6Myl7wmtdnhrAJx7hKdZtdVyuUxMdQQa0
WVo8MEhGBKyld2UHw58v8d2wJrG8KaFBI7F3I9Q84Pc8D1kO6o4k7ZECeXxJ1UOfgCvvGCr5toOG
JXyFBy7BmW3hEjPolF14V0lH5d9RlXHnyEF59ETEqmDI8QfNkc8G/XpUYeItC+ZlJ6kTJ5edH9qd
m6k2Q9HUp662RlW7ImjKTx7i1/pdMtRdsAhU55yEOnqfotR21RWsLlxRWcG4QC1HvO24l78O7LA+
g0cKJkTrQRcvrTqinyfUkbtXXtVH3C0SfMffElnD+NKarAbBQTIE/aLW1TsGrxQfscSiZ3KsumVT
jOUhauLJZYAa/qskcVAliIoG6bw87lHCa0jyFV0T/PU4+FbotlNpkyUtKnnhwD+viiAn3PUqESCF
4df1sRNl2UUvaXsZUhqgD8q2WLa0kLf7Ere6vk6sovooGG6bRm6qPYmGNjpCmWAsFujeEsNi6HVo
uS1Lu1dJlh82ve6QsAmi6HOLY4XImnttvGz6Kr+YohYpMUasANk+iy1sYb9nzWh/c8am/krkxD4F
LW8XwSDS17Gsw0MWjiEOQj+mzw+NNTYEysowZvjqCtT0QRRmGyJH+keW3M+ugdfwTjteFh+KJG8i
wGaLT48/7KFCrx+Gi2bNQS/c74NHPjSg3sRA7SqdXQtbpugRGuwLkiG/6qZpfNYx2iL+8/P0PUqE
Mv4NH/tp599OE706KNnAiM/bJlpe6zxmVXpdZhkCV5oU8XCUUoLGt8cneftJP9zw7SxxCYu5GOz2
Ip15EDk4aex06JW5Jn0OnaEO3IWbI+AJl0OQyA+Zk3ofwtqzCtdOuC6WtCvC5LgLuVgOSYO2LzTr
ibeVqPSrzCrlJ/jbGjwJX0Z9maYgL06TpYXrNIS9t7so+562VL3JkJ593zmj81lHiFNdkhO7WPix
/5amGvvYkqlA9iZGLY70Gom1So/XUe43KCW01RHxub2yh4YuJuD3Gy40a8LDkhgaABqEdaHw0XNK
QCxZD0yN0zVrzeIHIQ2OaR4lJ8M0rDKiky/U0sOydXwUPcrKEicsG3m2fBwZbjbzA2TMneCI6tAM
iMYxIWcOhcReivJBIK/9FoUDpNOq2B0Ul3pZo0rSLDuWDicybYbWDa0iRbUnT09y5K3OukJ0jZvI
/2Xvy5brxrUl/6Xf2cEJIBnRfR/IPWsePbwgJNsiwQkkCBAEvr6Tss8pS65j37rPHVFhlyxpkwSB
hbVyZSZK78oFZXyInAVwJln2uePA0wvZeBfc9sm5jey+j7roHhhoeyU8vLScojFmC6cWtF1qMbEi
GbLkFmnjLHYm5i+W1vwySga+b4AUH3gphquOqFZtBJv0s20r/eCTsLnx+hQbBF0Cs4tCZXQeSV7e
mzar6qIafTxAtQRZPqsSLYCkHms0QrAn3sXES895ZeMPAVBtlqPpQJY/TPt17N6PLY7HRQ5KUc3i
BIm3a1sDEsZ7T9jXkcfk0huj+nHgkbWbZuz9y8CglvjDFYO3xFfMKtiIraxb8JEiUPDid9Vj4Iet
7LB1fquHOj4BNvO6nGnrnQGorHdoRChEelLKr0Pkt4+8XNQ555l/481ZtPv91KK/Ti2kmgifUIUl
YOK+JwNK05EpLWF0VS5oMKBuF+yzkK6aN2NnST76YQOEoxOszRUBVripK0oOFeiwG+AkWVag4dlV
Gylo8pGrdl6hX0DovTdVFw3l02GMouWS6qo8liQp41wkWWjyyQZhBYTT73Qug1QUaefIsPcwLLu6
Ud5FRoMZP2AS75xOlb22i8F2VhM+7EqD3bsQAW/OO7R5kVFG3Vzm7dj2oJSYGj1cND0fyYzSFLnI
dKfCpT9WXRvJXCagy2Amol1UUKB+11HGe7Rcwahb0NFEX0nRti2LCdyHCzNk05QLPlDwatNQBEeQ
U4zc+7QMPygp+EfdG/US85AD6plr9ifg69f4sxrOgTQH6hrF+3kfkqMQndBmMc23lAIfyDOT1c9g
eVh0DfHKUFMlX92k2ZH23rOda9ODPToP3f9gwqYrBRlbH0RnwAberhEwpaZuckn7jXXU6s3rC6FO
V+05b6na+W7O7kfZ652lFdsOGVs+VamcB8wTF9z/fsa+A+heV0+6OryCbRmCa/meses6bWaxNPW3
MvHp3UiD6TZsPW+TANg9w76oL3U7qtMQ992xXaLgQvUJNrKkVcs1T6oUhOTezOfc09ELmPMjydOR
N3d/uMtfUoaEgu9KsMTBmUZR+W7I5o7ZLhtj/Q2o91g+ILMgUwEk0eZ68ufLkM4NekqTo+kmlUS8
VM5PmtyxcDD7KBHTI8na8txPTPMQylijQ4JdYCdr2WK4yzop4hHt3u8v+oey4fp72PvO0f8iUEny
slLvvvwv9Nbw3/9Zf+ffP/MqYvjrKzgZgvUiXtRvfwrHf68S6+n9D735ZFz9x92t4oY3X/witPgP
UorbbxM2o//wzf+mziIDVfinF/yL0OInA+af1Bnff+uH2CJN4ZIGAnkWQ+SUrJZ2/xJbeDAfBE6I
+ZoA34gAruFbP9QWUfS/19AL9l6KBY49AbX7D7UFDtHBYoOZdIKs0we6H/wjtcXbPBIgJU4WRxID
/j76A0hm3+1z3EqjBQ/kkfQsQUFZe8GtX43uIp0RU8UI1CknQ+I/T17C7pMqk0fb9ezkSc5Okwzn
ImmT4Fz4tN83sZuLcA7aDmSaxrtPh27aJNVA+Fb4KgNDsF6uQK3S32oZBudLVbaPcTiq7dCl4OiB
TXoh/LhaNn2YzBsJQloRlL40e9V57iDGjt7pXi9/gFze7vTrCMDMIYwJhgFj+ktZXluEJDEPw3GR
wXJN2QRSgNUZ0lK1Phfu+6cp8mMx/SxweVuifL8eOjIwnAKaBOb7uxAQrrxjZCzD0XgyypeyfUYh
PRecYQx+f6W3AM/rlRKIBuAoApdFJBXv8kOnaeCmirZHw8ZpJeHaPLPE26cgCN/NYRvvbVWz299f
9G8eb63KsTNhMuFUgfX7P8FltR9Opuun9qhpZYGkaFnnk4/21EYvRNrvoen7ucX/vcFMVq0Quk3A
V0Aif3u1MksNtC51ewx8A7ZXLzu3W6gMzJVusz9tMW+TotfxBAkcFwHA/zf7HTqLbdU1Pj+O1dJG
6OKyqd2MYycQqwMwjm21XGmpg3MzNfPBtYkatnyi0z9+ZgAdaK3BIBuySASVt8/cBlNiUSPVx1E3
yLEgoJk2tGTsPqOD8P9wsV/nEDarADUOTupMY9AD315MjlkbKUnr4xA4d4PO97RRHlbwUA1NdbQT
J/Um6UHi/8N1f51GILsD1kWzgWZwoHwXl5qyNrykQ33szTgPoJ9n9ybSBpxnrut/dq04I/h8VLew
AkEU9F87Dz9N2Zij6T5XGT/yYAQFcLHYcgdf2rPSmujh98vjXbx9vdYqrYxx0pmPM87fvbwaDBZP
ephDzjoToCJKulOLNkGw+f113jbFIF3CM63yGpzt8Tpdw7fvTVPITkCA50fmk7neLKbGQ8W2D3M2
R+Su4rxToMIqwXOQH2u29buy+gO4+m7urPewuuvGWJ8gyvjv585s0dMeicI9zFO5GYJ5DHPQAcoL
EAW6kyhTsploZP8Qz99lgq+PjrIND44qCnvoK2j40+ucSzoLxxJ+rFIWfZA17U44aN5eQjVQgYE2
9FOuPLH0uQGGlhTMaDsfDe2XrwFtR/llmLPu1LCeHUoQ2k+MM/zhau/m92/o7+6ToDGfrd7QcQY4
7O0rakjEjEs87wDtEn0GRTGWBeDUDK+opYYeeq8ektzWXpJsPWGaCx94SJtHgHKPGjyIs0xl7Ljw
NLrMPDqBHTEDbd+IKkvm/e/v9ddZCx7B2mIH7enVLeztrfpZD8p0a/ixy3zbFE2J/lbRT5Pa/v46
71Y9Zgw6i6stMERa+PP93sg99D3Rvec4nky4m4w7QJx9A7QTdCjyp1z8XTh/vRggQnAHcE7X30jv
0olM8VIjnMM2b1OmbN747aCLFksFBNOhLAZwQ84CvSSfvK4v94sg6g8DG6A6wdj9hTSs0xXCWfRx
4Q+KFw2hxduxbdHxC7Ey2CHRRtpj0oYIpipbouFY6sHdeOAjPJOKgenGIbrI7VDVJf6/QRMGLFxy
NpUzO2Va22s1Z6HOp7EeZIHmIsqDsOncRVtN7FSBJ3YLjhF7mRfdPqa2dReuRcsyz0ZJ75JxaU5h
l5KzWfoIuFNnwluiG3pHq8E/KDCCzqs+RpnnD9y79xLjbmzJIp23fTVfddJXTy0D2us8pHGTN1gQ
BZeevXSpR4ZT342dy/t5YAc3BfG0q5NKo4GayDVHAJLp5/0Yxk9VxoIvUA9HDwa8tTGHJKLzimlh
8Us7q9hsgGZFaDSkdXVRRljZoFqUm0DO/FlXCN5iKskLyG9pWPQd0kaQ+P20LAzPSr3zKxrvDVor
0wY8p+lrmuhwC2pd8gmcQ5neiqDGfMPqL5tdIzJcHv1Y7yYNJ8ROHyrTTy5mZLNArHCRrL8LKiZu
w5Io3o7cTGiH8Na7z0RkL7DPtI8jhApXr8PLqFHbsK/8myEa0ZwVKJuhPgxKGp1CvwMoUmad3o6u
qodt8hqtNBgEUjlEqDRYvM+9aDAjQTAO/KJtA3fQfMDYWQJKaiF9v7qPFx5/0BJEuyIs/f46asIE
2EiMzzEVry6oGsrNNCb8WfoZMAEmpS33mctal6+HddzVZRQ9pCBuh7kXYmy7KOTPbdmFu0CK+Kle
yaign06tzBnkbzfEeIsqVCOXa38elysOnm21QbeRf0b9j9AEXvljYP243UbrPOyMYKdU16YsbJUq
vnFLgAQm6ISDaBr0txxgpbsoQRVnQL74ZHM1ze6mIx5Ic65DnqOraYCMCw8AlL02jhUTJtjWn6rh
qTKlfwD9HLOXNPFyLVm1iIOuUDFQIrx7CqYO3mMZ24sSTa9Tk4IS5rxms4CpDmyzHXeqToJDaZxY
hVOksJ6QN6Wq+NFPZX9mShMXHDLJDQ0n/wIyC3fSo08PcGBk96VKQIbVzdNI++YCkEdToOeWXHUu
2TfcgUbfs2Xv8zr6lKZYdkPc7X1hFTqfOtr44KwXOAQqLALay122iK6IJUSrAM7i8DHj8xXEAPYE
nu+uQgt+Z3QlTkBmAD97esibzmToP+Gx2iaVBahq7cbOSufhFDNgdPEnCY7BRdnxK7moNJ/naNnM
No0LbDjRjoz8gTLabe00hGctaQtfNwTkpd7sm6zzi8YFVQ40Aiz1IXY5z6pb4G/P2RA+oUkIOZfX
RRBWxX0eujk8en76caQTA/IWDW1hlxS7mh7Cz10EaBOMrnwO+WVFudk0Mb2fZ3Ym+qT8qIbQgQlu
l1MFXVMxgMa5EV1oLynaVxcKLPibgLfTyZtJs3GOnqPdY9Mhj7s6gU5iDSLl9G30m+FgA1HrvGcz
G3NbRvUpELEIcuaVybkmLW5ItHHkg9IRugfi4mi3mJbprZrD7EwFwXiFRCmuNoYiXjSJ3z7IwZYP
OvTNnRUE+YOYhrTMh9nZiyZx0RYwWLKLG5V+haBLHpeWLsdqzDpcFFn0hSz925QYc5sYa7eR03q7
7j+wDxADeo18GLvrSSWuSLDS2iOkA0gFwkawQlrkIk26YC/s6QQNUsIRinqTlzHDjpBAiXgYapQ+
GvNv0yHN22XOj/eAxOKhkEPYXU2+eoR6YdwEhs+X8ejSuihbkYK9AhomqO912J15w9Ts+roh16vc
aEfBa/mg6tKcRXrZKM7MCawAaFXC1GSfo3qZWE76cAKxEHHy2GeyOkUj8vY8NOl0cODuDjmEmwol
QuvdtFYm287Kj71Iyc7v1PxJQxf5ouKlgSCjD8L7sCPJh8W4zO19wr3CaogSmdDIx9AKPwzOZZeL
N9IbqKqhDBRiKNBPTQ6ooLNDtgShyodAy29DmKbbAZjvaVTorHaxf5GhF9sWoMidgxPQI4XpE9Ds
2+ymZSP8IVjEIhT/dRUDppABdJ0e0AfVZie81OxuIdptsAmj/dGDy/Nlcf50kygPqMHYgysE24lN
SjEFaN0POXQrZA+Mut1RSGO2JuXxQ2MncQ3RCXTWLKiPrB7DC4wgh4pgBi+XBfuZEExsMKIBuPoF
RNjhdTm25EDGJDrPynLK5eDIHSNjsOlSI/YtDDJ2rZvSJ63wSAg0YzFPhkdFqnC0c94wWFS8Krjz
3gRTXoIz/Nj7S3Sp/VRc+Y4h7QfzCcLLyYOk1jaeiEEim9t92/TJJ9JQgDhiLM8Wj6Riw1jcHi0o
+98UyvFzFRl9o2JvgbRmyOap8Joee3qcGVn0YiaXqNiHfdMlCQqAQJzawCqsLgUEve5aKH+Jukqn
ZTlE4wTWGM/SQ7c4eTTQQkIox9IzMS7sotZ9uo/LuXtu+jGh22bIxg9xScYdtJXNS0Y6zooB+pej
p3tgSXUrH5Np+Nzho7dyFHFbZMSFbTGB7/zkD3FtEAQm7wjVHnJZSK1VMVY92cS102cBs7zwRb3F
G+fbpgu/GA89Ta4HwPg47hVk9LK0F0mmxXMS9PPJQRO8STPsgWMVQYZCLNvEaaOuA5hZPNeyQcwe
W+waCAKyQX9yjpOxIQ/K1wCgv1Cchh3nftwv1UvlQUuoOPQ5WNiqR5mkvJeRVv3FQobwkhuiH7yS
zc+x5OmnUmegzfQ9ZFubxXcpwbZnuzbpCiAi/cGjsT2FYZ2VoL7NH6wK+KXfdOPGS+c2yNFNEzkY
x0GBLKq8BBk52UBHCVQjHNmRCEDkuCu1oHNZ+xegQrebtjHYM0RobVe0WlOK7BLCxTyox+UQMKNO
gewGvVFxKBDOrCvv0gh2LcVCQn0k2YJtJAA6hHnZZog+k/PuOagRO4ic8N6wKewjkLpOg+P6CyRF
DhVG1W56r8MoyJR/ZmB6tyui5F+sKpkeYl25HKgfsUdLwujJCwfvJaTanDOIDu9J7+oiEPjYBRSQ
hwBq0DzURH5msChBOulnBSxKHpAYs61i1M+rZryl0WMJtXBuHcIraxkmVffok97P/dS7TealgYND
7wo0z3ax82gue2WLuPG7fEFysknQKYdOXUL4iRo776NYFNnCn5s2rPrCQ52c60oJbJXlIVy8cKep
+aZclO1Ry8fFKMNs14ANB3IUPYVTR4qAz0HeEb1Ly6wsYOGBngbDdPbrJTizpNtrFzy5AR9cCZ3u
QzvCb6Wz7T5WfEEjBPIxqCLLi7qfX7zBj/LRdWCkz3N44gB2waCslhOXFmYHEJDn4TJbrGep9xAJ
+M+NQgcWNT52HSRCp1iLeDtlfNx1Rk3nvlrq8yZY9g0tkc0j4SpQVFMQQpYrQyEZquKFHgg0g4Xf
zSlKk2EDHUGFDUKw6yWYfHBh6mGXKhyqJT2xHTzh9gHlIu/G7LOEwGgn7UDP1ADswJX+sTbTjY68
J07jnWAg4kBucdl306nzxk+mc1e6YScl6MMg2QVCLgCjlqszKt0LGi6PcE28TcJ+D+sZMFzq9inz
udm7BiBlorLngPhT4WSpN5kXkAfYdcutL8LnJQuQWHklgnwVHlsK2VkW+rtaD2dLlZgcfglfujkD
i6EDqp0TDxVBabT+4CL3ZZn5kdY63I1Jy01hM1t+8IepdJBups0plsOcW2tzLni0D9wWhgEfl3mZ
DnBfOifjg5/O+n5MIVitJn6XRGV1SEzWFHKc9UcvlOl2MbM6zKhhzrWW3kEu9brMrX8iEU8+QlbX
7zmEH+kG/gLyyEcKeNTUazmRZNWyFyZACs1lE+cuoO5czcSTu6pbbtFqy76CeWC9kze0AHTyBsp8
fx/OoYnOVNpNUw0jh3m5bkNocgsRjk39BOcjagBcBEwdy05hRqNfNcgcqGZcK+jY2mAXTGUl8gb5
0AHkpMS7VFolaB57oh5zLwNoSieDkrPJIIrTIfuUlg17gZsBFiCuihYDYSkKEWgQoBWHewHKohLT
XoMnxVrgTGtPwwrNPukSBQLzRtQYIoSEj7vlEuoQlMAjsxdeTFAl88TbQk1J/UvQ3vi8VZlF2aET
hCUDNlfRB2t1EvBl/la70FzV1AbnftA4EE1kc6oawz5BbguQu4yT4DaADHNLCVqdwLtm/1kIQ8mF
qua15M2UgGCADNOHsZ+ROrQe9fcQ2Msjcnt8tIeuLUT2KNA3xJZuB/I76itD1WfaduGGS6R/eVwN
10S6ognm/tgPZQ0+hpDHsJmwkU4RO0UVASgwochPdQKMYO3UvF4PJDZvawWV8EaI0LNp2nmPkxi7
j68/kqVdeOtTlP0iqbN9Qog7hFEzPE2dQg22yBAoQRqZK+OQ9ngoNtHrcT29yxoMJpcVyX204Xev
QPHQLmijQIQCKSpw47bjg59zXmV7L8MtdiBBnqhT/Z6CbfBBcIUH4DU+EXHE3UwAXq4Jb4OPcAPD
W+/BJjkyaAmPElSr62ZBvguJjX9wjXYXy2CtKhYfzwXzL3Y/EJR941wNoiC2HvdI1Va6nG4TuZkb
ZpqcO6AiAC8RDHSA6gQMoo2IZzIeGzjkdJj/vvPOM1EOTwD/+N5vaiCKqTvLpJzCPGgzBUhmZAp8
t9IJmBcYE5+jx+xfksCQMxiXoEPmCMAr5prT67zzeO92c403EDnVPraydTfoxVKUSYu33l81sBfQ
YvC4Hsqsm1avY9JqdNkCfIl3tVwK+EycKEDKIg4GdxH2Qb8XKxQ36d6BRcgg5W4N+IKCw1whxgxQ
sY/Pzub1A9ua3kEE4UGKMqeboRXA85Mh3SwgzH3sfPxK08fymPTrd4XCaAV0wYSFCMOC0+Zj7jiZ
kc1oPP9jFZC43jQKOlo+Yd5XHtLrIAHOunkFngIvZC8ODqlnc43ZFDl8aL144glQYh9tsJ3PD2Bh
BOdZYNhprph4YhV4e5ZVWDpehSUMFh16k0axExsC8dSgZ3/MxsUDo3Sa4ReWy5YFtygO8IR9SAF/
sbJskAFDyL/Peh6eo26RH1S2Dm/nt81JCwzTPInw1jTgBb4u2HBqqq8dqM5PcG3BpRdIRE9QprOj
AuTa5Tr1picHnVgJT4obNeL3MsmbMwTfZ1Dx5qIKOEoPNXzp/TQrMjTz9tMs2Qk6kH4PIScW+4IV
CDpPBsSih85WzmpbCmovIkDgF0M3s0/SEEsKR11w1pZhcNVHlJ1IG+HOFSofsukRDvdgPwL8QFs0
3ZB1FpgB0BwZCCAFGI3NRZMq1IQm05glifOfS78entCK9ESBXizWtJCEbQSq052Gz8GnLMZIlbT0
7h0KgpeEDXjgTK1zUPoWM48M7MRLsPyQB1h38OCssoFEA2VfSqsZHBTUyQUKjOUj9EvL52VO0YWa
kJDDEQ+bzLZCWoGdcajH82Ca+8vKKH3PfZN+HeaYvXCxZKeZVK0Frwc7U8zNuLMksWWe9ZgBczay
TzXMPvp8kpFkm0QA4N60A0yOvsPP/5/ocG+Hb//3f30RKICkvf1WctH/y013NV0M15bXv2m2v9Ac
3p1g/BfV4fX3fhAdKIWpJLQS6I+CEQROEjpbf7lKouWFA3pwUhmJoQ/8N89hdZUEVR1TfKU/oBvw
g+QQ4DDaKIT1HtrWCezioV34F5PjDV0FDpp/0ySOQNr4CWJfrxisXAqQLGBsh57Qe4g9ADM8MA35
BoOgVcwTDvEqs/kuKCZED81T7Eky7frRTjbeICYRpLKeYFg+vVwNAES4NMkJBjbIMJrM68eDybp2
umhJN3g2Fw1KtGeCgAI2vEdpi6ShRPM2+JYgeurbtlqS9ilFkca+gE4JEW5J+cqLB412wq3EA5Hd
VYVa1PSQQhPZDLkwpOsQTu2IW0ZuAxw37CL4/3jTDLTyH5EFcFwFWlHoRdC1cYZRf99wTYKOa8gG
0m+Q9QATP6gubuNDG8+TTIDZl/Ckgjh8aFE5+YyHbPfTjPqbd7SSXd68I7SyI7AVQJOJ8KZwM2/b
IK6O0on6lH+tg2bVqioBlneVZxl8P+sd+hQlkm5ZqRK6Ky/23NBfQ+e9is+wM1ITnRQK5anJBbh/
8MRB12XE935/k2tz9q9WTZxAJRNB0ghb3FVLiWn59h6XCg2qSkbeV/RwZz/clC4pk3HXprECkLgq
wennhkAM9Qedw9tG6ut1YwhUQAYDsQ3U0HfXBU4hEuFF6Vf45bQTzeGM1E4fqxgFcZmbmmt+1TNI
umHOU4kQleDvH/ttL3m9PMiooPdBJIPyEmvo7WOXZOaev1TRVw9cH0AExEAo9oSF5KmjcDxpL7kH
fvZF1IxW30Ho6rsqnyreYlB+fydv+4O4ExQc8J8l6UqkQi/w3UAocDNrCy3LF5a5nsi9GAcw6rYe
66bM7sHkWfBWfn/JXx8eakOKw+FAuVqd9991aaFigluC9eXXmBqs8p1FhRQ0OwLe1BRvecpi+llq
jPqYT3D4op8FNk2ZbWcu/MH8YSIE7yIZBgBSEawSLFRwLqP3+oYyc3CaHZT3jKMmk847QMW6Lohu
EdUkChR1sVtbFJPFjrsA2MddEe5X+q4baG2L3oOrFxytqk7CRQtGIuFtN/N+ev79mK3x9Od1AlIZ
WBQrvQF8CqyWtZ38UwdeG5bCysItzyAYSEwC9BJ8DJa/GDjngHUQzd7dAAbxumiUEetffCj1Px2s
ALwD0Leh3AMzNEZoe3sb6Qh9np2oeO5bsnqP1IheDoaH1ofhw1nECOL+VGrZPP2Qg8qhk6ufk1ev
IrCxQrRdI/+rTKrnrp3PAFUP6Mz8friC93NsFZevFAl0f/GGwdh4e6NLZPoh6130PME7DDpyWLUN
rb4eneJDX5jRrnpeKB5eLeksCEd2kzbOenfwXWBH6IhadIQ753x7BuunHhLIHnwDaEw1gXXSLe2y
0nUF+G+rlVoIB+SgP/no++FTG6D6kJr94YHeUtkRqSDYhAEpEB7w6Qgm69sHwszsxxnd3s8JEaRG
H8mHcnuEFkyvZsQQg7+6MNrv0bPVIAGiNFvDyQDYF1F/MSqi404DcPzjgo7fR3EI/pCMgBG38uwR
SN5NiwaeDB2rxPB5kFhF4zaamjS+CIMqggfIpFc543fnnK5arE1QlEkDAAsB39DbcnQMCEsHsPhR
ehrS/hRQFKbJ8t1jqNFkfT1iilZLsO9WSIOs4c/mWtqg7ITmct20OEYfL0j0GargHMYZsDZJuwVU
8zwitcVfk/NXt4qBTNFrK2Z9d81SciQY4+vls7RcbR9TsaxKYIHkAXfOvX7NDdRAOhgIo7IEcz6b
ZTDfxZFw6lzKhsm8hVVR2BUAk6EQgUDOlJ/6tGfx4+zPq5FBAu4/jNlgGYQU5fdz430Ix+gnMNSC
YcNKh/1FuR4x25dBNrSfXdDBNDpfQj8ZVl+pWrTHSI8GgeL3V3wfjUAGgit5gH0bZ0hmv1xxkugO
my4yn9ByWyejgZoN4W/t6mPzpvNI6GeYBzpMQhNqNaG5j8CCefr721jT2TdRESwekHmxccGJEtTI
X+iYqwMMkK3usQMHXcFcT8D0+psYq9Ulr2qmPthKlgh+PUN6gTg1VESUMJ1U4SxyUGZMO+cqLEfg
CSm9W+AsnFq4lgawOVApKGXFSNwCRe4Chwe4a8cM0qQY1l3rYodmc74VILmlEVpPUFJg5cNdKrqC
nwK8QfOokbCB+RO55V1cA68FCpJwfWo8LeRS7/bOhsLWxYxT8jDrHjjtlkgJh51wduu8jZFkxYcq
MAumLTgVq+63VK+ZLewj1ikdgSoQsju2QEwCi6uROwjP+RBCGLOtRzfBhWls52F1uSG2wapjBkKR
KA8sZCOPMglWY5U/vMR3kW0VTcNYIERUwxv8VQcPXUkHS9o+fEhVFWFtgVOx3oDyotWS8/s6Dn1/
dYgCirUuccTKNaTIYcRGA0wDaXywkPWfYBYCl2/0QuDfyQ0cEcf8u7MlBFb4KV5F6yPasqPTrvES
Ge0GcJWjqbDYL/C4f3i0d1nmqoVeyeABlooPTu17OQf0XEHSamEfohIqhAbmj6urroPlnfii/LRB
w8UqMbpHAOjr/th5YnXTgpxzNUh0HQ0gH88iT5sHZKmrI4tJ6gizL5phYPXSc2ji5j3cM1fh/qQR
Ng8cugaENWiw1yjIFfPxFWqsAEPRlTHss5RKVv04aeHSCG/fLFztTb+PzxoK1wPR/13YXn/PUf4z
ORsO4dBoh9i/CJjZGVjJ7zauwLiYWjp693OXCESH7+ltCJfnuSlQWVZl/6ew8G47Wi8ZQxES+tiW
cMLW+8JrdXVDn3RJ7icdYIYoqxQmFPZ+jE9cD7EgW2bAVwQi3oI3KQ/tDFXrU4egh1EyEhrL64RO
Kat3TMXwFkcVEs63EsdGYQfoPCx8tfTYqH68tnI0PYYSXs2r2QVW0fo6SsiJMPRezQP8ldk6m299
AVt/vicN2CuPcBtc69TfjzZsNN7GRDz8ugkgSICFjyzofWWDdHDySn+x91VlKVg/SjcRzC2Mz+pL
GrpY2u1YSTqkOeR4f7ld+q2OFgirfzG6HGHDXH7xeesfDNMxBXHj790u4xk0fLf5s8OlL4Ns0/cS
Zon1ovQfHC7RKK/BpnjjbQnKljZop/1nU0tZYSqCSvBqZzlOQ03fWFkaKkL+qOO2ZBBYq/cmljiP
wjS/ta8sYYhU+dvvlpUWCrjGe/jVqxI7RqK/Eknpv10qBzjKV9PN/8iYUitjwBtqzRTUh39gSbkE
USrjCxeJGVPaBXIaqhtwIBX86vs+HobkqDPGoTLrydKM5baGqxeUW4awkvMdizujyS3rYeCGtltc
lekOc4VG4HTPzl+P6ZhSmHbnpRdT+BlUTLraHg2c2Cq+N7zDblM0mYkRYCFk1nCh9zQl09EY8N1Y
YeD6CHxBD8i6slzZKF3oFSyFEvylvv+jxzk0kDmoFTEu58QUj89Oj1k4n2qKNll4AKEPrN7C1qTR
yX7p6wD8ABLP677oE3iKz+dlRLCpPC3MUjSqa1JlpLyCC6UZkuuaebVpd0kToeV9bAAqp/MVrSO4
K+djlq2YRCIVqZpHmP4zz53FMezayi34BQjZF4jaY0XO4BMvk/Y84CMP2uu6NnXKtqZGIIAbNsfZ
p7JAyFpvyc6whg23fllZPoIAChfxdNMrGFH0H8My7HE9aDCy7P+xdx7NdSPpmv4vs0cFgIRdzAY4
ht6TTXGDECUVEj6R8Pj180BH1SPTVxU1d3MX04tiNHV4ACTSfOY1z/Ta2jbW5MGMrB2gTeiNANoA
NgAzdVNClqhtwy2md2TH08dKIi3pHdDe2EZMlDRRQnBVsjce68rftnwH+i/t8HCiqWvu15p449iH
eoO7qdOjyt5dGb4230iCnCXd5h5RSosks7ay7fVYKEPZ7r8QHd7GuXaQzkTIYjA0r8Koi0A6X9qW
hKY96Cwj0oqnwEK5PM4C6aLJtwLra4eXPq+HDJOZzJBrc5TD6ljzdQBYmFvJeNNqffSYWVxB8E/t
O5qR2wRDL2J78+5i8LsyrLahGUcoLRlHLMBT7mFEkJRn/PY8WgvRvlNwg5QYu7NqvMfCdZJQxM4U
UgCKlC8txuLb7EnWLuQrfZhb/FuCkCs/2oFZAz31FOOCf9n8aVBRhSMj6PQaj9+G2jh9/K9BPn2O
SoGNqp0NLcuP4WvJ8b3IPJXpI12bhYdu7XXmIqktkNF4JAFPmzByTy+qWceeqUbmPej0HDL8kriR
Vchx8W6BuDaMEg4VJR+xFTU2HVPmSMYwKpDQ4HWnFYILrFE/Ndv38DSCCKc4POG3Z5J2Ro4WK4RK
J+sMYd9NxMQ8vdrT9PCSomR8PAcJMDwufFQJdDx7i2SepifdEulIj18uTWv68hmYuTP0qBNIsQ3v
aSKtwzJwlzzk9i1Wpjuug8CLYHZ1vdxu/TSgxgpgTcdNKRoHpD5gETqFK07PszqmW0XL3E/ZJsZ5
Feb4DT3i3MP7zUbfbt8tL62ZPp1LxMrD65FgF6weuTVfaI/bD2dMgRfB7je35QAfehumegBwMT0P
ZYoV0qFOA74XVKiVirOiW3yrR83y61zJ8i7s/eO3IQ/zkfbxfs4QDJ/Q650bLp6rDJXC42i1q2c+
E7nlwbjDHAC9rBh9KWBLsZvLhpSpL9EIPy8pGFCy4TXJ4dxv0m05D6hJ87tiGbw8OKAbac/LhaD/
DAK3dxr6qeBMnbJCHb1DrPEc3g+KNxGt4o4fBI1ueVO1wDJv0CaniOaak0WpqKWWX96MRZ9QFJh0
ztUtmTbjiweWliwgWdZt7k8hW3l+mEWLZUAUaAnG5C8HhNmok7ADfoSG8vzBhOPNfgPysUHM8Vs5
Oe9LqVHDkyicqE+4d2CmBJ5SMhxH8XXNtA263bx2+sbJ+oKWeDP1z62YJDSN/vToc5h2DJFQ81rw
RAW6XC5+RabFLtdrZxs+a1bbrKFetU3xU/00QG2MEbAGe3vePkO8xog0E5zPtxmlUCNCy4G6cujY
RR2iGJ8tXnUtlKX5BDCELYcdXbRzH78VWZDcLzVCyHWrE/s8TVpEziJULrfSW0JaTtWwdZ2Cemli
FaS+gCZwZIj7ksKEe1kV3raegNpnFOEBnfZslfQhF848iGYhw0yutw0emqtbqQBsUUEtPi/RhXMv
gRHxlB8mwrPEuJiSTuvsJhT5VqRsBo67a79Aqqu/R4KyWpL9nOTGIg9oRbolqPzGQIogQjU18N6c
VFik5ByGXw02DGflqby62o6Nyk226aZtbTH5TiOZ9w2VaJGZsKkuptWtEv++WIfJeNQE01QVVtWG
3hv7LfPLmNTKCOToa2zTSKFY2B5IL7cqVZkRrxJZh1UzqTcvXGRrvTv0S8sbz2vVkhwAuHVA86bM
yudkz4kmSvxDSurfRhyUlq9fqEjSXX4y0zZP0zhxFyHnh8kntmk/h2MG3+NDhwuJNo+6GMYqjA17
7YqX1Rlsp4lQ4iLhQEPUaiD8IHoTDtbALK/y0I6BUi6GP0b+RGdq3n17ktO73ISXGB7EkjZp5uTr
dlOW47b/gTradhOi/23xwtzfPlF/rd4nub39DsqCwSeWdNk+CLXD5RNk7ltvA/UkxVJOZ9EnN2u/
WGqfs1C3VRlW2798m7Lon7MToXG2/dOpHr5tp0YaIwSuhR9ZtjaDu0H66dREk1lTPXcWDF/s803K
gz9KjXUrB3b0ifjhEJb15y1oW+MR8AEvmLrlduc4YPGn3y7k6pAjDQgAL/uUsdVZvvpA9Wo1OPfF
acMqToXGFsQnswG4/1aEhCWnHWdXpVXb4H7ReoPxOGQuEhtRP9HFGy8yO93COJBsXMOHpsBtDV8X
HLwVzhE0hodtkSt7azPu6mne5qSfrHaRRa7s6grPjBxiWXI4DQh14G3TK8AL871OZxn5pbRF6Qd/
U/j6KaGnlsP+wAxGuxEq5S9lZdnTQ6BebT/KpvG4az9FIPpRTw3bbGs42wpCQXtbXWPWbvf+N9nd
j7nddnlva5xs4lz/SUNkmBtj6nxKVaetMacGzF0gTc9K+v2lfio0sZogUJlci5IV//W20tt3DYcp
wOwvIZT8a46YWKw0casSx7mFRLvN7hAeEz8G/P2YJChQ88q+bY6/v5cfy3wbNRdONyIPaG/gh0hL
88d7gV6J4BVL7zGkq+a9ZS6Obe2h66Bp7teG0PnvxvnXC8IhpHAAQBSACzqdP16wwK4Kyr2ZPLRz
zUGRggHrz/0FAWjKml9X9u8f8Cf5ke0JN4N2bCiQKIAu+3Mhcy5zJ6370nv4tmNMEl25zaFOLK57
mJ0uGA+5SlZ9P0xiyXcVCG6WudBsDUa3It/zN1U568eZzh2RSqE3S2sU6WFKdD8VGhechyZ/Ee1D
eVpU+Hxsa3wGDMq+nqFlwCuQzrCwMkPB4UBoYcjtRnL4WMMK75LM/uAiPe6a0czWssRs9S0fZ30k
1k22CPLJeDr1s9Rpm/39sP78GnlxjomIHR0TNAmQZvzpNXqy7UEEjzeyK7adaf0aCKnOrYf7xQgG
5+qfX89FgMLc/ud5P9NP/ZloBBbmcPPt2JtT2eaR2bCzNhEyquk/Kq3B5oYiiIc8CwOpSecXSSEx
JVSixyy/OR1LBMnb2/ALDAD3NbQ0Hvn3D7j1cf5vF5L6LEpKTNQNlELblv//44BOyzpnenWLM8yG
NGQmv6p88eZpFszfLcFfL8WrQyUKHQIyfVQ1f7xUhVPXAgY4PTuFIpCTtqbmbLcVP37/VNaPFWi+
HYQGAiA2o0gewM7647Vqs5cJDprhJzOnTP1tWdke8pkEjqLa0skpGOsKxLWjbT/y4cpwFGKbYnVx
L+rZf84nk03wb+7rBBH5bsCpYTIEqI1jccHWFvzcxjRN+kUYfXZHvaIG2e1td95QEgOU36H5s1tr
Gu0xDE1qviEsmJUsFmZa2lvVJVEE0CAAxIWC4HllO9REzDssgdK0OVuIWdzmJpkzoOa4F9i0wj50
CC+Qnuncdup2X5XDavcQN0ycKDbpHEqAGBFYjfDuwlOfsfBIksRtUldWO8O3lGMIlGcYvQyEu5kD
ITkjAfKzaldCvGaKfAucfIM/kxvBbpuiG2eKQ8z7ur2eUqDi62hOsrI5UkhZt/BkGtGKNc4aeEjl
TW0PDDehnzf4N6IrtyDTOO3MMJqo90QmGL4Vwk7XVwhJ1DhG1pAMlY+PFUJTp1JMy3GOD9QpwPoa
2dHxmxjfFWw4m5ffjlS8fBO3F3uvgoZLVgXZznhh0kXJ0ricAU5nR/oMZV4+C8LxUNx4Sx866jz3
TFjIF0AZwbbiQPU1PwxRyRLtThZDRTmYypBP9yPKsS6Ak2YMTTrBemgFqCb7LmxD5U/7tPUct31y
l3Bcmyf6IFunjdjUtL2bpu+mxnsCBOw5KUQJBIfhMurWsvK4sgiG/1xIibvgwvXmyX6z3HnpgxvK
eYm6R9s/L+x9XneGSYbOhgbzVPeSHv++xirCw9tptlf0RSBSYo8TEzIinojzC3jYK0DrGJ8BFUVU
giw/DDT92kya3dFBVW1698yqWOQuwf4QrbDKrytIalSEjCFC3GdrBX7bI1v69Kl3FVScJ+hkyhLA
KdH91/iPgvwWvy51vx2Gp6lRfo1Sa78sSCWxAYVGFMGv9qAE6i5tfG7DRt45mhCIDp84XJrgUW2M
nkOVuakbyTSdHt1lE9lYsik5Zs4ozjJTrOeVnsczKizNg689O55DV974KK2ZceuM+ilhUp9BksKx
h9Un4SGp8jU1M6wiQgvRtgBVjyNJOKUuu8ajS5lvTcFyRK7fu/KmTEHjlZK3a8IEyDGF2OdNNtyu
edmbe2KKfg+9QJTMWK/6JNXwaFuOutSOkV5WI1hkF2ZjDEAmPRubIdzJcArufSVb8AYq+5x1bbIr
JSZei1PXOzcJ24tgtavDguoCLsXKxS6pCJY6dvIawxy+8jwgT3zXczPAcJHI8qGReiwwilijJczd
g8zN5lEh9INHBaWjDvW3Jn2e5jX4WBq4O4ZiqJ6mwM72pt2bFyg+yyxqDENcOZQPD7rv6i9d7if3
FDWB8spehJ8tWlDkWZayHkY7l9lBLUDzLaDwD93oUAhhK9h1y4xrSbfx2N1qCuLEDxMZvGawSJdz
kBHDp852cmvfYE5C+pVVcoET6wZfgt71q52RGPqiwrED/pnV5/fzKIrNL6i5dLveauMkkM1HM+/U
1ew75mXnWdsMTRC8Izcap4tZD/O16RfjOXZRxkVWCAlJhd3vszVNiOCtK1YepPPK+DCpdvrS4kUC
38FaP0LdaGyQDgpY47p2zFxZKuhVVqMxRFqnYr7A8KVNI9NS2c1i+WzEpHrxiNSzuED6p1QXem71
wVaDfemW1RxRgX5xp+UTsOLkBiXYIRq7od9R8jSzKJ2r0YfS0GA/6Pf1jZKO/rComVjRpO0OvXEo
wGYUsZ+lcNmMQTgf6Zg3kbBLEO4UMCKY8v09TlzFPdzjHh2Kvk+fW7m0r3pWlR21mGrGiYWeCfao
ZkknOKAWyMKb5Ro7czDdhTaUsrhex/xjXqk1ovlUvdRNtlH9R+s+xHXrXIHqjiGZJRdOVjsfu8Cb
r3L6EGOkKARz0aSHy2y0ZMpDerUBq7OotIrwozYItnZYthBHuXnXok/qFQc2eqhyaFn4Z73VyDvw
Q2BOJqmfbWzZjiNuJ8dcjd5HJPWfJ/L35xWthODYKlTh8rZKvywMyFGiMj/sCU+Xxx4AfoLld0sn
GUYhjItxPPfCQh1b4mMrSqFCP0O7Dd/FrMRTrpPmfVzH9cvABN+NfmNfOwAeYDR49q6d2/6RuNeI
3KkerwzdFW+r2dRHUcKFjGvK3DcSDj9n2cyOZOZZQJ0KaugZ+jYQL7s6PxbuoJ/BnKHakEMrs8xa
HHJPdB+oF7Z3YS31mbWU4WNV6fUy7fJ2P/tsuaTnVXZTO2Z/oQdnuqu7RD9pZIg+iWJkc7DbBary
UrF4qLXdWqIfLmftT+fZNIuGelJQH+GsOzvSdpCflGPC8xUbz6skkfp+tQP5HFDS+QDZuX/iwE+x
edT+9WoZPdgqLzuUYeJe0Xm3BEY6YbkLkEGF9ghG7rCmRnNX0Bq4w19HtTGIFfOgEe37oPrBSUn6
1/VKh85wCYCqoGpRNU+pWMOKPbua98IvgjOLXiTU6NW5DcZU0DHQxmcjscHGXS2us2ZhvFQzMfjO
Hyi1B1eFK0YoRyZyJPCMy1AlV5Oh0juqP+WNAav7pez1R/4mpQCdWS9dRQSTD35+M4c5sFBXWdlF
2MCyH4xkmGK8RsxrIEjDc2aPY3uUdomlc4i14KWTNDo4hCZUBHg4gYIP0EHrH+nDQ2ZdK9QQ1z4c
o0okWF8a4BAuF7R7GWvPnHp91SIDXR4sJNOm89ppq1sxO8Y9QlCZirEkxnlPhko/5Gk2Vnta0Yu8
rLKiyaAM1S5IzSSxjKM/dt36sAS1HuRxCz3MHdSOpmwKRq2ZcPIqqBVorGV9IpfYrYZkvKaKk3ex
GKwUWesVZgouY94VMMLE2sFBgJTRUyDoX3C1XQPNPqJV7yKHbqY1cKfNAcu/cO3ZrPOnVSyJDfdu
brHmvrDZ7MzzwKFTcWxxGdU7OXbu8BgauGSBDErLEKFQI0nRZICaPz9miPx6kS2d8r5ZLGM9TiTA
m5tga5tXSHLOdWxr+gvXfsl2il9sixMEFbeLHEfu2MMY66I3cDfNb8vF8MJVMPyws6sd9aOq2NBj
ynar27538qCHMJp78Nqwzm1YD8HatfFgLXa1d6yhlFeFpGscVTXlZ6hgkNIjUS00pPwBU7MaDdsG
QqI7XRcZ5VtIOBm06xQW9w6vD+lTqsu1dV6kWtEmHSBfRPZEV97r7f7GgLrrx1WeOF3kOwWqfAu1
xBcM9PTnMSQ0EQgj2MemSRCaT3EfGeyYEE5COAEzAEQOXRTpPSyGA3UpbodgyfC0o+HCBxqYSXP2
iU2oDby9VCUk5rS15hDqNcQ3uVfwx1z32jJGb3jG/bBKzvI2cD6m4/i2rjJ9TqV6S0OcgzGlmqrH
CcwJhpQJcqwcHiabhIe+eeCvl+VilzdaZMMB360wVq1aVeQDH1XQZd3qEbENb6e1hxQnfH3217Gv
PvVpAgOvKemopXDR6XwGkJjnbmoRLxlm5y7spHj0ATZpTJypQTEfmDAROL3ps9Wo4l6hDxDsO/Ti
r7qmbh6HtuvT/TAj2oM+K969kVHN4Tl2eC2EqLY8FG3iPkJ2s/ZhLxsMal3j2i5m59JWNFObtKOp
jhoA1tZ2Mn6sB384rrMNMdr0OYR3Zji23V5ZXnMDrnECUqmnJAq7yZxjrGPzGJtFGE4hSuFgWwFq
Ducd5nUznEDDelwTnX1OsIhsjzl9v51mUU7RuhT6hlOewz/zEBbJcuILbiF54NTJDoMfevFQK/mS
Z6n1RkVwPgAmCo+NGVYHX/n5nZGbiFtVnnw16+q5zEGopSRuB99O8g/NZPdN5CLn8EGYib4YbJEg
+wCNNYgzirZQv2weOjWpvEPBjEnCxW1OWnIxTlb2qZDCfyuS1HotLDFd4ceIB6hqm3NBKfuFpoBd
bHvajEp6brbXHn66xK1sjtskdD45xZakLygUcWrPdvfejIGR7UsPiaWIInfjnddunTVxp7MZu8ly
bShi+lMOdb5kH9nMvXL3ulSd/S6l7DEkK7mHKC9RlY0LvhcPdo85IRflnmM2YcO0l1gzamKtIr2o
oNn9S5G1ybhQQphvHLyTxpEgmMYzoy9gU6vcOENJzX7e8AwHax0LFL0XQ9267py/D2OgOB7IPA/w
XUFpNYkrrmgp6ktUmKwy0ikhzdXcDeq9sPs5izvKn2OUjeX8qYfkpo8sSvK0QVFd/TzSTRsjOoUj
2kijuKB4ngLlwseWYN53xy+4tozJofJlf+ks5G/Qdd2k36GjYbh7o63AIiP96770XVl+8NU4x0Un
oH+aRmveDJNvPdL1C0LQSsRwkddPsjxC8Osv2P3qaT+3UkIqnkNCT71CCL4RcrKwM0w2hOCC4pXa
Q5mG+QBShkkUO7KSuVNgtzd6tHiqIs4LgjSM90hj4dwtbWYTU6Obtr7WkCSLWzSbp25HVpEUbGmh
16DOo60hLZejYeKY4Nx6g0iCqLDaTHwsgbMadTwawZwnBxp5xWxeF7LxmjAm254dhQ2DrLoBft1k
ustO0lfb/ClBmTvLrh6XpCpwoEgo6WBFRwKm7vCrADEZzcDPw+GgBwXnG96i06S7iaVCeweWkKh1
NM5tg5ZySqxWn6NlZFR/dm03j+4eiZ+sqvduSw/wMTFtekJHBYCrr3d6cQwzv8sHVfAeHAMYF6KJ
A7LUdJXg8DbWl8oI4f5r1eX1gqSPnPEU0a4tH09FZENtjRDkT7aSrW0ls7oM0ZUmEwbHsPVnWIcr
wvNOYs7eEbz3ynprLZQBPgxqkpsHREABziCzTfLJ44hgO+5fUEgQLcohBJTzjZkjJufEQ9oNbYGD
E5riI10UN2/yd4Ezx1jtXETMlhr5GR4P0aEG9AdCBG4nquRR9K7K8KwFQJuJC3MY2qUBH5X1xDjk
Dml7UCrI2Y8N5BYKzH2vbUBmhO4qZMdcwowgKnCOWe9Xy6KoDo9UeLMYqNdQTtD369nJSvjfIIFC
ageI1lythH4BXPLSw+0WQ8JQQQp32tDZ+8sqnCP9yOpFBUP5bID6QSengRQXOQNrZw8Kpvps1mjk
0j0ypS72jdeFcofaFmJk0YoO7j1EpmH5iv6/CLN0vHNB7Z5Rn87QoU1EXNjecJ1b6G/slahwRh5D
GtQw2R7zcJ7885YQzkcfUC1ONNdTUR91b4KunAOF3BfQ7uKzWk10TBINRzryOEdR6xDr8tAhgTkT
IBjlngiUDDHJlesesQztq11SBfO7sSbzoiIrnVrrISiywt3B4a0/aTQ1ddTlI6lBvRq4Cpg6t+Se
cEKjYCDdYvycIhFDxYWI2q7jtZDpAf7YmBiHarACQEN2i3pNYjpNs3cWszuzkFn/gGa8Q8ESqYu0
iSkoZi4Zqr90N1XgmcPONt2hfwWSgQ1NpBU21zFYkxZPF8jc4J0obt2kZN5V5LTE4fDDB2eOJlH4
e7/wygsj7Rog9gNeByoYb1QFpMReBvj4tRvSKjN6eYRPwYvx59SIxBy0Z60q2zxGa8d5XwFSMDeS
8H4wzE1kDCUez1JQl3nZOydMgnCPH8r0xQBURfEQHuyVwTbcvZFcTvLezyu9RV0orJ0RwXgXGnHm
7J0tEsMFgVD9QzOJ5Br4Zvo51RYjH0zrDIwuwY63WHEVjxQU2mf8o4e7SZeSR4BeR9farxp2U7+C
RFG44YNF+dDfhXkznUO+dbLdBGbnX5NAZjl2i845q508j5GOcB/bJIXFbtfmq6c7Kwp98JEShjrM
gW5dInhZy40FSS3b2UM3QjYra4D7KJOF43nqaVBzXb0CU00h6XO7ITI2qOq1KsbieMGXB/UcPzIF
hEcsOAWGiEQ+CVWYXvm4eIsUIZIIibPuWgxquEptC7a46abKPwDQUE/T7PegofuapwSl4L85WiK/
VRGA37bGFvF2gRPUETH1kkVekYTAZIo2kzsO9BxEGOWSuxVVpS5aPaUQEhoB/u2EWWX7FdFXKhQu
MD/gLJXaoVr259TJem8nHZomvbt88Nktxsu5rzUaJu0YPHSuRl+tN1y3JSHIqAJVdnMtysS+DGRZ
+MCXUHuPtJWEl1hY2e9LmRUXMyJbd2AIkabJAvsjbJ2hpv+B62ycuV2uYx8PjWU3TEveRaUO+mQ/
yCwo2X+1KC9zy17cQ+9N7ouRSDXfULkqsIh1mmqJSlVZH7IQJEZUARC5wTi6MzfruoWkILRhW7TI
wVb7ysrlE54ZekK5hvMZexdvJ4VuUZSkY3Y7iYkytLCb5CYoK/Hagv5IIxxbPoiual513zSRzGpq
j4hmAOBKR6Z8qT+kxmSmxFYzPrZEHtd6gHbUUXd5q9PBONc5i3oHb96/Re2juejdFg6K9jFs0FRH
jMQMXqgYZz7TIPXekYIT+9kxu4dRL/Z50TW9Hef4Cm/RmlkB6akp8fhdF5x1QtbeDgd7AqcqC+cj
RlBj+QCLN9tpils7zVRHXUe4w57wxbqsl0aCWZysV5ks82uY9FakusGE0ukW+yoo0RoB87hzXKd/
Dgj3jxh3We8NyPhXkz9xIwOJFgBgxitcoOB60x84qrFn1QXDR4DT/Z0azAXKfN+YFutgvQtToyCi
sZD94zxAumkIOrELEOegimZcTa2t/5VT7NgFM4lK2yAVEc3Sal6MoHQecykcFAGp6p8rVVu06ECA
FkJ8Wgaq/xpVLOpB+p0DqqjGHb35ZPFfyWibSj1op2sc97bPZcsu3+HfCmZKt/CyAS/MS44oFIQL
JZpbZwHisxwnGw6JvRMNDjry3MTrNF/PAZgv/XOSzZP7ya1xoj7Lm6DqnThxtNmjgTW6Di4YLGxQ
NvTawG3koZV55g5AoLUSNgYm2lq68LQ5nw/LTBUz8uzZPaDBMQVvXl33bCqtKsq5ZB9zpenuiPPA
T+wM5JJSgDYO2C9g0oTxoL0WONosGuD1jgtEVarmi9kai48aNmV9HwyimpYCOaY1SwtQTCpNNnA7
cxDZp2Oap6vZ3o8i6ElhMjF7Wr9goZWglkyDOCDvg8qUzflNnjcd1lbdhDSutTeVGLr2fSjW0UKx
IE9VtsRT4xCSRauS7AxnCfTNPIypWG9P4nipGZZHmc6j3/5rMNLVdiMEIgr+DYy+782XRt+RMF/m
CzZuHiImGNKMh9+3537skNM1BAGCjMuGOaBNDjvzx64hpbKgN2EvfKkatTU0sGfa4BDCrTWN8s6X
zgAkbTSRpIplltOi+5sb+LG9vd0AQAHIu8jc0iWkKfTjDWTuAjcqzfzPxekGqhPypCrCkhlnNPTF
Tp3Sf6Tm8F+5TfxgY/H03/C2+B9oWxFATPpucvwi57D7Un6cPuov3ytAnP7mm5SD72JMgWEFckz+
1t7ygNucpBxQMPoDaQ/I0CeJh43j9pdlRfgHlSNQrUAxXJ9j3P63moMI/nBgd7igDFzEgWgP/xM1
B7ixTJXv+sxoZW8QCTA/RIc0+X9GLhT5KDHqCduzBUzva5/3tWIDQ40wmteqiWdfV/1Btctd2djr
VgYdY9P0w00LGBsh+M55hC6X9Zqgp0yiUhcedExz+jKjzc42hvsUwuF0zNP+rsa4Gjhm+YY+RLAT
A54YdRp22Cqa9J7nkGoRg5idJZWLfi7iDVfz3K83Ze72MDMHcz3zUZJljyTeu2CFFruhobYBkI2m
zJY7I4agL+miYFBX0U8zZjc/TtycHQloL+f+miXnjaH7hzpMnQtgGW+53xqvWVkZT2lbe4S3c30c
Qjvdw0QTkQo6dUsUFuyqubsfg/SzaxQ8JAFyZEn73rGX4hCGhdwhWwz8BSDP0UyLPxWVMWDUiFPt
aowg9+RWbIBtrw7tytXlaN97kHGjzO+vIYGJaLDt+8wKnpJxuCbCqSOJM9fUrvh6YPwdISCJ2h4l
DP5TXTVLdeUE6hUbajterX6+KJb0LfQogbXNGJVC3KPN+9YiVR/5TfOIpuL6oQDyvFOYFu4wcxwQ
q0GMBjP1mCn4NItkn/hUPAlXtlugI+/y1ZSPxdFfffNWFIZx6MeieUy7sHxBg8N5sWYEr0RdIsWL
cjXx+qao2vdtJE2y6lXd0Zhe2b2Nix546sfGsfSTCvuRWIfcPUbIFilPm+R9cs+SYA2iwO3bW04e
/eoUwZPXZQ19Kp0drW6hMZSQa6zYAJ2FSK9RBA+ey1UZYBrF9EzinF448Kv82E+76t4Ok+GTYYL6
jWmWifueUv1NlbWSorYtUdjEdnfdl7J+FIZFe0HXGo2lRjx0ZR8eIH+BPBbSoxftoe2YjdlO4h1M
xW1uw6NuhSqQu7RoDWULkQOdcagHIyVC25qHS0xX++EwacN99sH9XjqVZ745PDjNTSrVVZYT87uM
ZXOwAk2DVsyLeTktaPufN7npRq6b9wu6Ve6KuYimEPznEvrTNZpwRBhp7RT70s+ERjMLSd8qt07Q
k3+00f939vAfDoP/6sT4H7jRU5wG/PNveuMvGz2Ug0Z//Nx8v9Gf/ubbRk8jgZ1eBCGH8smC6N8b
vWWGf7DNAqaECBqyrXNef9vpHesPMKWoTHkABIAdfqfbIxABQjwmBPsIxtjnS/7JTv+VH/zdRo8D
QBBgjhCii4BMEKCnH2MGdNGVCX3JuCQLavPwgF5QsAyvegydWl/kZuXTuC3CAD/SI8JgXuZeibCs
gKFUSJn4OBc1i6NYaOTjhbiuDSpw7Njk9psoFiAInXXHocj7OTkWQeZm2ZWbTiN56MpvsUMFPM+1
ninDsLOlUTpUwyyvcCcmo6LhGPhGJANjiulO0Jq4ABYlaBCLqcwWUq1kND/Ytd5o/l5Pj+QR0vJm
ZB046eTfBxLB0PA2y/r9REkBUEaFtmcVu0NN374cNCzpCOXFZOP2NS0i11/nwv9fNSexq4+fq6ze
ZV2vs0/99ytg49oSm/zXy+bli66a+j/9zV/xkfUHuREns2AdeKwdwq2/4iPxh7OBY4EAQsHCLYMr
/bVsiKqszUjH9llSjvCJncC09fJ//y/H/gPgHF4pDtI2WEQ4/0juagvlv1s19ga3Zs1wh1zE+YVQ
HFjjAGU7QMckoAZZSRlwzHNifzcm/4Epva29764CdBlwpYVcVCAIwYgVf1ybyQCHAYhNcjbgMIyc
O0lLFMxJ81b3yIEimi3OkRsv9A7VCfXh99fe3tcvF8fgBkkehu1XvCWeVugTF0GIdgU2uJAdu2k3
zth3Va5ZPFAjaT6m8BIgVtWZ2FG9yr7M8Jnqvac9sSs3t6ZlyKHtj0EZi9ZoLzBUkbfYSmwyMSXS
//2i1b5DCvh66PzkofLKaff/8BCA3EILTR+XifTTCJra2aq4awjscLYpdOCCUBmVc5750wK5yKR1
AbtH7I2KwMcyN1pNiPQeohCoBPZUOe682p7vGhL6yBzX7BiGEnXJoCjPZ8RHDgHdsSdUvfrDUq8o
FuJhkh1//ww/JnXu10lAOgDyGlSG7/3s8ANRCtsRxGjPMqGmnTbXMpop1qAxmP/5+ytxsP3yxkEP
cwxgRIVdy0+D5Y7ArpTFlUaBy8PSt7w8L2gvdC/ae6qEf6fJ89Mi+vpk+GTSSmSK22Baf5zettVR
eDBKrpdm+p4dharhkIb/DIO9XYUsxoE1CFnCFj8LZISa7aKcjOBM21N2DBg1JcIMCl/w9Pvh+ypx
99NydQHrszFt+8Ivm0KecmpPzMEzm47g+ep3NggN5gytj2m3VBsz15IetqZNXzwsoxtcKfRq0ES3
kgeJsOglCU57rxeanWhHux06+5uD+miJ9SwF5nPRlPVyzJibz2Pq14jzr6ZjUB+ZVg1S7f+wd2bb
cSPXtv0i1EDfPN5Etkwy2YqNXmKQlAQgAn0TaL7+TKiq7JLPOK7rd7942K6imKQyA7H3WmsuvslU
u/bOwoF37Gy/exn9JTv++x/yd/zVLz8lhXM8Qb0A4ojPrWbdgvwlByJskbOKb6fjCHgCggRbbxLQ
3cmAvbGvFNhW36l+THlrbD2FAMubVx7zQuIJsOp+zxINnVtlI0tpRGSKPMwXixjPxYtm92swFsWL
1/g7TC/2oxUVDdIq5qG49UX+ZJsKN+vCM6mntvgLqxZ7W3LdPqhkbxFR/8pxpo5+73m3yUBDPXyw
6szTJT0WtbB3DjxAsshsgSsvIzBku9ahc6rwqRWePElDFtvSalL2Y4n4hLvqx0WnkpNbL/q2RjBu
Nuhx7nURNlRvC9/b1Rpp1HfpM/IHv4IIZOGkVm2l0GXLOG9KgtBkwG7Bic3fwE93XIdSkKSqdw6e
cFk+Sz9lWFO1vzWCxb33Usd8qoeueAmSlIHRSunGVWY0zzFJUGqYqQd3NlWZTq9BWKptUNjtkVLx
/CRnOV0vhO9ufcpJtn2YEWR0imy8Hfqy+QDD7b1j2dwZ2JjiVKjvhjLCG6PMja2bZMTWAyyShc+r
9q1mp+zoRMgMW5KoBbhyunYJzrYGQ3V5MGt5vf4+txXo0ZhmZ2MDA7zbWIXz5qU4UdwpNU+JAqyI
2Xf+YuSqh+UL6vdiYZrK1z0iQXeeLzHSv3NAwQtPWOCc91b43Z3k91SeQPeDjifE9aRcTMBICa3O
1WZoHOe9atpqr1Ig7U49hcUGyav9gqgxYG2fRv5qJuoQpyo5jvNAkYtzbwt6fzjb9KnHJrWZqdQJ
SXna35yWv/MWUel+bvObTHhpbIxabXWSD9tBqHaTFv0Qt6Z5VdsSm2biurRtTMljKalYS/yvrEfN
I1hA80FYC7pi61MDoN7tAs/t2KJAGNKPnntA2nunba3rYBrGq9JTJPD1MsWF6SSbQTbY/bQp0MmN
lCMKX5lVlNhIZMXiEib9gX1/SVVOKN6MOp15MZPYp7ZyKaHB0rGBBKd5c+kx2PIYUvssCX1qicYs
2xKZsA9t1xlnb6mqawxBJjlBb36H8m7eUwAUhBuK06lqQZVnrYEKyjHVWc15ni33lJZTfrRIfB4D
ZvWDb8yVqaizsiFC72zm5g30vmaz4LZgqSoRK7WbvEphDd+I4M2vjm7HK4x3+qR01G90UrvXrWlg
o+yViD1h6tOA2eLWmKFxDjmuJ8yBMuisU5lFwdql0tCYU5gJ7H9jmb642iz3jmmzMldJvXPzyo3l
POC+YXF0sPymvAZZ020QL9bRhP8JUUBRLuFPzVVUsxzyq4FdqB92eBtMSsiknn/onsTehXR8vhU1
l4IFft2mrTC10OsSbrOEJ4e14FawzaHemXq0d/zE7VWAeWs34kve2ilguKU3u5cFrsWtzQf1Mmdm
Q/xBQM0kfVDp74QXx21EpchxlrL9TJE9936VBc8pjgJQG4H1ZJjcL/KqTm+VorGU1D57iQo5xk8i
yav7STAaGDp3cLjVQ564zauUjtoqE/9bZnAvNLx6plzEck6j26h9nUTDM7mA/NQgfn37ifMmXcbZ
0/JDNjXXLz+nNGqJWMzMs1PjBYGqHWDFOdDNGFix71AEJDHS7qJW85OrLL3F1jhuvcGxd02/2Ds0
nOR2CWrRbVDf+Ro7yruXhGUlLl+HV6IGdHSte34kw0fo6p1gSei1kt7Ogfh6a3EwxPDOUXh6ezmS
FaFSJBjwB5O/jGvh01HPLHmlAfxtLCedf3AH1s8Z0v7OqezmSs6IDuzaXftgmUVzEKXhnTH7Gw8z
3yDdYijgeiGChpc9p97XUXhodcJP+wfgaPw3lQwPrWk32xb0w6sZAnRXFjOvbqpDJ1lyEsMwnbM3
mYe+4VCw2sG5aKdx93jup1OBcyDWuUz3FR0Nu6ocnizBon/seyKqavR2QWbSl1Xi+ESe1wf8NXN6
4NcfqM/WDZv0uu2KRvNu9voNNKFh3gCZNretY2O3jdh+Ykef5i7B9mG76YX8Bnj208/H+38H1r8Z
WFlKOFy8/++B9fJdv38jjfcXMPPvX/LnmseiaZpLH4PaH3v7f8yr1npl/3NAZRlkBkRWfRtypxWs
mMo/BlSH2ZVtELcrLsRUwRI6+w94zCyLfr3Nm5hb12/DvZopemXi/XpPS3vkMnR05yYQXfA8j653
mh3LaDfegug6p0XTcF+s2JhHjbWprEbvqDfvdkhw+WGwu+aa03mwX710UQDx8zY9NyQn3Nium4mm
4dadn3FR6NdeFe22TygjTPGoTnGksWJvajSD7QQvWB/Q2a2Hwemqt1ILfbu0tNSj3JWICWppg4U1
Tjvus8IlRsgDmRNDaXrq6rk/+BEvEUqfpAsTMyQkfGN2pjs01MDfs7Mdk2PkWsuwXQXLDznk9Nnl
s1LfmsBoaHPzdLEZx2K6FYJQ3Hqx42cvcKJgO8THHJyquXXpOKAHoT7gruefOp1X21e0ucy0DeH8
OiUsXQnYFvNkXIW8wApnNw2MoOWKgrtFWFf3kSuTh0UqfdvkQAUljfdbwmq0Ioqu0gc5wnfG/F42
sWQETY6YHKe7NhxUuSUjPvU1XF/7S1/XfbDU21GYVd8cheVlw4HcY+IEhxDiScIQnpmLuZ1QOkrc
mpQYXDhHi9JiltbGiZx7NWAuThrW1BKhEN0FfC4M0ukF2qnbOQ9alTDn2VSymvMyQdeBajS7O9J9
WQvup0raYl+HNa4PDF6OTxuOQYH1rbBmY69FZXVjTGrGsfllDviYrjvToJAQW7dPeMXsRkucbeAg
Ytu4nV7fOMFypL+J/I/xk6FJ5w6Qxau+H4bavFhzIXu21lxQ9LgUGzXaY2e9JiK17eVtylaP+Ld+
bPqCMhI8Obm4/++BV/ZZP//Ngcd6bF0n/d8H3inPcZdk3V+PvD++6I8jLwx+Q+tGZma5YqFgrvuC
P1Z0kfUbvjmfgRvxcF1ss7375wmISMkpyWILoZxw9D9PQDbbYKtItXJgraKj/Z+cgBgOfj0BUeHt
wInW5DrGLgcGwa8nYOZnLjU4XXo1NVaQbca6QkaRs3+uOR06MgmWu11NbI+1apgzexJfIjZ16E3b
pEOAO7YYuEUcVrl/tTD5iV2uqxXcYprTPZ+Owj1Yku3xvQJ2RdMMi35CFQ7+7xmPASlEu9PX+ci8
uGHdNdibgRnIXbv2fDBFfF42HaaV02ItvbspZRXt6DN32p0GeZLGztrk2XWi1tjCjOYjknPwyfyo
Ge4oHMNZwQobN38PqzL0bG+Lb9C1ryO7T7ddVPg3o0uJTaEH9Cvb2HOlZtTgkmTi3Pat7LGmq/6e
Sa2/gOgqHgppTOUOkr6RxjJcY0ilZyaYlWT9kHu1Pqy2xJ1FGoTyTj+6sus2O1tpeJgym8EwrbJq
75XMzKS/FL/M0VbWdvJEs3f7wH7JIyKY6FP5o2VPPs0o7tdEz7irqxn03+I4d4MtKaJATMDba9+l
Po4ir/SBPc2Zv5lwYN45gQF8phwfPHMkqpJT7bKppyD99GkSPrhB5cRtUKqzVRT457nwY2oC9A5c
OEtuOpKSlzEtEYD7YRmuzXHX2BWJ57otfkgoUHut3HnfeVkYJ23QPbA3+PR4bGwtYYnYN5hy/I7/
SL3lJXIN0qVBUcZ17l3pEVx1gCfsUbYcsc4UTWeHpO5d1uF+ocP9Q9pO+u5V/rhdkumcrwZm4lzo
0bZwN2jQxr2upuIxb1URlyrvLvQBpXHPbyQWkaKJURIRmdQQ01/VfVHTIjZuZ09MGCSx68lj6ePx
Sg0gw1tTi+RpQTYpNjnR3SGWZRXxxzJxYKyprbOTNubVbA7fcv59FiVkawJd0vA0T4LmLkwr91ww
NZ3lQgoeJstycQ2nB+2tjYOCZ3VYaAF8IFBok+0Y+mvmUPc8E5xB4Hb3Fm/7m2pyljfd4rfcGf3a
aSZRWWtX5ajxXBq2DdPNYZAi2RvNcPahWMHP9W+07poA6yCLE3BQeARosjmiJhPU4ams6eDD7DcI
8KT+0j8bZHhT0k1hNpt7QeBKR9Oma8rXeRzkHV67W4MCIGumdCjK3QerMfNdGdafXR0Ep0JWzxCD
UIEwjBYE+Pcqs6mZKzKClgBU43L9m5q/EWiiJsLqa3aT5os7RFj55kgc61EbNyOy304MdP5K033j
MOxu7bqY9kaHVTNXCVcuDMPPro9+NTHVbgvRmsRm2ZFJ4yoQVDnR8/CmA9HshqBoD7D/7ZPsrqCS
X/cFVjemK5x4JPhEl2FzishauQW+A0n+fayzvSIyjsFQdg/4KfL7OvSSk4aEQ7meck4wTab7YsqX
Q9kre1vXdUsR2+TfuK2+ghU0nrCxC0WoqxvvRxfzOI/5owEs+TK6VlryAYOsOJqsOww3j7aN1dry
jri3U1yDuLkUdPNUDfRU31+iJ+ng8XZtLhhpmIm72QmzW+A87wAl3RM+RNYEmfXu15oBB6BK/7Vr
+ZFXBXJLdNo+J3lZ7E3yWNvaTHKEdUqNcxKzdzPHLt6HVbKrkL5jdp9flwF3uRacz3rgPZjN0/w1
mieKUQvG7semnR5L0wd3jGh4WxWpywAZ5UN9l3jCOrFKh6FQg6mtN7mn6dJZZHXCyi9obIS7sq2I
iD9QVfyjrswxTuzJ2o9pmA8bxCUEUcNng1STLSKl72YolmAVBg+SAHZ5g/QIQ3xo94StGQ35iJc1
6OHhmf6dznKPsy5/BjHSgWeL0XwqQ7KVSl05gI1L2SDf0jteDRu2P+FRDaFcrie39e8nHtiPtPPw
EVEjb71T22vvtQObd5UuBdtFOg69j553fxZbcPXSmKk6cDejXwcPTW6QpBaW2V5VthleNTPm8D6S
JYnNpj+R40huYbrlj5D58RDDkQkOqRK8caNlTN/q0O12rDuLo5Ul6TtahQlfImwxNidz74LSbK2M
6Fod+JtlHMRJ1yGfD0drYhbTYtzXHO0/sOYTdQKQPN70BBPvZvAd5jbw56ndLBYdaxvJTmFizl2G
F+z4zXvTmtkbz+Sk3IzFcNM5S3ErgG39oCyDulgums4DoGT9Yqh8uRRmcMJulX/nZu5/88rIyzZZ
irufPIDOd0nkZvRuapJgE6ZZ7g/zdsb/SxeT4Le4kTINnwc9e9csC/JvBKokFWq4cOAC19l4LxrX
f+Y5Eu2IACb7YZ5t8l0Ba4/YUkDzTqSXpk+VZZHLYZSI5wiHzt2E24R35Zwad5n0O2qanKJ9k7NQ
FyevE0y/MIUDNiZM8xExjW9u36gH4gSPeZePYOyXUpyUpQgtKja3a2VYc7s0TkMx99jBJ6cdWNAq
DZD/piZy9UY8fPxOqL35Grqu3peGJFVp0GwZbaaGmsGWXfkd2yYqrAjVG5+uOXe3c1sSQXKMkERB
MNftMYB69jVKphLCwyIGagMoo93KTDYzvvVCvlDjxTY0rJz+QbqrZ96YnObi93V+4jOXSYZIkyLx
2Z2aFU4Z7ZygNd9E1At3V2bgo7aWNrzDkLvZAzEP84AvPyAMPeAdIzYhMYClMgSZpot47Vm/nse+
ubJAbuFEcxlhNVGCHNLcJiD8GZN/oCLexCjuSxtzVVpGLovM+t4aun7beV50jV1nKDaBqJhMA1mf
uoD6702Rl+0b7ZR9sMmSobNiepmrV0W9R7nr3Wgmt46p4LvPBepGmGO9dWz/w03S6EuQlsU7acFq
76Sr7ZojXhSst1VlxLRHciLC1zARG83gJlrc4Kv22vxYMyYn1Md7awWqMzsfwchs3ZPsfCaNiFk/
LJzJ3TQtK13qFCHCAapjr4ZfIjxKVl9kQwSLoslOrXeCATbmf4+Apiv6ey/qyXlIgP9vw8IFcpeY
48B7yezAbJSB9Y3NbUN4s6CL7AotTLxmUV9+mSFhd3sHXeE8dKxHtcRMv11aArDwfNRJJurOXIbs
tSmDSzLrbZXSqEyGD7PWQCoEwMm920dEzwKwI8jC1EwietiIEdwNQ+hchwbnCMFT1sMf7HVtTHVV
TVOyS95kTQCiY1mGY1GC12XmIcqT5NKxCNyN9iJONqb2A0yrfrvUTo5LzRyuLSPd+UNbfE+lja0W
DGnw3Ze0I250Rzeewg3yJfEC8eG7ldhrdBNQsG60dHHdusNNak/YtbhmdTRmeORTszaRLoxuV36r
zUiXm3b9j9pIc44WZ7ypRJO+5GLKnzKiRQcz86iosMRw3dZIKrzB/fCsWiiDickdsRgTaBuFQd1V
2wzHMIswvJR2ol5hlFnICmLUrM4zj+hBXdv+rhHLclaGVV+N2B6u+QlzCD1Z9imWrIdU0vdoWA35
u8gpT02e0Oynlpd6nkY2kbbVvidOE9yR3jO+W8Bn/7sW/H2R93dTsomP9t8Myf8vf/94L35ZC6L/
8iV/jsjub1z64PyvXlqMHP8sbDNCDLsBWzuQXTarOtT9f4zIPzeBARZLtHjXxxz8lxHZ/M22WTIC
NWF3TleS9Z+MyP8qwPOnrJg5FpT26hj+V8FfWlyAOsc1jjQ3upJWcqoHh8jt/kYY/1cHw/ptsCyv
KwI8LOw2f53DF6trZ71o4wiXznpSpGhw+ZrhbcEVuvgby8y/ehj4XpTOIL/bDkBGUIW/fi/+LmQX
aUccZ6uKbk2/1TfY72CpLHRe1n6R/R0BzbH+94/HlsHHes16hIpOk13HXwXxSXUe+4VWHLO5FQgJ
TdVfw3dJoGdArPDI7ozRM1tjx96bA6ksEpe0XR18ItnlofGSIfa0dik4nvCO1Bxhx6iasADMUWt+
lPDVIEF00YHoWHRA6c8OhT/bGK2nkiu8VdznKo8OOf7lL1bvl1c00dR72rqyi8BZenET6WFcTcr0
MDckerKkg/ffr35YcK/f4SUtz6ly22dEkBtzmLPdGORlPMDiOC6cjzcu9o0wTqUz3NvdUPzA1l3d
Ls4ov9hmJhHaRL73KHcna8UzgebP8WhWDKPN0tiHUJuokzRu7KyUcHjeO905sPrqQiKQRQrpmncz
T4xj7q9p/9YYj81MrIQLYCR8dsR29dmFCMn+UkyQYxaq0M1mZDnZhu7e7Oz2LVNGNKrtlDKzN3j5
RqDAbxH7kLm7Tsta7oMy4JE4Ct7nsZlSGLYxnaL8GNqgfpPA1F8kq4mHiABJGvOcjL5J7N0c6BG7
BJJvc0VPrMymfatDrnFwG9MPleahRwW8m9+aOclwPABJdR3QQHCeCQA/h/NC94vI2i3MAN57kr36
xiXBfgvP9yGdMjNGo54fUvT6XceV/I0mDL2vJrPfYxk2vM1U+cW3tijSQ1qmn3Mr620CifScROFA
QnTx0mLX8cvBE5DfNHmxvLiObdw7NGhdmwiVHQK4pYAfaNPYqkwKps4KvCsP4ZPAuXLUY9ntnDlT
16ZMhm9J5/cfypplvlsS5m+m9iy64lfQbVPhfzZ9Ho8k5i/lWgdLzeI306EL1VfumWEci4JKvkQd
8ayGZtODUdM+zoZ8Ipc2ljC2XTOmTYB7Wt2fJQMsoWz0ghi3hnwHNCn4l4OvjhicLYnvGXCN3zyI
Mbev/bS7o3R1tDaYWF3e2nx62HZo1uUYXaSlv09FYOy91uhv6E5ZPvq1R5e/We+jBnN0y04GuuTS
9w/4qI0YbNgDJOFsN3jLKx33zsVesCLY89Jd8F9w24j88bEsoyFOrEjv58K9L0fMGI6o7GOmsNq7
mx78xvxZ+hkLLVzxpJb8AQYctoYQj8BmIae7VUmhGIrtYVbxnDf0fYdjPk+nPDKpF4xT1uXmRhjk
lJ5VNzIqwDEcujHhF1E122HWnXxyWxkmPVq8nBD2n4K5T3eR1QXJql+28FEEFMmNx+J9bZIty8Oo
Qeu9ToZLGwNoUhsQQojGv81yYw73neyyhgtO0YPmVuOSIAV4a29Dnenk4jfwYTYVssJ4lwBSCEk5
+E2XniNhaNhLULm9N7sGrwO+shTcvShFiexnCfvZ2zeg0YJvAbMrbfQ9xQJED+iaax9VAQqQXF/U
qTdkafUY6SI7tGbJMVwVAQ4dkw1NIGZjhSHbYt6Mg+9cwTSk3nZcNAoR8kN08HoHSIItaLedJu9o
FwarzUnNhDiLJbKe7LRK8Hw06/8dCF88zvMwfvp2iWRPdzNbCWJ8pyoHSLcZXNL4iqnjVHdmeUXW
Ltr1xbCUcYGdmA97OFbnxnW5+wY6oEXd7yrsjBkYAIIKcdmZRBoApRGrFCL6CoiniJveKB+XjkaV
jVcaA9lWPRb3k+PW311kmGteSJbsFdzpcz0z521By+fprp3H6gREK7rNvcx/zwuStBQ0aHqNuqC4
N0YVAOACW1/G1DXxzzyjL34AN8qfHRMFKVfSp1+FQM5jUqTgyjq0RovDQ/kDn9t8+1+t5P9LK8HI
/m9vgRTHVeWvt8CfX/KnNrz6/F3To4okcCjcWi8lfwglFrIxtZ++ibfjD8njT6HECdCD+SpiY8FP
MYTX8KdUTKUvVEti/7+LL+F/cglEEeaC8hdHH65hj9eF39M2eT3/izVcYLPqJuWP1G5QJ9/4BMt7
hmIEQr8yz1WtQ3rsZBP0y3BQ9EoU5gv8RXKaqqyL7sku3B4D4hqJtHd5K9t6lHx0aMULHzOf/LpP
SaIsM2uI63ECSEM4B3Qqx+x8lMY4IjgQJbYLfSIEVnSMugt5bTTRMp9lyUcp43EWhXWJIC2nKy5V
2jzJjFpvdpeCrWNTA5z0X41Vah0rHcBGmVj5erK+lgWOkkJOfCo8T9lPqc82Jc5Sjq1NVIyEhWn7
inYjg9PIh3zh0ubn/vSwAPV4N2ub86DsO31DvyewEzvtOZFaPWQLfqPEzA/lpPMDdtwcz3BUZSe/
SJrgEpHrkXE3mzwQDQN/lr9q2f1PWdtYGyHTVeuuV9Vb/hTAYZ/wB4MJQBinpVzf2p4o3/pVNx9/
SujVqqaniKQEJH6K7N2qt3er8i69Bg1+VePFUgV+3CZNPZ2mai0XF63HDwpABB2fitWGAh8rP+AN
bUFaKb3zkxrtv7NatrmVtQIp4YviRE+Zh7GsnPzVOoDwNF3b/UgkL5Nu07NzbwGEat7qWyrZZvO+
8dXO5ggsDk6fo5VU3gTn7OdCpZPS4H4LlnBDA2xbbc2BJDGUpeIIDD7dwmgawr09jiMJDVnFsHV1
sp9t/H8rU6f2WAjk449AZOb7AuZ7rzw+jfv1crWDbD+/F/j07X3UFmySqql+tEhtnZn+89cKE9EG
g5k1xrWR9HR6EUnZ2m1wi5bfbgc7FTsoanTQECm2eNNYk6V3SZJTja6BNaVBG91OXoNXTbRDPJCM
vkqxLgSbyinUI01h60IjHbgMSaM6wSO3T30Bb5L+bvGVTwM0Q1qHog9RaHajc0dU7pD0jf0k8mw4
jW0R7MEYBRQws91/hHzwaY6esdVzuGxpd0Xq4BOQnaoADzsgxIki+sQPrWuM8u6VSr3wbR0qDrpL
fbHxOnIvJMgQ5juejzjyRfME47O9NKG5fOR9IbbshOdn8pXFUSw8mGPDMFld1AYMAF0b7ACrqbw0
HjVFm76SMtvYGkXU6zCUWqmovvhJ029GIypPQOiSl56LJxSKXuQPyq3tuMPIetB9cegrIMRtIFwe
364ysbU2Qzz3kxPtq5LlLycLmtr5Jztm8Pr6ti0ECTvfzL+XlppPzDtETFdUtp7miGBl/ynNzN1S
C4P7gLXjcW1CAi1lv0/j/EIXh4dslkTTlm1Y0Kpt4wA1Xp0YTVoP/t3YgZTj21LFMczt7xPnfy1T
f7cbAXP575+K6r3s3rtfDAQ/v+bP5Uj0GwM6feMR1TE/H37/eCxG7m++hQsAlxQhN7IIbC7+8A8Q
f1v9AxSORmwtfon4OA7pH2tNLqzLBh5n/9FzEYvrr89Fy+JPM6HFB+SqPV7puj75i9O9yRqbt/WA
dpWH0Eo9uPEtrsPDQuvkVZ403pHrOo3P1TjO38AAB9eeciFqhZY1PlTVQBNCVxvveZDDsiJ7d2GR
7zz5fLASnggYdJPODS5sjruHmcj0U9F58HYHnZ2KxLe+VrWgYUcG8ooN0o6W5eaDuUAeJyNskTXk
iGgCb2z5pCzMiDPcyDZjpbIfSTCrK8Ad5VkEDl4up0OC6cubyrOzOMoFrAdZpFeW7gBLZgW9QYVB
ZMc2kuCKgiAAtdhMb6saH1idh9E1nsM1M+xP9v1kDBEMZGXeWLhbb1hfGwQUKqfZk8jKD1ZlJ69W
lEUXy1B31uQPN8K2noD8IKP7EGjKBoYaI3zt/HDmGXhNMTPmW7q0Y7TAHo64xdJeksghAQ/npuWk
PHi5WX8beUZjoWaL22QtD96hUl8aV6LwTTlaAaqrPEZdj+/KHSH0BTOeKMseXiqkSFAo6XjfV9ny
Gc3j/Ap+yrlPgB8fgUm2F9+R073n88shg5LtYQMOZ5BbzUfhDNMWClqwrzUb6MBS/BjJhD6lyvyo
yxEcrnKHb0bksD/2CGRE9Zm++JNLL9luoCER835VIj6Im0LVxckIjRPUGoVfqmJk121zaBrt/cDb
ixlE9hlgTXc80CvG0psG8TtqnBeeboZUVynkCmPnLHI41+4sn5M5i96C1R3NXaiG38foWpOhfIqE
m90sRPpvmP6AkTHnZi9ITN01AmP+6FZufYCnYkebsanMozflgdyoNR++zEF2kyQY4uYggMfIIB88
UBtu8SDrG3zQnaNXcrV5F7W8V6qk90UsFzf/HGg6uAjfz4+gmp3zKgIditqHVBYGqAZU0F3KpPbu
ob4sxymdIZMZ2jnbo7fW2lTJLQVW3ZNcnCiGoJ6fCgPBqRQrVbH0wovd1PZbGVn+TZO46kSXXn2U
Moc8VUAZ3I8uDuK8Hs92Orq8HZv2aJg9TJ+kf0+H0MTyPylrZ9cieG+c8bvXTMUpmXHWFHPhnapG
uPsAz9t2Dkr72XHVJ8bnOomNxLXfCFo8VdpZnrsOX/ViluZ9lfp+CTiG+iXKNeEsRsRoLqm2PCse
aTl6B7Ir74JE4SpysWd+giJJD6Xmi5Ily7+EmVnE2jG4wmhVnGXCX+LoOFwfB/iYIR1ej4HT9R/Y
q3S76ZX11FclasXoX1Vjcyip+oiZ9YuSziCp7h3Lyh88kR99FLIrXyzlCUINNJUaM+DAYfnWV1F2
Cqhr2qPzNltyvLAfy0k+MAK73xf4dyhsMo2XdDVG1p56hXE/fQlKnCm1De+Bv9AAR3yKiaDBO3hn
tNN+zP3mjEqFTyOK9l4vi4PooOHCvsmhu94jzutXQ4yQ4XzHupdm4hxLKzS7OB9NfSlN3X46Pfgv
FlJb0JnBAWTgtNM5KREuX0742gdzU0OiX3LcW8Fc0aU0YzPvKnUgwgHMf569IG715K8kGMqOEjHv
CFJ1jBDVQI4vivSXZJnZbecqAinF3ZhjrsvyTVS35pnbb30zg6zYWZbxKm1k9w1xRGeX5RH7Bb9h
b9WWfpwb2QvLH/OUm7CeuFc2G1uq6iOnx+ssqjS69yCmnbrOm4oNVOP+PusN0jkBIAXmn3cfuvuB
EH94Z3Z+0cc1NMyLDklihKIgz0dAzd/Bh46eI54alwUs/AsLzuy6WPTXCG3uyBNxiaFV6UuXuBlv
pVFed5K4Tj8b0XUxuO1dL0VzI82xeTZElgMmLeoddk2SURHEw8VO653XNc6LGgubjBQ/ZSvCChOt
tL8vQTLcjCh2767TrA8X4jivKZbQLzShYqtn2RXtHRklByiMUPXmhDy2JdI7y2IrAczSI9nRTI/m
wK++xCG1neeebOdkh+dwJfVsp5zspxPIkTcaF/LIcD10VXNYDiQ+hkOJI/akoqX+kg8g+K1a7ihq
Xe4UhuNdrTVb27k3F8hwRumCr532K9TiYunEvoqsRH0dG8IaWCdC4nI8bjM+4ucOW9gR5WWqNqpp
ozfl+9m2KEfzNRes6zmZ0pPo7e1s+97dMkjjsyZ2fFXT9L0HGtvdWlmZnzzXoBPNTbr7fB7DL8kY
ir1lNuZjqjPIg3h3DGC9ho8GHLSXdiZsRRj2E7mU439o+wXE2OQmh8kZre1Ccwt6PWGc0rR1vylx
DFB1VY1egQBaDjDcC5WZ9+v0wLNfyuRp8LiIbOQALzkunai/b5ImP1YpH2lscYFSrBxb2IOBCJsf
EXDhk85Tmw36aFxnsIthPxd3Wpfq2HvDGwBKtuvVyoEL2Vd/qN5/A+P8borhR5AvbzTdP5QWSDEa
F2u+X1OcWtByu7bJnuwmqa/qNAiedK3sZyXH8hNlZHppxf+wdybLcSNZFv2Vtt6jDINjWvQm5gjO
FEmR3MAoSsQMuGNyAF/fB6HKaiWrW9m1r0XKTClREQDcHe/ddwd+cKg8g6WeTvS5JxlzFf1JqlYN
3Z6OGi/wK0otPMewYcxNd5vadSdwlkyTyxEGKWZsYx/cqk5N3nPrRR89cUABPZvmwYG22cw0mCGt
o9rcExop5z20ofoqlcqoXyQHKLVXOGysMcp3CuOT8hQYCKNbndkbijxIgfFUnfom9V/cyVWvph/F
2W00JsWFn7hW84CmMYn2xQyNpFpjPoy5JFHpbvYdD4HWeHRVNLoMMciFZqyDzfZRYbexqQxz2jdh
Xe0Gr/0KOKtXzYiKiHBy9I2x+IrXkz54qSSIFiXZNX9z3IXEkK0xlD6ljbjEVoZxhmnATc0xN3/C
YtQ4UIs8VnNSbBOY/SfeICRPGmlMPgFSyLiypmt6WXXd8DShitGtJal+E+QNnprQQ44njH5vVeOE
U+NSbjmz3ZMN6zQXaXrMox2xVQTv1lF3IKNCrHOYHPuWcSO8VXFXzkm7QZEWH2cRd0diBqJTU9rp
qTMxXLFQ7RFDJC8ZC2CYTezWa++g1cEkEWmqGlKMBNtwi+c/zXVa1FsdCTlirYKWrosktE0e86EH
WmH6Y5d714zMD9Hje7aWucSnGqTHsb5j9eAFX1uzr/z2vRe+yt1H2DdUHOtUFSkJov+GNv8/0Cas
F9DA/5sFvn4r0g/sdtM/oZs/f+oPdBMI03KwVYCvbZ+btX+0cZYt/gaCaeLp81MVQ8P4PzRw00JA
DAF8AWjO4+8/0E37b67DP+jDUD9jn//SjPtTlhM0dGaztoVvnI9gh7ybZXz7SxfHi45sgb4fryvt
hNtB4+gIgEOk8Dr39XDHtG06ZSPn49Y0845SSQyPuWg5ltuwUl9/uXu3P0HV/6j68hbrwK79r/+0
Fs75r1jrOYGM7hWrNpMa2+OO/PptmD3IPEz6gZK2sq7jnJZw1fs1xtTjQJW2GrToX3zQmHTVlEGn
1iprQCkJIPYFk2S/+h52nXnDv5Fg0FoU1uPsGoG1nzw3+gF50xp3v//G9tLlfv7GJMjD42eIw/j+
U+6bSLHY9sKpu3ZGQJWNN87FI4qRwNlRnnFqDfDos03K6wcfVw+Lzyk3nX2JRYGFtXndfef8hFSV
GtLdEKmAFVVXJkwR/cbNobHXWXKLOPBUtiHnDuEe4RMs6wsyzd1xm7aGdwWnZyj3v7+qf34M2MSY
Pg/CY20454v+ZVFA2o+JfYBoXXVR+FTHUAFp6qiRVrLqx1taa1QBkVU8//5jP1EFOBh96g3oAjZr
kV+Wr/XLx7rmGAvZxtV1FczWNaS4/pogKjKwo+Tp95+0cCp+fWrLJwGQYEeI/wHmPp/WmQQanRXo
5nUgTfGmdE3PHHXBZK9ymWzRpRbz2jGnoF5njqvLv1o0n6QXXCgLxXahqkBg4XT49PEYp6So8+Eg
LCf3G+J/9y2Hu1vsiRFvcQgBE59MHv1eF+rcRdf+D5ywSYDHBeBy9JzGRACRkVKR+ZjZO420GQ4H
0/RDGoPcmAbxGWsQd4H83fHm/i9YJJ85Hcv395djg1g7ICiwpj8/KNPr0TK4kXFl9VH5lmIAG8NP
yzuKT3CLKj7pJM2/xUFIZtCsCNfFnDJdUyv7H0i45no9JbGPlWg2/EjRIHwfXOqm0+8fMZmLnx8y
+BeLCAANkyh25yeyi9fQSDZJ51wBy8soRPaPO8kebRlAa8doGqG3Mu+GcnL7Fbb5tEpWBfrfyH2x
4LWw8ct7BAyAuH6h4686K+sjMHW3kqDej+S9BJuIxFhIHQsYjOs3wHCUtdW1XtBiteDGMYNybE/O
cLI9JOWBXJDiHq38LfUWTN6i99U1zlIP3RmU9hZ82konm7NB9PO8MnWQXRYLls2QQpySBd9GIwHU
rc0EN1bWfApssoDhesHFrQUhn7PxXbaq+9KbBvC5LjufianqwV1s+wFDN53vI98AdKdbib6FZyg+
rZTx2i/4vJQtVrfomY+WCovv6SAR64Cx51/SM7w/LEg/Hmxg1gv6b+Evc6MQEW6FbtTOOo8JClBD
gmd0HKj1sEwSytZhpiDDG1ABxgzECncHXjW2XhMqzkit84vnsTQT1HGh/OLirL7vw8ywgb3L+S3w
6mYLWpNhLpMHqCIwh32zl8lHex6CzOeBSHUejozLnMRZJibTeXjSLHMUmDXloWJeQgjrMmZhwMLI
JTuPX/xIMxY/D2XEMp9xzqOahqFNLJbxjV4mOel5qJOdBzzOedgzOv546f0U3fX6LMEjVWQR5CU/
5XmtNkYfz8Ow4Siv3+2/a/n6n9K+Lu/IxsNkXc17YgC7iDy1lBl1Zhf1F9M3nGM2OVh59TyDiGAR
E/EGFv9BsKkiZNmEZecIjrxcxxgWFJ0V3aBbWUSG+eTrRaxShN2l91OKqH8KE3vehTuUOugV6RsX
8SKWXlTXFjTPcledFY6Yxy5yx5GUDQb4GEbhaxsxSSI0MQIJTcJeR0AbfgHBJqIqQNQUl/M6mF1O
zAqpS78uk8Zg/oUBYXvbpgbZw3WcBh8GesjU3Ji13REiF/TBtcvYITpVjt/5brauxlbN06FlvtYQ
uhInPvHR7TArpld4KO2mwisnJJQYVaxdGyPrtU9RXeybVKXGmsdqfzVkOVu4EHqQwfnPNG6I+UDK
hsdH9TUry7A8Ok3YFdsclvT93EOb2DGbsq2LBL0DfCY/YYa5j5pBVl94GTsnHHrtfNdLvsG27op4
3gbWOAOnZJPUV2VADtzWYKs0SAes/tQ4rltscHaM+41P0ihzQh+PlFU1Z878AzpXCH7FFyiZ1ZSJ
OsJFFQccabH/JIRPORsETNFmxloDd2fdyPA2i3Qm1g7hyDOG2hlGdBDKUBHJCAman4S+3FpTMtfH
JLV0vM1DkSwKW2IPFpwZopqKCY0ddUp4AbkbxmuD7/REojv7yL62ZhhRMKoHFEwPE2z6/tqTIWh0
hT/zFTZwvJJiojv5gZAwCGcXpUQcv+DfUyUnNZXFuGu1O6N06+LuQWS2++aOEcb+gcXiJQCevMZt
i80OX56EQnItHZW3ayyOtyk6kZdCayqLLM6GL9gP62+ySZzD4Os42gY5Jmpo+SP+HbeosxGq8GBd
k6HiiLu2c60HqyMpA/WG0QZg2ZMPNmaXWXpoiKIBucfU0r5JDT98qky1LM4sU+3eL1pIU+MkumAN
VY5nk+iKL1ajbrYueIOFT4CVrO6SU7LZBFY4Mrtsw8i+zRrS4e7tAOL8cRSZ7q+6sVuKT/DaWzc3
vHFbAx7pY13PMzQwG2ctAs785eKXr645n/heGKRfC7fiKnoF5LhK8jqf12E+sHVkATBwVzU+W77p
qQpi/owz1e6q5EZZYoKP78jE5HFDMOqvSiPB/x4oQRF3Y2KJu53wRFsODTbTmiviACHsY6mTu6p8
wkI0PAVDmuKTRiwC64IUpTddkWWxGhsYd043mu1FTJmbQWwgH/dLwNti31amda3CWL0I02akkIgk
tU81ziv9RQS3aNhMja8I6SEAGdUQt3WJoJre8yJ3b8e+JZ5AYZ2a47hUxu2B2J/yY5qxSdxCukJZ
Rx8QgCraU9LuIKGGXw0zKnelRqmNZoZjbmp0cp/i0nFBtkrmbly7sclzL7CxW+GWEz41mTHE28Ku
2CazETnhUVRo9n+UHMjTKbBYUlsS21gjmUtQyI7okGHLS0arC4wqsKaIwqJDjZo4iJ38RmWv8NvD
B2OiTMf6o2us73gWoSEqLcsfSH+z+afG0lpC/TSpu0fJYwH0w3h8N9cYeVyNk08oBoK9VeC3B1Fi
zn2Y9RLWmZtWOzM6wsz0qvJGcWl0BE9sE1WVw0U8aZmsA7ctkwcqkfa7SQ4rWlk/bRdjDBQtq1AP
geItMKkvTNms9Nmqwc0QJFKBTY+yIxOMfwyMHZQYv/eTEUn9jdk+ZqyF33rMB0gtvgO1ieZ906s2
3aZoF8g2sbvMuR1BeFCueXIJnJKDiRjOSkjSnKhucD9AUQsYH1TM6DDMLzk72rbYYms7NpuhgHu1
nwMcK1e5GGN/M0WEaazBNTz1lQgA6yFLmGWzHdLwibVetrdVyEh719syzHZBmWCPNPYvNthbYEGb
HPxHl0QqvdFk9AoiA4tguFdRG5KsE7OitzJ1eJo0DnAwUqfLoZk2MnFuSVcrvGM0LrkpiI6M+Cpv
DBzAypaYGrD9su+uCkZ9tJEhxgFtEmBHrEfTRJEo2PcTvHMEhVHiX52r0n+Pw/9iHE67RXn+GySl
rqof71363ne/TsR//tjfoRTfwvmbten5tkNTStP5DyjFd7CvpP82IYOJRW1PR/ILlIJlnw1/5o+x
9x9EMWH+jWE4VuK8ls8Es38JShHiExYgaF1pW00borvvmrSXf26LqEoY2tfpcKir2MLziPCeZK7C
tdt1z5OXfwtMBsUSN8otXXS4hp7YrsZxyjmgcrk2u+AhwDvxZBRdfjWicBmCJe/O8EBDGmdFehUV
SkbtP/UEyRBPNMMVK80NuLODplSFOxkajLA9vMHo7e8k7q8bmFkEgYkg31qKkJ8YvuaKChwjHYif
mJIjMMzy9nkoQqD0tGbP1zb5Rtk3z5Dmpij56zkOVGuIY81RDs2zFSRyPbuDQz6ja2zLyH8ic+Me
t7tvQ8PHe658Lmpgs7iDyEwa9xqQ4Q4pfLuyK67HkyMBk4169qwsXHULjVwbXF7F+5rpJobbaCuP
TRMcMQbvKAG5NQMladyVzgoTkQ87N8aV53Er66BpNyZOGqsCYwEQiviRS+A2mMGxTNt2QyUHScbk
OwxSMDUjVg65O5qxTKACqAugaA/l1Rpt+x1SrW67/CRqvWCVhsRVocNiJDlxCyRhxVu3s+a7uC7u
QnwCtkXLR1IRuheuwNoU+Mze9oov5EhcC/GKecxbavbIXwZtdfUxVYrXoNOQTBjhiKVR0MUrlFzv
UYFankDVh9BkKns2B29NhKNL5AXuAFhr1iYqtiYL2wdiBXP0DsyVUfzPOzljlqUD7p7Dwc4p6R8D
y3g4L5JUTUxshWo30mcdUJDdlUNA+oUZkkJsDVSc/EKW2d2Q8qXiLBdHZq5YHGcIB+u4HE9+iH/X
wEtgY3b8XQiX12lrwR+q8W70F5d6L/JoS3gZYk5GXY5D4zXr+WMMCYRB6RKsCp1+Q2PDs5/5XRa5
IxMoA/O3LiBZaaj5mXKRpVuMl21fzlemasN10zbP5+ddok9eDQwY153meuOEJUN2BI9eMaLp8eI5
mVb8wSZnVYOKU9ewOgOfpVIvewFG1vRYJPzWC4j0svgi7DzGUlgsXvfcLih9DxOdwFYr9onv6+ik
YRRfJQx3cdhqn31iLdeezxMOehZTwG4834xKsim0wV+VefmtRK2yjSh6Tujl3S2icYnAvY1OE2P5
e6J2JL5AmgxPpD40mFLu5tK2t01e47fTCG6pOfAd4qS9CFpj3MfgcpdIWFMKN/zDcgJz1wzdSYrN
KqYWNasMzjR1fZVfBTYblQwhcn8HZiJMd4qtyT5Be5HeDQla9WV7OdmMb5jVLzav0DF7CJAkU8Kr
MEset0jC/BQnZrUfmQZhsbFswxz46/xsjZLLN6Lq0sM8kCOEJVBJFdJlc2/OqxyXrnlXyybcM4DN
t3QG4Q6eZLHRBl735wWwrHC2+F0qZizwJ46xcGB/izmcD+fH3PXkK3cNywiWTrcd8P18k4uO0E24
VIzZGLj1lnGIQofTi6gqRmA8Aiv/gEngQDJg95gGu7l0unBtV1Z0Mpu+uqTrHK/d0d0HOvtm4IeJ
TSMpCVFuL6bw7Ih+No1D7LJPaziUlxNt1c73WGRV6VSXBolyWK9xfJGYBaWLw4G2iapC7MOkINwc
Y5DLyMKNDrGYt/Y7HETo+PHPs9vmqD1yEGgFg82YlibSHxc33SLmUIwtDjfNozP8PNxHvX2XYBa5
ny1MTCni7K0Uw7BGOiQXm7t0rXuLXeTL+oBJN7/4JA+dzyY7xLv3vGlp2gdYGcQyWF1y6zYsicYV
d/a06KkiA7EwGDqvHVTTkxol2ApZuXmNqxPYAbkRnhiRqOYfDKy5NRM74Hyv8Z/GQA+7hdve4rmK
CmhEjF27MQKXI3AZVfuFEd3aDEbxD1TFPojUh/L532Wfbdn0Etd/zhNhFOnOapr3wCSnsTKAiGrl
P5U15W9uJLeG7q99uLwrBw3TaUpHVAsGKm8LDclE6HuObeCqGg3o+3Mxv5KoVw4rHO8EjimB1RpE
jTfZNxtjgA0j8hANkmk/uDFxoW1AIsQViER/SrXJI3RMsIcViZ2i32YmVEocWrrbJBYeGjXGeJCa
GjIO8arJiZuHZtm0W4gHErs/RKQnGfVvhPrV31HTvYvUxI4gdsb8I1COMQNnGTNKWo5/fSCsq97R
tYyhXDVkq61lhmtdmYnB2MS8ijYMf6KrUNezsStwb2mvwdkDHwqpaMtDN82d8TzFYlgniOOKyygJ
nW7VNIXlrdVEtti1O3j2tI3RUBj3VU/5kPjewy+l2O1PXPzXscwnIHWpa4TH6J2i12TS8dmJuAgN
exZo9g5+OjHPnZOPNOfl4lTBQ9/UDsuKXSdSVvrvP/ezWvH8uSQA01QG2MKZn+opsG57CjvZHyx9
PuzYg06af6+0kTPbzz9+/2mfpg8/rxJYG1alRY5k8OnTZh0ToTZX/aGYWCBLJRBi8LCNoTD9vK5/
NwF/0QTYzPSY6fzfXcDVWzMVb9X3X1uAv//QHz0ANoBMHMjxMQXVPi5Y/9MDhBhuISPBfB7XbMvm
+f5Big3pDqg2Api0zE7tRYL8xzTV/1vAMrN8WOeLaT5/9C/YCn5esFRorNTFFN5kauudG4RfBliV
2WdNmeRE7sSWO6N/E9VlPGJIXVqEBscxXp2/3J7/ZWeKP484uN7FLjEwXZtvzjm37NxfPpCZEHKy
2ZsO45g1d7T4w9qDgfgX48BPCpjlU5idQideWL6WbX/aGZ3bmoMi6uyn6TnGmuourxuicDA04ZWr
F0dcrFuFyoz7Vvvj4+8vEr+0f7pMogzI9HDo4/g24UJF/uUy+34K0mHyuwNeY2COo15cYP3EPAxM
hSDI4DU7ZmNDKFLkl8ToRU4EOVamVICt6bhfiCLAVLWOgumqZTTF68gSxSqYdY6WIufv4nsMuu0U
xgLcEWNerdyoXTzumal9UEPm904W5ARuB/MhES5EG0SYp9JzFRFOatpHQ8lIWsYY9lGaIpfBuwpn
P1ON1gOtrLxuNDRFm8C+287BtpWyQL6h3EXqiixn+kjaxTcfJ6enouf935LcTk2BFKaJ0gDWJB7O
UErM+jVJJ/lixSY/qMc0vGzV8vL3vOg+HPyy2wytBB3kVqFfiC2Tn41wOcFFmrBvahV/Kdzn1H4A
BKYuGWGduWquLmsRYmZUxDaWYT5u8zXpwDiv+Bpfqw5L2RYq39XsjMRMLc62DvqSU97b6q4tO7xx
ewh8nsLV/VytWk43PBGNMjyBWntfeDq44raonyrbLdY9bKf3qaZein2ailRX02PSRfULUVU8GSUr
8+BpikJ8P6KTAyILrcZIDxT804fu5fRogmE/TmbTfvXqILiMmBofVdxZD0xt26/ZOQKrruH9lYQD
EjwKD3olSmr1lUepB5e3gHsnMdTVFX69NdS4e+kl4aq3Ynwh7bp5B/gJMbtASU9fZONISXwszD3R
q3fykqfHwOioqNK+ONZU39eTv5jL9xlQZkticoVGCJKuXFIROsIc0Q1R0kMIzO9jytWdh/fMtTB9
d12QW/kjhw0FgRhf6rJYdK+DVb9CexueIhTdVwTK8k9hawKHeyk9R644ZDh/HeXLZjeUe3Nu5wXa
jq0nlpY6RHI55DlLcUiq4YeVp9N+Sm1xEwuexNkzWZDQu0EGg1lWIXvuK27Rb35ByTTqKMs2HQr7
ChuTiHx1M1Lv5EfMV5VOpkdbI1EliTiHLop9spFXHQIfz3pIRao3SUyXdjYrZoxvHnAc5VYvS7RA
CvYDPX6+m8+Nr5p5EsKrp72wWP9ov+QLRVd0KtDCaoM6LUmb8iYOPnA6hw7BHAmbaGZQ9jFp3VfT
ntSzTRTtU2yzNle2kad726yDjRAkpUX+8KPDvOpaZi6LcrSxg0l4UB6hujuIUvIGjqm4CTvt3vRT
ZD1UaStfegR9r0aHdPrczjQ2USJO6U4XmWO4X8YABTNa94DpT6VJ9wDXRSsHxZ8JX5gDgXNxwOXF
sa1b456o4gofnTSbr3QwtV9la+T3U91ZNJ/YrK4tRnanscDP1dNmeuhqFALrMRrTvTumzTvRB0tu
c5n3UOPAdp4tOKaXmTkxUPFsjIQ6z44D+2uQh3irvAz4CnTvadOLl9SqypycdGeuxCHtZqPaUlkx
rZgUps4nDZ9U3Dv5RDwQfsmPVjAt4UA9Vm8WcawbBRVxxzp0zVWHVhI6H1Ti3dBX130dwkpjhVHH
57d4eRt3tVncG25/LfCM5dp9925uXM5Of3Rg38VfIje6Lil6ERywiWLk5MfSzh9bV1jbvoj6bS+m
b2mA/bwY+u941qMBqGICRUVyTGaPwZnVy8u6HPQWGzIE81HcfSe9V23jtCUIV0W7QjfWaZzzEISj
8UG4XRx2ZIyzwyymKyPERprs5ujkZcHJyKVC762INZVhpI7CNgsIzyOxrCbjtDLNhxq/o+IjljMG
ZiRT+vu+FaQLiOp+qvx0y5Q+vMiSWF61XqZ3XsKGVVlpXaRThKQhDKAFTou/t4UI06yMgT4NyT39
XMBwCL9r6WCnNVQ4ZyemDyhglMSYuWl46GPrC3MY2mbQkkurCp1ia3Pv31uptUcfGDLBK2ee4Spm
VHGwZeqTH0eubR01l31rY8mH/fox1qG1oS7wcl5hngKCb9+dWvf72I1553UqDXZDwmsOi59um1V4
CTguiW1Wl7fE1/fJyETKyOAZjq+BC+JBYPV4USFEJJ0hz19IFK79tTd6057c5VSD7gHdhG6QAOcI
pojSUXdUZ8FO9K7jHyXnK2ZUHCK49eUSAA7ZaH0lgM8u9BzNW+zW7KM9SiCNJGFXtZAmcoW1Eytw
6iz3JL1mfJy1kwGBYaERtNVBFxtnMOqT1XjzG1Yc7pHp+vxAgmwdo4gMD+Pshseyj6bbNHfmzRD1
6gTjmzgKu4A14eUk/uk437YwdO78VuQUB5NFE9focmXKYKeModwaYTGvtOtMGxE62bPvxcw7zEnv
RDQhHCGZfqeSol71MTYjlsG7PDX1MU2dETByGDYxrmJPRRBb+yJlxRP8kRyDYYy2IbTPqxp+TopV
nXFfko9+bTH9Pk3obRFFuBiAbpWHfZOAx5pEs38Zjh1jKqFJG18Vi59pKZL8SiJrPMqkRKWZJsQ4
FnPkvPSZT/y672qEK7Yu2otkQs0D4JuZPyR6pmIjfAZPGzMjXmDG8QHGvdHsae7dF130pCLgYZ9d
ii5u30snQyljtWIgfMyqrNh9CQfTPOgkx3ER9U5Liz7CA4AmPHyrM6uGmaCXukCqO4IoF4B1qOpt
gLPBhTEWhFQQC5z5LL8yOTbO0FyGqiWloIEGR+Yu0SMHPNWidp2ltXsz2VF6mDEq+WZjmNeuG0l2
JM8GR8KlRDpb+8Pymw+Z21aYuxKbFFSy+46qCX52rG2imUxCVzDc5hT+qAqgL0mg2b3M/WUP5JQJ
fmTKaHPGf/wkxa0gke7NnKbGvVFLyeWmTrLryZsPNkxG3XVJkZdshDfKb6PsZ7lNXB7SOf9g6qkK
fxZfKkXZlVlT+x2/6wxwE6tH6uQyYrQ74oy3pQz1vow50yyc85Ui53sAB8wSuzjCaaoukVvPB2ES
KwW4yGHcMCaHAmCraJO4LS/3sMS9nyjQ/im1cSeMSyoNHGbldTyfv0Wonh1jCcuJlFoOZTwQP7qM
moTkCMqTUCnrlmOw+g5gXQ8bIwY8QsrGURkvA+EzLDktop7EMjBnTE2enaWMoFqbJQFLMT47Fww0
uP5+0Bvsx6d9TbH1AoMP98BpKX+Zhrz43VgcbZQvKyfG3ygox+kjmGS6x6YVyUqWhjCeNMbkE4bq
9qrGwuyY26G6+30T8ZnoSttg0dsTy4O9PM7Ly/Do1x6iscO8XmImD7FBHkIUchhSDqNBUZlq7oql
opkdVFwDD+a1ncharXTFze47968aGuszoPJziMW0yHexRGJc9efv0tcOodiZ6g4ipfLHrbV3b/wl
LCPuAKAnQUGYhNzZLsaWyY9rRGyt6xzmrn6NSW64N1AenFCbTReVluq574W4GVJ7fNRU3Lu/uHEL
Te4XruT5xuHcxMwN7Shkuk9fNvCD3B8Mpz0YqWMu9nHel0my0Uwi3G+MnlXHq4gFhrOt9ZB3oEAm
76lTXo31W0YYLCN8iqDff6lzy/nnL7VELAkwKdwZxD81vjFGkDYia8gEpQOoFoZOBMjXq8tZG4RH
YNey4Wiet9BQePFEJJQ/Z5LELj+hiJ7EQESbFurkFB6eXpFbf5dpQSAiiv9t2CkiWI2mVivVQaf7
/Td3/5eF6DO8BLygqXZA1D717G5vOBKtTHMYFe80NIWoeVQZTrt6Gjmd0ooQlMTxPwZ7Gg5p4EB3
s+y3IJNfYZBAk3AplwwXK+NelvXV0NjiZSCQ/Sqd0XGYZum82iJPxivCeKvhoiF87xh5QPYm6NYu
HdnQJUfJIQ5T98a00D01Y0m9WpThJQXkvKtGZ7qA4UGamuo1kyBOGFv0xv0QN94Xw/WnD6z7TXcZ
5+FLSHABLY3wqHt1XRz7ngMMNTw1O80yoDiegQCzCJnxDIxLTuJzrT5Ws7qrCrWcKeFStucU9GEJ
bC7M1PsinFxuSfGR17ljBSgzFTWoBeSAu9DwFM9GDK/OtYvXxulz79QVsz9cqkjH3KQUboIxouHb
Av0m5rqXDiO2g+NkvdNAHeuMVmy4ILSMdSTwd1BLNq3vzUV8zJfc2mhe/kdEQR9tzBbjujXuTBYM
CwyB7IvQFO13wPdR8jampm/MBBuOKFpI23EV1tuRQzhB1EQp748WzlLE2yNnJDOO7psjlqHuV1yl
oHxVlrtuXaNu1mXI6OvslRMkQn6bsj7fNWmX7vuB6srEkAhPgo6GIqm8/qlLi1cf9+j1PFryBe8k
J900UzrQVHLvwlwHKY7s3HxeOsZ9k9nO0eLFcZc7Q7qPcmZbMEy64ti5Qf02Tkb9JiaL2tAubChX
+OPsnC5obulEg0uYh8Wq1zT9XlG1Xwnsar+OI+k55shp1C29XZWEi2dHN+i1mItxwEZd97j8xoij
2oyupfKZv0FzuyPkrX86D6HsioBEdwnRMQUdlrTonjdNNfMG6JDlfbUzACVs5+V150OxRwTJadJF
FagzKfIBv8c3naCymT2y6GCw9bH4Q0Rw6h0REXdlUQ62dIcrl4nToUp4JyqpQOXIucPpNVxeoecR
qzsxFSxKWz3ryQ8uLQ3M0sokvIwt2ZxSRK+XXsyNa3iB7tGlues6qIYnhHu093oiNG9BgMKAdrPM
wYfQzYEQ6Gr+CNilMwkTs0Rch8ps9OW3rienWBMXeGMt0/BSJ94aCi0ODcZSOC/fehQhIFZAOlsD
wXd5Bo4ujtayVcflfDdxB99IwJJXV439bmzKzFshbWT+PKQgI8ssLh1NGvhkFOrOhDin13VGKXJ+
F8sqRlUB1jNd5E7AUqXoBddxGKECrHJ1hU9WU4yBDJyl4PK8DDF4ppCIK2Uext6Yrs5xek47qbsz
4lM5LJ8SZ7y1Z4GcqJIuuKis9IB5bbku0Llc9iTC4ewFPMCAitsgFJ0tgCO3fgHy5jSYCL8DENJJ
8tEE83Q1s93QmiFWI9htBAsLGB9uTZzL7pUUSEkpgEP6FEqyvvbHW9UPgHNVxyOOtUkC5cwVoQwl
Nzue2YJ1qIHg4M4C/+UmqUm9UW+JJgDOALjT2wo56ToeS/fGzj33CwWPiYOAN7Rfu6wBEZxFrp5n
RwCUuWRuvMNatLetyYCZSRa4jd0UR2MJpHLwFcFNtbaj0xmpMQLe5wGlRrOuZix/sM0D7FHYgWwd
i48/4zfnl+SYg91WdSKOhmn8MFH2Ui77Bo+vKCmWzolcP5dmCnTJgLA4QnOL7k0ImZcQN5gjQ4W5
DLpWPdcWGBoCVzC1fqmVdekkN4Og08KDteNwN+z2e12E9esYU+w0pgovtc85W2sUqvj4q+bdrJYJ
a5731vYsmEUFB1SRsaeX9aya5RhuiY65YEgHIhmmPjVv3vDjvESni5T41odkQb2pS5a3AA3aqxWw
JMTct997FdVviRXFNz6KRQaDy/rJBQ0AJ9Gq8LgcjHyL47m8DZZk0Zh4lnt8MUGRBK9JD1LPw/nd
wLyzWUJpkhvm9QvuBIg6GK648WPD5VWhwwDaBGUIMzP74TyFD0uGal5NJSxoh9eJl1kP0nOgU/Y8
SBQFxXEqmIrODjNk16aILZdngAOxfGlJppC7Zq4pzrWFRZ6IBzKEKJNlDj5n1oX9cM46jTjHnolH
lS8ExpJXgQvF+gwJDqgfjwGS+xPWk/hGj5SfLacJ5AWjzXd4GrNC6pHipKPZKdnYe9jKoKB1waaY
zKF+JbYCgJq0mCcnjWgVOgpnx4MsZwMub3nZs3jOx+yIIfwe5Gi6aGoRf6Wrn9AL2+XST7QjKFRD
ZlADaPOI8/98QNoKZDG0AzfT5HhLBvZRHjq8tbxB0uMxFJcwNO9HDV5mF2OZHiuGwCctC0DE5ahc
UoshNzj5zRzYOY8SK76BQdrWUSHvB6xrQKfnBnS6QiV1RUK99eAov//h49u57/jqWGHkbFyswikv
CXz71pYNJYdqZ8IcKzZZiuHbje1Xr8PgctfmhTFvBwlbZci5B11Blh06cPVMVYJzcT9OES9ls4bQ
bkN0ghRhcshqRTlBWjwV5DQg+ux54FOQz9glAqmff3vemHD3ecUYVt+8u5p3quSlciRLcLwdbWPa
lQlJvrWu2dApVWXsuxwyg8vKFtKf3dXspvBEvJmODKH+bmzzj17MtbdNWrLpzkCx38pXYdOZ6gb4
dsJzYNhIG0sxgASuWB/9ItOHPhAvcxNjPg2Qs8cIXW5hsfBhed0Hpy7q6p9Sn3+PKv+bvfNarhvJ
suivzAcMKmAyYebxekde8tKKLwjKEN4lPL5+FlSabolSS9H9PFFREaqSRNwLkzh5zt5r/2FUacD9
ZSP0r0eV+8+v4Q+x9t/+xj9sn8aca88/Bk46m7HZP+aUKIT/Mi1AuRhjIP/+c0wp4ODpjA7ncTdE
na+JQd/GlMIg1Z7dl24iVZyNhv/WmBKz6I97OqA9bD/4WLNbWBh/p9h+N1BLDL/ivvHtaxkKbc+e
cqiO+NhpS+CWHCWI2cHMEis/DOzh0ztqDel9NEznS4hE5k44iQV5rIDWYxvDU+Jo0ZFe39CQFuLS
3yhxJ9OfmGqP0BVrGpuLlppoucOg76sHnV21tsAdkVrZMfGimuBDvPzXjhl6FU9k6m6iOsz3mT9a
S4flfZmNRrDKs1TgG3LlBqsD2qnYa28TkJPkEui9f0qtsjzVLeaS0e6qg+mp/jM+hReRNe5n4dU6
ZoPCIZ2Vskllib4UMrP3rPevpJwyHBzccITiQzjXcRoZdeplITZcKO2acA9/gFbRbULmacpfKo9p
mlo6ZWtk3UbWadMuTJRZZy0MzScMnyfRWuXKYK9FRzDULyS2FpemraD1NfoTMEvvYZDDeB7YaqGX
9yioXXvd6SOUzy67FbFW7USrzGsQt2rfuha5S3EE76IjTZjNRXTlaekrr1iMayW5kxLF4bHKkBGl
hdZ9rBPH34++tDZJbhD2gLFnPcWu8cWiLVvRQFXFzjOjL2zVFK3IaHiWBvUqGh0yXMES4gvKUvfF
NNtkLZ045NwUT1mUPVUahwZciC8t7LsPfoOKx7Lo7okkwm9YzsgVpFXdXE530kCs4YFqmQYxg+bC
cj/fkQ9VV9sb18BJwrY8JdPObKuImFQHEAIiU5gBXWdt9c7ChA9vEfCfnRjBRRDxcEP27XT2ezZ1
4SSqU2hBK8H+MEiOYlHMYVXcEmqlxgWzreiOKWt6klk5nsLRtq5Mz4xp2fv9DUY1tcnrevjUgJOh
daET4NMmWvnm1TUxJUEvjG0GjuPE6IB6ROb1qfHdqYB60gef6dFpy7Qs5S40mpzYqLZ0jkbphaSj
NI6O04OCz1YerzFFU54Wk90xT3Tr9tEaQK/S8BvNDa/HaiQVljAAMwg7uvLsAhIto/leZKZ37DKg
TYumZKe6JGVTbbwekXvFhwJrVB6gaNQPAfJZ5glIht6KdqLN6pIXDoDKPimpfbYneuh01WN6tFQe
CwuCtLkgm4NRN4aFjRPr3hOD9WTRKedY+nl0g8Es3KSB1D92qKA2ZmTYn+hRTodpyDo6VV1ob3sF
glkZTf9MB9u60RLfYcAD96NFXhaAmuvHI8MO0Sxd1y8OLia1coXpI1yPrTndOBK511RhTrLtgazq
wTL3NXCZC318RHrsHR9lKIvbKMpDwg/8REPyGdA9Lq1xITPPzXB685Uwlbr6wsQWSwpDT3qO6kYS
uLoYiyegm6h3p4duqBCc9pWxCaXurkKUuwvVCP8qdHN1YzMfMUAJ3kPJti9E5O5Ubk3nviXTphic
A6FkUb+IU3PYEyHS71wKnps4M7W10Rs1EuzSHe8gLJVXcDnNe5PsiJdIN6qVZif41nvV790xCv19
jnT2bogrc+kV9ZLWgX4FmHmt50V/G4hKnca4jJcsnvp13XK5C5lD/cwiwIOU5bCtgetMlfEZe6d9
XYoq3zNgMvdZ3dqLyKiz5ZCX1Flc5C1Ty3DlR+W95pQjxkHTau4mLxy/ZHpJmaQ5I+m6gJthB83u
B5AdGOZMsnAimWwdch5Xkc9CrptTcwQEOjzAtBYbpvLB0ga+faUPubYoyNzdewGFq5947ger0MMd
hrh0SYffWysBdmdFx9L+wEuQytTziF2AmbFAuGEtR1u0b7GvFdigouJSQ0xalrCqiJTTX4MpC9Yo
CZjLYaPZul0N+7hkePSBMXxzUll6qWHHQZqE7kNkNECxNGhuplwWm56G041uRN65DhUjpKZlvCQC
W8HzKrAfW7TXMO12q9YJxRcMuN0asconUCPdMmHNBOyW9CFZ6lI7hZqo6EXL/qkcEF8Ko5wuttt7
q8YqbLBdIc+GZZerSbpszaNkuMrDVmPBAnHCPE+8JGmHGtlBoGf40KcnvTBe+ywQK8apD7C8/aXZ
j+YO9V7JxEnz5V0UGcMKmhPadS+9TLqxp3rQGS5bhr1GJMAFRkDhrZyou+3LJHjSBgl4ts3I6rPz
8CYm3TNfaFXQP+oB3Q6PivoQoNYnpS7xvR3rprasG/1UUytfpqm9aYOINPdUT48tJwySZdvex2wM
Dj5Max4J9qKeQfdjCsI9OeaXBDgzAgFVsMe1/GAp8sAlrNNu2a/gqqytNlvqrn+KkzLZFnbd7n09
BjE96dGqLzNIga3JKCUrIkCf6OvZVFXrAcjTKZCK5bv3+1e23eWWAY99nLra+WQAWvuo4ARe0yy6
rRnH302ueNBHgVCSGe4J8B1uAURQW7d12nUlne4B81R7kHb2Gk9xsw9jJwB6ExXbDuD4riVF0F5g
CaoPkckIWkSBuKBWKG6mil62y5urI+ro1giAqml93hMubHXhwjL87slgLLRLp04S8R7FBzOSG2AZ
1RIvyDmxxeOgQVjT3SxdR7lFYDmSzXuGwuW2bdzqXLoNM/66tDZ65X9xk4AlMAiJNK+9coEDNd3V
RTqdQiH6I5Sx4LnzGLI5dVfQ7kkrZk5yepNVeh+Sn45+P3buIL3KTWMkzZLPN5KbZl11rKprkHIv
fs2eG3FteGYuStIifZvBHk7oHcRDWiX5oYrBRwlNdVsgEh49o8R/Ue04bAUShJdBy+0FzV9vXXRm
t3f6uN0Q/PTSG6wrHrunTdDPRq8gW6dt+MokYKQLyYjAIZLr4HnjwkmClCn9EYCHACDBHP+aRPJg
Gbp6sWT+nT7Emp3fUVQlx7xyZ5y54RMz1CdufC7QSmw9JyivSfHeZLZVbt1BV4RmiXyVD1LbhrEg
EC00g5PDlnBN9lq7C/x43mv2sX1TSUC/oUiNzeC2WLrimD6E6F/wGsTEUilZbvvemM4lc9Il3Fzj
UEwq30i3H15b13dpH1YTRUpC1wPRUFDlCxt32EoW0/ApxxbwYiPm1ylzX7PAYypnBm9Zm1WbOKMN
vBxzTYEL0N1lFifoyyeFyxfeQ0Z4AoDEq3IwE2hfaJf7LqvCJWD6z36jzJXIJ/IbM1uR0O7pwyVJ
4jN177JhAreB4UUD0C95g/Y+1kTWAUCvVJshQGyaeJr+xsBGLhosKvieocsVdhOsCZ9QjB1bXPRp
cisd0u8WtT4OR9+v9WWVm/Fe51K/zES0HX13f+3kbQniaayTgyIcchmEWr2qGA8TveT4znMV6rNX
pHXkIpr0W4fWHWbcMYivjb4xPoHeSs/TMLAgdEgTLNT2Gz+faAreuYNPtOHK79yw+BS1WWeLRZan
XnYPIj9JxMGHYZscmYl7xX0/dpw1MCmDphGslVMpL+jGGRPytBQr5jLvZz+oR1gxoc0BgcGAhhua
DePwpbTL8HPv8QmpEeQzfwd5T4B/fTS7kv6+DyHU6FwG4TUN8xZX5VVV8qeLmrGlxZOHSkZtOKJ2
lXgewQPBaG4ZdRG5HJRD/ln5unFVRIO7t5G+8wSzmbt2Wvt+woRCQJW0P4u0rMlvcKby6EuvX8vJ
Uxc12yliO1MHDd3MrU7Hc4U2YEShGPbtTqRoT1gNaEdUhbkqBCWM2dcZ7L0o2dkqFWsHBcBRz2tx
ULqiBCAKZ0326bCS9phZWMY4np6UxcMQdeIJyw62mxqwsYPRRoPKySh3qXPmLj2pGcsobcYPvfTP
Qcy0aQFwf7gbei9YdXEA4Jg8UFCmZWAiBcRTpSwg6ItaunaLfr50zy5v4RlFDGAirklAXdRlnh2G
LI7vAzcFGTQ3vZQHnG/Mp+Auk1NNjAcn26dtstW8ht2XRA1wrfngzBZ07yFvk368B+hX3fl+pjf4
4vmj7eTJfVKr/NIERLYFlVE9qlAZz0bJeC8vgkc/c/STwGkD2iLH1IHysoSq6sHHazv96HhZedcB
3JnnNWXuXLVDKG7zsHp1JkW3rJwGGppaqAM06HVe+9EUiJ4T4pM5mI7pU6yX8YMb9/7WNeHqYcQz
zC1boeYhUW3/udMQDBIaFBzrLChXfKJ8E6uYh3BgtLFQdiPHBVsPap2Znrsi4LL/OFH1UfFrdMJV
MYw3FfPWEAN+Gl1U4FGJVZOqwIXj3KldDUynM3n7njYpCqkpPkk4e/uMtJ/rVLJzcMgUX9m69jF1
i+kBP4MvsTPYfDnSJ4u1LpMRViOKe+78Xl9OsTOdtbGYVmQ/+tvG7NILXBKmLBP3lZpEw8hfDw6+
mUSoRMjziyKv2OWxbyxjtmWEj+dzIWtIdUInk5IOqct5BQvWJMP1DG7qKM5oRje4qs4GQZwWxhKb
zViFI5BpclGHwN5Cuyb4kJbI9Fkbc72/MWC67uywyPiBnTY+NYx0hntmu0xtF1rDhre5afWa+Np1
2zLzL7H/qKE/ckqU626KrxHf1t953/9No7cORaMN16BTtr7mVPcpaO7H79o/Nz+bJN4P9VF94/mE
xuxQldHdke/m5GU19HFqGf01jU650jwzXBgmICdgqhrYDj94MTOL7DjzYCVyQ7D5RobG2nX8K1Qk
67rAFUqCrDfFK2wdf1Bwv/M2/P3ZbAIMBKwqpOmzjvy7fk9mdBVJRGZ/TcTptVNSK5LH1F3//gz8
6iAEJMxkMkQDzvsTIONmYNPb9deRqeMmZwtMAm3uFH8LEv6/JfmHlqRnWAjv/3VHEgZNo6JPzX8V
b//FkK7NPv6Ipfv77/+fj8L+Cx09/T8AWF+t1FzMb6EbjvMXLUoE/zqkFOYcs8Xi/4wULm1ItmsI
FwyXrqLNb33rUFruX9geLJPfxEphmvzWv2Gk+KrG+VHfwdMkeIwg0mH2nr/59zfsaOQkho6DvkuG
OfXgjRSsMy38PfqlWZezQzl/qIEoen77bNAhiK36D0KN2Z9evv8IWJ5IS+M7s5y/02kUZMyVLkKH
XaFG/doXzyM4q7pLGBQyiDIJymqqduWVQb4QKQ9xGcRbxxQ5oYwfBIbdiVW8hDygA2OJCnfTeLxh
HEAacx4BHoIFdegKbEWI4PDTPM/kJbdoc15AyUvMpHP+5UiEqGCmW0/FNmKjV2vrUXo7QcYpc1va
PPhG83Ex6Q0ONI14baS25GCPVv7IGAO4gWHtBqivGe91YVrHoIV1hCaZOMq6RNDJHIXqRkp2aRbh
Y0z5TsAxb9Mwb9ExzFoNiKq298GwtHUdOK+wg7F8xwYYJWvJWkMokEczMFy3RbrqqPZUm1wGjdiR
qldrsELrrilfgHjq2yhtb4LaOeI7/ziR6tbECX2xPt0ivKDeachysvL8UzYIfZvELnowvf+Uz3mZ
dluf8rqnjNPLZWnXHIwBd2IheYuDvw01/7+4/GFxMWhxooj716vLBv5c9Pn1e2fWt7/zbUVx9b/4
EbrEVMJujrfgPycervMXi4wNTBNmHIuE88+Zh8WYRDdYUyw+gI44jzfTtxUFOqakh8IAH26VTZ68
/HdWlJ+eZpuxO9MYiUHMnuePPy4oAXCPyS2LdkdbG0wqwGsMP4KRw9ys9xCpSZUz1W5RTXghdt3v
ztUvioN3r0Y5MyHMWUSnM/ABBPpuLamqYPK6aWi2fWt2a2fMbLZkZgpRPcp2/8GhyCzCGSZogL63
hCkr7gwjkw3GCrQFqWmQKF0jHUESWf0H34pTOavYDC669a7imYwhKVmhaNzPYicy7auVwseybAan
3f/+W72zoH09gRbfSegWNwWpTz9ePuifbZJKTqAX+WBARxNKUmu/DZ29Qs1CoFJhaYs5oGwJ0LH4
91x23w6OS32+i0GevfueDSh73yqbZqsVjDJInAvXucH84fdf8ed7RFKgmQ4vVhwcrvPuKDWpcnVX
+e1WYWNU3Jt5TQdgqJxuHZcZfq7fH+7dCJAvJU1e4kwUmfqAoOXB+/4NSyySaTG+wBgw2gTOJ+oL
ssU3F7Hpwkizo+3H5d+z5E/D/wRfil88BPNP/O6F+vWIWEZMJCgMHUlY+PGIfpjEvWsV7RbWO3on
kEtcLARzv/9e82n66Si8rxFc6RjVrfk0f1fqitandqiSdmsx2VhYmnaiHj+PjAyZtWTyD9/pV2fR
/O5o7y6aLfSgCmTa0qkm3W/umwZdBiGSFigECrZvKkk+/v4LmiykP31DmjhYWSHLckO+W8rGkDDl
vuexM0JbnEUh0sdAJ1PeLibY0UWQrNrq4nSju6xStIo2erlDiXy4DdTcA/W6dTsQ96N6p/w0DJa2
pyPvLUy/qe4mRmfosTBRJIhgf/+5jV9cfwvzLjps6To/u2PdGqpF0fAYRX2L40LMAX7wb2S31jTa
hqBFyJpy0dRYnL01whLxok8Iu1rDLa8dSMVLjD3eGVbYt7f+v7wz5S8/Guvz/IRL/n33MMReCslR
pg2jo3DNBEWu6IgOy8q1G/xrQU0jBa2u3tteuqJFy1w8j9UJO1qXrLKhIeRFz2mFYoao2L/SK8ZR
gFgRX58ZjFRdprqmcaftJxAGK5jv5LDQRwLuobzHFjjfY9O5/tKD87dUQnM2jGSiRWcpl1pnODSJ
qoHkpBRNdJFIdJHHUCQPQLJogovRIid9Qi9qtbTZteZceKh4qsiZKB+BRAxYDk56OOpPmqq6bZwn
2tKX41syWpfGbRLi6gPo93bYnPnJ+eb3V/3nBwQtA4UBT73wbMd5d7Nil5StpLrbMtO/1hLi0CNX
Z2Iy3LeTj3qlRYXzHxwR8htE9nkj8t4s7Kmhc70pabbK9/c4V9akl33ycnFSFhxLCG3Pvz/ez+s2
e35WGwMapkfp825ZqwOS0Lk2zTYe05JMMNHvg6KnIWeqcfX7Q/18m7rSNdnHs4efd2fvbtOgxZDV
A41GbdrJY6FVxh5rl/OHE/jLoyA/oUyB6cg5/HEFzXT4fE3PCdRs2ou0ez1tB0fSvfn9l3kvhOd9
wLdxaV1TLRrgu94dJ4FJaYCbrLfoielTGzXT+SGDoY1cAvZa7VBScOPjgA8Oyn0C+bctUBr8aVlC
1vNuOcXXQB6jdA1pGex3f/y6VVWIKeqcmqlH6sAB8tIN0M1mI/omcpcWPsI9YQHMF/TiS1r0ziVp
4h47nd5dZdNEHGtS+H+4AuYvPxMYaOLRCTH/qZcUCE3T/NCqt3nQ5ntdybWnoxuYyBm69gmuWYZO
i2EW6uQyrbTx3JYRgcHgTlaemxcAZ9IvKciB64Tu9jT1L6R3mMsqasq7MW8xqjeR3Enmt4d8TK8J
A/pTcfHrL4BsD4sLUVT0w348qb6hvGwkX3crwvGCSqHctL0IHkJWsWVZOfHKJ9iZub3d8MZS2QGG
6asbOfe1sr09rUh/OWCFW4cI9m6LySnuXdK4J2IfD5bLqAo05AhCK9Z4VzQpUvmq/EN5ZMyX/cc6
gtviu2/w7u7ssbERWz3CFNBiGqCTlx9wAuWrWNNXTaRY5FsbeUKs72ndI+ufR9i/f0CsX94FgEh0
ycMIouLd4+6OrCWjbOttrIUNLWxitT9SVt04os6ZaejId7vhyTGN8BOY9KbtgmVcmOEqsXDzdkG9
MXXCeRWO0kUfGTgb0dqU8/RN3w7EGC5FHBhfxtwwWCqdOwfwk9Rj4Mia91S6sdoZndRPmjTS3VQU
r1DE7uyRA2HjmrNKman84Zz/XLq5NrtBIagQbJ3d0o83jTRdJ/HBnG2rOH3K/a3TYQrQJhKkUJ1Z
f6gTf7FsI6eT7DyFww9+b8NhDmaD5jHqLQ2cNw/GPG9t7K4CvO8fjjTvTd7dSRxpTgjAqARj5F2N
SDI9+iBfciep4D4xrOApxqeJYH5kNyFHeATI1DX3gEsn/MMt9Iu3L6AUk3AHsh10Cu8fz2gTMGbw
Y73ets6IXsu9GZzqogv/LXWaj2x57dXvb9n3fbt5TSetF1SHYbLhtt+v6Vhi6yGKuGXZhucXDDfX
5uhbqzFHY2F10xfArvdFlA6rYCwpbgT4ra4O1GwQ/8NX/+XNJBFeAi4hTeL9azlCOM1shOe3d4tm
pZeOjWEADbAWMYGWYfz2+2/+i5emDZqay4wE8efmt+3FpJq3Axd5VPDbSsNfTshE/rBH/OX5Nehk
cCdxeoX7bklgwBYUhijrLXtktcRMHJLAF3uA+MjO62sMTkEn2pU2VinZMgi96Aak66HTjtNk/2mN
/HlT7toGu0I25TT95fvntR8Jig/rhA+DrnEN0h+SqpquUFIHyyAztGVZZ/k2dBpsnUmr/+Gxep9C
8PVeoxriZFO3u+L9vUbSPEDjXFfb0RDhx9KZZWnYo5tzHRkSIL5d2PayaPkBeLCgAS46u0rlSo+J
Z1oQ6xwmAPzG/qoLLVhgZtO0xlIGsv78+zvjFwsN/EF7FusQb+EY7x7/UHOjUeKz39qDrzbovru1
qCtvTS0f/eGU/OJQWEsF0RYObThsNT8+7lFs1GWlnGrbTH72JqzRuZ3ykNG/Zuv/wdeiBpWMB+aW
2k+rGrrTqSldUW2JzVS3JJvaGBgd/xirhi7iPxqNN3+vlN/jx36xiHEk2iKUiCg433cqzIksqqLl
SPhPg5Xf5OUdOdK4LvQaJeqQ0SIvUAr+/qC/PJXsrwXTUQPD/burFgR6DkhFVlso2mAy5dDTN89M
fDJYyn5/KE/+4kVPpQEzyiGLBBiV+eN1cxNRtMFkcIsIfDgbm3g4Yk9C0U8rEOE5thhVmyubmjxd
VlbXwx1oVDusp8GxMlIjJQ9XZNFj3EMtSh9N8jhD3HSJ26JIw31BtlQVvhKjhpKBiT+ghzDF/VFj
0QoJWaNHtHRmlg4BwbI3Nj3xLONRaqG3jYBqwGgQKoyZN4TQjJBwGqtUDNLcxEY22GtSPUPzGXNV
lH2xY5olmO3ZwYTHIVS4clWUqPChTgtjnD1hntyi387EWtNL45AhEdG2dZt09bXMwNddiQYgy61d
42ja8N9aDwdc1QmAUeElCH/gpAdXrpPPmWjSKuJNiyDqrtNgoh5UrhU7xETY28ZAmWrhhdFjVtuW
gCpN2sieALIAh01bYHEcweIEa8TBuTrFHdtJ0LUeGsZtXffgXPC+jcMKNpOvHzMNbDR9B9z3qzKT
c3EVka/76gDZRuXkN8MSUVqh7rCFaOQ0NnU83vRAaO7ySKhmPWqV51z0AtvsuiU8u91TxA6bykVa
CE4xIF9DlME0LREfe9scim6xTv25/adr2NZxvUj3IQ6rdIlLt7CWtQg7gyBKBMiZ297S5920nSyf
/NJMn1PN1S9NbpNFQrL7DvdpOttuzm06bvKq3gzYPy++QxNVhAQGkACwxS/crxIvYa7Vdgds5f3S
JJcxRtG2QLKHBz4erA0BAJ+FpfVrJk7ADYVytja2/rUnInsrPIQfVMzTAikW+gdSzT46DUYc0SKr
z53udapsCZVmjj4f0PFG6SNy8LWt2dWN9DK1NnTkx4nVT0ti/owjGrrwihgPsjId0lXqyH8cJktu
pWagDEZfw3TQ32PjT5ZDnLQUFTX0F94Sq7p2ptskHYBRIV+IpnFWKCXnhO7S0Au4VcNgriY9QXrY
4OWLQx/5p0PQaG+FK/y/7g3IrAto/QGZL2poJAWES2pNu/JNBEATpevFD9LyBSaofspDB8xuU9mr
QW/UG0CmfKk1hPC4NKy3TlHIvUqhkM/Opr2lR2idcZniue4OJmlUkSwNQtvH5wyI/3Me+Tvk0XdR
Oz4TpMAoUfdo1LX+c2ZrAZKXJHP3XeuQp6eBJoC/fI/+dvaV4QC2g8IF/IrmDwDHtADUM61C9g2X
SGndTRUo91K3jBl7CzE7oDQsynNGqJZ/qau+3LlWE+2iOiMnJXO7N1HjahijfqLDlXRwhEZclpBz
LLbmpq5IaCgir7lPCjfEUsvN85TB3cMnUbGP4GXKIhEzbfxQcu6vq567LB4h7LqJsdcRUpGa0RTw
ayb3yC8wTfNArH24JmN9csc+6OsPY6icukLB7IseNkNtqg/oazZYp8ksgeHQl1tHM4tPA2q2cmcl
qdmuMlc5+I8L5tsnTbNBiSaOq5CKjZ3UZlmrXtOkrQiJUJwpsmPzdDUh+bwP6erfmGlM+nyWJ9Ee
AaFaIysD7NHDsgHq3U8LTFkDXKpa/wgUi3qS/m4JTg39LAgW9amp3cBG3hKQGoUG2DoNQ42VvUv8
N4/mfkvaqY3m+iuWexrd4YE5U/amytlcOma18UJchlqxRZNnLzfLD+R39CviKsZtQ8Vy7xLU+qFD
ZMvNmJI10YCxmAr209GQi70pMOjRhWMMEs8wuaZruRNCy6ueQ1J4PmGZTTbJoFXPTmVGu1j5GMDJ
vU420ajXT7IgzoMUnB5XpS/BprVTzcPx1WOY6JjwAhv/bkzBtW9nmSxKcbxCYeMpfAxGl+2ykvyq
RRMF3ePswycoRUawrjz0dtGy0AWUmYzRILHFYTrfg1p/INY5vNOzMF2gxmyJ+uF0ao+AT/mKzpwD
d4QYxUeF1vPYmUPbXwU+lrrIhdJR6BjmC+DYJxEKfqoFUOSr+71rTOynVCLVAfkf0tceYx2tOxOZ
JUCZQPGorvMimzZTi8eyLwaRbR3HCc5g4TpnWeI9OPMQwdfwubo04WdykIeTFFHfRwUD4VZMyriv
I853FCdkHhMxsXVDTqqmxHjUuDVvS6nKj3LeYS5zeyo7JD04BDmz0U4OJM/aGjFqhsIrWEJBPyF1
xhI9luoZddqMH3NwsRsBuq8JZTZBDHmGUXQmrLReU3/2+lqexVRpPQIqLzgPkcTlS7hGNn4maUaA
di5NdLJM1HtUwSeD13K56j2m5RossQoj98wscNt2hs8UOsZXTF/nSBb+AyS84NqWbfFiByDFmzn4
ExnA5BuLzqWIlC1o4gA182FUOtgcrYUxQf4lKn8MpK6GwzcP8MxYMwW91LXg3HqVjZ/YlVTgue4y
sbCqdK+SOSem8WjirKIE6gkAAf7AVzpdEPRps4onxrULiFdAIFzQA6QZQ45xOmzsgZBL3x9R3mPm
4C5vQ2R+JfEzd1EWdo/IIzCX9wUfMpV6cnEbVb5acQi9wpsInS4h2Z1HO8PSWYtcPafVNNy46NUf
9dldHs2X2yT+9yRhUF+q2WaNxmTc4C9COEeREZ5FzVlz43C80QNtfNMnNO2AxIBc0LT3LwTRwCTU
Q8TzVs9PLKbkQsk+PHylR0w9gTuHSdESX2sZWEOnpM239Fu4GQv6LbVakBbbow7XCvD44FMyhHca
jlQRsuValG1djfus6zDvhy130qRViqXXFtxprFnhOU3iwoBUNBU3mhXTxO3GdOY/1jhk92hN8RB7
dfNWuBp7pk7PYixfffWmAXB6/Ort7/ra+AJjn5Q0Hr3qltVieivMuFRL28zHBBaXbL+YLplSXDOH
e78sOS02b/J6qwO7VAu0RWTbY5W6eI3OaubY3ZcBpeYtGAca/xU8vgYn8oeBZOZbo3GDM7wyTK0e
IG5YwgRg1eEc9OHyfOda0DxVOIL0W6Vhpe/YUM7R5GPByXMt54o9sb8pWx9tJVoCh75pY7UMhC33
Zard5trPymDbpWm3EzZGhIrX5slSIkFy7gTRjS3qckMqYP2gyo7sHRDHTVDwv+qyLJEql9ZH6QVy
I0qShEpBQhJuEuKrcaltMQqgEcXQuUrQZ5WLxsrGi5Gp4YYipIcaGfuPmFQEOdnFXeOJKzKRQbfr
mCLQe6tVT9DZNVylg96G3SHOSsVhE/us9yQFhQ64RduaGK/rkYZ+XyvPOaSkO9s3i703RG3AoptN
sLkYNlaG1Pcyag7dOKariGfzSg96dcoDJwfvjlKIUp8S0GP8Rwv11ZOEUCVOjsi86KzPXSoOFQYm
ljQyMycLzl5uG/DYG3EEMCueqLeBsulD8dHr5zlT0WxCOst7jPwO0zLAWbsuLsYnd+iDi46xfeMM
5c4u8C5AQoDLEpGB4PbTK/2/7EOSOdOcvMZJMlG/s9Czw1niQhUh4tKk3ieabi06X8NbkQlw5W3L
4Asi4IoKtb8h00LfWnFc37WVhrkNxfKlrTlIK30HdSjsQhrT6IgcX7x6kWc/EoeW7qLIeRygk4JW
mX3UcMDpxEVjsSiiPryCtuovC8Pc+9ZkfAx1v990rqajjDWmlRu11gq1PjaaMmwWfUKrMBhH+0hx
IZ5iIbe5HIoNjxMLcBGzO8WH42291PPeOnCpT0MpjGsv8yZUC5m4L0kXh/noiY1k7Tpmfp0+GtJx
bseOqyQ7UlY3DnUhljVFFugwlF8mRk1QBIMmuq5ibgMiuIHSQWArWdbKMQQZGddLELaK+DbAB1Nj
LlvHpqAXQfwajwOYf+RzTVKl8UIK7VSM8XALduWpAbG54VHcEKlDyABTPQoyp73OhPQfCCuizBAd
2cgOamWMLNHF1dUEFt5yj/UYsXrpISQ0hMaJpeQ5K2WBxwMYIUOLdNqPY9FdYazitZMRPc0DZ+fE
YA8xEW0Wvkm4JnPmlcrZlqZazGPEDK278vwmfs5MYW+lQQOe1lrBG2sqaWm0kTbcYM2pTiPN7Dn0
oYuSRaviBOpGpF/ARh1U7Aw7v2uWnVsnVylX+VjnKOBqUaQMR3sSxvu6OdH3xTpTxztj0Lxnj5kp
+5xXVeRzmJ2cllUJGi128hB2Z9cYz8SHqT3Azo/GZH/xAUW9ULGmL2lNQGSMQu4Bfb62sbo2WDdO
m92ONhVLCk+IobfXTEBGiD6kHBp2nZl10UED0ChWnaPXzs6BOss7BjTqWYNQCAJzdIoz7RvQ96Yb
o7hu05RFqDBk/JKBJbg1Kze7JVg8QX09soDGYd/8L3vn0hy3kWXhvzIxeyiQeGMxm0K9q1gkq0RK
5AYhkxLebyDx+PXzJWX32O6Y7vbeER3uhU2KKlYhb557znfe887QaVpP4/cm1BcFmuQbNrgAjnab
VjfI6t74tWXi4feWcMmheinnlNAc85DXHieKD0OH0xLtbMkFrVWQ8c1DFSbGZ+ZjbqZZEVvHKJu6
9yIjnkFEBBGhm4fiR2aVqArd0oevepeKX7JYdT5VFi1poGDDV6KeXMKtMNEADy5h967ZNWxeY5G+
u1kyu7zlzcSDoYunsdq6US+rreWPKBrY9Xl7xMbAgFOV9CTGzkBTnh9V4asNcNtd+fWUt2s39TPl
Qtd5G5Xm3Gdr2fFT0v2FXWpd4tJyucRM/KFpYpXdKVnsnnujXkoRByPpgWjL8Mp3XjSP+jdrRH5c
x5Y/azttViNAz4aUgOcEMiuNdfJIoBoZWskJ8FvSFo66IJ+G8FW2MsanOSSqCCayix/GMPCnDo1J
++9omf7rzxfTllo0wI0xBVUTnY4zzRXLVK24T1Q7gOdRYDb0jQZoQbz0RPrLm41/rIQrmSL34Cwg
JlZmU7avBSrQvdHYk9hCwrFPc9tXN3vEUcGvkH1rMIYNf7/MtdFD2lrPUsIKMpO7Ysb4cUcnh/wh
HbTR1WDQynrnaCL+nM3S2JUDLYqF8N3HzPUbGmhqT/88xnU3YzG1KKC0Bv7Se0Pq/IxM5fzUSRny
y3NmMqPs/yroz/xO+Oyi/cczmReLV1FqPf/9UkKjSbi9JCt+WP88d7L7nlDQme/8oaW4b/CLJKVO
D8pdkOt8flYEf2i/KdH/jiNNyICdq56JDqJBTZrJaRFRWnYrVJw0iU2YqrS4cHMIc34FxaCHxCnp
UCoCY6Gz+T6WJkEoNULmbmlAMsAb+CRSqNVNXulHdtLtfiwGSnQib6KGIUuelyUen0YDjMyHHvi3
B/XfeVAN/H2/k07X3/pv//X9o6f98q34/j//vftetdEfTe3i59f8nwfVszAkYjIyBMsREwH8V1e7
Z39y8IPx0cbjo/yK/KvfXO1ov796Tk39E4YHC68pFiUcAcZfspzqf1qQcOXBYs8305GQUa8dJTL/
zovmGxUo08rL96YXvYxA+VZ9x3OIJeHXUnNurdT2pdJ9vEJ8ZaQR2wE6DLUjx15pREz1xsEci/nQ
KQWpJP198JWqhB+9XrtKaeql3/6YQ1yQldKhKqVIaUqbYqWsX7UPvUopV2aOrlZ7SbINtXLaDJF7
TZXSNS7JOvP6Ao4kKF80A3VlbJpNpxnGelZqGaJW0Mjifu4MG98AilqKtNYqjc3uQntduaMbiHkc
PhuJnwXk7kK6SPl4Wgh1o1Lsuj764lhFsjKUmucqXa9XCl+qtD5dqX7C6RBblBLIKL+xkAYHJMJB
aYWzUg0L5MNqEITM0L5pRkZbTJTKmCm90VTKY503jAhKjWyVLgmAoSPriUqSI1r2Sr20lI4JGMFS
jVzfDCZIJdMdOSlomkwQKlOlhMLYI7mEODoqlbRALu2RTVFZ7kOlow5aM+1rE01ucitx9ZXe2ivl
FV/OtvDHx0X0xTXD9XJOcq8dVikb7YyLXX7X1mY0bgxPqrhlk32F1pAA5AP1ZXYa6V2zZAyu4Yrc
GlMLb3SU2CcrmznTtMJu91HvNDx16uTSVvn4NfR5XGJU9Z+nwsyAdFeQGp0K1SuWPrWa5MMOlJh7
j+448pzLTQaJ3KCCEhB1/eImKSdU6sr8ucxKCsxylH7dyCkmJavNiS9yBPJIr1tQE4ZiUhIuXie+
MQjum+gHnVGXxELDkI60SidIrC1MqY1Xus0qoZiY9tmKdnNSCdVpZuGxNUY3fXUN5ov1FEblhp1R
+JyqqmPgJsUGhFR1E1klLqYzVSdLnQCMu+lrXYecCL5wObKSbBHbItWmTY/Q+DDbkgovCljL1RBZ
E1WiHb+/sWj3JhBVGG3YPyFYetS762b+PCNz/dIOrnnQTHNIg4gwzR5DJP9NLKcHXkAtQJimBxNA
j/iMVoTJr+db4pmYh7VeRvODEfHWtKFKZ3u7k/zlmzmary7FfAk5axXVdQYmTJIjJHvJym9qL+cb
CgzEzSZvk5J61mKGAFDAA+Pzt0scFmtYILnxQn7vHBp9+/y5FmVyIWnMgdgscieAyXwHzT49hENV
33/8ZCnuXDjeg+DbA210H6OFcD/HnO2QtY29R0v1BFhaX/zI1aBW2uXwuUstuBYO8bsgUX/xj4sq
O9z+iYwa/2EepsbBljxE1th0541OZnNH4C59/XinpTZgrtWC3W1YiZn7SkJIdONZfnU/wj5BiohS
NE4ElmfGNePLWKo9Rl9Y7iMseOtQZeF0Fcx067blVmJEg2vta8kvdRiskiys8kQYcJthuhf9ew+M
+VLqlXMPgXM+NaEwrgoncB0brdjEvCOzFYHQ8NU30MlGu4iRl8KJbyQ9/kR3Bkqdk1q+VQuux8Vh
6m0ibmNV3vubj99WMRbVLSHi7AVdFpZ9IHBhAkrklZtdyz6LprPCFR1zMDLI6SergXxz4OZQWZaF
f7ADevGQ/AKjAS/RpculK+OLbOaHQes+y4ZZXdrVa5l4KwVLDnzvzugH7vXRQyx1sGh9vC/S9oc9
+iff5EbSMxGXhnudOpPbQ7zrneU5ajtnbeuTd3YQ+BGPbWI12sqo5yrwDMUV4hyDP6R81QJay5Xp
56kTqbg4kmd4Jrxo7bi1GQgX92NSzJdk8tfjlK4B9x3N0g0fBNHIezEBx/GqiG3NCBRy51QZbXe+
tDYzBXcrl73yHk5THfRe1sRrrRXvZTQBpjG+N6WsTg1cvFMK1m9TGoU4YLN9AxGzLz37kWMyDzI5
mMylUfiiRcbXTvOg/GM1X0qqx3OZ97hh4HFoBbB1Ls5cI6n4lUHtONVtoJgmoG1weS+kzbjG/k35
DrZ1P93KdKiPvpshBPRxYJOv3lXAWrekkcNVOs4ZmQ7x5MwM7Qyth2yaiwP1xuYetjNIXG+AqVkC
a9H9gevoUm+1qnppdFLuU1np5znT3WPLG5/thaOvbRm+6KJoAhrxVoOYfxCqvdaJ535PDDQwa2z0
VxfRbi2y7HOPofHbPGvmhs86mCKzoXJ6KFlAIHQfaVmHMCKXheeBKfN9lC4mwyvRymBBXfLDW1N0
7/Hch2BivPnCMnUkxAFdrweaZ+gzWI122CySZphKOJecZ/4jb6t2ozuheIC6ZW1GYyhJzw1kaQEn
1mur0yQJcKP+3tmU31FBeJiLimhwXX8bcrLmDSSKdSrkVz0EiahXnPY+dwmMoMMb0YyXJobMNDfh
0yhqvPUmGH0bfRMCAZvl1rKfQtzPgcPHkJtVGX2lJr0Lys5c99gVzqPHhZghAR6Xa8uryx3rCeyv
miFcX201nfk49iFBL2mE3oSTJX1K3YFLc2cV37vQTb+jl+VHvyXITl1oyHpWQ5JwrHGbdXxtVFCA
vfT6xQ3T6hE4GzajuGGyor8Dvav1LrWsaUzQ5/x1NIR5cXqyIjYTFtnshAw0nyKe5H2CehyXdhOE
7Nv8lTOl0VmyKhHHzggFBQndQier3wxbL2oKnY9E9Nw7k3bviNYLMhPBlF9ipQdhG2kbmaXDGa8V
EEJR0i5XAaaAhrGMHIPTUF0q2mSPFnv+TdjYqvO+CZ99vJpX9KUk3SxdU5YI5aV26SPPPjApZDuh
V80mmfIwyEe7sjZxO/0oaZS8F0XUP41tMu7r2G2+OA1EQHiu5ZprIXdbd6S1z6qTAL/VISuYwlCR
taNe8QCrhdHsK3xqQd32KbueOWTvJTx+rBwbhJX/AjbeW3VtOMI60fS7NixbOuuqdtcY2LuGMYNT
Vrd3E1t5DKy7yCD4n3vLS9q2Vb1OS8kCe2zaYBGZWEE+z7eFpdM+0mbWbqHrZoKcu2tZaa2MIVS1
7518WDJmPHo5Ok4u6d3P8OFuTdoBYzIz7cXs/Qs9tt330U0YQJy53/q1E20pF6GrxWxoqW7pMxjA
eK0wVBtqh3HlBK3uS3diZeAPMxyM0X4262k3jVO07szlNjume5kA+K9YMKU7HJI7SrW6IBctLJQq
+t5M887sOfIgNOQbmaSkJfVpOiZSdMGQduGBOtFzEjVX8vf22g299DAvDriNFPcqqw0tzlQfxHL1
QeVQH+IO0HZUzifORb3LijGNHk0nbdZ8hLsxYqU3WpK6WE2LOBKihtqRzNejGaFgzOfpAEjHWaCU
ArgJ0qjI7M3cpXI9ebWBzDdkU5qvOLeHal04Ce6nDo72/BZnHpuIlWOGlbHnNPzCXfpR0325hWCi
JJ9hvIXusmzEvHSXKIWxlErbukNY+NosZrJZaucKD0AL0qXvrzFbyzUdQul949b2L90ERjQ1yuUX
0Yn+boR4tU2E/N6C0diMtiHvPCnNNXF662hN3H64uncPCD0GHFpqSSJGlQ2EHtyDmvtK1C1cNfRJ
fhv7aGYb0lqU7obhkeItMDWprgdZQyGPlMlE47gXc1TWOXkOK9kBYv/sa/20sjPrRIvVuEIWeHcN
8DVWU7QX6OhBXllvMeWtaPKJf5zpUCg3qVBDf4SE8ouOWPjuZnYKcKjsmOM7a286Ccv91L/phGro
gWGW0diV99lhWUK49wsNNGeL7fsjpenLl7zV87suLt64gMLMqYxmQMSABnuay7BaQzt7a4qCU19r
indXOuqZFfb9digTuW2F3r4wvjgbg83DtQ/9JWAGuppJat/T7Rp1wAZy86hbgErceeGTNpTjszOM
w6mpIbYuufQInMx9fp+VjWKHe2b8C4YQPVrBzJm2hYg5CnQfopyyt1TMAbnvvROA5sEhI1tc2TV4
X3q83C+LWRDijVnCIs+blsYj34XnNuhj+blU63xbLfZDteLveDBuPLEcaMgpaeHgklUpS0CizAFC
2QScD8cAxDO6iVNgGcicFW+hiKEk/XAXlMpogGinTAdAwj48CEzPypIw/TQomMqsgEokKVLDwOAq
K0OrTA0wjL5nyubQKcMDqvoZUEfBPQszhFPo8iFSBglTWSUyZZpYlH3CVkaKVlkqUmWu4Ad74uIX
rl0Af1stxYKRf7gx/lZ9PrSbf6P6KAApWsw/DIH/pPrcqqGP/2v9DfkO4+BPPejw/j///esX/ir9
+M4n4q6CaJkPIvUnPPVX6Ufo1icdryxBBJQhcsh4+X6Vfiz7E3YC1SxIt671EUz+VQmyjE+WZ+Oc
dghgYEbni/4Cz8D4ABb8zgSu48sk3qkL3ISk3W2hTI6/l4L0ruzDsNFOFoVnj55tFfTJtvahyJds
A0qUInNmuSuFFFDvSKRsqEXzDx5t6+soq8bPM8Ttk9kZRSCa3ttniS7ZvKZpGUAAJ/8KAW6T9dE1
qs29lZFICwGVA1gvn8che0ClRLIfIy/QYEWuMATwkOxI/fmQl1iHZDwFGis3bn0JWKCuDTeAsFRc
rFF2n0vTR893e2sNQCp/1zWMQZ75lFbpD1KxDQa44XH25/6aVo69a0bbYgsOl+4KaGA4Vqx8T3Qq
y341wSjdUUzGB4s+uPM8Ou6hiCbaTTg/jlZL+1XfDSbLv0ptyHg5L62jGdNqtOYQvMAEKs+lNQMu
gl7O+0VvdXjwFlK03dhnvfX2eW5ca1240Ax8cVdk4sQsWoDX9oF6ehSsZHFG8VkDrLLX6yLgDQM0
s2Rb3UQZDs+xCSL2VwG/rOK09FhmXFtzj7CMKIGoQqR7iyjLZERTSU0R+AqgeRMuuny50bHDcT3H
zz5Z06exsJ3DZLnypRSVwcQIxlGfzSq81O1s6Ju8ot/ODyCqCv0kS7aNt7I1Ia3DrWQr/8bqWGCJ
B/OhLduB3RQLr7LqEMwY9+QKuGbTr3o7na8NNbwXP/J1bTN6jTmtqBhvxl1hdO3ecO1pB5WVATLB
Nnw/FSUsXiqqe6xdOA96OjA7U67ICdhnN2t1SqKmJNto2ULFLuJigT+OrOZFmxOz1tZaMU3RsqPo
e2nbuyrNEw33Dh4wz7VXfKPOZaUj6fYojy4Xaqd9AYJvX9uFnQo5w65KtBQqRV8BRcJSkBW7sqk8
vDcmbUxy3PphrA/LzlqYQK80NBiz8zTqQ6ffNDk7uCc1P6WnBO0Aq72xhcbjTQk/gENZ2HQ3JuVc
N9umC1nciVwXXyqvnh7HqVmK1ZyWjbGFZ5pWQaZF0xqPuB8G2tB1/iaZpfYcZ3aSrY3F5TrQO8V0
lwl6UaFHNe/2EjXLmiaz8FrmsUajuWs39YqlSvwc2mVWXDS4iRgu6lm/X+ToyG2u0SUfDE1cgZft
S3aXqYj3bK20TbKQaAu4Dc23NoxhLZtaO33Jkhyrp9045msTWwxSURHd03nZ3OOK8DZYCumhj0U5
7vgB9LtFp2ceG7TO/TVf9glt3Q/IqOWzD/J0WLmNYG62QGhROuWL9mCkKcKs54QHr3YxDtld72ar
qJ/stdA4h1e6KF1+5QuX/dQ2+xlAVExLFcuc6yDd8qHxcFC4jbWKiQXd+6mMPod5PZ2AvqMMNwym
L38fiP/Jgcjigr3DvzgQD+V78q38w1n469f8tgaxPrk07n3EXrjlKtzGb1sQ7xPDLjFVcnke5ckG
/+q3o1B8cm2gPyxIbDBRH9GS37Yi7ifW+tjTOQuJMdmu91fOQoBQnHW/Ows5psEH8d0wwhsfMdM/
noWD0cXJEk+aMllMa9xg+Tc7xdrHTl+Hq0MdA9ysuZsxRA+q/CKLDHF2WCPfLQ5FMIEg4b9hby3f
3UEU9wuq36uvp3g4Ij/DDsFXFeupCnvuMUv5WtghdTXk6O+5F8M6SGVr3qFxe0uQpQWjeOfnDlqs
d3NZGF7baZD3uvxWVG3LgzvOnqlg4ElGN5AWLDIvl12m19M3uN/FRGpdmxeumhHrhcmHncbRQ556
UztN9kusZYB3zFZVLcw4yhj65wQRqplQgXJ/uFPrEnPLMnKBK9kaHmFlnodm0Jo+kJ3US81dQ/EF
CG6iS2cTyd7bkOpI2AqUOQieTMuqN2VSeqmovrkM3UzfkUnlX+R34xvG1vLFIuuZY4Agh56MWfM4
12n0zYgNgzyDQd0lKoYcCp4tg6EzT3vjZcHE8mCbc8UaxJsa1rVUu8D4SLKLZxbTI6HyZVvP/Xru
qoPrjliQ4C0EshwwfVnzbjQS9wHxlLrQ1Czepi4HBT4V3oNjC7iLfdrfzBkhIum6bkPC0aTbqKZA
pqRM9mj3kbtO52U4YSJKwsMCFeAol5yFNB2dPhYiu3HPnl4YZdBqc/5sFvVw44yCAz8ITLpkCcTX
hCDh114DAFqPNi6m0tfO48JduC+5LVaIY9Qnh8t5icTwJc84NhgFivY8hm1zAqUpf/jgu4k8zL1G
MUcOQ5Uu73xTN36ZAqDygYEC0ZJ3uTa1ioY0ZN+aj8sinh17FyUF2qaB9/Q1TbFrqKU750XWmNFD
6fml2PNxSa5xnZlfOMuSR3+x+dNM3W1vNDURauAIOAkjpfsjHqp4r5mUMeJrrtdGL5v9OAt5jeKC
YAheoxc6U9ujqRf+d5DTbrt1dEDDK2HSA7Vhm+df/dRZxoBFXKV9TSPTeYitpIT67bEN5Fhesjer
rkwakGNkwUhfCgo9QdXS41N+5veYofd18YM7pd1dJ+b46KLN+htRjTDYw9KCd01Lz5q3Kzlds9GV
y7ZCaGr496KKrLtGWgPVKVVRXyiDwqq/Ggs+5V8nilApZ84jCFy8PBOgEtRcmej8X0XZZM/M6Ms5
dYA++5Oen0sd/nS/MliZLSgWRKJDiYXrOo/SnI8xsb59MzoPwksxn1ruwl4NQxh2Hf9G1y4klW4a
8pcwBE4r8lDm+JjpBgiy2qjgbXf2DYsZt/I5EX3QW3ODDJjoF6supnMPeH9HxTmDDqUxAKNJj/gh
ODCc3bwV+bxcww6a+ypBJn+awtEszs7Q6+mDmyBo+2urXgb9Zi0dO6ocl2JpXwzRaPtxaJ+tPB4f
tcxTwZPWHA9mK48yKp07GijBV/cZ88CUL7t6KOZHRibjQF9Ws6LXPAIx3uWPY2u213xkrLeylC2v
6efcKvhFAlhaYSxLVqKJL0XK56PoIY71yVmmR8YyvpOpNeRDw2bjJ8aLA/xiZafaMU0NjCr4WYQn
6GbFjxpMLESeYyhLxIzaKhC8LFvICN19olsv/lBHaxa+4IJHqd2liwih8fK0ngf9SynIL4cRolw2
v7edPPULr2HY66c0Mfo5EH6mb/UufppUdBnPxrPnzlwOvPoNjZQAY2Jc9bn1UWeAnZjtvTOm6UPf
lF8R2MCjzieX/d620KubTMxiVUxuH4w6lna8qHJt0KyOoQX36d6NEXvgZVNqJruGXWfs3DUw1I+t
2Z36NIy2M3CFnWFK2ia6GYy4Zbg6d/8sPraRayX89erlBYhod+eTJ9k6CFcGb6OTw2/7rEetQWpn
KK86aYGdZpfazkKTDnogm5e5DdOQ94+gTJfkx2Mzz/4V1CbAT1Dc+WOmTSMe2vbdrWL9mCWROC2F
32y0boR6X2PqUY9Z9l/kKObos4skssb4BFKEONZmIb2BTz+aLyQ7iEBJ0T4tGag1ipA69Ork0W61
ho9EBuRckrgq2gxiW5EXN5mH4aNN0mJF7wSKYaXPa2hEJz/USQYBCvqWT+G3uNObR6N2xwdj8qdT
0nbm1SGlcMPbUwS96Rw7LhsoT7x1iMl/sbu4WREjo/kjncCbOPykRua+jZPsrp7mc8lk0b8158XH
HuTmPxxG98sybrphGc5jb5nQ+ofOuvCM0c5pn7iwa+OiubKwztcNjqeTCfgpsEOj3vlTF79Zec5n
y6+6LnCz4cqbML/4tFQ/4JUEhFo67iZxlo4ekY8UvbXujbQ9FItpPuSQGNbaMNf39ihebdk6cOi1
7Fb46KV27+KQrKxm241GJnhnxNjtmAtUeRtxHOrVW4Qj5QauW6oKpOMf7W6c2X8l08HpOSKnbHEO
Wo4+sP57Tv5P5mSeXAaT5f8vHH2ZMRmU0R80o59f8+uc/CEMMYO6JLdBb33kLn/TjARgOoV1Mf8h
DP02J9ufdIFN2nMsjEJEVhCvftOMdPCYPj5+3TOZo8nA/6U5+Y9T8gezVeABtIVB5hVV649TcjiQ
qLTDZrwMxXvU5es4/+V3r8a/z9X+0x/wp4hrO5l5UU/8AR79gbGHuOF/Awqb+JQ5/rsMtEqw/m7k
pxjHIyAuDNO0fNsC5PbHv8zMCiC3c0vcpXY+k8CmoAUNDYCG7xlZY79S5xx5b3EV0u5ISQ8HPBbX
3MZYfIQb2ETFe/VTKYjohqdNY8dqTd/NXjl8hyfkJcV5aFlvWifdqZdD3vlp2JLP0OeTY2lV+Hlu
+m0Krv/Y9al4SJuKTOGM25mtvwGjaeVhWmauQHUfGU6kyZLGzsGyZ7fmZ9uPY5XS5UFbeeC9Emcm
BVwOxrEVdfI0T/lwyqlU4oFG0ILI6s9yIxeBZm1PznLxcJOOr1qlO/QqMPCt0KJalnC2Zd7De6qX
U0raWLuNWEkgiJoyCn1khj6DqQsHA+9It/v7qfGfPDUMwcX3d5+Tf5Kb76qy/9Pt+tev+f1TAzAl
N2EuxQSWSXP/46nh0PqFQchEMYa/aPAx+O2x8S/KvaxPoJy4e7PDAPXj0BX2F6RmILl/+qxh7YNa
y/9gQHBl/DMjol6qzCAdRX1fXfsCx6uqFBpVuxDqUjbv3YpmLxrNI1rrsCXUd9FHn1ESxe/dR8mR
GxUGhno9bihQWBpanarOdd6W1sA5g52FKUGVKlVN1uZfEtXEhDKpv6dmNFHmzbZxIA8j3HldaGz4
diSXqie35wg9IINKeZzMpB1xxLFii/tsIv1o5DOToZPd1Zg7AzGEkA9n7axzHFNSoyqpRFouGBTm
9lVCU2MLFlPcKCc6s2ZVbQUMbLDhoFEVwc4G4SocSzsGUUtjVa5qs4Z8cAnoDe1BVgXPH9xY06Ns
tB2tEUD2KeEaVRtXrHGrBzhcqZ9qXtIvk90h92HBWlOMcY59kbR7xopWYOCmRo2gZJWnXOfdjweI
UM8So8rbjqqdEMPait88r7K+DOIhUc8fwlzdQ1eTLz2NwrXfeEXoYf35vILQsRz6n88xt42mbJNy
uaytka75XeuxHN4YkPsQXq08sfK9m88MMuXWURFWgeGRuK+5Z5kXV82Ep6kmKnxixCq5ywY8gYUx
bcY4G9JYYppvJ1o9BBq5L0854cAEaWQS8FizQ+RprluvEfasF2ka4tp1uPfzxtemd7906/QH8kSH
8VQnZngBVGkX4uYWodg6DGlENODduF8J06u2iMKXZ5IM2dH5qJRAYwnjYM6H9JBYCCYbyPuPQlQY
V5Q1HGf1eA/EQK70JEnBW01ZtcaCRHTREOLIxa7aAGcgvpkk2S4jcyaSmoWoM1jkqQjH4FNs4xIs
Vh8dPa93rcAyebUDI/XCvV7qsscUOrN4mfR2u6j2jsqo8zejbwgX+5kq+2hV70f/UQES9WnLnrnz
8X7gKyQYEuVktJJU7K1yeKWChHTJgv/lAWma5pGKIP9r1Fr6KVLtJMVET4lUjSUuf9wdkk29E4uY
HkvVbhJ/FJ1gnXeRYbxxWGWGnp0METXEs4xOrj0SpAc56vYlodaC6q4+t86Oqlcpw0VnW8mYDlLv
Gz8j5i1VyTLkpDdjgArrwXLOaH3d11jVusSq4IXUq9zVqvQFQGZ5HIRbP2G2utilaz+qd/Z9KDru
OrpZbpxG3NEOMK/wdVHkZdb21ktqo+UVqPUfwBz0+0pV1EQEvE9tY43nSmYU2OTADObEiXZpKrNd
mFB/ETZ1926McGJqh4s4cDNGcdMzzl7mPi8055SqQsfVQuecqWqdOuFWTK5r/GI3lNEis0/jGQCj
8VLAZIAEMS9VxHZa5/ZhWMNG4DD6oblezB2EV2Obqdafoc/fgMb4QZuEVNIz2EOqzugaudXmOMWB
4crqzfK4RdmpFenkCVv7l15VE5V0wPE9au2Qe2StTBYfq2YgAzrqTgU9oKF/LE3TTSjTaWuqCqTJ
hug90rburQbMQtvejgRPhKFPTsKPh8+U0yqDgcw+ow5BL0irq2fMZ3/Es2mraibNjWlpQjpxjx70
B9ZyVu69T6rVyc+9ZC/Dqnx3E91f5x89UHWh2AlzZak0nqDePb32ResdZlNO0L9m+ya0imWZGKmY
8lXZFD6DJ3omxJqwVETozqWYKlUVVdWgm6+Vqq2iNElbT6Ow0vWkO/YLRTj+2lTFV9VHBZbbjl+y
GPKYbabVnZHXWbeS9GcRPpMbaZj9D1ZoWpDZDcCQPAbrZxnmV/wfKLSqlEuqeq5ZFXUJVdlltJR3
hdqo31zRLlnQNW3WbKuqi+hCoAnMqyntsTBIXdnJV30wq+6wOB20lSX66Actdvq+lKX7YgIb0NYL
by38KHSQxT2dMURnaCcrVU+ZR18dnUTSuTOaJQr4ROIGj9jRRY1fn7zRjo+V39YPNFLIdQ9QnVdW
FaaBPulvtowawrGqVK3DNsZNVlC3Fk4NHGAhjQPA1HmA1dt8L1Rdm5gQTU3bqO4m1eiGA6k9L6rl
LaclA3OOjxRm2IR1PmrhEFWyu1iHy4z1KiU/Jo3PLGzqO1cVy+mIbhPknti/Wv7U76XXT4dqChNr
RW89PbdUZd23ss6+FH7VfIk8Gu1KjE90EIfJaUBkXsWqA4+Y+cwep8LI1NKQFwKrWOlO2cVrlogU
MU24CfsDSyRJ6M4dnixLx12YwJhba4lNCFn19ZFl1h+azo3MDU1/1bH86PcrVNUfS8giw1FMxJ7F
tcnr2I9frYmNoK3aAudJFQemqkNQ+VPfuOzoWlCpssGoj8fAUSWE82J3e91aOOg9EhGqub1LtliV
nLOb1PVnWCpQHDSAZeysQi+x1h5liMhT7RbwHvrb38PxfzIcCwuO6b8ajsGJ/mnv9PEFv3kw9E8q
nsoy6g9LJ6wZYFEdQe6adNgf/RfmJxWOweIF6lLtnMj//N9lmpwOaywyeapq4q8ZMLg3/2kq9hmH
LdMxuIAqzvwHbPF3Boy56HueFgkx66aYTlraQUTIDNoKTDt7L0q5HHBbWS7+bjuKGEbD7GKaRfvC
6p+qhNDttAcRufgk4nqWD5bZh8/ZgmJ2apJpeot7ylMPVWMSjGP9bGoBGUZ8iCL0NyFc0efZ7sfH
gRQINT9zQRd4nHr5u5SzfZbN4D3HuCZbspYt9/AeZWHm4UWfQo8YHEPYOUhb5ps0Nhv6UEufR0hZ
mM47hpj8e6m7h4hM6CWlXJscb2Nds1AblvUg6/BHb/IAjjR5l9HSxlBbJunLQmz2mxVG8ssUcZwZ
cxf/IBZR4zCMbPId7eQ+1HSWskWbzQ7xLJruFrcFJe/zMPnhFpr2WJUp/jlXFtFFagb0aaquMeJ1
nkhWY2VaZyNOM5jJDMsgi0emlAXS4j53wm6Djzp+EUzrU2B6hbfrFOINLwpVw7MA2oEIf7ArUNb7
ZMyjHd5V70hTiNzp1VSb66UonFsRR6TiwZvlLpN6jEuE2PYAaILSW9qCrcp/nyEu1MEME4bC2FwO
J6RV7vth1hyHMEs3aScgUxhVhU21mfxT+7/sncl2HMe1Rb8otDKyj2n1qAJQ6AiCmOQCISL7vo+v
fzthyY8Ebcry2BNIXhaQVdlExr33nH2A3dD7pjuMDq7yr/H5A2gCb9DfDV5eH8I5Kg+Y0lsGezQq
yLvPs3Jts22/r7OxO1J6srJhLL0tVYakXVRFdpZshQ1eRzo50zYokVU63vCU9ayx7Fk7/4Tujpyk
SC9bmyD0FJMcl7oiRAS6zbAdnkmWhAY2xTWSa7ciBpD9S8n2uO2OXZKjhnGjKbzxu+oN8MvcH4xO
1/FG4OF4Y9+d2Vi6dIa4xdbdKyITVxwC0u0eg35KLgarqLdazclCZnGHF+ov5nRjM2zKqnB2SliN
xxSvtnayVMwyJziiZ921YfJYGxg6hls8sjEiWKkFkGdPDvHdiNrnhgTbWWa/c3XN0aah1MSc28ku
iJG7NHhrltiDXEqG65AKaJMvIhlpdwM5ZKPLSGN5PfscAzU0YiF9by8ym/FdcdPx4i0OQSEXsT6S
nGIR5wwU68d5Eezg9M15vBHxzCXRoYusx1sEPvYi9WkX0U/dyWCXLEIgpDAmMmrEQU1o5ZsMvZC5
CIfKRUI0lfYdxf4hY/99qReZ0bwIjqZFeuS+q5D6d0XSsIiTCr/hDrSL2rgWTjm7m3YRMlmLpAkV
VHc08ybfxgkzDWtS42W/iKDGRQ5VO33fEfir65Pb1v2RcjS/I/4GDVW8yKncZJHsqPZWRzyYKZor
hJufJBosN/PT3/2mtDeAE0Ck4pZ9EL2ZXWfj5KFgQsgVT468h3LBquUvQi+1SL6Md/HXIgNLFkHY
sEjDBjRiVCmPahGNhfBJVqKkkkRP5i7CsnyRmNEsK9bJu+6Mka5/aLRLGugiSxMJAjXk1dHGWERr
3iJfM9+FbGZi3rkV4jaWp3TLHM65oOeVg9VRjG1Cu+2vHEY/23pK0IMRDffZymz7yctpnBFJkK0m
GD5HdtLeA7KF/lSNbjaxSLWsKXT+WStpkYpXA7M0uoE01GeDkmlFVzi50QNrYxoy8ym1bR96CrTL
UQo1bcM2nHaBqeGpF0a+hqYDrzJO6+u8x5TlNbl/ShvzxXAZE5KROuymAMKGo+puS9Avzh2Lk3KL
Ix0VgrYWPF+YcbZNRG8wOYVSrzFsuaWpOKBKjyf4cBGT1ssYgfM5aX2S4gwHY0CRamZ7qMEMvwIs
bHv9rmn9/Ikmo38TdWE1r0Mu/1NC6Lnp9GSg0iw5ywHO+5yFxgPs8+ytne3uiydD+96rp+K2rqG6
zbI2dhkbo6tBd/5FYtgtdiPEAls6RhmLbhT397FtEc4ctdaL1XJLW1ZNlWXWxZUvqxblrCPPbeuA
VyPmiKdqnO9DmS9ZQkLGkFsUwy7mn5etQ5aYETnJekjadEMoM0tmFp6lAqgQY98jILr3fGov38Me
aoULshn1QdBF+mhkFewBVBhkhmXBp4joy2gFO6J9ZqKCZEyLIb40h7Q94LyokVTL6WtOFAjqxEo/
WPQmCAdOvAZBd9yFqJ7aT+TfmpealO9LPZZo5jPXSLjf6ujOcXt5T3S7iaEzqbC31kwesQxEnysq
VCwz7nQTtSU6FBam+sAbfXqJAGU84NL0Wko7SftktIhONG2NfbLvgCl0t12P1p6RtyW77smo3WVe
NDMVTI2nGS9ucSBKuok/24zX6DZ3pdvzJkoNIk51GRGaWRCbu+0lWdRL+YZp0Jj0735HGRKkM5Pl
JmYJjoi2GVZNMwarMJr7/WjkD+M0wcRE1YmfF6UElzLb4NHPbq1FnEFRf+xDUW1qrPD/2x//Q1f8
F1plhnMm3dZ/P3I6vRTtS/v9xOmPX/lzh0ymEclqnmOg8LWVKdml/tk7NkwmTrbJdheBlE1yyf/3
jpmW/CnFIrdNLdMUJlAuu7u/1ytG1/XTrlihKvEthNN0XNyPmSw1TOgsCSf3RMfXl2v00BIjMX0D
lLB9K97lvQBYEVpAekG9WhYzotfGMQTDeN1xV95nVOsiP7ZwNptpK/TU2MHBD7ijkSINxFp6daZh
eEWItr1d3gy5PV53kByww8+mx+6AwQ0htWh/s9y9HOy6fU3D8RbnhhespSm8tR253i4jmA53fB3S
l9TzvfC1lpe6oz+1rpUsjHrFepjovSmbhcs4MXBaJ62xFP8N5uBDVvt9fZPQlr1v6kB9aTNtMQjn
pSt5yIakOoFri9BozepJ0LYtOcTs6u2kMjPeVyjkkDXPRb7FJOaf07pwv9SonzZCleNzPNi8cRgT
78p+JlKVXNJFaGYSpV5aIIBXXSkw9ug8u0gIHH92W6d+MlsLBZYEpPhaKv81m+Zr32hoFw8ppn9+
BFdD71qA2WLjsAwet11iqfWE1GdJB1H1bZ8AWVob8wyTfsQbuGITrnKaOiVLoh0wXxulMxwKofOb
Xvbt4xTlwYXZzONea2++Va05H3kxLiIvyBpiFbBgH6IsiX/nfnBuk5QG/nYoTXEmc9oHG+82hFRP
EqVUVzxE2mML7vekA2lKp4H4VPbDzLaubGcwP4sya7EX1aZ1Lu1wycpju5x7nncxxFKfMuJQh03c
Ly08k8A5sayGowjoqo2WPmR2QvbfHNT6Wcx5RfsxE3tyU/WFHZn6FQWYdxG1srrXxhxc49AoL0sw
KjnyYRIRpl67BGHtpsHuTLoGf/4TKY09RFfCMStiFGIjfzeODQoO3DGp2nAsjshlxowQBaC5idox
2EerIAmEXQ0jLku9NaJAGq//6zj8Jx0HJl42C92/X1GvXtr25TXq229d98PC+sdv/rGwuuo3BXqe
Gb5DqQhKmUbCHwur995jwBRC3AgxV0yh/39hNX9Dmm6x3rIiL7Lb72b58jdm/Ky1LI5/pGD+jaHc
Mqv/bvzNn5akUXkWYhwOZvyUSWPNtPoqAWU1zt6iMlR74ZMawuh6XH13dv7FUP9fHQljhM2q7jKZ
sZZB/HdtjozCwdaT5EimpqdrVM8VjQScZFG//vtHWtwxloGpBu/NB31C2IlAN1VaHboR9WfQG+d2
INzcrfXj3z6Qz8vJRo/h8rVMLu33X2nwMqlKPAQHwsjf0ix9Y416S/jnf3MYx7elxxX/6RoRgKTb
yIFXR1NabZVPudVCxVqnU/xfnDruVWX79LeQiXxEwoeVkYMs5xsNAaLTycDjjAXTv2yKv4ol+PB+
X248n7xBZXKd2C18nAXTnvFFp3DCRQsIxO3nuzmcHqWYH6vhL1MOeVo+3uWkyYK699hKKKAQP14o
gRKNZ7OsDqpm5OK1sDgSv4b9JeIXwyeMILYZpsk56P7+rYgcBz4WWyvbRePz44HdpqTujYrqUNWA
ROBFWVRrIn0UCf/267tkudk+PMnvAbesCsv03/sgZNF90s8xQtaD6OvmkPfVvE1MI7j/9VH+xVP8
w1GWEf93T7HvK3sQfcZR1OSczGZ6HHLeTAXU3v/m1JHx9Of3+XDqRjhu5VBwpCjrQXJNyQu0m2z9
Hzxexs9fCo8dqQQL5h5phPfh9qBX4/g5YymgH2YJG3bAYzQDcbjRdj6jpTXgJqhG7mroTAcD1B+d
H+SkVg0dZKgRToB09TCTTkgagfONrxBCMEAnqPvxNSzwpPRtpjV9AUp/uKqgsyMd0FBVTOYjqxJf
2G6OoM0Y6QgUkXyNA2Yy6HyNMj+nHjhNB3Xm85DDjRkZ3B6wPqerci7UfqRo36Rkq4drEHfIL9Ni
8jcQPuyLrouKLVCmYtuZXnHficQ+GkqPr8S+qL3swBwOruQoiV2eCGwbErKb/KikGZIZX5N0wbag
KWS6reyXPOBL4yCudmB9qzP443LTIaeiv2UtsB3ZZ5DkasxtsISbalcbwbRNaB/D46gEREG+nc5Z
uPIE/avXFeYa2lEKmQX2DE2ifo3tHTBcVDFQG5S0jjZSpX3S6PIkofVs/ByAoK8gXEK1MT+HETFj
UyiT59Avs0fwnPG+bq3qS+3m5mfMyXCevFFWX6rcxrflBgMIl8irVMfYdOZZn1Bfgaekq/SIhNU5
+aLNb4WIu+eAU3OKkro6u33yZkiuaZ+45ufcj9+mdgzugZ+UjFyXT9+2YIQyEyZRkxmQjMhtyqIb
BAvTXTLF9gUrercOBkipQwi8kW0AAEJw4MUxDi0fmiP18XVoVeqcuIT9kG8kr2WZcBJ7Au82phh9
H5ARt33WhvYRQTkcJZdThsuSr9lHyVqTY7XO6yp88LXJVwq9OH1WGit5XkO0CVCe0z8EVYhsTTdu
to8L06iuJC14tXFBzD9FQSXU1pQDuJkCM4leuQbRAwI39GdfFM4DHBIAgV5UHvmO85aoL5gFhl8f
7ESqx5IBy4NVlNw/TmM4eKXZYuOpiyIIe+8kwobWOEhyk0vQBRP0wsmsIMaIkJAwIwEVxYSVx842
NKQjm1ecRum87yxUIisnG7GydWB2h33vF8mLGk2xw6gwXLkeJOpVrAaSEQYIPiMR708g8dO9UzFk
342iMeNdUlmO3uoEOMyqYRdNe3JK5VetltG/5tmyRQDzEFpF+2nwuuoL8gjn5M0Za+hU8mGbXlhH
sozimf52LAig5Eo4UZg+16EJimmhRjVTa67TJnkzoShcBtK1gCjDD5IhVCUxg7HfRLkbXYcpTb4+
zBTBWVyhHkQJP7i8kd/4GycCroIHCI1EVE3Rt6JSzqFIXSxHbgRFwZb9U9XOw97CxEGGBJHAWz36
xXG047c2WDgTojPWCBr3qgm/dX3jbaIWFE1tHrpy+NpHc3zMC5cE76ByT7wKvdt3ahaI3mlryGy4
Gsh93IYpzznFEtEzlZd+9pm0nwyFEV+Dywn1hOwiRzQBUDWmJLS6jJuaVZEeVVYxHeoTdbbYVO5q
wVOfEu+wGZj3rCzCJ7a6YXXLxw561PLerWy+N0zqF9xK/tmHnIieu/Vvye2R12U4yofEDqwjxieO
xoL63KsgWxsZnOOh4Os7LU3nVe4TI9EV/fjaigZaaNiy5kR26t9KFwSTbWDjclgom4b1w40E4TPx
tIB8yEEMvJpUDsfq/dsAqcWlhHrMuGPZafWqqfeZkffYfhD85CaUCnfk0E1ZNiQSMGhB+TO+Rk7B
jCIrMHm1BncwaMYmzs5WBWUgGi0InW1endt62VeXZnmCpMHNNNYRgXe5JPnR4+yQHjzCwOjl9n3V
HaP4S5eiHzMwUFBSc484hpbXKRSI68SZwt0wk3zijewkVkJ0znUCBbpFxLUeysZcOwuZGcYKICSN
yC2eOEMa6ysKCo8IX3T7654rjMXFaN4hbsXDUIXB2ndxhAYaNmzbs/aIkNVjVDz06ZBzzlXZ76zE
WUDtQM6swDS+Ktl3p0Fg5UrL/uynLVob14DPFZVqn6tQXAGfPluxNTwJtDPneYq6qyDRn2PDGj9j
F/A3PkMXimPpHLSK9baI6vxciSa4ydIvXt3km9iK3sowCNd4xj7xPD82gxEewDEIwp2gHsFdq842
JECI/XO4Z3H/yrAD+JTHSy9VvA1FHGWPNaRQslhYcYzclw+xIatyrbmk1T8W2XfYtuYa7Ki9aCy5
jCt4b8PumBeAaI7qrNkXEZG0MqrGVYc4jrlllrGYJRR5NbdIovDBh0Z6UYy1oVZYWhmIpk3ebDA/
a3oflRXnKyusO2PlBAxaVlVufmpzMz+OtZUfSzzQ1bqkIXTELddvepmjQdwE9VR67mkezSlnHmxk
DetfjpH3rjYBJG6gpUb4OeIhj44w6mjXrsw8GPyjPfT4fAO3Jw5xzV686V3gZI1Hdz6BGuzTy/lW
OW64knHoXUy+VyHXm1XTsrtxGH+0E+v6DCxwjtdd03U3OBVg1yR2D4eFWIlk21VRY2+01cshZ+1p
n/3USGHnTNn9mFgT9Gfp4jJkc20TMeHNw7HIMEHFlfHV9vtDhWKJFCysMaCaop3JJHLDwjHcOnh9
rqRViGTTefgZhW3Oe55T01pBsGb+kfndAVRJt53q4CWNHGgFWCC2plHCm8Rm/MQEY8J5iKtlNYWN
wejVhKUHRVlf87iGr2HmSaRtEmpZ5k2KraUQF0ymDH+H0JT1DSI7i37I7oRqyUb6Zitiuiq+8CHt
R2C4Pqy/f8if/23i78cgNRv3KwlZbOEXE+qCkvhxh91qDd6mNbJDzQt045rApruwx77lN+wT3uFz
syVA/JiafUWqmvLEA++cOivHYSrVXxVqyCx+rCuWz0OHQEKWW4rdD0WuByyJZ4DP0+TykeHwqUkX
rJ2HEzjr74KZ19yvS4yfKkOFRJnSEN4E+3F6yh9OgD04eThW2WGo2YQVAbw0WfA6LoqoPAlG3xe/
Pt7HuLbljKOJdhSZ42gxLP9D5VQ0bHBsF40gjzCESFYJoDdtQVRO0uQvnSgVZLuI/SDCs5v3185Y
AizeRyZg1EhmpBYTAf/yjvObWt7rv/58736KHyo7Ph9eC2L1aOXSSfpQnlRTXArf7tNDlIMUxh2W
v5UQpJBOd2Nr5Ewr2Wxj5uRBihLZXTNepJhN+cQVsl9avvkLW5ni6JvQvmeTyrONK/jCGYjFk23G
6rJokgYeHcCBbqhhU3d94OCRY1W2JgrXrc08/N6yDfuF9rNGo8uPPb1H73YOSL1eBRgNHhdZ7PP7
W7EoDOWvR72Mcn99LuRyLX46F+wokREuo9gFlvt9/QmbJ0B11y6x0An7bdGWqw4K2nq07CeSpQWG
1AoPWxKZO6dRzhrD5/HXH+GnOltZCm+4w0Vh0mEunbnvP0HHBM2tYhkjX5zjvSPC8oQQ+q+WgZ86
FhyFRoUJ0Asbn/fxmvdxPwRuUcYH1CvWyg1ZuIrK7RD8YSRfuWlJtnZC8RClbHp//QXNn88xWxRo
wz78BUmA4of7bZapPTTZGB1sCF8B7e5SXQqsqc95z9a4Ja1tPivhqMfCnh9TNRPPUTnjFnUj4+qu
BEu0rLeMGeqs9y0yWSq2k/igD+y/1WVSFi3sdxTqFyJoKVzfP/3/GNV/OQEENPbdhf7JPnJikNi/
pvOPM8D3X/qjVe3L31hwJbf2ImpbCAx/NKp99ZuDeI6x4BIDSKuYO+IP94ilfpO2qXgesZa4Jh3k
7yeCqPa4j6E2/H1QkfzpucMI59IpZ4lWTDvf79rvOk+Wa0WNT+LiceDWiSjjWX1GoPLMZApC3AkD
Pw70LcSItb62eVvD6FIg9Ybu0Hg5RVNNjCH2Ynhs353Gm38sPt+nQDom3/HHRcnklLAtMExk3Vjw
PiwJU+vMTsoQ4MIDuVyeFcKRs88+ks8gAielOwLOVdrC3sYN0UIhhnZRDe06R+AT/O4XhbxtpePX
zbaavdz7jMQ7vJ6jeuwYMLbyS459gtSvbKhwF+AEI7PBobd3xhfut2Jju53wD0AO9cY20qKLNpLA
u5SQQBt0zqeIYD9G/SJPRvYxWX3nE+fBvsZr2XRBNlBIuyk7IEAk26lRD0wjIwCeavStG15z/SdV
kuExNnXOwp8RGLPqx6T+ms+5AUWQ5JXVYDdoimOwazP+X4dGDgGoUXbsYMcS48XueaH1WPYtVLcN
soBxR7/wkcpZ7JtYN0feZXLf91b7GhtRc1aEWm7cpD0RKXusSrd98IqYVCo1zXuvpdoIAvJoJjGI
TexpJoQZGIHr2rZm8mSinSD8Cs1NL8s7YasvhpW0KxG3ZbnRaRY94UCqvBWmnPGKtVvc6p6ifO1F
c7sd42G6DD19TxBcdm5m6jNCl6HPtKMrw52fCvtr0zJKIFiyXU2Og9qiJzrPvTP8tLob4sIiCcHP
b5xBw5VCZSXTK2Q4LUyqsIGVIUV81rreIswy6SZm0LPgBqyKyCouJrdy9lmWF7vK60iAlY3LDhvJ
3VYXnjxMVrBEuimxsrRBQqBR0brQ3biWdejectbrk++mzS6hP3YMpaWOSrr+EYpTRjRpYWRPVSfb
h9JDqFUvBp912gvkgW2sr63CnC6twfB+D73I3dlBV2/Bb2BwMjGREFGHrSkuOxcPzGDvdD1O9Yr5
SvSSctuvLLrA6447baXpr9wZ3jBeK2aZJ2ds+21mxwo6AQ6hTugC1DpidNLirbsIYwCAEW2uwiaO
uKWBpwa7EUnNvNa17T45/JG1mDJmv77qtw5Bni9mmETrPJnnbybE3qsahPTGn6bmYFc2PJYOxd0X
Jse6ob0YyQtsk0mzKUdrjta684hDY2IMbMNz2tZfmXXuUSkrchRgcKoZslEW0v1qA/HgTC1bbhvT
FVlGjTwpYmMciEZGdjF4umkp3LPoMkTTRZooim/L7gO9todFuzlEuwwMNemSfmC/5iM2KeDjY/Og
sWJcLqE7nD5dp1eUOMHOKqE9mRhFeboiH4xRyHx82C+buAyoBux2j2wKZ++lpXuRds0nFY36qzdo
UnDG1r5QAKQX3yea2ApzxTUr4fgFiKbfrCofvvAqD3UhN2ncpGrNFHmcMc013nMReKrfOORzJQhU
pT9cAyyxLyaJOmmVo66mZhu6KL+cqUnNlZqH4aIk9oM8EhYR8puRap7J0nFJZ4lD8wyLZLx1G0Cj
sJMhlyPobbOzzYOxJ6iQXgWip1KgI5NkgcHpcq9dloNTHqkMgHWQ5Y8M7mtYjlZH6iLE2yssxvWl
oInRbrwF3hEvGA+PkX+2kT1Ke6Pk/3e5R9W2WeAfg3aaq9GMIgxtY/qpWiAh/oILCUl/2eTViMrs
nSbitGn6mjAnRJD3zhtBTOretPGciaeKtNoFKAGcxLQWTon3ziwJCUNsdvaCMmk0yXtzLscvoR8B
sFmQJwC66wNSv40WrqABtaBRjHdKSrcAUyIFht8bYeiTDAtPhQ5hdAuWz/xc0hy+87AiyEPL9ugG
w3UFu5JomAwnUNQ+lxDlqI1hyTrEK0D9pJZPX6Ja1WBJ5URx6OcDfCGJXQSboY/7P0U5dhbTAohx
hpbD4WoZ3ljf1Z0SRF/Vnts+02vmENDZ6CuyNu+S2SJ2JcWIV4+AaVgbpotkgdUQwSL5wU3HOs9D
noJpwNwDMGzVL2x39U68oSfkXcp3Do43mwsTpwWPA4cC/deATu/U+a77ftkOwo9OOeqXiNYnX3KQ
3pZx5mtiQXQYfbsClzpZj4BOqosEccuNsiLJUfNXs17IPcpJrfMkqktM0iw5TnZJfRoA8ykZtoDQ
dB0BoVnmYuMbxLlVlZ1cz07p7W2ELvyCnsxzwYNur8aFKeT00IVME6sleXeARRp+MP0Wz8nCJGpg
mp5sBwLhmmQtmEWOGl6HhWOUsoHeNHk57Zd9ydds4R1xlzrW2n7HINnvSCTGOtFlWw5DtOJ12pws
fyEsOVZEN0a22rPx3ojZZqzTKGs3N4DpN5PujUc36bpiWy+sJvsd2zTjSFyEqQvOKXlHO3XvmCc/
8ka0X/7CYHkHQfWD0XwhwC99ZAvH5YpehJ0MZ0FW5t1suPfpFDh44Ba8lEUkhQaDHVlX7TuAatGM
nYOU1E62WOXzvJCqOsZKGyBOXC8o96CsyO0rni2HHp1YSFfmwrxCGA5QxVtIWH7dysuW5YynaCFl
he/QLPZdALRo2SBi9DwzfaH2/9IKCUJ+pgZZ07SqjhghBYTE0RdIwwFQRWtcQ9CoRVnnd2NkdNdl
ksy3JGPHUHMGw9oQx4z2uyENdEej5y5UIy9rx3euIqeMIG3xiF3GlJPOBgoH7A065RY+sdwGkbPQ
84NkhvqRTPVXX9UUjo0W6uhR9ywbTAc7b55Q/c8S4uKqGRt9AZHAK+F49O5llxvaXlVx1uN/FJqE
CQ9r4WUttQM+l3UkWTfEZTlrtifNZxPLorjFcZnb+56X/i1PLToIg3sg2Koyc49D0vAmsMkSrA9p
zfnE8xZEAa9Wwv0ALlr+/TRJG9qfJ1qyF4l385uUhTZSmDf90s2Sqyaa02nN0p7DM/KnR4zR9Z20
Ru+5BvW8L13qYdr2qXjF3CmOPn2ygsFZg6ED979h4SLTvDKIoO/3cV7JGxPzdX70K2xyxCJUb6pg
EkLOUWhcVH6SGUyMBrFqrR4I/QQcyupOrj+bGBf+V9b9JzIkXA32L8u6q5e4+PZDTfeP3/hTfoQs
08IIh+TGcX0LbOg/qzoPkIgPC4D6THo4naj3/kQCeL/Zjs/o3cOR5GP+t/5Z1NnWQh9BlMTcWhlU
ft7fQQL8NHj34Ocb/B1wJhR17ofe4qyABHaz0NDdsTZunfkK8fFfVGcfazPaGK7j0MtYRu2Uoj+2
a4Kxz8h1UBpFi7VKNSONmQxBl1P6T+nXv6oB/+Ioyxf9rjjFTTFNjO/0wSueW/FcTt8656/KzL84
xIeujBeXNs8ah+j1rWfczvGm1l9//S0kNfvHoyD6wdTmUV97Nr77D6erzQQUvgEBiSOK5pWZgzFu
Y2M06a1zaIdG5x0izwB9fB8crdbod1NrTVucGxJD5TDu46ppHs1IW3Id6zbZNJ13azr54GzYE46X
ijyDXRnQjbe6adjJISAq0jD7aOWBUAcm7E8sox7Zby6Zx35ZPYPaAuDmtwAI5XDoyY9kxx6RZkd9
s0kxKF9lVQWkoe7LlUt8zMltcPBHRuadDIrwLyLHZbOKnDm6MojjPLHJp8AwRLuNhAPvayG2Qnjr
yNvu0/6SODf9Ke74n1EVmYjp61fXzL1jEJPh4It62JAwhZTTbC/t1Ow+TcVs346Iivei97JtaTXJ
hZ0vISq9tHdt6vNamCp55RspOGHLnph+T8Od5XX8ERKuLj3NWLTUvjmz7WvlVQB78oAGAOdH2Ue3
QTKMr6qDrjYwY2nXbsBQyhsomEWsv42FGzxFGJKTTa4y/YnepEMSqJbfmmZaZoat3b2J2sZXDmm/
e1Tmkqk4uZ19O1Dvrb3lBDvQb8rZMYk66Rbe4uy47JaD7hJLnAVTZoHCA5P1cKy1MMog8Hm8mBPB
yNH+1sG2WY1z1/+e6OmTrc1vChfgl8mkF2j3In6Co0Hq3Ywpa9VEtdwXo/1NA9pVmIBrfUhqCuAk
q7gITqA7Jgz8vZwo6nUyeekxV077GBNuCG+h9k45vYmrKh+DreU09Ax4UWN3MZOLsLBIGCayfEex
Yeyp8pDIOCTTrBVxEUhzYPusdeaHR4eIyQN9DQ5gandd10m3H3M/PSROMtwDeO7vO6wba90oXM4p
OLTbLGTbY2RBekQOCGNElP12gAx49hWnE9kLIVR5U5kbpKHedQeyIrlITDffkf7FVJ4WOtmtfRPI
O6rE8HYOY+M+KcCRgJ2PnTP5Vsk+gh2xl6CmvwYecjLuEhFcm6Mqg3UaeV6/lADEdgWBfZ6jhgy0
cHbXODntI+nc9WUtPEm2rx4uXFW5N4GwxJ4dq3XjEbxxOdrOY5DX+pbxEZPfyRmMQx/VLgG5Tcc+
vp/w3qB7D752QO1ob4wlaY6iF/tyjvw3O0n9NxEi8WoZHJ8a3LRfI/rj27CvbSCTDFa2ou0UWkG1
nI8Ar9OGnMjfM5DHybodpow5bWUcZCvnA8kl5mUWhvaDAXoM27ePgYQgFLn3vaLZO9TLT74ZDFSo
TnRr5LVxGDDhuBu7n+J17MUDE3/Q7a+SuM8jyQv5NYls40tDAMlV0YfqTA1rPWSqm9MVdb5gQEhm
2cgc68YaUr2jlvMR6TTFyxw54y1G+elmSqLuempr91JO3nyF9c85pcQT7GXtkPYzd+59RXW1ge2v
ITkKf2Aeb3KAGm/noukJuttGG0QUINJJSYFhfLGJcTrSChuNNxuGSb6KgGvf1yj64Ta77UEOLEKp
yNs9t4azmcDS7qq5avddSWLMpq3idsNbhRrBsGtIKC6lHACViOzqnG10SDhRzkMTucQBYEhA5aWP
fNrwwZSlPs4k2GCBN+d15qANWSduQUCukyfA29kx7NhKuxsCH9SF06py15FvhsNnaclFKSPqwrW4
J3wSHHbsErotkMPmQpAUwdeo/XnHzlRsAawH9IaMTK2HgER2rImayTM7zxsmdvXXse46lrEhvSXF
wt9HCVScjlXgOY4VLIbB8w5w7oZvOBj0ziRE5mQWstiPJSF1qyWy/YVUQvmVzg0D30zFwVur+uxx
Zsh2piedHt//c7NwHVy3dnMxTwCCqAm98TzqZDq3/txtBz8lM4x7+J0N629sVDnN6v2Qsa5SfAAt
SZn9bKp2ZWWd8TVNu/azR8baZnDwh67QhsLGpsVyVVRs6s02NO/sYgq+JHZUPg5xni/Z4MWekKcA
hrY0FsYg7j0EAGtj6tOjW/YvNMq7C5+8VjgBfeJs/CA1DtSYKYtnM1yTRM7pKyLcd41U8ZWbUtpL
0YVqNctyOpRCUZj6lbQuqElxjxn+kB/xCaNj8UqXJEWkH/rQFUsCsQHZ66BgFNxL2lhPXTvoW7AJ
XLoKFdvaqfxi740uajFd9Rz2PeZ+0j5RHU0/rCkKxEMVu+O4EhOX3rfws5RwhGAVWdHvSo7BMc0S
nM6N65wC/Lf70G3bDS056tw6EP6e3WhzAZ8kfRwJuN4XRe3eq9oVWxQUau1T2+7RQqEVW152MGzo
0CbedDO60CgsOah1qVqKkQDjm9XM9gvRVtm2qLjBKTTTo+aOXnuGje3RNopvBMv0F2ZrtA/Ek+tH
bqTwBplPeO6SXpHElQ9rpB1qHzdVsfcby33q2JB2UJ3N4DIbSdBbtwTL7M2A5OauSzXeYWP4Bv1e
fMoR59A7BM628YX7x3VKgZ+9zQYfdrKtcWfYlbx2cIE8hDjjbmiQzMcEmd9WOFP8pegRNKlymHaC
rvNnq5/tz0Mj7M+JU83XvKncXVRHYjPHMSD7yo4OXhCUVzoUzV2JuWVrNnh7ADZP1+9nvSNRblO2
vn82FzZpUZS8+Nrk5DQIHeoSo0vR08JiRG3sJoCZJ69GCVoo2DP53FnbCnruemoMm4fYU/P/sXde
zW0raRr+RZhCDreMIJWDJVs3KDkhA93IwK/fB5qwFskly3O9NTWnPHPKanWjwxfesG/1MbsLXC1E
c4n0cfmxlyecUR48xXSJK1y8aVCLvHXqIljnmYPmFYRoBDQRmL9TZZLvMNK1v3oBZcsmUE0LDVEe
Q7JjPv8kp5u0xkNJo3pD/dEzcmhBacQVqGmPkRJ/r9JxuOVSGHe6CIo7p5qmVVxaKFOOtRhfMHW3
LDzFIJ1PEBo3jpZ61xnEcASVneQOzVByf0NP92abW1dJP9EpABa1BoY63Emn5ul2IjpEjiwVcJ9T
7qClr1UBUnda5K15m7odcDly8cCsxU3fZIUGGrUon1u0tjbgXCDMx4VDO8LUG+xfMCADRdMtwyib
bkZApnsZ2P0GzoOCg0NaKM+1qsLwpi5HxGwa9SLruDbUENg5zggCk746hkbsdnTiKToU2wZ8w4va
sp1yfKf3hhdr39XQHG9MjD5BHfbqdxCRegvJnb6vYtaINNQcTJwC9D1Qz+mhwv58b/foqbjNWEFT
19FMMcZOgLj1bGoEAEC56dAjmh5Ue+DMK0aGC1LA/3g2FRnip0Zx/7oFJoyfRGreJwZ1HQSpZeBj
2mduQWtNOwo09rYHiTvP6M6JBn2J02F0q02xjr9UnD/pQ4oVlZuATBQgkhqrbKqFYY3621iMbsLb
IJ9gx45UKWPlKgy6+5aeF+pUEhOwRPnlSphq2Eh/NVrEubNkDK6ZRoq8UMnNaYV1tXHdqkfHJ9S3
QRB3+K0FzRViuxU211J11kSI0V5MFhIVEc6YIsZWobbzH06h/Kgn626A3LbRhz6f4za5o36GA98U
P/fwHpaVq4QATZAdbpRuiUwn/mQwIZDfcr8qBdR9eG4l5Xas0BB6meU4jKrBra9RdoUlEEl3BPOl
VmsSVem2yY1d3AwiuBFFFGI1CFbUjjO83EpM2GG6JdFb2OJ+mkIKxFO2Hbo1YkTlkzBtHQPNUIVa
nOsReGRb3BdY5X0FNVsseNVzqmei/SE6x35yUNIZVpkr0l3bjdMeSEe6Rbm59bHzopdWhtK8N91q
uk9Cu3oSUMrXXY6l75LWSb6yJ9teQwVGIKSKoi2WvsmmkykpuZrFe3pzI76ajfzuVVOObpRi+DTS
LK9a9WVo4IrptkOa4l//nfBe+4Y4lHujeS1IVGBJ5UMnE5iOetn298EEeKcZ8XTFZwwHWxekq55D
BcIzTIlmSzS+Ij6s1ndcuuUsJDSNd6bWJA+FBZayRfjom13NBtmDFum3o+s132jpOfuUKv5rMDqz
ExcaJy/q/EICbhcLNXIjDFGK9iqKXfMmyuvmle6T5UMe7/coqnRXvTKmPxozCdC60Pi4uP4E950j
8p95jT4HIHkTKlhSUnqmc7jX4OldVw1i1LZCgo2acWGS69aQBUelMb8YhQPqNbC0dBbcjm5LZfyV
do77VS+dYg0C312GYTZtrDrDy67D04MYb+IpjNC5WrTgglf2WHGTJVniJ6IDQAfhg8/La7sfySpw
VDYm6JPuKqzFtKLU+qxkMZLlyCeF3PILCjeYyXsjSbEmXlFgM1apnfWI/ZmOpOVDZLwtPTt/LtO8
vG6mTN9VVUAotQauHIRUsFPhtopv1L2S+6RLtvILe66WqiYyCVpruy8NHs/ozbTuliymXwA8D75k
htJc8yhm94SKyfugGeWXRKbyq2jF4GyFQqUXmKtEHa8rZ9VjlMqxG1Sa4gEpyb5Y4sIyvKWVjcdC
W/XJvtPbX2HvgpOmvHM9eG5xZRDZ/igE6sbYZtUruGu3U9nRv6tByG6b1JHLnk91nWKnGC0o6Ta3
pu6GtwnB0AJxwqReIwcrb6rQDpZ1hQgE5/8nYgs0I3jTEJqnNr0wgmbao9Xc3qdgEkAAZtHLUNUG
DxdUV63Ig4daGOV3QxFvZlL3b+Y4PE2tXpsbx6aqrBS9tk3kxM0uFGPJUcuegNjRzo8iWT1aajZL
ddn1BuKDSkd/xrmz4+mMlOY2glJ8racI1y+wBINJis4zonN6+B2UAdqu3IQ0EBTa0eHgPJPq8J6E
Xv4W5KiBi9B7NQezv1KFpm/5KShTDrJ5MmPzp4Px811XNuP3cAq6TZfS3WLdxuTGgxay7SrEXjwE
Hra044eK+gqLYgTOq9NF5nMMqniTtLMPTYXpUl8QU42R7W0sxQKqH+n35CAvXMjp3SAmey+lXS+a
vrHXIiuC99JLp2VW9a6vSCO5tbE4oAyvkMXoFdEtCAr8jbq+eCzoIRPhKg95nje7xh3zhwCZzntH
qtjFwsO4RQzN+K2FSH6UCcajVRuH+wAlmrvCGqLrzEqtJ5xmvSJcjhNiQ9+SggZyhMZfznW77gSC
mVMzqA9B0NpIqMC1LZu03I50dZ4abtxFO9A28rxO3VZZ+xy2KJYP4PL2RliO26av3rATdPwkjHix
CAT3XKSKnxuISRLKOYDxER6qQ5kS/5bF77bBEQ4ChvhuyER8AzTeSlIABHy/l2qSqFeaaAPE3oJk
RbWkZ7PV+nOrK8O4VHA88W7jrAr1ZVlIZNMM7CqtjSyGidQsqrzbYqyy5yL3igUKhN42imtI6JSw
nm29/jUMmM+psI2XlTQwTIf7g71pvrcyzLoIqkiSZDciXZEmuzz2tFl2yFfoj+85/xZaJ/ZLHhIb
mwF6R0SF2Ypyx49aj9sVSA8sNRPeV9zh/Xaw3x1SkCHB6rFSH4ihZhdvykRK62o/QM32V2ZpGWtb
GhRSUqSDwkDzO08JfkfQne5h7esP9eD9loOpvIQcvS/QtKpoZaG4h812NQQr9JtmcxGr3MJFaAEk
yGJlNyFgv4IKwPlC6HEVVIdfi0s52FDNPSKE2bSfi05xK783qd91CsW4WJTsSbklH88vQH6PquDu
PBqkJhVqHSq7BzVXZ7AG4iSn8scytGic8o84h0+WhSJbnZ/YqaGALSIfbunAUw6RSmptC8qPGhOL
3PB5SEyejKTTbtQGgsX5oY5ww8xK0x1kzZA/YMSDejW60sgSGgxVVEV7nWZN6ttVQsjJ5l1IzNW2
iKCMf1skZ1C4xSgMu8iW4OTzuQ5vxZhxQ1yq/TFlFXWTf9gVJTtyUvPC/I5AX/NQuAShCmCqNhIR
n4dKufwnAUvBz8fICBZZgJmxIt1kh1bqgOxLJe/FiCcvFmzRTZuhoXV+fedd8QkJO49vAA8FjTr3
aA52zRiaIoKPVftujvM8QdcsaNB/OT/IEQyVQUChq64FCFylLfB5koPGc9F4euU3qNBSM4iIIkLH
CG4zXZ38aURaqoMvsy5hOGzOD31q/xi6belghQGizl2wP1sqiLUPWqgbMHX7dFzD4kJGJ5kLwY6i
IndphERgY4QL9flhTx19kMzE5nxZOsO0vv4c1qg9u3RihnVkku21vPuC2NLkhza71nPYv+eHO3Ug
De4Y1YQC7R6x4sNKqhpqHgxXN9az1OWW5B8MBtJsF26ZY+j0/C2BFJtk4Fw06uGCTtO/vqU9zUyp
j705Bu1PVKBgV9SZhumTrW5td1Lfo2AuJiGl+V9sWnwLbAdStG66R4fGMZqpD9XKN5zQfLCAydyI
kCv27xeVTzi3r1Qanx9Nrj+6ceYQmK2Zc/V83AId3ilL0xsHdNwSceH7nTqFJvwI2LtU5b25ifrn
dkFRvADe2HOh4v+80vvyzXbLt/PTuTTGwaUWW+iE8FBXvqY3GI1VW9PNH84PcXJzsP/ABbIVLdgn
n+fheYnbV3pT+YLY9Qa+ib7XkdTBNqCPv0YKN4wsOnUWkwK8ZdD9dwPgKOd/ieOjhzkF7nD4oaoe
pYuDG82EtmlAtkDOUENgrQFwuESsSl5ncNx2qfCK1fnxjtf1wwwDnL1u6WgrHFxukrTKHYUh/bwY
CFDs8QHMoHMhlDg+4AY9dDDTlHbR7fig+/yxF70QC0PM26SPDBh4ToGfeSm6awd+8IWteGIkJuHC
RALPcgzb9+o4nsbRLaEMuDglK/UVhmzPokpezi/bic8EFwg0Nt+Km+vDRO+PGdkiT+GROaU/xSoa
6e+KCys/LZaxDC5QLY6B1e5MO/rfoQ7eWGpUdpADuPHbzqNwX5jhAse3f5pvtWvZFdOXEdW+LYj2
oFpJs3FXKhJK32xS1nUz6c06ofu71WvKaHmFqwiNoyndW24iACfj8xf20XQTZOSBpiwMNPXoFpFX
ocSu4wa3d7psuO3Llgr22KK4QZkNHKMdTxcm+kHq+vyY84LT1wNGb2mGdfjYIUKoGB68Ix+lj+YV
71v1Vuvcx9G24/d8ahFMyzL6p1nwrRrScAMdb3Yls3e2jXijRWdWkyJd6u2XPCAxQjEEXE7+KHr3
ZgooLOVlKtd12lNvjNEzDarEAHbblwCeOuQplURpl4NZmj697X7VNK6+ZJxkRQnPuU5NsAxJCjYJ
zeto5YX9cnLwKcWZLfNYLR1kGGr16ncHrNaFR+vEXkNeAMoTWgIuIf8cJPyx14K8w+UETU5/SpDn
7DTP2PHVBz9MKlCvWBT2/vnNfRzwGIbuIMYD2QHM72HAI/Gw7XqRl77nNoBhEdRYSzBT17Yhmm3g
hs11ROn1GVBzeHV+5BPHl2gOWpMOFuc456hCrF6j1i58ylzj1w6dvjdJv+fZwhP51/mhTkwSgAe3
EbUO/nsYOtIXJd8c28LPu4quCISKinItYphKUlQ7u05jd1nTYEekS6dof37wE/MkroI5pX4IzR3y
OBx8vyg7FYVfz/wyiTF7OIRAPZKxuvCeHI9kzpfULHBEeoWByefNQw2oDtEHnXl97us4Fv1Kd3EA
qTLD+OttSrgBYApgFNmHeihWJyAXtGHXZuAK2n4F8wMaWnLX95a9ofD0828X0FQNJqbPtBrgHAfP
VhhnojAzybSs3PAVMRYlPUR6OnVmoHx/frDjA8hghDaEBhYN7cPnS4INiew2Z2aK+RwZyquc3J/J
YDyHvX0hBpnP8uc7kKFISyH36dz51sG80AvGK1gBiGGIbG1QK/VKCzvCrJsAlHd7ypSXotHTI3qz
z/oMgDskEyqmcKCQM6LUOmji4r0ckbJA7R+/SRu9kFa/Pr+ap3YkgfcsbOjxdDoHO9KqyTuawEnR
6Gn3WIn40OIQX1YvDHMc2JiqpZIaGmiIsZjzv//j1uxcdYhjfrSP/rXyrDjgecXAi3h+Mse3CKPA
1IWZhDYkcePnUQb8z1E41lK/MqhoUelZZkn72ynsh0Q2NNRxsTXG8sItOataHu2S+eJATg0K5pEu
JHq3jUfal/qehb1tn6EzAjMynW4Gjy79VNDErkdoSugEm9gJwpgRtL1UZ9sMMtzhnIUwCGHRNFry
0WvTdBUKQXAwhwWyhEYNLM7+4um97YdNbV347U9+mFlPnmYgSkmHHwZIQpTR2ch8qtPFOhm9ZK8M
1DnPf5iTu2xWz/Q0GHtHIWduSp6RsMz8onEADpedr6bas+v8NRMWaKqFNyKoSqS1yGE/bwDLyYxC
yIKLaBAGQJYggsSkDpvzszl1A9mEAK6OdhfFjoPNjJWMjq6SkgIeqqGaOTxTgwXrv66z710CGPn8
cKcWjymhxe/AjUTz9POk3Ca2ITtwRMc0+DmvXRXbD3kVvJ4f5tThmfmCKO/NbOLDF2OoEYOfSg5P
FlvufToiRKAF1k+aLeWmCi33R5+JZEe18F/2av+nvsCpO+9DnpXC0Ymkh9KpimRvl/ohnB10dd6n
JNyI5EUk0xMHcXt+mqc2PGmPzmaf7QoPVzNjjo4toGuLUKTb3LbgbOqJsjo/ygcb+vDpYBEdBDg0
1GcPE36v1YfWouTuu22vvsR4imxQmQePlhhdRm/O6b8kmlsu27Lp7uRYpLdW5uCp5YLpnEZh01hG
d1mTAXy13gWP0bbJpexWO7nyDhk2JxMu/2HgUwW1aiEawWszmLQJGvmuNR46ooZb72LHfUX1Xiwd
ZMWvs8KIX9K+q3eBV75FIDpQ8m/2os/NHVUkb2GPioAtxjzOL+SJs0ZPmxDUcQyKi4cPYubwO8QD
4XZfTD/FpDUbVQCmDDLwK+P7+bFOLMfsRDfHFRRqibo/HzQdoyaULxtC+0D7qVJwWOWW+o7BVuE7
eFmvKZU3FyKME4dO0+jYEdHwYh2V9SG1j0MVlkwvsb5GcagssbxBTgiZsYWhj/KLrHq5Ao3R+X8/
V02b6fRENtqRwoQ5W3BVbl365Gq3EhcDqtLZA9V4TDvS8GXELfnv4zYGnMsAcJM9rrKD1bXpNtam
LH1FDeUSihqohMJoHnrp5X5uk0ifn+GJa5PxiKEMHrZj4cg8qMwoLlnaoQvpXJgVmjSylCsDROx/
MxQymLPRqUqd/+BBEI4ZN3lBiqZ5ZXEPF3FaVA6abXGraReur1N7FBFWticGLXM9+PMqdkDiionK
gF/n7XMblb8sSz4jtVst4lA+uC2y6X+/jAakCx29D9onhwdQG+i16fVU+JM+gfFz+scKsylBHeDC
QCcuZkrqqmUgkmpC45i/5x8hoph6EGABKWAWWq/hMGzdST5fmIvBzzi4lT+NcRDtego2KyYeSD6A
fm0BsUnsa6u2HvUWV7Igw880DtV+YfWVWNXIeXwp+wr6l0WvtoXZRPGvBQ2JzNeyNJGfVwxNW/fu
mPmx0VR7rBOiB93DqaUYu+BbINRim9eAs8huxyUw2GAXWS5NCnUY7i2tAqsL2Ut7nLwcsFWh1Sm2
c3W1VTs0t0mghvAOPhPRYRnPkk14zkWDE23R7B53mQVEszOi/KZTqs53U+85LtN6yQqnm5xaUbWI
AAr6gBPRuO4nsUabzwIsnOI+Zxrxso+T9kJcdGpvoh/oaOyT2VPzYG/aspZokbA3gQm/y6F5dxF8
MQ1lgzrcGv2y8r84dsTcBHuU72kIHYxnRWMhjXAsfBitc83pFrGlXd8UF4LX47aaSa2Uxha1TMp0
h4qp5pBGqLV7+Kio6YMQcQVm0P0h0y80oW8ApCxbS8fHsLiQMh26MCH/OY9LlZYVJbk+DMg8kUsY
whY1kXKcvkaYqSC4ZCoPEF3UbA1mhhxHWnmwbtJOrjI0G2huF1zkUu92Fih/K+mVnaG2ykZrkAwL
AIay4cSWficdbC/5bmnwdPsBKGDqTOHKa5AQiiGTr0IteNJTs166k4WTSpOY6aLBk2id8Pusmkz8
gvOBN/AHx3Po5QZGF/9/PlnLqG6StaM4+os0UKG7cIBPnF8boXzHow3HB5k/1R93RKzWVo7uW+Gr
zfvouphH9Oo21Zruws46dRf9Mc5hYNSJDrciry9815oJhdQbliherM9P5lRog5gO2SoqZygfHLwa
qtRFKc2q8Gk6ucvRKhYk469lCjE9qscLpLOTg1GvJGdBwOoo7LUrLqMi46wokY3GRjltO1NsQICC
pW7iC8t36iKwKfvzWkDZOwp+s3E07AQUlY+I04NeOzi/B+MrVq+/mhjMQmRfWMljvaxZiZrOGgks
EIIj2eupFhnrS5yWDFkEy0vH/XSq+p1OLX5VGgrCQUI2y0F4xmOsBpE/hpAawjLGwSV0041XmuMX
B0oQ9IwgNKcL63EqFOE7G5SRqN/Svv68bfshqJU0IszppfhleOFLpHdPmQGO5PyOOjmOg1MnEaU9
U+Y+j1N3yhgJ8Hg+maigmoN586j0q7KtLjykp8JWilOANtT5H87BOTR6VOcCsJd+A2ckqoG49sVD
VVrwpbU7TC6e88y7UKg4tYH/GPIwtU8mE29iS8195HS2qBn8wvcTcLu9r8ruQs5hnNq/ZKQ0yQgf
yYUPygjNzPmfBifnmtHHN5R7f/exh7BwprlLyrf46wolRitHLdaxnLkGijYjMytAf15Xv2LGEL0G
0q39VoexAKsNnlHUVE+Ys6EbXGQZmiy1uxmc3n1xLW5NfOowC82VekARZi5tlvpvtdehs6AcOAj1
LSlbxEctsYYE/yt2O7R0RyNet0gxPiH9ZfHY69aF3XRqFbyZqUuJg3172IDNMlFjqSaI/LBanppJ
WzSq+WoJ64qaKd554yVZuVOfeGZmAZRxKLYeLrtItHCUBEN+jHsyuLgW2Wbc2NyVEQZZsKhnTPr5
A/OBnTgICEHM6EyQ40KaefClQ2XM6JJmuW/nk7eM+tZ+MiOtWxYYw15FZZa9CD138ZsCOflBF3Cj
JnvJ26lZN0D6tkqPW9/frzvBxkyBxqaBdOIgUfLs0UUn0sj8WSZ0HVWjfVNEhI1jUtavuFxPqEdF
3y8sxIkiJqgEqj7zrY3l48HVEQ7WJIKOE11PAVBWA3NwAKnGpg6qeos6l7Fgp4CctLI1dtiYUtOT
gXlhaqvzv8ixtKBrzrxw4BgaaY55WN5XgUbYeRPn8JYTg9bIzGuIjWx6AFtdWFesjLPDaNq6gmJV
o0xDEVlTcvqo+Mh0973Rq5sRs+2vEYKAS+xu1a+ExcU26tlSMKYwvRs8awsk/xdGKQuu7G5t2kmE
0bViriqlaPzIls56iFpn5YZXKGkbT3jAD3ccW0hoIwfhNXJbb5+pzjdM19MLifmJO5wn04WD7swd
+sPCEeW2JKtRzsSxPB2eImBp/mAP8WusoUV6fq1PDQXwGqwBbHSejYMAhKaTlIjd5L6H785KSHdm
8w0i3XtRFr6eH+vjux2etLn6a5C98gwepv+FYmcIlMYkB50V4PFDwxiy12Rq20CU3arAueJKK9Xg
vhn0/lbXlfBBbxQPR/JMbEWhVv8MJf9fle+CKh8YpBmD+B8pgSNVvpv4B4Wm9+JPBYd//aV/q/Lp
/+Bc/inM9x8FB0/9B9gjDSicZ3GXmDaRwb8lHNx/UIjh09s8KrTV5pLpv/1rtX/AJKU9NIdxFJ/B
LP2FgcxhWRN9CNCWJpE1Ow2H5MMjJAeUhmRWa1eFwHJeLrswjwe/spDvDyK1IP4toxGeQZJqSo8Q
Nc2oQRA5VTzfwnqHzlvouH+rlGqhgCf2RB+Y/qaZXIW6VCAjBwWKl7KouRr/WOn7fx6HP4X7WII/
6xM67QtQd/Nj63Ioj2Bibt32GXEVqjyhOjxqUYHpOTo012PnqLewQtCrPz8gcrlHQ9KSJngGe4vd
BGv2OWZU4gxSJPaxV3iFXJeNA9sqwwzK3lIoCaWKioEifa1SxTePSp0clq3ZOabv2ciBbqwQfsou
cOKZuNnRSIekG+BuoDfQJN0idox1WbTIsJPTPWc6wKOtGRTlFbBuGvw4LaDcqqVBZS8kYn7T0gK8
lm6QBGOtFbsbHrMJgVgd/Zp3eKRlvUiky1AeJgHhunKCWQrcAmALAkbBK8DmiyB53dRtuyHkHm9G
O9afK81gE/QGgriVgUDxSPETdEEDQ7JycRdYOiEWlEjtedgDYrUw3KuRmQHeiUL9WUMgb1rETs3c
YGfIb0oENzu0e36NAemCAdq/Lr7pXQ+dwC51Gd3hG8Zv5I2WsUOKOBq+VHKm0yykomvPeoIrOq8K
VdJbajGOsrGd0RZfdaMton1T1ey/ELs1TC5Axj9OVaE/AzrSh1fhaoPyZugNKxfXYG4WY1MO5a4S
LrrPHYiuCQaHwtCZ6Pi3okW5Yg2XGV3dYZIqPqWg+6P7AD00e1HC4MTVHIvGeIZKWe8YnAYv7YgS
eddW/HW07SBiSVpNZL/8aLWWLFI8mnwF28SA6mvUI0jsm5Oa57iZp0a7tGKDZYmVDHeBwWrk9DRO
2LUuuxntdkX0m0X7af4kzrw4Hrwbvh+0lStPKjgexFmDgR3kk/4mCqEQKq4aocQwcHiJR2AXSWQL
aLNVI4cw87A9WFRUlZ1V2enZ2gycEBVKqUHp64fx2W70BoNZD3GKPIFICQm7Ld/DpLFuxjG0X5TO
0W77TmT3sGPDdx0hJjjNmekuY71w3osw7V6FoSbDRsOW/irq1eG+67vGXUYJTZMlxtSQavXBtoY1
WHnvRaEA1jzoMYJrqJw5bBsILCxvH+d2dac2g0U4ZYUKJqh5C9MPdp3pIkuClr+p6D/6fODbxQbS
vb/HZGzFN/6YJ7/F0A+Pca5iPGATgizLkD1S64XeLqPS055Hff7yOJZKe6Ggv2cvUjyMMTdBSeMb
K8PhcpB2mLapKPtgU6uKqL/WgTU8QgDiIKATxQLHOonjNoXKc2XpE14lwVCjwt8lOIkkgT7g4m1J
FBqwXr42EIpAM6tsGQXrimSiUVhj2DEMCeuCvk4eQJBC96SIUr16TqdJUV7QIpnkdaNXSnU/4usb
oEhocP1OuKV6X2J07NLHAMEpf8iVSmJRYhi7qZulnacxZy0rWNDxclB7xKA9L2QhhIppUpC52YCW
L3ybvZBU8ZYfGzkdFD4cFHXOsd3Nh6KpTH7K0BvcoThe689xq2jGEk+oyP46ZG6r3yWBx0XhhtqH
cFqv3Ua2i6Qz6QFjKmmYDPCgwyp5q7SqD8UCQnDz08DdOn2tuCE0FE0CBP/uyrwoMH8dQgVHcyeD
Nb3WU9JGJB3VZF9Lh2/eZJV2mzSTMby6bSDTX5ZT6DrOECMqkutc7XT9Luf9mbBqbOFI7oJCd1ES
QN1QVXeRbqDcD84ISRGFkvVbPEzUruPQvS2ILL9aXRvMdOsnh94Hgpx52X4Zy1FZoyMQrdgY9dJo
w2hnZF6wwi4nThd5TFJJCWNEFsfJLR9ZDXsuFSdSiTG3Mdt6YwrLLpBmFGNQcMmUOyFc9aW2hL40
cvVNwYBh0RSgAvFihaCMCKXrw00Mv2d14PwaQjgJuEsXd3BxrlvUW8d1mlXDA+j28M0yumKd80it
EGM2HrHCKt40M8o3eqFiAoHADTyUxqnuvRBCuCNSmMoIqmQ3sQizL3pS44mu1s1mUhqg491ADR4G
NZzSXtx12ZRfW/gOrNveyR641sVb4rXRU2dm972jDsm2kjDl5AihSUUNetvFZfwU1nb2hQZnHW6q
pphlMokKslRO+wylwg2YYZwlQYvBpnYcrr3OKJ95dMTXwspFtEqmusCIUS1fI9uelxZCEzJPVlss
bbqat8IejEWIPwJ8Xqf+HVdOtcpa3Jf1uf+NhIx+C7nYMVeRahVQMnF7L1Y12pJXss7LrZvJcfae
MsrdzHrehJb2kASl2KqkLisIWuJrklai55Xq7F2BKnq3HnOnvZWNGTwhF2tvlXpKYctR2QBuObnk
TbZ9q0SNvOLCHn0KhuOuVzSP5D/t12NdQTbWzXYp2zHxo6K2n7u4m36qapZcIbs8XVVF5V3iBx1U
IQiJ6Pzynw/lfTr2B9mwLHMDVTcR7IdGYHJQzGYrvcEjZCoYtSRqV14FnPILWdgc9fyRrXyMOmdF
4DtgDIFL+BwVmcEUOVFveXuUWMU3JDm5GESjE2Ocj78OUrCPcQAJgCIh2pu9CD+P00Wl3dZeGOxN
3Gu4U9WKO7sYxDdrCLgw/n4wyjgay0nH9ygF0zjDSkgQuHczvGTKMjJ3H659Stx66/NDHQeyOBdQ
iCQWV6knHAIdZeg5AqUOKIr2qN0WLaG3RdFwCdmwvKrnqtZfj4fgNegRmMQ2wNyDOg5ICo5tllto
D0TByz+foAIyEtIixex1hJIqy3t+zHnnfd4jTG4ugEIo4+MdphljHpqNVzXmvkLHpltAAiL44ULl
BS4G9HAw6+BvLZW8488qTjPDX29S7Lks1nmmQelH9JmyMFGqylJ737bxTPdQDLRy+0v4tuOjwCjU
IjwAVZZOZvJ5i2aB3hdBXNv7sMFlZIwLbN/di7W/U6OADnPBxGIyAAb48yh2Y+jSUpjLhx+iHePr
BIbrv9gm6A0aFNXIdkg3D7ZJKvFsQ37B2utBFSO+AtQBibMeZiNGi9ptI4ZuupDSHd9f3OncYUyL
jj3Dfp5YEXfB2Ge2uVfKwP6qteh9TWpHKNLSYVoX7qjqyP1MbJHzu/P4ZqGwg5El4F+AM0cnArxg
rE4CNY605XQHKB1fNTY2llNiuxc6lSemyOagVkUMThH18LJ0IBsxVK7vhyrKl+B+y6upxrcsM2db
mjmDG+Zd8/fzo6fj0s8Hc3aEOe5UpM0jFBz3mY02YJHjZZipbrQl0bl40g/RXFzTHtUJKuHmh93A
YSm8jNzKVblP8FCrPXeRaLkFSsBRs0fRTRUasDhqYjlCmDz0xHU9sVZ928luCDZYg5gkFyU2YqFe
/6RbYhB1TgWufG5qi0vwtuOLl+6eQZOJGwkvXv3gQSliq49HJP73em4wUBzE4lsyKLyXIBPZaolH
WH/+S3wIVn6+CGdoInEldDO4UocY4jCjXhLwxu0VVyHWHVyD/AEKX/PTrTSezEgE835PYu1Wtpn8
1nUo7ayM2BseZa3LDHp/O8kNUVK8bUZUzP/6caDKiZ8xICCDW/Kwr6DKOpo6l1OfTy5Bt2olb1qI
hR7o9CJe9FK9VMY5Ons22qGcBko5bFGQ45/PvIzrOehH9qQzA5Q61ARnnFEWbNNhdrk5v/ynBqNu
BMYfxPMxidKdoHKHEtWkAdDMfVKgRaTWLlmOpQqypPODHV3TzIzqNJYStAi4zg7iojxVNFEH6ojo
lUViGcZIoS84iGSJ5wc6RFXrQKkw0CB4wGWYJ/0wMkLWKx5s4fREEFVU36vkcO1ScesG3AXt6/pK
JB2VEDM03euoj7DjygSCYDi8zM9gKYfHCFHhbKH0JEvLWpvEt8nBWE5VbEpZVL2MjQo7gfRcpiTH
H1p8TVF6Zf63F/EHdhf0FO8aOMvDUChGZEg4eV3v9QljuR5K1VWOl942VNGXPb9oR4efodgDJgQ1
SnpHoL4mVPWmG6JqX0FC3bnAWjPkt6S3BhhfXs0CcZfqh/Pr9cfRN3nWYAbNzQpXs9Sjr1RMOYpF
lWXubSCkv4BxdvvKDLyXj4KI7UDpRRM2s76Uw6BfeAD0wy1iztbJhm0bjKwDX7VmtNcfaBAzw3kQ
A8xkr2lUkqaVmuA3UW9H2MSGvqTr7n63tTQ1V11Za/WtF+KRiGJSGPt6M2KxiK7E+Ki2OVXEKZ3r
NRIOIYlFiwXIYnLYR1Vu18kWFF9876AKXPCTkMf0PSSP8CJIEVN8sJJ6eqEpx3OHg8q0HZsK/a2u
QjVxods1QK9+oDRWB7i6XaUUjjBWlF04N5eAK92gM5FWK1VL84eeasNthXPKdkCc8R7mhzJtUejB
9a1rignsndRV5GwSFWEax2qRK8Xl5LpJTUfDgxYA3aqkf0oCPcV7lFS0pdllFuKZrYY4f7FoJbxd
at9q15fvxpTMXufofFI8aoWWaT/7ClnC60RJOC/eIOZi6Bim0X03DvzZUSQmszbiWfQDK6S5fFDp
ZEWFhD69nqTzr+CzSwMqL142xzVScNaiIrPG31TL436ZatDLESgCTpXuYDYOjwL5s+gegFiGRE4o
u+ahNmo+yP+wd2a9cSPpmv4vc88Cl+AGzJwLMpO5KWVJlmTLN4TkhUtwCe7Lr5+HchVOu7q76pwB
5u4AjUIblsxMMhjxfe/3LuR88nbXRqnkQ73qnBft0BtNBE9qfpBIn24Sx6nlg6uM7huWgnyLiRjI
9bvlVIO4to2xQVETTi/BrGf8Il/dfrUnPu5HRdw4AWpmLm5G7uYIojGAzWUSY9jIUQuXBwcBuerX
FCDcKxfH2pMqzL84kE9LVOtEOkoz54P2ccYYcg0buXJq+Tp5fg2emlaHof802v2DkWErtZMsl/SO
fhUPNmNxJxWS6ytO49h2WL8N/aiFq6oUNkvmxgxcE1ZQVY00EqY7Ze6NGGNjOqXY55LVMxvkXNZt
AabloZBbDzNTWDPAYQuUMRn0uX00KrstDvjEssAYHWNRo2UtZ8N7HQBmz+pbE1w/GHXW4GaG41rL
BX3/jO4dQ6z5h9+v8Z23juRNv0NwdjHwYax0Nh5FbtqvWZym8b7D7JYA8/fXytmydLEftE6Ta+Xe
awWNGTsuDJYeDayxyCbjVGwYyAq28daxWUWN52wptIXNfTW7DTMnF2d4IzJ8GqM5A4f/OZpB8Psa
29ZWSCSC2g6LeOKfjXxDYlvg+UBBZT7OmG+u4fvx5zoDIGMKduXe2BiCroHUszmP8GvTiffwE17T
UmlMGopFcGMJNxHETfhmkt13VcMHMXSwE7xyzQ77H6OZvwyza2kjQI8t5YNXo1m42nNhPDp5XonN
SDdbvnsak4w9Ke6muF8MBQqcLtTGaHiNyS05jxkDpDUWksDgO18wzSGvWfSW+4nCXOIlYbd9rayg
yEalkcgRk6YYsoXb+bloO9B6zEuI9wNBWz0gCWJoz6WuY7KFCd9M5oYdrMOYTz9P/P+Zk/7NnJSD
ZWPk/fs56aes+woWmf0yKP39t/4YlDq/ebD6YajSgCGw0zmwfw8w883fvI1itHWFQFxIB/5zUOri
gr95UQDSQGZzLT7GH4NSJq841xDE6VBVbh4P/51B6a/lwkYih166qfGISDRJgN7+/h/OT6LTUjnY
qXN5f4UJ09xYyVSpaPZ5ld5nUf9wg+5+1gX/frz584KAXTq0DrLJcKn79YKcl0wZFJ6YzMy8nYGR
w2H1GQ86BdHdCVbef0Pk+rU0/v16Am4whgrwaP5ch5PBtXbo0cTFrVPnldbHuLXQBz522yj4r7/a
r4XQ+6V41DxrAAz4XH/mUrSUoKiIDXGR5cT+6DLIsPuVuYFjJgAL6+o/uzJn4rgNXv760v/iW7KS
cD6AOgVK+t68/sNjpH4dF11rxaXjRDtVKLSRGtoVPqmYO/5dt2H8ShR6/6KsQIgcqGLhxv2ZtTrX
OMW5JMlfpppolsBVLQfolOPLGI69C2ZZWblKz+VMaHa4wMnpPgujZsebC6LKdbPy/wZ9+Oevz8SD
qB5oB1ClxZ8NpHIjjYciiQWOZYKv6wPxHCiq+M//27WorG2Yx++48J8auyS39CJdFnGxOsZDA739
N1zz54chN9XLXz/VXzut7T47Og0kc3m4cN4/aY8z0G4Nl2ZxGeP0R2cShDqYZIX/9UX+1b1jEyKJ
gouxS/3phdTBBNzeLHDTxRD3knsjjbvnEFVurJKD9a8v9idHl59fCSsDg6qd4N5/kpLgz2KMK0O3
S25uk19r5JpkvlBZcL6pF6+R9iueJ7ykGzSApNY6JWRk/CT+/Fu54b9YwQ4QCTDA9qoKKNG/7kIx
kvI4dqS4zF5vni1kjyTsxr53o7SOFYocCbdMBpcOZK+BBub95bVVlx3+C+DJv3oCAiWi8LcnDTr/
64eRhe/MpVS8vGM8P2DGQabz1iIKRez9X9//f3UpuiWcX2jWLEbuv14KNLWtW7exLhlD8YefM1St
wPCeiHWexF9f7Nezhe0b4g2oEIRsQPl/Xr4q7euiaZR2jmlYVvLgW/VSQeV6WSePOXq1/O0oxfh1
C94uidbL3UI/Wc2Mo/90nKG4xhcUftFZ38BdHGfofiGEzA+QNZigd9TvkDUwY069nPFvwitVzowj
XG0rvb3MaY7rBtK87yA9jqMdC4BxPl6NGv1HhhPr39wk+/2I/bV/ZhaBcNwBX3ynX/76TLClzxES
WQIsSi8jfU3XqM4cLUoQAw20aiUioJAc5ZbQhTpHdbVHvOjct63G7J3sNT5jXMbsvbHNLHq1yv7b
bGJYCkVm3doH6EopBjS5MTItniiejcQXr03qQa3ZcFOgqf7bO1pARhqNaEfzd0IP27z0o1tfvERY
5zbnBgaLxFsRpwcAPsYa/jO9EVSh1I8bAx20zT/dEbY1Yc6dOhJjzYxwm2TILOdQVA3X2AY/Tof/
cdMgcqalFUQxDxkknC6tWSFKGOplC/ZbD1q8+s75nRjSEYZCUH1r0Kbgq9t/kzkAoqsqU51LI1se
DFgxdxpMQXgCSibZF2PxeWSM2J3NyB5Xkef3EV7VS+dVZiar/b2DWQy/+9YZajuhwSNfy0WaX7G6
Nsn4dpsH2nA8fCbMW90sEWPA/jvaweTbnDDGYhhwchpe0tnzbkQstdCaBXc0zuJnCJzQzCyr+9Z2
mP9oNaQffH+4P3Ae3IeuS9Znc7S7b8oXPKfSmfxnAyvXb7JMTEYBVu/v1y7eqAlL6z8PauGntHiB
L/NOOyNq0nh8Jy+JAU7OzxO14qSOFPNqeusybfNjIoiPCRbXZWWL1BFLUFbL6p7TrTB5N7ZPmhKg
MDfppuvFQSCpaxtvpSoAabOGVSMRSr66juRuLnmu+nCsvaUKRz12nbPa9ksYNE136MQIhGtiYt2E
JNCRKdP2nItOnfL+1XoCa+gdd01h6fIo7ZK+La49Wj93ERtQLGNaR6OyWMtjrvnPnR7zz+JKytxA
s+Y7ZWycrx7G6Bwt771uXzFNDTH9Wq+rW6y4v2c092Pd2K/41/pmAG+dQTTNJ5x7ayVcBYzC3Zn0
vF+qcSSDcc2Wa9GMxa7pZjzq6bIMLzIyvT3jhT2eCOShtumwSAzRHdfDTu9i5xFPpIx8NMcDknHt
fLllOKhfSiIXVFBK3w8zG0fe2dZEuFTr8ih93d4PdarUWeqwXSvWZEoaR1fd96rDESuPh/J7Tdv3
wxOAK0zfhlvcDWAILHMeQ7WT7ExkxLBxTbpquQkbvcApZNvBJFqcr/PqGrtuIyfUnd4mEYMvdwr8
QWU7453HUA/1rY+d5hRiY4uzN6EmEHd6BTMOAkADLeBiLL3bHDzoHi8qK/toqdT6xcGK6UwyXALx
YBLrl6poiKqEGQSSOvIYvZgMEimn6kuusFXdVeMGc+ite9iK0Y6AIZD9XduW2r6hBsSS0Syj0iPQ
h40JGghE34dBdniUy4ZQRRDeaLGH5Xuc1BMpSJl2v4DEfs7kKEh7pcVVFRyVnGzYgFhXrF0F7wdM
q11slmTyja0RlRBSctzSb4kW0tn+rRjnbNkS1bhz8IWoe1IcfWTwAZwxL6m3J6+mGypd72gC99g7
RnVTIN7JMGLjxYiNIUPeUxcWG2tm3fgz5sakUdJpVDhWXTTYckEepn8t3K7+TGwoBC7fmKNOi63d
UPA5/Lgv7zmVIOqAYqU3Di7igUp0nqibmDkhFn51p/eDuoP1zaLWQHfRtm3TSM3MeSW6jaq1ryEf
5BdMiimwTQt6Kwggu2HSEsUJ0WejgYGRmVBkRv+5hV6S4Do/2/qeCJ25wrlu4/+RZgtWZdpa/RIb
Yr4jv0gL3QXyRN/5nMfeQIgFwTGivvzEl3RjRiYls54tCJoehZmq2W1n+iicLyjhnHE1HkclePVR
lzZHMaN9OdqGVC9KsWwJ7gB7DWRRFS9mjdsJcRxkUOPDbda882mnyi92nnrqx6JGEXSji3tm4fbd
vsrF9L30piYJbanZn3wn9k9t6ndHQgIScknmJBs2+DJ968b+NVd4+doiS5KQcKWm+4x9GegcaSq1
dfTM1Lsd2zwLnQKf+RRjxGOuOWu0eJV6Wv2khDzkiulptNvywUnUD7NYP8+mMD7I3uyP7KvbONon
gloMyvzGIDz5tmbZ9DEZXJ4cb3yO9ZskGUUk7pZKyuiB4IWiIwHBJueZ2MRClWHnsI8TctwlE+bF
s35BDb9cIQ1aD3h5ZlrQlnIwAoenkIcUO1AKq3Gu9rPRF9e5bcWHNVuLDw1Ejocy85qQeI3uqxg1
Qr5gkr3hoE56mKMIMLZjM3OCzkPoK1NynifyN/wAqxm2Cz+2d3npEdM0jW+x0qaPU5/Ie2MY9Gub
JfYXOTkyCdsihX2fVwbMVfQgt75YsmsLifGs+ZPvBOmYdK9mNqlLiXXDnsnjcMHoQIP30JMrcTDY
8iKNYnbcQWw0gb1haM5RipXEoyOVOo6VBRZLxNONvgwEQeGREfhjMr0Qb9EMe73rRHYG2pptUtcY
2wRePHkSp259Ugc/HbojXa52k7tr/aRnremHmhxKAp01V5fHgcVzO3HC/zDGprsOSo2HmYPwUuVd
WewUHOIuqA3aCwDq5iBFbEAppLLQsP12x/sESq8VVHlMdGbHlvdCIJsVtEth38yZyTZqMb/pwy0t
AxevsoVwV1S1ee3dBT3XQhiut/cKV7AhGtP32nSGOPLB0Ml6SsRJiMbc4yVI1MzgZg+gn83TYCzd
swckuYf2J0OsebJAQtgOhJ6SNzuvubuz1ORmqCnX9Jte9pxDvb6MYayNWbET3Kq7kSSPQ1Uw6grt
Os4+mLo7P+ntpF3trCeYNLMaK/I0qyUQSlU4dzNJIJkF9BiJO2v3R1ykG9fY6r/CrHa/TU5PPJ6u
oCnh5mXYUM7qwm0JwLbqH2hhmmzXQgodjm6vftjpnNyB3lucchlJWNY0A3jWOIXv0jlrlkAwgSP7
ArdtrSA9xSSktce+j5o9gVgK+S6tsXy3B9F7FzmQ3a4Jd/ycOks9wNJe8w+6C0wdxKoqPlR+QQwK
OeHafUq2WMiZ3RniiGS6mIfnOW3wXP3Zwf4PFvo3WOjm60a3+O+x0GtWVd+7usdw5ft7hujp2//5
X7//1h9YqP8bZ+7W64BgGgx0ac/+wELd33B2AR31nE0XAo/rP7FQ/zdAUMpGQUUH5uTS9P2BhVpg
oT5mRZtLub11Uf8dLBTfk63//YdeDINXGlXcqTaF7uZl96dW3EqlX6KT1y+VrtVpM4SGcDT2rirG
KZWTcC+JBq2DxRrJ9KMyNXCPV72FqT2nf1CuWQXnfumu8xILvw4agso+zWshxLPhM2nesRm9JZ6Z
PJXz4IZZ4tifRiH6KzkC/R3bsxZHWZ3ju0Ll7F6Tib8k6mP21UHLUzzN+ry6uPm8HsuZAMC2t960
ScTLhS5g9iCbmf3NmPuierJkPLg3HTlHOqmIzkQEtSitLQ5xE7KY3YxOoNYDP0deuXS4A8pu2Vmt
boWpaw0vWNFM8O6HsdSu0srsbS6KlUQkebYfUWKWTmiZVS1RA8bZk5EuOLajBSCqJsuhmgqH5gYt
bPPREYN56tw+pTvISd7zlz1ZeVnY6U2GbxYU5wNIEAmblrxzctQcR37Eui5uHpe7frYywsMsjCxa
0KR9b2ivsySs0tPzcjoxOWNoVvnWHjtOfw5Hj5QLSJuNvV+B5R4MvbCvo0/pZPSDa5wGIu5hQK1+
/LyWnvtRuXb82PaL6Z3auLc0EqyVXVyKbqtlCJ7JP49Tm+LwYbqhxKGBe6DGoCGJ4eyQjXzpFZsg
Nv+4jzPljdHJLMt06Yc+8UItUenezZz1oakSkemHmCb2KA2H7bqFOWf2E2LOaa12EOnGlDSDJo+8
JY6Poi7Nz2q1lpJEJm199Ck8RNAnbPpHoele8Yxpz1A9JZsHvL4fmDfO2p5wA7/rDvDEKb1PaUKT
GpR5YWfGa9KttAUScV1g4xixLzsRmo0St+SVTftZj0n/8SvjBI+X3JHY2ftIXyjs6ymnm2mTQNRN
GZKq0aPE7Dsv2GxhyeiwzWlfkNmBKauHm53mPsrZ3pW2eUqG9mpvuUorhRARsbeiWakObeJ/ZlJa
XVlFFVP6J01L72csN4KWy0TJOpP1OS4vhj4R7+dmcRSPy0eYxR2BkFgvrE6T3zSlRsizLWTUx415
9lFrBpLR/r7TME0oxZydBbS6aPLq7KIVy3rSidviARXmE2F1X6reE2FjJG5AtqIWCoIworpy+/6M
2UR+YkL9BkRWnFsCRi+YMQ+7dS1xFFbLASlB2Ak1RGIlDh6xxS4rtSpMGs3XAkUZSvhW+t1em8/u
jALFh4mNEYe+BnT50gvxlZp2/rAkN2SCYPSQYcPR4G/WZwRnG3VmBFCuidoGqbnj0+eX3F40TllI
zyfEbsN3Vahl5xGzE7m8bEfKjp10GRZWydof66Y5VZP9sbGKB+JBb1YjZkY/6Fue6GPmkK2jd4SI
J9ND52cnSBvmztOXfZJz9xOceb1RPHUNTeAyX3OCPki0H+aoVQVRhTHCAtD1Z8dCwkTISrczyuJ7
IfSW5KyJoEdCnT5mGkYKjWGEfk/ISoPEZl4y7yoU+WI5owCyAX0jwJxC3BMqCNF/biuEIuPE2lLo
unkezoEZcBdqqT8cvbb4urp0zBAe/DPhYLgNt6gHcNfNb1O/z48DHLMdb4Vxn6TN/UiIjubxpda6
up09kb8W224mh9gFz8477aKUKR4ys3HOdFJpyANjvIsdxIvbpJ9J3mW0a84/0r40jonbQdcAAgkY
gGDbg4jjPCyZte/Y1u97a1JBsjr+SebuQ+y090iC9IhtwrvUuTa5IYF//Sf2lWFnjm480jj1+W1u
kmLY9LI/6DyoSK+bAXa/nT5Y8+xTVesovbSexERCtICBQuQJH5a5jMhYIcIyVy6Go91DR6YCd4jY
+0HPo9ySFh+vFq+pyG6llXI6NFgiSwMH3bx/LCrpRGa5xh8nOV2V1rQhnUT+hMTvyU58Oj1tfO1W
/7OTmCdzsOnxjEFhHlQQ4G5OUTe1p9rJD76Zx9zFRtyaRtIcJq/9WhH8s7fbtTvikPCo8A9lAUtY
3WVajBe7mfTb1LAeBl/dFF367Eiiw+ip9jo+GwE77d7R/C/Cn5ChCDuU216qNO/O66xDl+Xzw8yj
IxpyxCiMbdT7IuPE+FyQIbBrLZdXTROwd9zx6i7jnlywM0yhPrLHxry0Tu4FzaiIF8WpLg3lUngH
CsL1lNb9Ec3+ecxieegLPQsTX1PINrSIw6wI19h3A2ZIPhQZMYivZND1bNi4sd4uqy7u01JosILa
5loMTLJonkgnze30TdFWhJM50Bc0nAlT8WSI8VgRmOiPKwdr7vt7s+0/kqUMtOaWX+npjr63fM5d
WexHvg8iqlqGuCJklxGgz2AUG4k0xvM6se31drbxvqCla9RugJFysTM7iRbNWoJuSKyXuB7UA0w6
Utg0hCpq70l2prG0qrtEGzsi89rUCXvONZVhabPUJP3hnKaialDDjZlUMYo3EyLHoGdBbGlPqTZt
x/OU7GrHDzTPvp10/HwQrlUf9ESNGG2DwyUZ8Hg+PFS55p38Tq7nebSexKyrNxypCK2LS3Rike1O
1pZiamBRJkS9jEfOWXM/9v7XUhvvjJR+phdT/9DZ1d1UaRpkGrKWlnT4IJG9d63VRqT51OdmdT55
HaYfc0bKqoYQEBLnuDPp3r6wvYrjZCzxa74a7Z7OpT1hpm7u83pMD07hEK1IFl1Y0uaFWTe++AnO
N5XuaVcynuSz8ntgs7Hzfji4Nu4GJE2BnVrFa+25y0d3ovmUg/diSVuFpVe6zy75fDstdvTQdNP8
sUoqHaAMIqnvYkVgWTM9v9heIh5YHlizJaMGLRDvNR8vgc2xL/NvqpVvTG5dZjHV+MnqRrLYhvS2
0KW9WzAbQbenjBKcCyc7CEKtCJTeFpduXetjPgyCGqFKroZZHMFQZajZrtpD9q4fEIo14EReOtwT
buUdV9dpPmmrfyQ7ZX4cO8wdSHQl7NRfZXZT9f23Rnpf2Z2LqEG+vYPPMjxluXFxKss/KL9ddjaC
132MZumaQzTaAVWNYWqbUNG0OjdRnYE0YFbb3ORGR0xg3y03pZj841Qb885Nm69Fgh80qc6ZcUcr
bnxkg+wQzw4WubpOP6XFQVQJGrNSSA6vTqteGkYnl4Ts76igFnzWp9ZawtorPAReYrE+lqllvEEu
c97I2iPldd2iaeO0CTQoxCRzcs9NvHjRfXqUx+V4dodVC7JB31WW+SGmUbF4bys693MKWlxSeYSp
l41Jij2LAUfz0g6TG0nG6B+JGITXd6XQCstqfG799eSY0zco/aCoCsesEu3AnijtTahHLt86237A
IXngqZ3tXIB7wurZFXWdB7MYvoy96EMTh3O6cKBCu6jjoAW3AsKoj6moVLDECtTTM4qjhegqANQf
z5U+ESJq3eZpbiGZdNpDoRzvkqUlw9se7r10fSS3aVSMhLqBu4qDbryBQ1IwoQ0jeiB+goFXBkVj
7mJNWDsHcHrX2W3gkUmCkGWp9m6D/0zFuivbuQsQGRhhzYQszMS4Q2vZsJ1kdoCYfAy6hqyrVaZf
Jh8/egr8SPe4xaWvnua6qvcQM1BJZuWFgIJlh98pguKZ0hCdL2mUias4E4v6VNfiwUdod3AS62tR
DU8oDO0PAHT3fUmfYvb2Es1owsNW9TslFkLglN1etXYeo3bVzGcECES7gTc+zUBPIbxOjrqFqJjc
IOjRqgEtUsQlgZnXsAzL9alsFOpQNKthBkjyTbbGzphdQnYRsu/ngsmvjm2eM3vxk2sUN006iNtW
APcMTfWD4hdIM+32Rr7WYapJk0c6IvvuUuxqhvKpFTn5asDHUSMqfy/w+KLo9kCFtLy4yoTNZZlk
GTEeaG4dL37Tuxb3NdITDukk5/tmQRbud44R4k5D1WMo/4Ou8ttqXoZbU6/DsiaKcu3ajT+mL7dm
7p81w9PxZK2t0B1HxEi+O90wLf1W028UhvZieutropyDa3TDDW3uws2QqAzXU+zJcY9C91CkPzSv
wfXX6fQbo8vVsZHtHfEMl2pO2R4J2QZpz/RIKdpbhMXWwerHg1nbBsy9/MLQmQM018+69J5sN8Uy
JltfZ3f4Gg/JW11L1k9t3Q/91a3jp3pciTueq+SLppl4c4vi1GfrGiaWe7P63mdP1bvW9+uD5HAM
CFBWt3Fs5uSt6caNEOo+n6jOtC7Xw34A9Aqkl+i3Mq4nyjPtbnCa0QtkOa8cCXnM1+UkaJBhqRTY
F3/blhX8BX7Kd0sy3bTiaQlSy+zaYBIFfnKpXb4UdY5xYZYZJea8Jq5gc20VFHhM0Xdm2lakyoEO
j9rMFC535CHPtKQNldnqaVjLXr2YE5jiDBGUJkc1T9PgFZA+0/FEVS1PPiHAB+FXIlLLmlwmfXAi
gskel3bFXaL2P/jekN9VmWb8AEQeLmuaMXizvPZoFos8D3W8RETTt4+iWrCVas1Xevj8KitBg5/o
H9Y1GUM4FsmNBXsxHAzTvkKfFftmxV3TqmfkkwRVRqMrtKiH4b0D/aUAqNC/VpbYJWiogYzRLoDl
bSF+i8YIi8QdgbG6o3Jrb6ZF/MHBMgGzmuXNK6Ekl6aLgUHBHaOovVYDnmxtvpxwq0TCPY23SJEp
K7oUUb70v/i6nu0az0UDXzIl0pRdUQa1626S/POdP0GtpMli7sFyLadImDk2g2T8wifPo7TWixN1
48ktK1wrinKMNrObPbs5QaOlXe0LaEA5JpQ0Ux4kHQ001i1AXKw5fxmZ2FFJC11eOao5hRjPqtul
8y94cXmBwil0Z8auTahzGWrQf0GLzebiLp0eOOjPj50kZbVtSU9GVa1fetn05662fjTrcMXvnUB3
egtzzW4Ndvf9vCblXd7yGOst+NOX5t4oiinUUNgGTp31O4m3xWUS+V1mIvSWdXlNHPe59kBmqa8b
3OtY/t08R5WhH4iJGclwtOll8MGMBgm7WvMG5k9Z/32tFarq/rrAZQayjmH7WvgjEJDKeL8KSw2U
fOpTvl4BXGN1IT4L7Mq2Hh/xvMIbQyrw7Xk5T7yp4bCZb+lDzx6JaSnu9OPb6OZvmWtj/dzcQaGY
T1m3mDtayAtb9DNGUlUkhnlPq8VKhvEc9mMHsYUB6y15FObBmydglJVDF/4rDhbGw5JrJy8f9usI
e6BpjAo0P12rT43QgE2mafIiE74te+eDuSQL32js9/I95NqbwoQx367XdAyFVDCACOyMOJvOqcdI
zBbVW9XX/n2eaDxIzz40U5PunNlan1CX3bmr3+OxZpg7q9OjvrPdQJAWiwlWbWs7Rj9LQIOTP5Zx
+t0zmttuNS/Sc14tw4Qh/NobJdHM3o92XMj29bJlj416Tnq7v2vyKjSYj+7WZvyhevxjC01+SRst
3TcbDbqDaCVNppTF6m2UhdxPdlUFFpAaK2VLHmP7lt+1KRt02A2tM2N5INwP5TCaZ42aXmExQKzA
NNKUj83S8kOc5Jh/lGjhVbOvurlqd2nvBlPjXFRpXFrdDp18hsc+y2KIQHFQIxYDwber4Tac0Esz
3KCuIdCrMws/YPrQnrKigQzOrtYHdWe0dklpDIMkmKnI+0dNOGXHaLfTlqjV5NSGFnIDuB70CLAO
GnPIolz4RmMGFffIjhWYw6At+s2AHdBbJ2dX9jcxdAwQi/8/eP3he337Wn7v/vc2CPhKccE+l/b/
8esfu59/Tr7Xm2PSL3/Yv0Pe98P3dnn43jGd+sO8aPvJ/+pf/g6c/y0Sb+t/g8R3Xcb/8KH9FYt/
/70/sHjvN0zVN1CfHJXfAfc/sHismDDRZPFCH/vducni//4Oulv6bzCoGIr7JuJux7W9/w7oDsD/
K+aO7N0mdsTwkHrBgftnlqObNTZEK3kq83q9uolcI83seDfWEvGvzUzw2De2QTNj9BxERrOQGT/W
JoQHesmnNR4aCtKkM0HNJQ7mgW8siCxkjBQTFE/CMdHgnCnZMhTt8mxYL3HmLgPvhmIAhyHR1XcT
/cinZJNbUsx+b8e0Gr+7uYdqpyHALGpTy8d5CBb1AzY1bthCzTh404Q4wuXzKitdDi5Kv3NtzxBV
nGqubviY+LmSPqVeSdFaI9TyclcNyCMWzBPY8FNBTX0sFgVe+pF53qCdPaosgxoRxfm3MbESJ5p8
l+pWH+Mk25dDMrccNalmv6S6v5DYzhi2Ty91b0GsDiZq2umugUKSBm7iTcntSoK5F9UkOSQPJBw6
6N1k2YggS0qd3ZSxub7TUt0iQFtsP5kYqe9+nlupqgPQJeo+WLRYUy4pO1dsdNjrGJO3Wl5oSMeA
CgZ5KdZdvJuq5K1cl+TD6C71vtbXAoTYXRoF26zxPq/D3GvsitO8R37jHgZn3fX8aVMitV/tvBlv
XcrGLpR6Yh0L9F7U4Wa9m+J4/Nxi9O/5xaFsS/2KmBRZix+pdvRy7DgdzhuqgkY06o74YpMFoxgP
9kNWh9rix/ejs8xPHGbys54ukHaKKoWjNNRhn0n7u1bN+QOKQsJf/bkhn1zzo5R5NyHPvvWS20An
E4qNXea21Snzq/4sYqJFDKN4SItc3o8zzBt0/2RFVVNz0IzJoQCoTrO/PLpsdltitd+92UyZH0oS
PHYzXfJJJiSk6VNfXtAPd/sOk58Qe6iCitipgkYz0kMy1/5XJ5FgkC3JaHcj1kKvycjxSxGw6Lf+
4nFA9LmhnfEm5rcWvdLv4dAuh6lp1mfLLB5zTZkvDmSGJDSF/JpBjXx2PF4qMVki4kgXp4TWFpB6
Lk+tNX2PsSR9XUEP974iTBkSQ9K/AvHt8xV5jZFOIpBquowitT8Usisia4RvSCkU18cWYc4JMyLn
Gteu8TKbg3druNVE2Tb1Jz+XxakSi0+VX3ePHW5jH6zJro/SKq3LhKHWLS4+zLUSZWOwncKsHlX+
uanS/IUnWhzmebAuQ70Wx6Gq1C1Ez+KrSnoC0+M2cc9Za613jd2PNDaIzXHrge4YK8+lqugR3mga
sDlMsuwKpc6691fdITOPV+JYzG0MfO9l2bmi+fwwAErcjK2VfUJSNo+BtUz6Vckxu/apbB4HOUwf
MZFUsIaTaq/Nmf8Copk/t6PTX0hMxmMSsDon2Npdzcgo05IgaT8+4SY7HfCiTNAo+l7UNqP9wx7b
5oAyZPk05yahP/5GhlLlqbfjKzZM1Q7Ddn2jHDLCqpKT6avLQoAxsKZFcSqGb0M1IZmSpN3oKH+D
yqZjMoxuPLRZ5UZmqmMmOzvNm4phZujNlEUFFI7QqcR0n9e0nim29Me6Hax7LAqWz0OdrV9xU/u/
7J3JdtxIlm1/5f0AtNA3U4f3dNLZSSQ1waIoCYYeMJih+/raUEa8iuZV5Kt5TjJyQtHp7gDsnnvO
PsMDb0hynUjFvaDCW/HgjtWW60Rtm2rKjyMkvEPr5n63qXRTfIaIXpJTtLhajBUFHhTtd8dg67CE
FQrClJjODoSlu+kqqe4Di7Q46uRMH7c9iE3IOP1zsQVrFNwAmq8ywwyiw3M7FcOtSKr7Fq3wzm7s
9BVwZnlYvKjbT86M4xOHiXnrZ4V5G6kiujPYnj3M06B5UNC4dGkaqzxE5XQtO91iN+JCBZWRutsF
kZe6+1FxcCWSeG4bxgrIKFnMm1Hf6g65JnC41aB4wqEjgGV3rvXkzyy4YlMZSdx3/vwBB4xW+pFW
7oxDZ54f+7nvvrEtZLGWF2eeJYAXusb+mjM2n8reI+lO58CzJfP+MaWM/I4cKmKWJiK7gSTafe5r
HSH3BsvtwOHwvW00a1rLGh/LDPcUy7g+uNTjOH+fUd2wEqWdd6xrbzwbaTUcErx5d4OSztmmLXwf
Zl33ZfS8HoMSM8DsEntzskk88GRr3/xIN99CVQc/Z4KPLDtUn24whX9Hgch3sLLQ0lRL90Cob+ap
97ZA6hViH68zjjDKn0JK2nFD9uXw3lboVPFgw9iL/cUgrybc7gtdDmrXBNjyYBxnSez5efGzdsli
YqbtXsK09v2d26TVNydNw0ONYeNWW0l4M2Dd3pTTIk8Ccx6VWDZWVpvnG4qaKu8UzvNrHlb9bYF3
cadpMaEoy1C3icLBmrsFenUZME0OtX4hYIENukXbZX1nsCfvnVE/tGkfXhYjmn+Yji41jsmMx3XE
e3xTjsp4FsLz37qM8qGpYMHCuZcewvWmTTHPsiQg982wubLLdO7AiVOQSOXutsC7g5U08cJDoBDJ
+E6MmYNvzIBJaFGZMzVB+F6AytibmfPu6r65NdLaewoRozeWOTmXUUU4WNLZvifIa8ZpUt+uHyAU
Isc6LErHw1xn2yjv7FsdqvyU2g2eJFE3901qO5+DUA27KTCQcbvGOxh+jpAIqWBHLtoGXZXRp9g4
LVhCs38IvNT9UEJiorFUu2z1OERPlocpoMa7uTfJVj57SS5c5sXWvS+SLhEbe5iihzKtgwMR9iYe
TecSJnLkY69cEycDEqnrT+dI2eGO7Gv3Q+gM06cxIwUnqguOLJ9ajEQ9tslk7u/bpWzpmmox5Anb
Pk5UBsSLx3plHJdoOSSWDF44C9jPkxPlM1Q5J/gZVoZ+q5rQ2ydF++p1ZbAz8ujBsWWf8/eZinPH
CHzb5pZHQbfKBV5yaZx8rA/AHpFNEx7a3fKRtbLq2MUm49nW09ZreLxR1ZHy1XQZafLCu084m+IL
5mGtSYzkbJZlkG8dKgdzFm2uvnNS3TH4yi8QaqsrfEC3jRPWRQeed/V+cHXBlM5oZGRWcMT0GF4D
K5h4KgTZGwc0H8U3R9Du5uSo2zxhi1zgXw4saRUnr0ytmG82kDIKekUs3SnHvms2HF+HHnoa49aj
L1d73+KMJ9+cYasVHQvKEmgCX44oQNpcBApkYR8Kk9sK5hcO0xMnVUyhtjk+DWaZfjaLpvyMHz/c
uxgG3JhVU3dtCxWRC1r7XFMvOZlBi48kBYqK16HhCYZknJwyrLfLFrRbfs4VFgvWaRa+zCyNmiOz
X9r/cKo86COYcJA9sAo4XXhJBq/YkliVZ69kewu607lFJJ3vog4hNiqyNFZpN51FPS472orT1wWV
O3f959TPxq22szvchhZ/pXuuisD6mhELW615Zdwl2Bk2QQVpZxns00zT4GYYhbPttNHvWmd5l2JG
ujAewhZBLxKDvy2BdCJls51pVD0eTEDQcYHRbWJEuMlKq9qVNMHwsTh7PWMgYFLVW6fkcGOU2XVw
M+e299w3q2cpOQ1Kb9KiKLdFEaIFViVvTIX1sqyQB/BHtRvSy/WZrbXD/i3ci7SezywdroLgwBdH
gs+Lw6mpYtOv5d6C+xQvxgTZs9DOakFmBqddOEBAwWKXO2+zYU8Ij5gSqijEbewF18kXRdz6Ndlv
vn7vBnh+e3W7wEX1jy0W1DMCtnkrqjLbYrd04yWUPOZ6kZ2yNgj3c6+WGMqHF88uZt22UekdWRqe
7ERArp7JH5eH5S5biEhghJYKMRCXxR/8Y/+PqOhfwjwMhmQpHVjRLhzfv1dIiAT5INNhdsqrnrHO
mALWE0vIXdrTBZB2s+4+ALCHNY9ss9j+8y//c1LqF7uYlKptY5cnsvOLl/zHYCxOLjYhS5udrKmR
H0tOt0ubleIaFlHx+M+/6s8xv1+/yiFHuQYKifn9nQ6CE8oHGMuvau2u3nGNzPAp57T58c+/52/8
bd5QqreImVkEhy3CzX9OGhHymHGiBOlJt+jGAI3ck68ne1fWmbrvZAE2ZogEW/HZrd5bvOkpd5VU
XOlQXIdr9mr17p9f0t8/4tVp566FQStF7a9tFdpUwPSZMk7dVC+3ZiXng5OvXF3c98TuzFTIj0kP
fM6W/K3H+z9Ozn+nH7m85X/4mP5G/74W5btoqj8bOf/1Q7+JR5H7yQUrFmDIpNwa/yVf6d/EI6hA
nyioRBYK7LUMeA0H/64hEWoHOvMr6b5KS7/rSc4nqHLw3ihgWOUk/J2/i2e/3STQ3f7HaKfn/Tmd
7FkwqGhNQFLiFVhcWH/5lsuhCOvJt7qzq4xp67DQVmJQFFCp8METtSBkE0Hg3RDoWLxdISFFfBbK
w50Y+DZJhYmc4oJCXkVZciBB4MhnPXclQbgoy+8V9+SvA6zXN2/x67OwUoyAY25voxXi0plZVp3t
KSn2fhENWzXk9SVvO+IWtWib22HWLeCJ2UK8p5sgXYSN2wabYfQ2ZDNrenDHEI1VN/uYDycd3s8Y
YqG1ZuKS241yd44/0KUepcxn74MyxKuWpLEZ4Roa2NueG+NFeaZQ6Z54oAmXAgCimCioz0JnvONQ
Dnp9H3bl0t41fc+fK4D8BnFQz8AkCIH49FztWC6aRnWu1/5z8EF2wkplW+igSu5CG8FtpCiN95NH
/VzpEZsNpbg8lAdwyjFZbMv8GEcK6ZZdIYCRcVioew9YbZ03eBQqzcJ23vi6dupNHdoo8hNnXgJg
NFwwY205f7oLjkui620skfspPmWpyPCff1+SeSZpGCtOyB6PriZzN3QBDenBLqZE3gWVMk4mG/17
SEDJhuMVstjgYkHrRX0ShjEcUpwdT4Xh62yD2k9Sw6rHB6vEkuVH7fwetHmxG0tdUtk2i23W9N1+
CKviIo3MOTS9W7GsVvpQ1AMzYlc3RJeHUp/CYYoR3mheq+pm6/givVIxiQlHlNOWasNi6yrP2eR+
2lCwgTCFbFW9JLXBWbUAYbxZjKG9lrn/mbVP+uCkXX/Pgid4KBEf3kQVTugDFk/AVkwPfB+a/Tw0
2Zeyn5L70m7ml0K0BsgjjcssCexky6oluIuiIvki2sk5TsI3rsaEnXDTS1SuIZDOJfGTEmsxfPOt
Fchi/tKuO2oyQv7nzrfqp35GDNqw9qDQDpXOmeKsksEU00a2nGpp+6RMWbdjOanVaWRcO4wl1ZFk
hJybaAmI9lmtNz6j/fczqBo8tVtdyPKnNbpUWTvB4k2blNp1SDwNGUMUaSTbJTjJ0XvOu4Asqnad
jcvy8mKhk3KUJ/2CqCr1cNVpat9Y09QcXTfSSGHYoTa67OWDKP36i2TzcRjY530bbfFidXKIVRmG
Zz5pYrMtvo+5b8PbZS6nh4RU6pmdqXxOLWd51c5SsZofJ/sjb6R5Yyx1kG+6zqEgtZyivZu3P4ao
S44gLrqdID7NJxjkT1ER6leEpfIFeEb24owq82KvC4uXzqgjFppcYb6haPcjIL9jPa/2WetDUWDT
VIVZecixtxBqqL3zOLH55BBQ5GCnUSWvVk74bfGWnGyEb2b3NYil82S0k4QGXjh8i9HGhRdO5SZT
Rr/FujbvmlG38ZiMpGyJlm2CgGas1DDZF/bjuTGjekvHjf3FhdlzVYb8nC3yKW+N4PvkNVgazGgw
i4034ruP7XbJnwOZuzeVORPXUS7m1rxPtoRjT5HbB7fzKDsuDd0/LUh5W0+azYevTdao49LcO0m0
fOtGpgZEGNyFUUVqKM1T9zNgaTZSHdv1VcBmrUca65ZIuX5TLN/qpiTPVVQ4GwrLgu4zyTOR4fS9
hw73o8RzF/dDd7E1XmbPH6etGLTzaoskOzo00LGiQiu5/OKIuuwK8YgoG8tf4QrzDqqPsZcNrSos
y8Lmocj71SGnrGhX6sm6GyC/JBsc7iZmgGok1mYLNT02o0tSrkhH52lQAMYgehFz1Zkmu/cLq5sk
Yn50jSS8NANYfTZy4O39teJgVhb3OW0SaU0JFbCoDAXm5JHBOUDkeYb31d8FaaRngtPOuAVmyBK5
z8SpqULQ2i2Hw4th2c0dGyA6y1BQY2VONBGG9SPa83wCON7H/KNpnOZJf2KzEh1U504XQ9mYvVB/
P9xGej8bw/2etZ19sYKhV/HcVTPgWjJsMje4yI3iluBOeBs5RXEhlYVami8fwoRt1Zlls3Gn6XNj
yicWgCYAddqAakLoOKt8sc/ATBxM1KOHzpLNzvBt4cRuP/bH1MDaVgwpm+Es2cpaWi8sf9xDnnrm
nuv9I6cq/bGz+zEWuIKe08DiDiJkex6JGu4k5JTyFi2dQGBfD7cNXPCjAeifjUuF2OhaFjC2hlBi
bUbjfcYa6Hs39eyEbehmHHvc8AuNRu6ZVzhv7bGlw9NrCXeVhVfdV4mBzcyem5NVKzQ+1N8ti/7s
YiAws9Kpm4PSkyYTOqk3m5F7W4YNo2VQfFW99S3vMBcuPB4vWJpTvfH7Udy7YVdR9N4w61bCplNp
6n9azlDsCHrpp9ykTwllFcjZ2kDnhrhnHWkkT0zQ/Z1vBuowRk7Hq6D3c4A8YiHER6sjn0KqmPWv
cRr1DTsuAeIY37rpll+7adT7lJDcdyIO1g6Zh881DL+KsPwhUX9OjsHj3gzomO88/h/TYrSZPc8/
DpkyT2ZewsrL2GvbKrMuCxSqjygPPe6dwjgownYbt6d5OVclEiPbtH2r8o5oRYrvsCujo4NAuQ8m
Tl6UfXqHwhbDTQbajetoatcaY8PYmjQoscVohp0T9PWH8sYMd3wJjh+xQ8/CP46Dg+3Xu13csT3W
blVszDay943lfXRm+6A1yWkqWIlI5vDxpAmbwDFerQxPkxCE1bJi4YRRmv6uMJu7oJUPwWrM7LvD
MlZ6Q9EATcCifgwNVZxZO6Z7Ws4wDUcQ6/ystjeuEOd+KdN94pa3TmUYj1GPfl/6Ojqi9qdb9h4P
RlHfs0gWe1Vhm12wyJEunR+iQVvbIivKQ6/Q4xVct62bNiE7c20d6sHB4WQEzhVMPQvxyAieIaJl
R5b9TRx51g8EDGPngaDbZBV6i521Hg+yAv9V7Wiayq3oI6vmbhcYfP2QJY/+NNRIKJidgLaJzeBp
K8Z2p09TJaNjXqcGlM4lPFdqfqDZ/SshzM+/BoT/zFL/bpZap6B/mqXufoz/5/xD9j/mP63i//Vj
v01TgfOJ75W/glLWWWpNsf0+TQXeJ7bjJPbJaJp/Wsi71idkiQBXuwe+CkAYc9bvA1X4KeKfo0c5
slnxm9Cg/jJA/dNART7vrwt6EynSo9EJfFYA3/kvoTi7oyfG4SF2jAaOwJQqOGqHOiGLGzp4vJvJ
RAl8Sr2e7beZCX0aslo9cBgdqgO4K3YFUg44olE1kV4T7RBdYIttt2BNUmIlGRdMb+JvqqGFRF0e
L5Mx3qWFhWSHnTt5nuzae/Xr4b20ZoK5ZfVMObL3pIpmeehl9Ny0tNeWNQuxTeOXSQ/mBC1Kkr27
1eO6gw/z0HrsfXRy1SrzNaKIA56GkdmPdT0W517iI+L5yl5sFbFGPzB2GPGnu2pqcBEZlvWYLBQx
VphFwTBJ/Kicb1Hfhor9BP0oJFxY9LDmH3CkL2MfxYvb53hdeKN+sa/Xsj4+/wzmY89Pj9YgeTKj
ZR1wJ0VNnFf6tGA2i8ne8YO9N0JOsOvVuuVXURW9DPlCCr4uQ/OVCWe59dshihkvWJiapAHV2MvT
YGh+u4UrgUELubnPVETxTOPojQBSj183g32yGXuH9sA81CtgMzXetHZYP6i8Yo+rHetCI3xkHkbP
Kr/MRYkjcEi19SqrFcBRTOxK0DHFdA3b0vi5UKkXT06XnAsxie8Gw8hdi9X68Ov18cSXJ77ZkrwH
/3uy8apx264YfAOfzfDelLo+aE16uQnbheQjb3Ifss+hE2q1MKjMvqShxZlioxWkiQuESSHoe7GK
5ej3bLn2AtpIdnAWBwtVnmA8ro2mOC9ucxqkq6h8yQe9V1lqv7aYKvy91c4hjuzCXY6au/YrByIe
ALrvGfTW81Hfe9nODUg5UlpUfpH0Lj3RCja/dq3oLyFe+Od8GdBsWTX4W1jyDlOyTm+SzhUvFCuD
bqT16cZo+bBDll2EBpQHFo3QQ5wvHvf1xe7rAxthVuleR+SAXJ2/xnuWt6Ue50Po9tGhLG3n5+iT
M2K7XVXNhqlkEltgERmHvtxU4q4oG/6tSJft3m/wodux66BDU0cimyDfkebvH5Mqmm+zZSxih46r
7aLM5LbyKUKjDm0MD5aKrD0Rf+dLqcPiwIRpQMvwVyP8RPtieCgss39SjfvqqRLHsGe+ACua83ge
OkaKHCs97Sr0r1RpwgO9R3HcZ+FChC2w21V4QONOwBtyKgwlVtSyue/9pXroDQdfyzyzGM9c66zT
Otpgq4QRg9dsDSqoHeWBy5kFYlFuClaK8Vh6zufJ8s2NV83sSjhLc6Fy1OE0AqegtgF3xMGI7FKr
gcYrlBJQpEkO13bsDez5DvF/1kdXwOTFTW2M3r3yUiIoKEMrs7Q3kexpc8o3oRG5F3q1M70dJzN4
hVaW3SaWlX7MMs9/4CI8SXA826Vd3TwAFenTthoCHnMOdjY2+Zn3hZI0sD+5JOSTNlX3xLmizXfj
YImdFgPhSU4Oy2dWsuZuyTtBiXsrz4vZNhRIefPB7gITZxILXiKXaWvinKFFrN0MpcKPSusKmYma
5cfIjcJitBvN7eD7881IjeKDoAboJeLvd4CaLlN+aqsm6Lf+kjI4scvDFeOvOFSOiMQtV0brxuw0
bisRNDCE61aCfbDFs48naomnEuOPLav8ZlA5oBOUL0E/jk2axvHBoshomA7CTOt4nKt3KL3dTmaz
fWqSLrhrZm08swjh5q9tsFZM1Dnm9LpULSflRd5DGya4VVNJ0IzczG1/4K7Ug0l4+3Vn6QqV/Ixg
o51LtKotHXAW8Zn1Kmp9blrTwj1KjnSz+obJbXVY/d0bnF3sQxu/Pkwpt2cwAbbL5TDaj5a3/iLW
ndOWNSCvpByK5XY0KQDbiNGI6jse2/Mdnvpm3jYN/a69RpWWoeX9C/r1n+PSvzsuYU/6t9ZFqqj/
6ltcf+h332L0CfRpxC0EXuqqIv9uWvQ+Bavs+6s58nfF2TWRli1uC0QvqdbhAPXfhyQfMRqAKp3c
lhlCtP9fYVTZMf/5kAT9HLWZ/Q1PN7p1vL9WpEjLzzvdpZTbeSYBmbJM/UFtXHrT8A777vBmgpih
i85rHrN2ru+WEbdLF9LpFteRzndWkJlPuWJu2Ul7Kq6CR3Kx8Q3KtqJAHqYoc86q1ohxA2P7FqEH
w1+TRC7+9YKI0iw8cTOUY3MxkQmDTWOXlxbX3n3QOOGhMiNxSABnHFymYBWnlZFsV7H4sGRCnqAa
+Le6X13iIKJAmWkQ5mjGoX0TTM34taj8mRGW5rPYEXo45NDWYLc0ySPt9e5I3d84nbT5rSiW5p1E
I7Ja4QB/Ixmu2DwDBx+hGOyLZPKvYzKFYMX9qDRjkTTmiTOeeyykbXys6tDPoM2iq5PXIfeQSv5I
JzvpYlG11n0mWn1QjiMf3d4dz3nBkfkXk66Kndz+kXMPiHNv5ciVrUMEjIa/u9Ss05u+XYwPzF0S
m0PbQMKG8Xeas+51wPP3mI9r650Ih8+iVeopitREOspY5Le1TvAVQ3OBa81jtPT9NNekcCOaLMKa
rhGI8Rsb7sxJeFEREDqy5Hs381jCbze++LaPIV7X5bcyU+oYLZnaWzyiPxZTlxdAY1djSb1zIVV7
lsmy3LRJSe20F6wDdLiys4hMcbedtS35PNPilcAeWWDeJc2/RlU4Dk6nvJmtIIEDVPn8oVPE8dFK
9MXKPOOYswk4TF1SPlMUJF4KlbEWxpDqkD6ammZX4WuyyDBSE0Hc1ynoj+O7R9re1bfajZY+1o3p
FAizFH0KnoSbMoUvEI99jfqxOPgI4EiOPzOyzWy6p7VLoy7hkbe5qO8zH3XXJcl0SWWzbD0QMRtb
htVtq4z8YhsOx3lQuURqG3fGYo/5Iv2S4JpDVMai9Q0pA5ER6yaRpZIQV9NS/U4RORg38ipESMLa
ulsqL3pIk1nEY8hzQVRkEudh60vvLiuj4aMOnOJkSnS9MYc3sB16PRMzFNPNshBUB/mt6s9Rkyev
RuWnsCo7u8t3UR1Y34kw95ydzVE/DstIfmOYC+tN4RImj1J3GlxS3X2Vs2nHUTta74V0EJmHWc2P
PSVz4dElV8QgEmKEyOy5R/OEEYilSgiMQeD9vjiDKW46qka/kVUy6w0m3DmNA4nLsU3r8GsemMFt
4U2ziaG0iJ4XAtbEjuFkgPMgZg3DKO2bfSjq6h2me/QZLeibARtp67fSueXkPP/wOL3icEEaq3dJ
mNSveUo6AjpjTigAc5t8UwHpNECBeXsKk0ZtyeQiOygG04uwJ+J2Sj5gu+XE2mVczwQIunhmebwL
KRyISftgiBp0T9oV5pxLeJ8ZSHXnorGCs2f21Hk6Ig95H/AMNmwKyKM4eKiNqDUPQ+lmj/ZgeIcm
MwtEo0glLgdwab7ZhQCD6HIzHWyzneOorrIcW1VbntLZ6e5Q0yk2oLdaPcowc3ljgyp/KbIcyFBn
KdRTbFr6lKQTifnQGNuveJNbCUQDY1Bn0ri28cy5v7qsQz4aL2CK6618wHY1G9xcFhFtGkxFEnyD
O+yNUHRf/XEefwBGHN9mt7ZuHXxD1Y7hK5w3jjfLJI4Sp8PGESXFNrRb4GhiTE7CNjieW2b7xKG8
3eIgGG+kLzPqQ4tu69fB2W1ntWWvh9FZ9CUTV5ac8oLbZmO53WEyq2c8YvrQSwwnGet0YpeSskCO
kdAYIzX4O1rAFtifw1TtBsvvtkx9OIwbMVAFa4ace02rHPSNW3Z+rWBMjG32shgp0awZL0phvoZz
gUFsIySGePXKUNbn12TCGWuD0Gb7QFknxy356Fel+Ygwkd5zW5xwoRTLiWniCxGb+rFDQnjUVp+w
O8jy5Mso/foVwTEk48rAdxaUSXwJa38NMY1cVmHWQr7TU3VPHTKewLRCaMwKl54OOBDEA0lvgwbh
ts3TLp6qObvTdqTJUQcdFqy+qu7yyOTl+oWxt/qS/FhPBQeXOtmFjSV7/0IXrH+FLGLfel6dEEBb
VPLkhtI/MUuNz8RQQuoaACz/cNhKXmsj1dVBGV1Dy8ac3EVN2z4BywhOjAfmB0yB5TTO0jvA39P7
KemWr3jCpiZeOmM5plY5k3SZSYOCnNl1KtE75j/uRzqzlhuq6IOTYHUXs0y470otN15nO9cEoLbL
TbZIHsclWYEL9q2cmrSB2OgGXGu6uU+paD2s7+ezbCbrEuULhmzXCA55J41rUQwDWTx7hAoUAQZL
FE22GToKQLluavk9pprPM1beBxCv4yGao+g0WLr/IpOmuh84Gh+5nvwZnk0jydYGIBD6MWXlAAne
3MIdEgTxnKh7GB2zwtufO1FMeay1E15mHvOudK+E5BJgnNF06nkwsqygxL2Owg+zyaIPq3fsZuP1
XveakUb+ajKsnfrGaA9UBxkhpjFuNXz9BA9pZhcvdkwz2GdDXtwDcRi/tkEwbgtl+UAEs/BqzzVX
nlhvmnQKgltdxtFb2BDYdvNUz9ErBb6UqA4iFO1N13erIsquWeA6HqO3zEiKJ3p0+u7el2xSjjgK
OsgOvl94NAVbnXmxfaKo5N6t2uxY24iMkaWOeOcbe5mfZJduJ3S7ee8IP9i3kR/EgsbXJM7T8QEK
I/gW9Wsxr9cdvdc6XvbOeMPqfrYLkKByBMqDOOCvCapbizXmAKIlLTJTn/nK2pK5aKixxb13yfLG
sXd6gThTf+TDZH+JwBk9W13anmlDfu7qYN5VTledgq5v2UEPtJ4006NfIikk+qebifdc+W+BHvU3
WjM5QbgSxFTv6bcgMvKjH4TlfWeVu9GtjAsfDq0isi2woqvup7N4A16JtltRuoAEKDnVWXmU2NAe
HG9kJIRCILpNK+EpPIe+lqBe7eVB4N0EVtqMXmVs/iM2/4qP/bvpybUdtNf/GcF2xW/7J5n5Xz/w
++RkfvIsSuxMhh6+2+S7/u/wFLqfIOezlmNMojHuF5jtN9MOOnOEz8eHh4b9xefH/nuECj853Jfp
XnFIjuDg+l8Zdyxmtz+y19wAy85aeR9YDqrnL+PQHx13yWhABq097zTAD0m2dr4UZGxoffV4/sYs
qpE10HRJ/hDIIjuU0GFKwDpiT/eZqoP2zWUf/WI6df+STugnf3gn/z/MiLw62+TP5wXa4MXXSfKP
ry5CwqKAJ3JP+eA27x4psXsObvXKcuJY3GXlfOA8Q0izbdCh//l3U6v2l/cGVygCPNg0ln6h7zp/
8TThv4PyoLOO00zyWnUJUe5RZ9FtEaF0cNjzgguWvxoq2+wHN5MbAWXLZfZ1Wurle6CBNGzbZXbO
aQnzpKDMHfqN1MVOdo3/EIiQ4xWhFe+UjJW6WK3T7l2zBS4CGGNDVjRae6T66irs2eQOYw3cTcOO
c9bIhmKr9cLyONTC6DaO8icQzr79lq6I5KbHr7D0IYT13uX23JT6Ef2q3jccoLDnK4e9Z9qRwubo
JPLYoQT8xZDSAGATPGsMJWXsLh3k7MBv6zvcz+nOEMY4oPA4w3E2qiQujAVbDc74GTTPOECiS+BZ
tTi9OJtO82tNTsDbGH1kXbwxTxgNZvUCFBypPzPRzjamJdacDwa1I+rgvAdE4jNwIwcbrs0B3vTt
7jHSRv5g9pAAtnnamYABTJ+arcAEhCymaDdqR2b7wZk4C+Lz9h+pHksRKrsOo8viCvVsgYEmKRqM
+rTG2cj52rV6nBBHRWw5Y8/RzrfMfcUxINzUiSowCnt+a7GMSJcVwCApBkjTzB5JAGJ4yeUCjqMl
0X704OgRl8DWvhk97zXI55Dnsl/fF7WERJx2DJC0vCzc+HmS4+CerL2Zw7+SCiV0Lm3jsNhh+r0T
9rCnKGnPmXLYcqVGIE6C6nGx54HlSaPz85KH+Tb0VPAuOIofYaMtu6hsFa2wDHl7aAgpOebcJtvT
De4EMpzarwNihnWTGCGxgNBKvjCuQ/gaxWpTDzzxwx3N4WqBifE25JaqH6yhVuDDQk9Y52Wg7CJS
hLCGhsVzNn4A4Gnd3j6J1MidO3LvwHpQ/+GoP8FNyqZ20wV1gw3KSdia5FNSW5iPVPG9zvGFhBsl
8wMMjfE7x6ZqpVYxNQrw0u1g3vZdJHHWZWUJDakeXPva91hPF72s5aJOPrz6E9b2C76Z5h0QHoGM
hP4ayVXRGeqjTnReAq1QnYh9pPNsp8AXGLsmCWfcf1Y9gz4MlLXTg7FkT7ODJ/eIno6NxUhqHBRN
LauUojORtl+hY+F75rG/BlNmr5ZxOhYmDQV4ckWm6guVM1mL6dBp3vsmWKlRsGkxSpvNaaZM+hEH
53ozJNBIujurr/miCRxp6gBjw474bXL922bBNg0Bwhp3HVs8LIGD27+ozM/djcwGXv2UBsuxa9g0
UczVvuELb97GwSYSG3kDGDoxciHvENEnA3PLpL+ZUA5MMEHSI6mYjMRoKf1p3mVfRt62NUq04PVW
HvGXwz7Mtb1T+a8Fk6GGuymzF3xtjkG6pBgd0JSHKYFTgITgutb87mktzfaMH8bkPyCXI2QCcjep
SzG9tYzDa50CGepZ8Xn1O1IW51WAGj1E68W/6+ABD5T4DY2xH7WCQkmLOCS+0C6vcy2GaSUxQHdh
FpweNJujq9s0XFhZEpZX6ZWwEOvUb7wt3MaBlsmALZM5QN65VDgrCBXyCvjuVi09PKSeB+CHErLC
4niJ3tZ4Lb8SSoI0wpuDrlSmcHZQMv6LvTPZbtzYsuiv1A/AC10AgSl7ihQlURSV0gRL2Rh9F+jx
9bWhtF2Z8iv7ee6Zc1kSSRCIuHHvOfs4o75oQ07Vi7By+xc0ScUJ5q2H6c6JC1C7Ol5NE602HYXi
c200TwwgnX3nebGYBzn9Qwv5P11pVPHdVoYSk68hI8ydZuExkRGxvzEYydyGVufTG9PG/BjCzLmY
STs4CzdsxRcKPWQ+Hd79TdEna/Sm2rSE9zsc7TQmYj3sQgz7k0JDVcl0P1SyFGs5KONgaSkWT9Oc
XCp8n54/+wzxiZY3rmwPIQ+m7cw1l1BBwUe2hcn5b2yQnG7z3qJzY3ROrFas4+h6AmFzrJqjJDKr
fv63cPyvCkeSVL0fSo4/Kb5P3z6rtzr5WfH9/Zd+V3yLXyyD7ON3t4IuSHj+o3gEI/CLLpAbOPJ3
9cLvteMsBaeYkQ6teVcKhAi/axRs/Z9oEqBC/lwQ6dIWOtXsXH9aDo/97Kn4IfAqtVqN43nYHa1s
8rqQfjMnPyghll3F3NqdixQIIy3J2yH+s/mMjyCnv4j54F/PLYA0k3QDct7+rZpbBDjHnOPw3jdo
5haC+d5NMJFjbcjSbD/Zc7NBvfcdWPhadkgZncy5LZG8dyjI/TTXJTj7JVxE60RmiUCGS1NDRzxM
r0TP75u55eG9dz+iuRECB7a/YfGhOzLMjRK9Iqmk1UON1ExZeOc0lNlZmQ2ebZosNSknW4xjwb1T
ielMP0edMV35G8aadDj8ZlhrvdXcIPhjbNdbybJzjGFth/Zc6OAjv7RgFd9cN6t28Oh9VGQT+YpV
Vdb3juuEzxXk+XGpEzGzsoLO3Hihazy6ogrPYnDidaejsl5oej4cFdO0o6zqJ+xDZBbCWQbeaHcE
rupWOV3ypk2WujF8ToaBxQK5G4xI8OTHCsVWAu1M1K9RPjFCrvgOn9Ikzk6y78KN1oTTjcqwryxC
cPOrtJPuHOcIuy32teieDSfeaWlwBxoo3rjxkID7FYBWCF7f6X3RH9nq2mOuGRHsycxhp8/68XGc
WzUJDdRlQ4vrTsI02404bW7dSu+Pdp2PO9wy1ht4h+IGOl/z6LAZDNCJtGSdmxQO+CuBBLOkt7cT
zYFNZbgoU/00f9Aa3XpsRrt5AV2d/jriqrqYXRutnGTI77JaaCRZuRv0jc0nrhV1Nk4X776qZfaJ
grHbGBJ1GHpDHTBCQgaxznQTy8FA97mu73BlEsc6NMPSs7qoYtMYEUEDKfC+QKul545bjvM8FXCO
WQ3I29p28vAhr2fhruNVCHX8bFpkegEXCb8DLDf7rTM7eYDJH22hbpcnW6GnbHMdMI45tUuko8Nm
MDRvWHeaFx/LiZDQNCjlTu+c9BtqsvgeMV7OPRVMdwlifWov4WtfAHvJbOEHteEtqt5B44vXqT3k
keNy8EVPF6H8XlgZGvA50fITTC39ma1xODpeoq9Du25vI7dkZlCUVfegtGB6qdLSpKBJy+FQiii4
eDh77+a9Tcky2Hady5RBrxs6yCFbo7Aa/KHdBPzGMHL2IhCrE+IXsMSoRTAR1MAlmVZJx99DK/P3
JijGPUq7Ol2ArsUM6A/VgHRT+dmVZaS8H8Ho73Lq/TUtcbGOtBKhbohhYNt2JSchGuJr3ITVXRZk
wZ0KbXPlVI71mjJ7ILMXPN1z7YcudkvZjo+0l6xgyURaY+xvhDvh+NlNO9EVWmQa6oVlp1Wi26D7
0e9iktIMeI55kp00DKlX18irkmNQ4ZdLu6p8VpIIy+6UFV9TQ0dm3TrZcGtNLmcxyBZRsorHTrsG
XU3IVWwIqoBUCzDERMTCkCyQV+ZmoPsEY1WWw4OZ6sazqv28XeK4UGW1SSly9OHWYOI5IBKwggyv
2EZ1ZZB5FKKjwxhv0Ntaf/QhP43OU+BmZXNu5gkhOGIy+PKbqTRhWC8bCQG4XNmdmfSPKh4CRMhB
4oc5tPFU78VTRmhp5a4pKLRko7VtE38d3bI0ElAfhlJsXHRF/h2//10DaQ7p/us6oP+f3VtW4vNU
337qJH3/zd8Fi+9jddZEGkU/jOBdE7Gia5o4+ZiBf486/b0SoHzQHW4ymAmUEe+9p9/Uirb5C20V
fhzhIfcSU/p/UhnM+/4PAH8bDyF/yJE2AWJSUpL8XBfYmjPAm+G0kuRw0azJAT/iBNcfLsp/6AV9
7FS9vwgh65CL+JyO96EX1BQd+i5PIiFL0MMPbj2tQrdzl8jKmr9pO1FW/enzkJTKSmmjABXWh5cq
MlakmPyq3YA8exGRXXMwTTh0RlEypA6iZpcZirTwSdgLeMLF37z8ny4nnThhz318moMWsQw/X054
zVL0tD8QEfcXM3OfJfyAv76YH/FPRODSU0PD6lHJkeb+QV1Kr2dsdd+odsLoL4OwrjRqimVLpOBC
nyru0j/6of/hm0M5+/GC0kajFUYFa8MW8/TZPfhD4YitCjgBMr8dDJzqBvyNUS5htmQ3iWAxTjv7
yfZ7RPt2UDWozSz4j6T4eLjXskSRQ0flRP4Uga5Er8cy2YOH9TL0ffiB2IDToCCtyaPHYlZG2S8y
hoiKonIPutD6bMb9lvW4gYAxH3ZVo5vXsfaIAh89hE8c9K1TWLXeihwKsqP0cbiOsa+OkRP0wcKi
ygpXNtmUFwcswHM0uoTlZAp0S1CIO0EUzNkhhmiB3Q3BVYBlu+04+bNc+5ww24ohkMDL1mLdYkO5
hYXY4YrMfrXd9IyP7guU7YcGHcGyt2V2U+rDa4A5gZeInbVGLNIi48y+SsqJqBzaMkvFyVXUcf+N
TKZq78bhHeGE2iryCrXGodCuqcic0wD4GFqI49+YgXV1NSxsMc2LZVW7M3m7I61d8y4DKcur0Yhj
kFVVcGkcIggQJSJj7wLsj8xqh97vdjCS/HWsD+EtjkLypoAS0ljpDwK2Fa49pTUohPsx8PZsOfDr
I7K1LpWL7ivkeLI0ZeQeSzpfBHyUhm9saKop58nOXe05TDp1lxckNHCmHcxLYSTdgQzDdqdbggpa
qQYtfoXKxs8qdVukTHHMvMLv1zMrY7tjolcU4zLucwOlQGtuaCLpV7tIJCTnaoBlGJntSxvppA8s
9dE4apMbXKKwmghOIoDOh5+xCitnRk5FdN4mTflHrETqATuqus9UffTJxngBPNFcbNDGOyiCxq0x
WM4uy7kXmCRFm7bJhy167ZcwUQIEJp6KTexaw86uI+9BR8Gy1VAb3k6BVty3KTYYBBG30KbKChVD
qm9UT/Jj4QjqTChHVPeDiLbKs9sDkIxkQeyQcx8hUfF9q6Dca1xj7s7Bt0kwKTnieeiCGzvzK3iK
/UM5Jk/QoDk3EOu3teEmH7CYJoso7Ej6a5mVaX5vbE2LGSID8nQ3wqXdi7KuDiP5cEgTA1HcZSP7
Bne0SUWvgTV9oK83vtVwPpYpD80Ra4x2aALH3FqDB9YxpWyCJkq4O8QSl/5YxathkkMj7AGCAlI9
kC1RhiMGOum/IITMl3RrvW3g+/1hiOOYAVrbLx3oaVtKaZ9nnymWaescmvyWk4FIPPSPaX8zmaFx
nCeBGz92vGsB3JlzQ5SvHDd8QwL17BkouoKm0c8RMo6d2VmvRIscNZkGj0mh06VxudJQcm8am4Qj
fB6KdjE5AH7fYdGRBn3EKb7V6grcLUqeVV5NX6NA0kgJdRLGpB90e5+p9drQ9AfowJuGyTHZZhCQ
CmQp2ynhz9ISr56UoblMdeteW5WVKjYt5Jg3cq1o04els66HTVUG1kWI0lvmRgLwLHe7+r7VSovZ
pS73UdZbW7rlHDXmejsMwYIuhF1OJz9NaINZfjk+FYZMjyxI094YsDBSv7+ogi666Ult0SMwWTLT
QRelh2i7823IBoCmjQ4avW06kmlm5Kc6k/u0M5+SDPyV6RvobSCF2CT7oelAuUbcprwN/OSbj96J
0Xu9dlvTfmt1u/wct1Z3V3Jc9xYi5dljSXDuopFjhucY6d7JTLVjjJkgOZ36TwUn5QXVEK+sQ5cZ
l6nDA4Tlcoh/9TimPBt9pV8QJdkP1hQ7MD+YhRhpFhMcJlILYVLYrPEmAO8ZnOFrlo0M46uc1Nk6
Xyb0A68iFIgsPEBCHNbSOVFosJcxSsI1iefptp1c9MZW1DM7KaeOI6PUdngwaJ/jh2NWhvqh8/je
sTzE4FGle0Flj40IpvZamfa4dLsx2pmJDUzW8cId4Duy+4ZWED4uxJ0TGcku1ILgVYp1FkTjNh1D
Ln8XDk/MszAB2NDIuEjpxZLYr4RuwMnCFmU+2pWzdvose25AGb4OnROeHOVMz3VurdCTE3sTl0qd
WqNsIKTH3HloiHYIDNWCxCFtxeb5a57UJkMQhR8+wI7I/tjvu9hizahonToH0Kmjma7MtG6/1xX/
Fvl/U+SD83Qo4/6oiv7U7LtGKojy6Kdm32+/9Ht9L34xmTVaFPc2nh8KtD+afRJYg+vOEBEXqets
Tfo/vAPpXgDzOWtSyDkmHIY/un2W8wt/zZKobTEs0Yj7R44kbvKPRRwvb2F6cizeBYX+XLb+UMTJ
zmGhHQNjJ4mjTTHiFHKpkA0j0RirY9QDm8v91zGXArOtDMInvYWBaDMnAZQfQGwq0K97qrOIpvAN
f62wP90jTirRZeWzWHLE9wvbYl/5zcUnlZsY+7Z6o7uVKMLuuMBPiMbyq8m0877MepbBztTUVwH4
/1CEjIfscRBvSEcI2xzMWrxZJU57jiK2d22cQvsG8hYqJTvo8M1j9AwvMELTegoLd62QPjE6jA8A
5EqsNJ2fX3rLDpoYGicQ+rYxDQMbQKFdNFuUzWICVrouJbGgLg8ajfOosleuaQ0nQw0Mo9C2vqaI
cs1D3XSSy0IDfmcMfQCZwmiXqIBpIemmVaAPREWzocOFmK5OPtvZlB8CRkwLISd7JZSdfIJbl6+F
4dsrzXXEMvWt/ko/fzxnMOCDPU2caMvZpES1M+kug5vQ3oNR1F6aGtZQC7v6KdSJUkWnR6xVNXWV
ey3rqGvwBA0agj9gVUCNY5/Wqe/B2F6y9jbmHQz6qdpowjEuqpKs9aVNO4stmLl/YEt6SNinWczn
q4y/K1iEsCgvXgITF3BcDzY6aop6kYLKJm/YSvV5hEzCam1ZzN7cpiZn1aI1k62l6GhAyhC9IR7b
iiriPY3dwBWBEWUOZidylO+VJAwF+BQcZbYcw2zGTFtjQn2ZD2Df0edmS9Fk/jW2ZRItRevIY9PZ
1P1pGJAlHhAPcZVFwmwsb3zvarQavVQlOUpwa9rGxQTEFoBXpE8Hg7udkJx51t4CVfJWDinxyHYz
UwfpZk4HL4edQO6zURw4mhBwHdsTH+jdU45/z0aNlExpeKPJkTfQY3wP1m4Qc3Wzzi9fQCKwAQY+
2OgVOkaLCe9A6thKuliLTj6ycn9TN74e7JuyIww6KOLmaxyjRcVoy7/tYf6zYcEGt03jmGhavLAd
iUoYM/gf5LDz54nI4b/l1KDQnsyEK6j6WTsxVUwuIUjb+4HUXjK8a1QdDsK8pa2VfAi/NfV78FjO
8f0VieQiBBocqrXvU4N7s6KrFFF2B7PeMGnk0rIFEmG7N4EdKmXYbzrMELm0KXIPjq7KlwonCUFu
YlC7IIqF/YCs21snVgUbJrIiVa99rHDWsjIj/n5gpXysMZPyGALGeCYybNSu7+8SYmkb7IjrjHKQ
15StC1E63GWaaRknT5G+hLW8BnNSO/MMFNZqRd5XT9LPpkjnr9TU5+sj59C2UzN6MyagLg4jFsMa
wmsE0kF6QY1ZsZiiLdpfboj3aHq3T1mhyHpCzoqFYNxEVZn+Ok2COzJ2tPmeIhOmWARCk9m2aLse
BYZB6CBZW8mwnHnb/arxTLJHJ6c/670kNhT72ovFnWYxBGgNct6QFbNR2yQ4NbJdFqVA2yBMDe5b
bdJUJGg1sJajqt3Zq+4fYlSFV75MJ1zNvZ5zHI4NOTCqLl8au619OvbmADLBs7YEN2SbCb/GUu8C
wZi1qb/ECMKxz7HpXFOInY/SgQzjmoob21S94sNwAY6Obmt8uizBzTkVIq+XDUNy4lO8HI03l6yj
V0K/iSggz/1SkUxtwU4t5Ay/78E0mCD790EQ23vE6lzfcQh90pJdVpC2QjPgmll/1xsCEXIXmKhN
EBJz7ANOvsiUXe5ByEKBSWUIi48d4yE3yvycdviN0BEwJiWbOjQRlE8uwbdq/Ga7mXXjqybaxZ00
vqaAPa8yaAd3A5iHODs0/t8slO6XVogRrxayxjFO/WURaU+gGNQ1NO2aoj8hdjL1ZLQFEYF5dtDS
ozHkBHt4Q07kSgZzHr/Wt3mwxBMAfedA54ZxdBcTsU4ypQ8nDr7FoUH4wknPnPMQJ5XcgjMVJPv0
UAVAw5jOMvIn9yiC6oREOftG5ya019DhunQxoIy+yZtBntJeOxsZ2Lk1QzoL1rbsauOYJqzmD5Nt
hftOhzoxWz6mzupWdZWUt32b4y7UWv8+7xSryYj6nH56ezZyNMJBz6G48eqJrn4bWccyyXXzySdx
+oocRz2mvX0fiq46I5+ESsaQ4Ywpz33M3SZcAOto5F1FT3AXuWm5BhumfwrMfjjYvrxMnBufW1rU
2wKsidqKPi/mAw4ukV2nkO4kVr8jBw4ifmne1zUtHCcrQ+pzPdSP+NIgAfk0gx7qEMvEYBK6mMbK
mCWwipQ0Rv/lGhlRrq9CP+xf/XLIUqr8VsQbPWvbbAc8irpfM2ySvqyqgO2nNxeTsdZLZHo6mekR
iRptbLfMabRy3zlI2Ja9Fb8ObO8HUETtifnQa69kdVvWE/w/1G+lg5HOb444KuNVB6j9cfQ0G0xr
bDwQM9n8ivhGvY5eUFRvQ6On3UPEWCNAlUrsSJAm+ZIz4CdznPwHkoX9FepvWqXMGI9dY2CNYyTS
uQ6WQXQYd/Q+OB+aVjBiE8i+pU0/HCvYg2tfjOZDHDXdi4wcfxVkNAe80hN3Q9sDzUjyELomw+Py
5CK5vdVxV+SrsNW1BwQ+8GSBC665XC49K5ChZZ3lr1HbQJ8syie/LfWbRFfXhi1xHcbcpyS9vBhm
sI/7uD5qo7A/gXAGQO0mJB8Yfm2sfaLxDoRbQZeWBSYWV+1k2xMR6Zqoi3UDPZtblIN97MMGirwr
aQqFNsIJhh5tw+annUgtMMGXhEf8T8WOxIlnP7bdRZA62UKZhQ3ou0lWDs2+FUoS7gOztIEAOR47
hedPq4Bz0yJ32MI3nm3pw8I0S+sBnqhzLz3VPBa4a9jo867g84RE0k/DRnMbcCYqEYuyDZ4cWkSH
HN4U/JehxGtC/pXXZNljRJYZAR6UHxsTSPlqMAnHXNOpQ3bTOAKhch2G9yQrWpvE0seLjvP+MNbW
rKnjFzvYU7esQB3ScFTPqyYDmdro3bbM25B/mnZ5YJ5enUOR4UQa87pft0WO4zPsC4y6CHUeQF/r
K+U7eyRd8G2SYHyC/+s7GHPba9iGn9BhwfkVBvStgF7QU1eCBHXrgUCdqrZunDIbdoMegNjwgI06
rcP3gCCrdxYZLrVpKd3WUZsxCRGCOlkDxnKga2lHhJodiCMnTMTN0m1Jj/JaenzwDgTSox8X7qbG
6RSv2Q77HYGPhMrMMzjpc7JHo3Im2TTHjAPMdgWnHjGQPdoWadNjexiUTWCoaQ7Wht8Zbt1sCOXS
Zb35iqnP+VXi+FhHiSOmHcmTcMddt9p5yiOnfi6tSvCUi7TDZTPZZNss6Q44jAqrch3nHTbwVra3
fUm4iD+mkHY6xJgJbsIDc+/uNNWytJ7Y35LbJk+tsFtmOF7v4wbSQp3gFmyzIXDOKSCzaSk07CgY
cSkL8t7+nBimHmw8J2fW2enUgoljJHfIhB6hJAxHzt71emyxaSzjWvoPNWXALUJSkiRzxuuQBLDw
ATKhl+Hb3gs2/+I8+T3EqSwINxVqgCN6fXECwk6ooVdV2qotRHtDmFZzGMhh2Mo8Gu4N0dSXsM9u
qr46lHIaVpVnMhEFLvcF9SAen6ZSN0Yn/K0K5JVCrd+4tcLDpeyHuAPZuhBdkiQbhKZBesOUujc2
kTdBcOltonWWBaHqpBCZznRuLaIFhyRLacQxbydZMwfubuUtF8Typ2PSKi37MnZDfa9543RHfoyK
1kEZiRbQdXkhwChPSDyNWts3txnUWW2PKXFbhZZ7BhX+XFrpEB7IE3T9o5Xrb03vlbcDU1imxtwL
+6SPkE9N8UiXOIlD94zRROjPUcZ/qX6hkty/L2hfbmZftdLSpSj75ym0C+z5SgbufWCW1T27356c
0Uzrdz+c5P/DfOPjMIUZisDMCvbQsZmzfRx/BV7fjmZAXesq4J69xUlURKF5mUa3/uopI9r+9euJ
j6MwT7dBLAoTRKtuUyp8mE/huBkdPF7FLgc1c2xCSveahfkt0ZqMcKGi/RKmum2fgk621p5mu+Wj
gIS4ld1i1UxZ+Xiw106V2+ouU51xyjRnwg4J5ObahY0HX6CgALSnfA4ryJz6qx7olseB3m6mR9PR
fLWuhkTtohagOdme4q0QXd88okIQ9WZqIKfXSyjjlv1KWxVEky8HDmyBLyxq/YCzCGwx45K5VvnS
Ex//dY4c+lUylH+0gBrNWrean3ewoL3oxAsPdC3Ba89rp84By9D8h0mr2xosAweHrYSLshv5QYVs
sDScrQoNZ1jXhixe3s/CmVMZp7/+EuZux48zTw89P4EtUjLV0mnOfJh5JlTIAOz0YifG+bwsopiz
QWukHNf++oXmP/SnF/IcmzKAHHe67R/aLooTXEUuwS4NU77iUmZ4cPKK74dnz36rI8w2nA0RM6HE
LsqXf/rqEhivh8PbBvEJy/bnVy81fK6MxEiaiEvz4vS9XEVVNFI/pmpXQO10Fk7jcgjQeuIfFn/9
4sY8F/z5syOxZHDoMXhEyvPxsxOIrvmFr2A3GiV/nWTU1r51k8q85HHNsdk2yFGkjBlJGA9KalSd
HDcOfnngprvAHozL+xv6t735N+1NTs7zEPz/b2/OxKXbb0P05WcrzPdf+63B+R1SO7c4PWQJs4zh
jwYnbUvUjBbHSMbSHi0s/tdvIgZr5tdycvUk98AH5BI0JsRCKCA5Veomj8c/ETGID0+07rGsMvQH
r4pm0uOp/vlWr2I7nfogj4/KbKPxzS5sJpC57cJ/1UnJgJdi9czpxl2EnyvT9oUZlkIBD3PzXdFH
+hbj2PhVAaanhaWXYjmgBZoOQ+643+jRuCs0WY6aql3O1Cyhv5Ck/Wg/wv+eJLVp11Ky1vBwcwRb
+higToBjBHrSu9MjrXEfOjoKhrUunYZc9EcrVz4A8L5rsEVw9IwwYtgaXTUVFnqe3USYb5eDdJmg
dZkYp4R0RpEM4RE/XFXKx9B0pzlsXpcWth2DPDim7cQWZPWlxq9krCXKvJRNtnKbqd0i05dmtqz1
LNcPkREl+I316kuo1WrjVuV4L8w0x3Q89jG/6oza9FrmsPZv/30A/ysxMbUFi+NfP4AvnFV+1g+9
/9Lv8wXjF6btpkSAYbi/ETt+w3i43i8uuA6bwtCRTBNmnfH/aYj0+aFAaMxEAE0xy8DvGiL9F9vz
UB8bFtKOd4LaPyCefaxp5DsmXWC5gqAmnY+KFNToVafrAQgpSfrVMskDcWfhmD5NKXvOD5fmvyjY
5tdCwgb7HOUldoAPW2pX68AopJHvXasHZoBD5MQA07uOXIEjOU7e3wh6Pm7hvJ7NPkbZ7c5Eb/lh
ZYFnZbql1Hk9fEY0UvSSzmwMSefUDLa1pxNNVAgmJuPSO5H5fc/6f9ncf9LeCGpBGE64wJkDzYvk
T2ObStNriGrMlSdF3nSWZqw8qdHJ42hMBL77k3f1Tf3vPvLHmpiPTBNKWrZjzffafNv8OCxq6iZW
vXRJuMqM4T5hYPu1AyVA8kOkwLDq4z9+QYRuus7LcfdSj38sVGJdG5A9Ql4MKRkOLsjV1TiXspm0
tFfL75y/KYxm4uBPtQnr77t2CnkdF9f8OA4ba0OfAn/odm0xVAlCUL824W1VNNNlb8/jCeznJ5nm
9t4FYXGuOpFfc86BYFadZMIQ5tbuuRlNs10o6JEcq2baGfP74dNoyr+5C4T7H94vmnCefQoqyIcf
xfs5MRVBnDXtTrhWYF+0zBQ+TZuUkQ/tKrkicNbob6BqjZzz6kYYF57B8awRqLozddLOGJZJa0+c
hngLrJrCL3RS7iW4A8Uhm6SBhSjMwptON5nnkMLGsYKY8oxYecHkpTVrGr+aisjNHM1JbtAcGyfM
O5pat0SrHCg1hzORtsO9HzF6xwbZFeKz7KxyXLFtDh1nv8qMD8oSw73DKuGsIkmW7C7WO+05pkvh
nysFNWsP8Lqi/e/Wo0Zb0ZxCw/jGXYqDbGFEyPGJyvE6+2HIx/6Y6yHVO0QW5pkgJ0wAaywEasx4
ToeuHu61vhnuvaRScgl4oHxpY5NcQ6Vbe6fDqo0ooytfZGZ19zpk92zpVUS7L8mhmvW/SrxJpQ/n
QqXU6+9TH0ZJw1kjbe4impZieorEm8ABi+5j9IYXp2jYwzlnMtDA8TWcW1vxSRE5omsDJ00XOY/8
KxnSgO9b2Yu3d2gyRyeu2zzAAgo7nidZede+msSbgzbzHAUMDiqrF9aG+EKGNbRwqJtrZqzn7/dq
iNyRMQWKCOTgyUAZwpyJGZLgw2JDLOtt3XcMjzRFj+jGc/0o2yeVVmXNwkFj0q4bUmyew65nulay
nq6apHVB2hN94SxwONlvBS2XF/x1PPxV5h29UXnXkqYNPYX3kQAoR2ZP87RI4U+gvVAWwz1EjLJf
dc48a+LpLl+GIWbCFxQAHtHUKb4kLzSsfRvGHA/6cv6sve0hLJ9PhO/XHzckWINW0i2k/7NCD4Nb
pMo9/fT+M40PVyYb9Zh1Ywp3Gp/1IaQvuOpxuG3a92MoIzZoZ00CFbeuY98/GMiTShKe+5bs4EF6
Z0snOAivJrUUTHSAkfGpQVNGmC8MezpDpUNKEb3+YvC7TRpDB/YBdFiQYCJD3/dG4+KAAw+Vw7+t
m0jbjnob96sq0Eb/XJY5E/WwQCK0yMO28Y/m5I3kiJn9125kMAR5o56i+55Imv655vKH2zrPu20N
tY60GkKGFprstGXB8GOhiU5wnetLafnhephZR37ujVgDkcqE1UD/oiIYW+LxFDRzl13X71DADRyw
iuHiEDzHNAs1pmNq48kWibOs0eZ/qoFUrxB3OQuS1Qwy5MPm3IcVIrQGXOlrYyeezf1VgxUk0WE4
dK7W7WAvB4gmdeKZFnoxnaRqscPWLJvwEt0beqDOqdRzj4P1ZI9HHAAZX/gAzpNmUBBRlE7NVw8x
X7+qtTaIVtzcHlmRzZCvPLzTEA5dF+NrXjc5SFH7iVhkpqeqessNNz7FqAntXQVbo+MH5yG20jtu
qTER9dfQ4B8z1Xc4s81xL5t+HkaQ5H12afpbW9J6yheBC/CajSG6L7I/cTyLrhvOYCP96xwqeipt
o3wZydqlsZ/0b0OBpyAWDgtmYSZERerxM45iHiycptbex+q8jVzL2svS0+Gje36+YhstLo7I1rT+
8xVdHDvYGFYmBSFOk+49T3VpvGZK06Y9La9W7q1MkUq1NEq0ZZYygFo4pmV9JrhZOGuVw/XzSv/Y
a2Vwr+iF7wPpXdwwrK5po95GGp+s/pFxRcvVrmJCFU/IvVjnRWlEN5BZzNdWI4xiSXuWiEavd2kI
4RtfRV2/FzjEupXVV8aS59JlElQoufHwXDObMId2M9nmNcP5vioGrOmwXMN+Ree/gqqT2qJD7Orn
J4Sh9ueULny7Kdmx1JMIPdP/7Mk+UgusU36xmWRBqw86V0tkVJ1oR0xRLZcug+4+AZn8NLqMESI7
J/YrtPRVzEfCx1XCVRxNv34pBkktUjZCHq2e1LPE6PhascSrdQQWhsXCTgOF9awe96MVy5M2MGZV
GcLklZbODbE0psvnz6PfxJm4aaqWO6UOdInGQJtvJQibwEPDwjhxiGUtrd5zTt7HtR2Y763ThN6x
7vlqSFD33kUH5CwsXJS1i4iUR8QUjOO6xTD3E520jDJQpAnrvepodoUd62AnghrAtkDkgIpUW8ay
4JVjNhPgbERV3TPJ41kSPZI3d5wbNoxEt+9towlyZovihWUSGyr9PFcL5lu/19MQz1wO6rul3X/s
2xZKcCoY3SsSDr7mFokXkFEVdwRWcfHmpuyPdUTHdZXRflWrsSpSOGWNcKkYRs412+9vy8gFE/0q
jKkkfG3ObXHB7RyqVKkdyt3hvumofTPZe2uDuInxBrzqPDxoRxqAt4YTIATRlYcH2gQLe2eKjncd
ZSWfte+QWaxyGJju2WYmT9ocp2QbpSyqjxln2ku9c91lMNjOTZvUMZjzSoyPvlaIFydEQ4BVGToa
aXUD/fy0jWu2DCO49JyRR9bN1Dna5O/WrIuu8ZgWmn5TQl74tVGVtw3b3hsWvGeqnEhzvas5gAxa
yJQ+wrLyGuNiqWqWNEAmTTYKlz0o8iGar2hF8ifx73jlGINKAkfRGzf5oz9/o3Fs2W9Tm3HHpTVf
o4ad11805qQrHQV4qUVoGYWvXw1txEHKdaK0fHSsSGsfGQKnTrmM+jAI5RlBpuewVeFRhG4gg2qM
GPVEWmA84f/2i2A79A0BJJiOzzQacVzpNpExfppFq6YHIt87DOcyGK09IvyQ+aCtwpOVNd0y0sIR
NsSI8NgW3k0aTyUi7bA6F5KVJelC7RP6ougGlY2/6OqQrWeU2Y7hMIHLdHQ3/8veeS3JbWzb9lfO
D0ABk0gAr1Uo296z+YIgRRLe28TXn5FF6VyR2lfaetfDNsFgs6qrEpkr15pzzGKcL5pMSXoAMYem
F1wJ1UfbtnQeYp8t3SG0fG+ZsRV2q8UsEPfUqZ4Q7cRDYT1Wgi0GHTjgxAxK6sbKqUgGWebfjFS4
e3Q9EdC+ugSK0zL6s2tCDtgVvlUwD41C3QWLmE+sawqDsTXvgqEx74DdYlXHmSd7VR7RdLY7auPo
aZEjnCkO0RB6LBNUIe6EOYgbQnerB75tzuVqKc6cfCWi69zYEPAxbP1S7uKguBlzgdaJj+rOVE38
0hCFg0TXdm7riQjurRObFJBLe0CFgY55undK65HKr9rBMTO/YVpzz8531nAJHAwCU+XNDNqPRrZ+
dVvJFyJGHuE97pk5CctR50VQEUz4HDiB+41C0sQOkmh9N+cVu+GAvXxsbfIZHdU2N31esEhLraNj
aM2KXCfCitEnFEl/r/I5A6hM2f03V3Hx8y3K5x4FupPGgkUL4udrP1mBWcCJ1xwbvHIU/WBoSBTU
he9fX/n/dPuhUW/RqICFinKRi9uP91E4J8OY1bAzCvhOgAA9z3pukRMWG7rEKJSEvrpctsO/ft0/
Xf15XVzartTDDsFN8cfX5UpeOFm9NMclK+SnwSi7Y9kvjGBmL2H/qstKPUqZsBd/V1T99avTt/nx
jsqrQ9BhJBVI3oS2gv/xFg5Oju6JJevjTLywvUFRYj/jxK2viIZkt/+tZ950SJB05Q0fiM398hb+
bZn/Xcvcpar6w7f1J0Xw/deq6hUhvT+pgu3vP/h7105g1GP0Q2OOFriWBf9f09zXaCkElsxFLogo
LRj+vWtn/8IfSex4dO6x5rksjN+6dg69Pgu0lGf5FpdeTXz6B1277w/oH0c0vqcDFDyLjgJ+NcZE
Py6xAmDEWjamoq1Q5SpknA2sxy1m59aOljrYBXaGsqUsUfvv50G2AWKwrjtR+oPdWVsa6luGlUaA
NWko3DChmjE2LM4x7IJfG6J+7mYJZZv0NjNEj7BYm5XaFyKvwZw9sxTCAlnY5DU5lMY7b1Vocwki
IuoJ1cF6MKDCvXa96s5KM7/BapmUOuv6EoFC1YmHXrLrAg0KJ5yvhRWp8eHmBSVuLZoqfgGM5xfY
eH0Bj5sNDHJcuVE4JhXSpzX9SlhB/OusmeULP/PBVXU2Ek0H0zy54M2tC+qcCRf6nlET0GvNQqcf
U1xNmo+e1slwM80w0y1NT49M8k829QBTHWISI3pEo9PW1cz1BcwtTRSJppaoPAKdmggEt+a0+x0f
M14Tqh2w36aOVSetVrPdbRvKux3wyQtNfifft7wfNA1+0Fx4UxPisxFWfHLBxuNhr84YThuqSajy
+ZwQac4eM2w1RBZCa2zulCfhCHSY0jLIueYbt6zheqzFh96NhycLF4Z/gNwF0t5GPMmhgqnsUHWj
87oUub2nxeIfSvIjQOKT6XyDWwsbmmOSUleD/nbdqX/Ecu1nO3k59vQB2OujUHAmetN9qY/IfgbS
KTg1xYj5Ytvro5Qcp/Hd0sdrB/T1buozdxtw/hq9P2zdy5GsD2dHH9O0tSKq5qx6cPUhjpPjjdaB
DLEH5aHSR32lD32lj39puOVxpiIwawvpEByEx0iXC0TbemGkSwjYNMRugOMpxUx/bzTrMLqUHYGu
QDLiYfc4xfNvwTz/akWBsa8vhUuiaxgWOVcuXdf0usJZiwDxJDrCMHdsAanUfahZbVua+le4s5JN
6bcypIvxYS1Td7PqKirR9ZSrK6tZ11jxSLVljdzXCl2BCY/00UZXZS46lBuqxeDs+X0LEYDqrbOW
aVtcKrqpZd1cyrxFV3wNjKLNyK03zC4FYSNHd+frKlHpehFgKiHiBylKTAEvflQs6R4b6awJWtYq
qDiz7/Xn/L0aVQaNoiebO8z85PaSu/fGbfPEerUEawFRY5Zeyc70HognjZK3RazUciOyKwJ7A92N
KiAz8/pTeovp1oZL18CfL+jyTNsuchL8j1ZtuB8whlXZadbjuU1BfOGMsN1cRXXoagRZT1Oaipkc
kwu/Kr7ArJBtTdl7niPTq0Jwv5UHwMDtiY5qZLCGUw/RLGSZxfF7aaVxsc0SizxkEspLqrK5JlFg
ISsgTugvLrrEnpUHSAOctr+jkB3y+KgGX7wj65qHX708sHJJ62ANaPoW41CfwUrR1YQ/lg8O/yOh
dALWdsnLTEwaPs9VDlR4a7bIA7b20JEzaBtgRv49qf+72ZrUwoO/mK1xLU7+Z/sJUF5affpxwnb5
0d/PahcvDier8KV25F+m2L9N2GA9OhS4wjQtPNCwG6kTfx9wY9OhNiXxGKXFd5vO/53Vzi/8VYsS
DuWFqemR/+Ssxrn+UzkY4MJ2oPdQYfhM4z3t8PmDg8fLl7aEj5odUe7qW3yQJ164QqqbQ3vqYI8M
U2PWGxxFiTxFtoqhadnAZDFDQlTf2rPMaCmtZEPsareOW7AwtTV3m4bRDkQ/2ntf2JKYLGn/CfHV
1i12PXEaxEjxqWwsrgAVHaKKdB7fnBVU33lBpA80IToYcOnfK90lbsyV0nhCTUhPtyJ7z0KO/en7
RCGgSbqtYYFJjbTym4PNCd7taAHpH3EiuiI5vJZ7u6UxN0LzYNzQaLn/0PvL48X+UabW8thlNv22
XDswnGbxOgR8VV6fa1ID/bMMEG71vmk9F2jemRoklbG1Kq3zafAYwe5bKNjzUd9YmkC3uG077o4m
CrFnrTH45NnLcl/Xxnh0psR5WbXSv3LotaAKpbEvy966je2W35/AZ8wqsuCfBiuL8smj2daDwF37
L7Ak+QQqUdvPaV9Qo0d6uLQ4HX/tcmvB/eN+UkD6iDSMeQOuNfNu54JXM53Yfs4iihoAwlKbdoKF
31rkvKYP5PCdLjS/e3Dp7Iyz6aDATcurKvG42ef0QgiZtzbdnC43WZROJ6cOYNPqBhvXWv15yiXS
PasF6VjIuuZPvn+hCKBo7cDSpg8y6m/40tvhK+37D1LVaqHLEjEgWHLc+SEq1jx9YBbFr1CrjH+l
4cTCnNEXNEVdAmFTjZCnV5IgvqcToYThbj3Do/vbDiUA5UbbVd+oiISzL8qVMJ1pXr8l0cgnYU4V
Q91ifhzW3t3DmZMC7xTjE+KAsgdvIrSbgLzW2DZWiaSIVsL7pWtbuyULPV/EGO2pJviX1kgr4Lmy
8d4S7SEaTNIkEwyXcAmGidVgd0gvN4EzYH24NHMZwyNWKiiNSLeMexafYdOliiZ9LnlzM3zB7wdt
3Bwa6zaZWx5CKM58wTWjYqxQgbagkERKJ6zKAj0SDwoGawzFWG8Wj+V1DQFZHD2gNScjm2iPKfTr
2O/Xka5SSe4Dc4kYVRptc1ZMZI39l4ViJSbpSXtaJr1OmDkx09LtN98ZmO65CPp8C9X5diBWmd6i
Hew8JjQHuHvB7tLORh0avV6W8KXbpXLMM4TzMkPXizSSNMBnZ+Qjme1Y3S8xjwJw4vpKJFCl9hc3
3veO6FA3ND+bwtejLD0C/H43vzwSRCzRIk11Z+zSrWhNNg50J+37isry2LoNSkd0zNazICTg1dBD
wE1DO5tEqjYuIe2TpwtUkDkzkM30UCQu/NI5Lfl1zFSc0n7hC9UoLJ4H02SBGQ4PeZ+jMdtdBmmX
Jq0ywUpvmKg6Jw9vG8aEIrheW606G1LFv4DcEDVjYfjMB0evT5z7rJ0wQhncOdhP4zUIzaLxjtLt
zP33pjH5p7TIE6PbLHXO+nEW0F77tVdjom9LPGEMMXlDNByXx9Ku5+RR9Utzc/FLpaqlg6t4lvOA
7dmvcux7pVXw71zcXMA1/TAb2DJM+B7Pg9uMfIJ0UB8bFjrBGUnevudYAo4BhIADsQj280UFIXPt
N/MTxhFPfYA8is4XW6RDOXq95DkrygigmIdgS63nyFzRi8a1R8vSQQycnAFMpQfKrPQwCpsG5zTz
LRVppAWKNluzFSnWFDcMFriSK18rWEr3kwlHnGkpzMbndlTWc+aqWYUwP5jfws9ivVg9Q/xau/tm
EuvQq2spZ6pthiViig7iQKOR44Hu6nhWUauzyHT3ysb5/AXzEgOVxGV1a6ciHl6a+KlrZVeiGbvj
iLax3V/WvLAFP2QO/M5bu9Xrf/SkdTumU/CKXoz5D2h0XmLCxjc8TC1Sqr2Z9uxvdGz9kDwvvR4D
bXlrWj94RTjOF/l9S8t6i9Yb3VmWkhsx5DplVN8E0QD66HYNWXf3QvJ0FUWOsX6c+XgRRJM0zZ+V
ky9eZ/w/1nZp3S7ZX3bWukbgepgBTr5aqVNVr3Mcq/zNBUCXUsvrXcqaZlBj2rcYFLTUs7EtH6xk
tOn5V19I4ghOXQMTFASXqQ/nKGYHDmhh386ry0YG3YonmGzUxtosCSxTOu4qUUe2H6ckIjceKSF0
ijTxVbJeg6uSIVuysb2I+RF096B4WDPAZWZKmt22GIz4laO0Q/tGe/UsKlNrgLnN36KcA/CSsMUw
pZxtwHJO28kvdVW+1rHVnYNoGUHwKn/GDywd2Jk4hOtAH0S9tg3jvWquOGP8e+BjZsSzi8G4a7nb
t5Y13KLhqK/6kTjjSVuSU69llorR+GM72DvDrtvrXluYu0HHs2Y8A5vxu0R8QC3eJ2Nz5WUBoIJ7
8kIICg2GNzJI9jgkscVKL7hvxLTJ0KFHF0W6Yk5jcE4QCxOdCP8o2VUznnAhyS5jNmyHDdqfkIYO
WfceIot4I1uRbZvaLo8WcPlkk4qGlFmRYyap7CnYeHC3zXGZz26W5PkWYpkCL1oxat0rqQrvGLAs
YdT2IxcI20uCq8ER652/DN65zwKOuXSBPbgY9EXK2XoR1lTfGKas7tI1989klrN6LXrTMvHrXexn
DV34ZkEIkXvE3C7QedGLkPnTG+7yqRB19qK88kVkXltcY4gVD9zhKhx7/Yzbc+0Cmu7O9I2OS/A5
8cl56+eAziOLbNe6Xhr6BLntlZHBDpzwZKhlKNHoNAtEWgGncHT67Mbvkkzd8HnJL9ngV/t1hNGo
itTcxen8An212ecp+UxeNH9Ew6DF197nuF0UHhrFpLeAsubk+PDswe0eepxplD+V3LlLufyajfaz
kXlckOe+v/HTZH0oV+Vua28sIWQb4hAFE4biIBW7uO2fWw2h3nSSymjXl219M6wRW1ReUp/MuNBi
6obzWHbWmcaWcXSDuj/lwSiua4eUZj60Cjl96zI+gISytK2/MwLUmBk7FkCpMr8Hnglsxz8bZG3f
cQgQByGmah+jcDkVhLY8xLWzdSqnOtqoLQ++PiEcBU53IbL66OZ8YX2qDADBC1f6pgtu1ky7O0s7
HKrKfMzJnbyuccG8gLI1rlXZFLBofY+fw+ohPw9TAb8lAiR7ZnDeHnCW1R8yynftgyb4ivXNrNru
GDZ4s2PcmqTmbDl5vTD3xR6AuZ6K5OVpRib/ychLJj565mZ5BRPKruvxWbFs8LDN5oYM4vFgEqu7
dVHzbNn8CfWFq3SI4mQ4kdv9pUlisbMHSw+wzULvVtZJZZ3zKepMIriiul8+UBHvqK47KsHUrEKV
m/luaIV8jlp2FHb+rtwB90HskNrekbGKcygTqDu9DWvExcA8X4MnhaHTOGMG1LuXNMWJSXbNx2nO
C2sXEwBOdJDXEuX3mEYWeEIrK0Vx9NZ+ir+w+cd7vHFtiOypCSPYwhjGkggFbR070WGQicHG1KXy
6Ofj/GrA4/A59iJbbtLRSsKuGbiBJKQJy66+SXuei9QZ5tdGgvhdJZqMAKHNnrCklexCrQTIvHQv
wQW+zPHis8SdshbGOYU8RdhMPpaEfaDVjK8R19zijuzfDGjlV2Xn38gcYyOHV/RU4un+EMw9XOWR
uwvU0pZR4Fsvm9E8lbkMhrPRWqumhDtZsEfGPbYzPVZNfo+5uEV3EcxjqlntlgdQVPvvUVuwqUdZ
NjeK7VuZaDVcC/3BwcM3vpJgXwiSwGPiwGeCZ11zdN79pOTUtccMWrmf+k68h8Lollctg812T/+N
OarplsiUps5mIO+O1KBJl1BtVXNPISInwdmkzdfqbGoR4wU1wOS12JbtTFkOQejvrAg/z3G4Ortc
7G0u0LbHNfonFSXQK6ZjcKuPUU3nMCxrsmjfVrGO/QehUP3tRRlQjdRIdYgfnXEsHf7QcvgPmtVL
1sEfG+28A4Tugv/RsXq0/n68vM+JtOoV0PvRXegcI9rpmY6OgRXZuu+ZxBSbUXPASZ/gN22itUIp
3ke3ccUA2jdH65Y2K1XlX7+r//CxoGdFs0vZDtvtZ5kn0dgRMZwiPlaA1Q/twumPpqimJtX4nC1Z
slQ+Y7lSHBlT/HfmlMv86qfPhJeX+j+U4ERo/PiZVMrLx2pa+UxUwVUos1oFR6cn4S/jC0mUS7yM
M/vOc+5FxsnSmo1KFLgHJ2QCMMalIoxyY+ZDnBwHfYNuWgwA3y7Cu7mCmvo3H9d/+BIRZloMPOmY
own7+fOagjg1HDBUxyqaiL5CVzX2Wg4K8qtDBdhuEeBXO7n07adS5OqxHehVtAl3+RSHz2NZtdu/
/gL/RHXBP0ENJKC6CM+xOIZ//AgNlwilkboBgw/hzJuLXnCgJfXa0+LpSWbV119smv0XgUbq1Ezc
L6oZQePBgnufbvu+0XcwPtm/fmPOz7gZ/cYkrWgpfSbDf5pdekjsQP+1ybGRMRUqDCNyLDY00Dtv
oSpy+uqpSQpfnFStlRcLpoz8THTAhGRyApJ/ESOapuK2DHWQutgauMZenG+xWCnfU62KLKJa1/C6
14MmkCebcAu6JTnalPFG0Rj88v1SCoULLSYEDTYh1SwYWzXHgITo5V7XcZ/SKmdt4SslsQfnNTeg
v/447J8H2Hwcnu0JyYSKFmLws4w7sQxsV6jmDk7isgfa9YpY0B/1VadaePcXVSW64cl4qmytKFvK
hLel0nF9WgLJpxU75Mlt3RV/JBQY/i8fFv8Nc0TFu0t7yLG1h2ruMro044yg7lgTVlZuAQRP8S6e
AF+sSou4XRsbLbRlhbDA50Lw5fLL/jsz/ruZsSP1tv53nejwU14PP/eh9Q/+1ocO6Cjz7OhnxuHQ
si2mv7/1oS/YeC0HMG3wpj/SYrFg4fLABIUOw8QywF7/u9PD/YUkIhrG/BhnDzvtP+lDC+9HWYIm
m+JclRyk0HRYzj/zVbEqNL1cPPt6ZQgUr4e0j9UALtM2N6Xqbwz02bumRFm2mXw3azc0ydd3umcS
bkBqHfupMa4j3vtOtUa5j1GcgQ5c+5s6ro5J54xnv51h0RSBvKrHyngiDAXeaBXDK0x9qj5RyqeJ
OwfyJ4IoaSSDSbSatt6UWhom+15xhVutvU1LlhCQKYKd0oJy5n3DnnDjY54mNxKd5dkOSMFI2uhh
Xtu7pa9DvcduBMGpx7ZvnI2PNHLrFfJsCQB6uMJDBGlfRhq14Zg1PSCgLtt2TqVuoi4msHUwQ25c
2KpAZbVFb+woraw9Xaj14NYte09sH3QyyRshHtmub3TAeCF2xdLddbkSO3br4VNnD/RCvZJWhEv0
olOiuLNKCxqjglE1VH5wVBCjHj3UiWFpWStNVJvU+lrRYG2a6Qj16q5TgclMPl8RP6XkXZOGthFm
4+wS03Xo7xruZmYKDgWs6M/cxm4Si9qPuvQxMMt5N5B6G5TjsREaX1nYRF1CKN0KrpKhHZnswxnY
u0S9usNEwPWgf4kmH8JhdKKwUGO87VxDonAbP5c9bNZlAY4KfeGKICq1dYCgXGAvKUnsLsGyITwt
Y5Ny+G5aVx6DKDgPsCy3fo40IF0j41U5NBi4Urq7ngbrxhmXZW+LOACSWaqTTRXzTBYnxH/Ln0Ji
7whGXCyXrFeDe8NiirBCmQCSC7HcKGFo0UvaBVb2sVkacdUa/ommQrm1XaeFt4Up3eFSkzijh4Wf
a0sBfTzP2ue6l6/+sl5n9gzcYpJib1Rca7GSJAevKT+tbvYxawdxyLC90vmeqx2EROPc2sFXQdc2
HCayXFgTz/AIN3JmSfhd/ECUKmTJmFw4Lj/FNo9JAPKtdSv6wtxYg3vCOGF9VGK1wCP2V4uRf16V
WHYQF+AlpHga3Yqm6bpWsD4L1gKZAW3oxY04JqsYyTNQy5buZRvmVvfB6Ae4uR4KCPSZhG/Vqj3A
nxS72gnEXmZlt4+c7KWDAX2Dv6LcO/7nOOjNM4k2Ld58aTwXMBvIuZVwIbwiTR/LCYBOxVCYtkOi
DqQRd8+EHvghU+/8ccXTFvb9etMT77f3CelEjZ3I/crFJ3Rt09tVC6m4g22Y5N92686ERr/jtEuI
EM7tMBkcuJxeJk8W19htGvsTqgi4Wu4Ens0wx9CgKf8ywk7cj37khDbtja3E2B+684WlUlPouJn5
QmqyuRkMS/LktgQvJY23DcaVScmaV0+54aj7iNvU2aId4m6obRLmF0ae7GTjzyG9DrkdAVTtHDTh
e97qeO3BH+YvGtcViuZDnctbmj+fAW8lhDBwG5xaQPYjx3rorXyeDZMMFLtFRiSp+Q1zux8uc+2e
dRIGEKrhyfTTEzWxPPsrOcmicx8ldpgdE556l5C8vFnnQoYCWwSApeDXcSgeU0ZaTAfui7EaiJlP
rYNKja+lWNW+6NYremPQ/fj7vVcdkILq/kRV7b3Y6LboVZtQaX1h4jn+xhLpp7aOSczy6SJDfD16
WlBf5NhQZ38ctojz1M5Oa2KWq5YlFcvuRtnefiztT0GrR+cpEfETEQ5PkZ3E29KDeKWMjcmjdlhE
+3XqadGh8olu3S6Di1pY1pmMIEQyhT3tcsWgQw15EwLZ9I8ov+/qwv4oZX+dEVR06t3l1Z97j/pR
DttCOZIA7bR6DoLprYi6OcSe9VUmSDimCFryHBcA4cYrTwzdbePb57QGyOzWdcFcB9yM2d0XCRJ9
xAf+Nmrbb103mqCYBZfgdawPQpBJAa0n27XzUFwzieoOAIL8jetEwRF9wKZ3ko+BQoCvhDqC3LCu
VgnTc7JVux/8gh6PzytW6/pMszi973N4bBaH0GJEyyafwaLmVlzsOzhWG7N0n/Q0DKtKm16ptj/F
HeEF0+QYiGVHMmkTjhfYQPK9yJcPczSOR095X+rRZrwWF8l+tIf5sFSLsWdsRHOlnIK7ocDZFHvE
hgih3/h807TocwecQduSKPJsrXe4FvdLm2KhgiB9shLjbURZs2mN5YuTNoAKoCmd/Gnt2GvSjnSM
SB7Zf9MzmVfAuQ12udlnrjciMUI3bTuHdHXcfUy7aQ86hRBa0ViH2Mve5il1YTT7z2ror3pcWRv6
rd8co/HORVVEutUEGK+R1t6tPX9nwWk7+w3jNELBKkwjdbSHsFWHs69I7/iMkr8aXkQ6AF5kzRpt
UB0XZnqi2S4DcTDzK9rZ0uNRxM2TFZuW1Vf6d8j+A1LUvIRJBw8ZpgC3d46tXaeTtfUaaUcvzsj9
EeaygtRGZIPb1+zeOejFZk5JY7Ej99ERJe2f93paqrU6d87Ue8E2q7VgdlNBCTSSYlM13dp1/5qo
v/5XQg8BqPKvyus7ku3r6geBx/cf+a2wRt/4C3evgHt7oDmougv0e2FtC4puB70tYU0+NTQ17+9i
TIkYk/IIoChpAuD1kGX8XliT80lQGlgD8iW53EFv/QdiTNQ+XNb/0A+hWtZKaogw6D6Rk9g/9UPy
flzzeQzS+ywn6i0Aj2iy43dxLu+CqBHiQcgWXgoY9YozOgqQnGx4pOQ2j6Z6Xm6paizWdY6ftScS
enAeE58Z/vLmcgDl5lYymdNqj/xIgpo53w9Fa34pzWY22ZT7KgUIayU+9GhkoDTdax4QfzrUgYh3
ZdJm5zKrrG8OxhiY4HRpPhva2LeQaXL2ctFu6jrm3jpAxncRPh7ilQB7JyhMkpZTKIE8UOO4aZmO
5qjkmg7xmyOMF880PvsL/MNSc/gr9C+3MpnSUwo8gdGlSE8eNq6PM43/HRUsdWxXyeSxI0U7IVlg
UffQ+aMgbOy57HZOw29MruY6kK1HEk6IESu5apFhkssMLS+e5ecU6sJLzxGd3bpAAUOEKt5d2pn4
I1S6cOQXkoHCgKkKc12wBKAbTcbFT547YETjm1AfIlVX5DoF04gPIoqfuDFFwYZSCuOF4u2fILsl
V+u80O1OU8tFZreYp7hypl0APKIi6ikrrb1Hq5l5U+o0b6ojDzGOW7wrvjeVZ6Ov0PIYrt+MbNSr
f+fnszeyF+tw92xNiYPzloQUjcztAUPJwlPvw6haQPMdK2trE9O4hEGRLCH5yM6uN+mklEaWfPM6
ar0kTvNjn4pxP8eODN02HQFVJd5DuwpGgBXt2tBWQ/2QS+5JquZMNMvWejDcYN5VU4kJSHic7F3n
yi8zkc8h16fxlivjyo1K1WXCjqwC39q3ldFco/RkJGRWo+k1Z7jbs99A3kAuxCZPZ56ziBjb5l7k
Gie6VqklNqbDbBAFHZA8Gt5lj5kpyrlCbJhm+n6+aSzhiLBkB3cexj7mu1qtyXvCUYS2zzOWoHnF
a+WR4FD3JmbygFiTztSKGm4jXh9KO+6JrqJQx5/VxMmXsvUUstnCA3ZV+IpY54n4pF7Dj+rb3vDT
66kakisZVfMnG2hfs8mxkO4UFiZ1WmKFcpOaqeoowaWZHCFS2jXjPVFYm8FSg7WdyQ8YjmZXevsq
TtN74PYU+Uk7JZS3xCfxZEc+ky0s0+kQdpnG6TcRLbvrlTS1FtGggMOPpNAJm6nkrDIro1s3GWyT
+B6LatpvO0Y+3s2ylvNt0bvmoWMKyJ0VCCErThjTNvNw1heGl94a1EHTfoqiIqHnb0q64oU/f7DJ
OTsMVJrxWZg9XkjQsw/M0H411qDimTJkvWy51iv3dqgRj+9J7SyHfTyq+sMSaTi/zxDseV19mwoq
arrqwB+iVwHBMgxHdiL1RB7HUp9Q0g84uYrClgewkfZ8umhhnLrpvs24PS/0Xyd1+/Vpyu2pOc6o
TWvs4WoJ/cYgQbHvzZs1yuwHQUuz0kC2rNxlMbuZO2KxyVWbHdbF8c8ZDN889GcDFNViaa4r/cc1
5JUIS/KjfldYcYS1lO+q3sfookN7Fc6DQagUcR9jUoQyyOyrWlbBzvEz+uNGqhUsIlmsZ8K+UjRU
hc33nIs4+9y1XvYpMwfjxemK6b03l6kjxlcInjWxTCGeHwfRhzSGE10DNE2MsfqdJESsu+IvwLS0
DD3bR6zYKEbMPv33s2CAC8FFCc9tuGapghxbrrIJoXuSiAVXdjGG5Inrv9F2GktNjBsYfLRQyJjq
qhl9cG9R8Wyp2HlFY/VGg12SjnMR0gSAQ4/Sn70H6aL/jwdGpIOdEFASMJVHcMS0nYCIKN7WC43U
KurFbVHa6F/LDijGDaTZ+oZpl8wOfls7H9ph+YBwiPn3IFO6u1YaFTQsJ3PAEDhly3hTNiXoDmX1
j9insm5bc37FD2iZo46LkCjUqo6l4w0eigJBfkV0ZlY9+7dwoa39v+3K/6aeoltpUgH9/9uVb1/7
4X/+I/n++0/+rpv1fvGg0zPGIe/IZhbx/8oqn5wqJGY+fW8GX6bUtdPvZZX5i8TPRZ8Sms2PZBqY
URYMGSYsup2pS69/UlaBwPmxrGLupu0yDABxuAje5U82qlgJyM9ZnJz6Ek1E7VcEIhNR2F85KKvC
QgwMSnLEpo9YUOCBx7jZ0yUNCXebj3mCs3QXRaO374age+JEM5AJFsFrijriwKxSB5Foziag3Fa7
BKBvLhrE2cME7vZjNkaaQSlmuQlA67sb0vhkOAXsR4jglmMbiXPFmBk7qYo7KAJ+/GJVPc24yaXZ
EciMme/8al14oYLUuJd1mGgNwd3bp5NhhoMmjMaaNTpcsKOkAun+nQGMlNgPTANIzoCor0y6UefD
La2NhzRqsj5Mlmw+dtB1b9ZZVZsFdesb15XpKnPgoFLmwJvo+uSeCEnZboJV/+Z0P/qdXUom3pqo
SjULIzWZVfkUJy79Ns1exW6ehkizrKvASl9qoLVczmC1+kKhLgHnabQYLGLG0BgnUjE85RCn76Pa
IpXpAn8lOhgQbK1GepaFb6y4O6muKIuQFjTQYyV04JD3nIdOD/hW1IQJ2QbNw2hx3sY8b44WKFoP
Z/rBGpM7uhnTQDXDURx6hLCQ7DsL4A3xKq4HPAVIkSq2Qh9d2yYqh2OAYOtF9ApkaMPutTMmm9Zn
phz8q33l8n244zXn23HIzPdUM3ZHTdvNo+E1qpR5JoH6RdHOhQpgVh+xSKmzRaeJ5rifhG5OtA09
PfwFcfzYC4Qh4eTRkkAY0t4WF/hvUJSJt2nKWt7FYy/vc4f8FiPxpveoi+wHGubZzo3lcq3W5utw
QQxXapW7qE3j+xWcxHkBotFlEuGJby3XheYUFxawYdrp0YPlDB+ofSpQ+15+Si6IY1rX4I6XC/qY
Q6n/aM7t+C3NJusBsLN7RX6785RLkYXkBI0wTvtWboep5CObm7K7QZvwceboujUa29jZs/kVhs5H
b55ruuRu1RJgwrlWaGozqierD8tO+e9ousbn1QBKkeFWBWkZAX1eLwBo8wKDjmRNSGdRzfNHAgBq
M7TA8jRUIS3901wTpSFL2DvXQ4aU6gRPMGuwp3NNoW5aboHbxVLRw9TY97Nrva998G52AHvAYe46
zyzJK5cp0T3CA9d6mDTwGsyufEPn98w8/qtpjxGx0xqQ3WlUtlswQL1LCsYGCOsh6CfSPsbsOY/8
C1TyTp/c9rRvGHrPp8WqSiJvMKcu2zHuZ/umv8C6/QjJKN2S5r28wLw7zfXuzH5PAFHEbQbmd6fp
3wolVsg9ZdmPoMGVZoTnF1y4vdp4hcbIKoMtGZnZVe6Qe7FLe7IYNgSZuzc9Laqd59TJKSkja9c2
w7yRnmGEFhqVN7LOlLsZ1isQbwbjgj455GQrkaZlG3s3QqEWmGreVwLxG6ng+YfFdVRYZu185RPM
KqqBayQqcAiyvcg3KJTcBwrrHMlCTn7BnJRb0D4k9pDwdc5yh0prHJvDRJzWdrLK+GaeXPQkY6Yb
Y1A8Tu7gdzcLFRNKSFDXxdVocv8AmIMcII1rf7cYTrnP/pe9M1mOG0mz9atcu3uUORzz4m4iEDMZ
HEVS2sAoSsQ8A+4Anr4/KCuvZWZN3fuuRVVZVUokg4AP/znnO83Fnac3goluWHe9PE1LtOwc/qlL
4Yj61iwsCu8d25jgTNStJGfPTNg75a4Cmux17YMVdNYzSQ76oZjoholjJpqU0DIfIoL0zIKLPP+6
rJ4ie/JoSLPNlXmkaALxMxTpMZlQh4Nuz9EVX+WirsUSz59jgjEjgVCwR1wi+uelzUiJR/9h0yAV
UmoFUjlx18pyKcZTVM4Fx521oq4Yv7GxuAQrC3WsFqqMN6ugvWyGRmtm1GU6fOAUtwo83F5/Q0NY
sFex+RQTNz1aRgnKj/sUnXJ+dig8o9xA7j32+M83xE594oPQD8wKUovsKnESs2duI0IjJ1cjHkAb
Exd3wNXFju3ve8ZsNJWbAcRDLwXZXjxG7kJTUh97By54dGdFXfoJWnFczWA+fPyGtVebqggDS7an
NjBpzc3ivA3FZN13FBIa9SRxbPGK3iZNnF5TgQk0x2O5BWgYMPpPzTMW8Wivx/YylWXL5B94EcD5
aRuXDealoqBHwbJw8I92cuqW4DuSX3mKne5HG5CQHHP9vSyROIQ5mzsyXlRpdcnJ7/r4OGoqDsrI
vyozehx6egKtEiHLH5XzoElL7Dujv8Zz9jiK3njQSXY/8bmeo8khwi6KK9Wsy35yc2p7YU85AuNS
7yJXcdu2cW9XwGIYiXf0eHzB6wF4eeRzfWzJmbnnJRtmDAh4F+sdtSZmt5G/omXkDmYmK5jeCZ25
lb/Q4RsFzfJUpiIw3vSvqFrqef4ScvFZmx5+pdmm3Cy4tHuDac5E7dMnx+vcjKzbwlGG5L99VSg7
PFYObRCSLrZ6I0yaCOaaJrqNGFE3ZS2NJGzwh79azTi9lrWYzkAETCACVX9oZ0hZTO69yd2ac67O
dANqlv6i4jNQyUDJnFh2ZsmK6eeG+z5nfsb0ZcwAhgWjxV3FKx99ogvnUpQ9XRbOzvMCvcfSABNI
jsahHwjN9rPf7rXfmqBtBgboZcXymrcWH1A+Y+pIRBy/2HPUhB7omE3X5D2HjtKyj2m3cOMRizNu
NE0bGrXEWjSD4ca6dM1YJruBBl5UUjmPgb9h5xJ7B69cxH008em79kZqUyDZnUG/VdgW/V6Np18o
cyqgjZPRti4Hv0iMOaMHO7gzETCHbT0sbbrPnRYXu0+jZYgoSMo0bsVXFKWEsUcmsgc/6dpH3LpU
tgXunG5rJnOHPo2mPdYU97iYyQTJPUcb3uBo8bAmdvPwWjBcDCMylzdltsKHCnKKb4uVIsL1zsEa
CKkifjLUWcnlFn8+jZgwWAi86erpM9DdwQ4a5dWeXS7YnIBaLHSEx04khcUrNYgZvcRkTkmUWn6+
b2a7YpaVDwKI0jC8sXgvO4sP6YIf/7vt4X2ZPUeUyDUjwO4ihxy8CahCQtjG7rdBppDbgdgxZcpu
Ut5VLf3qDBUT+GFOcts4utkHuhygznjOCUMyzd0VwbmHvujGfNc7VXGwgfzvUN0tzC89BmL4evOP
KfLRUThzf5Gz610iO6no1MAug7ubo1kYxWYc3JYo11s5e28DofVXJm1cjWPH3hfGEm/l5IhTJ+el
2/ZZ5n61cHbrLXE0KNck6dhLZHBbUFb3U3KbJB2Tmu+sp+k51YaJEcF23xSd6zMCa+khRLQp0twg
UOXiAUF0rhimMhW1do6rK4IBXr5jNBkc4M6PGJOVuiye0te5j/Vj79FHSPkrCHnky02Nxfd9xtnY
Yvup7b2Z1oPL+KqBwi3VQGoaao0VDe0O7Ja7l0p4P2Qlpxsqnparj+bw1GjTc7as59knSZ3+mft6
8RaboohD5KngTK9XdKbGQ5xFE7V7j+f1ItrYpX9v0FuAlUxb4L3ujAVLHYjBZjcTBefsL3BVOxE9
NVSC5CzNZbXXbuMcCPdVp0mIiYBcoZ/xi1l7Q3S7oWnJu8ddsslWEH+GpfDCIqEwCdLKUHtqbclj
5bPo/NomK86fkjt3N/9i/Ocr7r8ue971XxUAKWeUAjMpBygKApJfXQF0A1IbsBYIqKHWP9xfrQLN
WjCgfnUN6LV24H/v//+t+z+OS67K//r+//xzeu//KKdYv/2J331K1t8csWZbzcD9He38u5wiXG73
EmIqPXi/uBf//95PrR0cFf4vLKf2ervHKcc+MST/7/9K5294UanPI2f7d3fT/0BOYdy7mh//oKeQ
DnWw+gaetJlfWnytP5sjOU8ain5ZEH2oDq/KoJGkL+YPn8PNldtsu0sMNoyprPNHT/u3eCHVm6uy
9ok78hN+5v48MszfrN3YUA5G4zRHlhsdVJ0l92PVGu+jt9YJuzXPsO1HqKyOw1T5vsJUbz3YdprL
cmNUhemdOAL48hrYi6i/9AQcIM4Z+VJbB1wzhPpZp8ivsN3rZeJiE6ihpE4uyjMbF3nMtX3TkMhq
vxQ+CRz8k4S2zDN+AFciqETBsPMSYfd7LiayOQ92nBZM0WjLEWLDEYwUXVpmi3nmQCjZXmPKhSiC
MmtUDpuivoMvvdk5AWJw6G3N59TLnqPZMBhKmF6u2hB6Yf0OId//EbPTEDqWPR7X3cqqVrjAMcCL
p2mBMR8OfAv9IZ9qeSEvvawmkYD238xc4Bwyzev3iiphtVvqbPZDv86OZQz1fqpS7hRFZQ3HzJh8
/A6+83VWMAYwmCfHtE+fYs6C/LLG7JY+nPqIBeclq+mVygadbbgJYevSMd7PliKOV/YSgoAzMhIc
tdva7i6JHsfXPi4rHBz9vcW6gsqhAgT22P0YpogeilFz9nf6LcaKbT5Zp3jKXyaFw2zGvnD2fft7
jINgZ0X5+LSwfSHsG+WB8ogXwoc1N4NGH6ApentfVgcZBI9qSV+gm3wSTB8uS1/rTZDH1yVpvW05
Dl9ZCs+lqqtjPqQceFIrZHAvNz3YgkvTCJMc1HKfxCUVUDJ/aQgKhWNn1Cyp6qebVu5t6S7RvQ5q
KK5rnU0w0tTTY8DKKTA52Mr+dUe5kzBQQgXYcBsT3GZypJKbaCy6W3/Qcuc5tjh5dZrS67w4GyBU
yXZZxb0UX8GhRAL57sOVPE/dPO+a1jEeY84RKNzxz8iK6jvHGJ6cIZ2eUEGKg2jKlIqqJj1W+Zrx
ToW7serVyF05dJ2ivp5YF5J9RzRgH5cOrUWJERyUq3/WDiEUyjBAb7B2bEDIUBAXTen32iK6BX23
3GHxRkdYz5f492nlrWiuxhCLr0uogi7fnuSxnJ5NpxKbrshfiByfMEWRUO8bdKDBeHVmgCtWPmXn
pHWCrdHY6ac1Ot03KmW3mTngX9LcaHvVYhIbZ5HfYG0aLy60P2imnd+GpLMMNmEX24+CC+BgTPJF
jFqjuCyBXzSOMhfj40yAz3sq7Ly5x69ZVpuW29NqQnH3Vp36u8iLvJ5S3DF77pkZbgeSEPGBriJ5
rsa4Y9BvDXw1Hiwc7hHYibFoAehFSt1nOjeZpfNYxIFCXKJ5e/7RNiyqu5iZ13kc0uqIFWTW9Inx
aNGiPbti2oLMdqgt7vXwaRJX5mqvo2bvTuOYfM5ZT5gaeF+L/0K0jb5K3+k54vK0yE1CbeTeVNw3
kyooDzpFvUtag1mJRHZpc5SbOXMPRGxZJSYtQe7Fxs6xUEfp5yXI3bTWjm5L+IEx7FHpL28Tk9oX
LsrTtcgMSp/zV7mkXEWLvMaxOJwHo7WvmZB5SIVkdqmM9EfU+12YyiZ9KbsMPBrnlPRWdjMDwXJc
rBD6inkPZO9LW6BbQ9+0gpvGLuqzGQx7zoDqhpa05tG2AuMJmpuHiOekYZxTQr+UQZcRwk94jfUk
5S4isrqfi1ncuki9jFOHHlVkGFDVknrH31PtoQjOh259a3Pu+YTQCC5GLYla6j5wA+K7KRI73aVz
T60e8ha138u6lyxEiSK3etDW/JViTOdoqzL46GT/4E12ojmfc8K3/IG4fVZuUiEYp1nqhDTlh/lo
WnBqzWb4jNCTdpkxGBcYNwlz1dGEwbfgvF2PkzPwvX1km6wH/nxNtZ/fLYZQt3MaoLHPI7zPipDg
1MOuU578BQDG8BjY00ZoCWE4y0aOqN0BBnPHGjzcAtijH8DinhvIgCeRrNkJucth3IOSD3v6cfQ5
Lee0c+5q+Hkbfrbg2E7TwZhb0qpC0c9nTmLD0J+2oYaBqVgBe6PJVKrBC0QUuAYRQJEE59s0wzTq
A6RqsQGHcJNP8JgIWRjN59R6X8DL1rsl0ONe9A0WvZkOLMO2schVU7KnP246G3n7g3TIbcE16mJS
PIZzjoBGIb3qTnIyueGyVe8qMWd7nQ7itMAkPxpMdzZtQ3ORqipaqGKCcEiH82bMsQ9JChTvgPV9
WxYQwBUsSaDEwzdZ5/nFaejMMinWBQ2s500zZ+YNzwDg5dROtjrPP0e3CPZTs3yLG/7WfAlYy1BR
o1sG35Eki8DSz1jhO+ZjjVlz6O6jXEbbRJn9Vdu+YnPHDIvW97U2nU8Kwn7aQ1rsC4cDg5rs17Ib
E2rUe0CwPn/V0tm4qyj5++yIdDOTz/LQZhHF6KGTe8Ae2UMg6+YkfLncgMLmY/Dyb2MZiZDFFK8t
bqhXn3DG1h6spzR1q62KCdJlk8+67qbFd1kNclvKuT6NOLL3mfK47qHy7sHWlTfSlMgQ82JvlTV/
7xPu+Uq63kZTEbvRZGF3Imj9F8DDC/NtnBPspqtFN/HGqeIDa/j21ZBnX3nt8+F2ZZo+t57Dn0Wc
eOrG6OTCHtkaRRA/jPi67p0hyr5iEn1yXFfTfxVfbVn3R9jRMVPgJGtwcUV80Ema2F8CJ6deA9EU
u6G/sxcmn7ilPbr6RkWCfWnLeZO6CoNeXMsfTjVVTjjze97IxqzvlLmg44NuOnqT43/TeS++joJs
ahMNd4uwUIyUStQxawbrzildBRI1mypW1oZGN2zTdEmqAHMJisnUiPKRyLnzSPyuF1tWTYMjhmzk
1sH/+9l3FrM2XlTa3xZQhevwrXMPTWM6vDLoFnT79MFCJbFkm0fcfWoY0W29Qdz4gKzfejS271Xc
ngtNwjHMaFretrH1A++c81TRV/BhxpmBeRhPVM5MYZxODfkgJg95AgZtcubpQxR+ETb12D8tumtP
EYvnLZyP4kAq935xqwuz08EDuinr6WgaS8bj7CrvR8QIbZvI3oPM6aSvuNntW3NMnbArdbFzsL0Q
nW4W6pbpp9vVg1U/dpbNzXHmo7hOuSSjLiLkI2+g4i9cOh/nMj1l813l47YlX57tI08Pe9Mjn9zw
fR2GzjUOmUOh3qHFmvzKapa/ssWNb4WexFOeDdFRZF56Eo7mxBu17rmtFMaj1Ogj5h+uLl5iiaX6
ooy5RPRKyLCTXahBOWkG3GkRnGULsiopJzPfTHbVgPsEqraIvnsYsEu8CsZgP5xGq6Pf10C/smy4
s+Ok+1JbDlXTXk8RcGgBAcvLtVeZ09XyQschcGKuD71+jkEGBlvuSWMQLkFjrSJYM6sdI60hvyC2
0iAFrsv9oiN/cd9iIBRArvyJndUf7YAXscPtS3CKMJ+d2+7VBfr7VXkaiz0p6aeCwm8z7IHi3BbV
lH6N0Gf2xIPRQstlKk7jSC0n473Y39gAZ/xNX+ryVUQTOgr/6JFB7XTuyuCJUc9a1tSO36uSUjwE
qmzvDkt86SqOpEWlWmCupSqfmbInmPc9edAA1W+ymvj9XA5JCISo2DbGUlAC3DXOXsMIf4Ak3XWh
s0QlUNg0hyRkjjdltTCUl1l1BEwf30vw5/Oj72VdfTfFIF3CIJ5E6+aYpxAx0h+Uka40B5KyEqX3
B8fNdG3pyb1W209ko381+OBZ8b2uB/CWlAEAnLXvp5hsgwwJNTjF0lQdCmPCOjr5xcTRybWOQ+I6
ryBJyhEFMgYNAkevMb9Dc4xCYWRRfJMqldIqOYsu2zH91DiNRjiuOdl/Vp+hq2/UYDTHkcHf49RC
LijN1jgsDhY4NcyEBXTXnDqeyXAcrPSGerZ0G8nR+yzxkHyIKoe8TZ36gKO6bJ77PIjSrwjf2MQA
0hBvp1XX76k1Dl3sVT9BQMRHd8RcR5IgMbZt2nkvUNXELnVZnXdADfM91cTLu+BgfdH0QzCILK61
14hDzV97XiTIjIYCr7dksstHrU3nvDSp3kqMW6GTmPi+zaS0dnHeYzgREaeDNu8PU45FqcPGdLXt
tgxxD9hfek6Ru2GaAlrnzYySQQa5Zd/O6A3dsBsL72Q0lQprLu6PQ5wG+y4X8t3BFHMEP9FsopyV
qVgTIB7UxUMao5B19YoBT0uXX2+f6O/UPqpDIe07a0qCH1gl7xTfCfxrIbeNlPOxhTDAUWqMb2ge
9GE/B7be8dy0e8oxnV0759xveCiRUbKU4WfEcDko2MYjkhffULyAHQVeeTRSsgYGYWHaTZnlY30e
eqqjjBmx2LL2dWTj/Q48426wlvmx0Qmu6by4nQi9bh28gKj9tCvvijlJfjaNa99GUZqy0LYxMWWD
d7dn4R8pc5zpjtsuHfgguroVm46eHzCDB1c1xTmFmQTVczd1dgTMWTD7GiKdMO99v2Ta21MfA506
fsf+n4VVjb2eg13rX3N8QqQMyd6bRWRvMriFX2O8sxtLr+V9ZZqUX42m/9paHvKV8g+2MxGOqhv1
Q0xsrH4qltMMkIzPD+EFu8IwbiYoW9sZ8iGaaeyG7lK8Uz2U7BS/LbAX0xvi1CWJKXdZ2h+4pN/6
TK3PG8TF3TiA8IKPZe0go2J3p0bknKU9pXn9FG3KWLhbzswmUIYKGu9uxXOPMW7Im9rNKp6W3juY
IvdAOdnpTRHH+T3zByHC0Z5Gf6caoa79wHkb1pAM23X8M/l9c6Kjs9gtMMiPceaLn7riipYNmTrS
qTWG2mgp6x2wdudN9zEk03D2yjTbCJj5Z+ZaYZLMDbx/FwS4NPIzMoh6WPIkhvTSfue+xlFsrtI5
tJesPFVjo/JtjM78qjCtb5j33FrklF84Sj2nSBBbj7jGJXEpAGinhYMjCm5EOI2Axmh0YaXGb4HZ
3mpztjZJJl8qgyUvU1jLGheEERUh/iuetHIDhQWrqvDVFgXbeV5qanKdJZeXak5uUqOi9tHryZEl
T52Lp5eVdK9nTkdV3FRPSS2/WolZnCxV2T96aAqhiDtch0b5MhFv/2ya0lhIGfjYJph6cPieAKpv
FhcNaB6wo9VxRolI40ffFIIKuAGlOgYUs34E67LQyk3FLGOnQWtEGnsGUQkOiDvO5Bxw4gSPFQvW
AN/Bqd3VGoDxFajIgG7IO+CKnOQe9a16SeOJq04U8qtqvNs8c5o7MgwcrE3gjgDuc6JvwFoKGB5+
Yfa7USTNVZquj/ADGQe2gv8pY/loZzWLBzCRc9CI/Dw7bK6mpT+iHP7SITdyYvHuaG88VCnouNN5
ST1gLsJ86diStoU5gHCT6yywqeLtHJAb80x37Z8AqhOt/l+JCgrlRbIkuFOn9BF359FT7TfMKWcs
1GILoECc8ti4jYKes04BuDRrvXNjqmFPANrbeblbnBuH8V8bCPo5OepvOZnKbWS3N12sHkDP/RAI
iSGeBWdHx/lDazdVyGDGO1U2SoRnDMmBuwsDxKU07rS0X3Ha0m8eGURuaFXfxoVVHRLRxAA4SvM4
ESoPO2fsKbmKBZMLCtVFDuVDR8HDaNBqmUWaQX89f8tjk8nZgGcI9QPoyGB9jxxlPmnfWYufZ91t
s7HWP53eU0+sfXLjutTvYRMaz13LMApHNHXUBsy1zjeYs6QpDGCR5zg0qlt7KDDiLpY9hjLVwbjz
YrP0NplI8nPL/mhCiQcqMzfvvVnXX4mtWmTcAAV/5NCEp1XSNN5rrMx3niiMY8aG120sz5tQM7Pu
Bvu63AJwzpIQqffcUdKxs8p5/s45i1crJtpH4NG/q7UV4XNMxg8jdT/jDlgtDTZGT8DPDx6WyabF
OfU0PeGp0F/8yRnvpUzs5dpNfg0N0SvrA1PQEiLIYDXhsgTufiUue4Sx0ylsZFp12xQI8p7cDTKx
iIyrmXYO+GA2g2Maqec5dr5wQnCe2ijGq9rOw5H3YN65XW9yufJftE9upUkq+RSDLtvCNLvzzT56
LycAacBnfFC0UmJvWyH3F4191LopKkar7aCSC2eIYdqT66q3XZa6I6wn1p+NO8BYPsSRntYhEY7h
tVidM02JD6LicsPxTtcNmSO37l66xm4vbev7uCJqQsmbUTDjm+HObWfWBUqSYLxedeqIZ4zkphv6
7bjg24I2xGscMTRiQA2dqiJMbI0NITueHuhejR4Ouq3Sm6VpGlBmDHg2A0UdnJgg2gLVG1bJGFzl
Fqe6+RUkivcNMK7Pqz1mw7HxyS0Qamo5tPo2DRnx6pHDPTg9OWMzMHwSeQP8Y6YEBBNT8FLQefXD
SeIsDqs4iqeQmdr8iDg+5RBZynS3wCwCW9Zz8Z4kWzRH0LIJldV8ao7XOySCh9ngWL9g0T03uUtX
ejOSmKIO+WGKlXzNMk7gITYTuMGdY973bY3BvWiV/9g7Hfspa1l9XyyGejWgZ58tUhg03sPbvO1m
Y3jNG0NcyevOB9n4ZsDltbceeqLjj4ERcX3pgBVfDCOR32E95Oeh99WTlBbDUFoPeEvrimV1Uzp+
BbGQGvTVdIAZ19M2O9aomQpurC6IsysT/jX6gH2muGSmpFt9cLXDb7rEHDl0cQYQsr9f4t7OcOc1
khwGdUNi8eJzhrC8rYpk/izw/H6NzJ6D2uJCXWPS0V2TIKDYK87S9nV0HSrFDXbduLbZzHikQi47
6U7EfXZoDGpAaOEoL100eSelxbAjh57fNCakdk72prip6cT8gq9gIFw7gS5JDG1vMRNGLCeD8dDk
bXMFUecfy8SMd71amoPuhb21mpynxOj0cOuDRH9jeouvs9bNs+B8d9PVrd6PA6d/xpkeUxoDpl8C
1BvKIy5stAx09r68HYfgw1AmACKzjI5u4gyhMS/mbaB4NaxMJiib1gn4m39fTS5dTbOjzq7h4WNw
oyK0cWPw0ARkV92ho9Q7GG9pWMtvcJN9r/zJ3KloFvvMn9/jucT5bRO/ifyMsaKJqyhsu/nFQFTd
e8R4do3EZW7woB8SRVRddbM8wXpkZlPn1SwZtC2YGSYzdDHpbgan5iwrlu5rWti4hoZkORJJcWm0
Mfvx3vdq5sAmCMuwcqQqHicHrvScsNmgcdd4wOAu32BACLWDfMOM1eSkUSd7M/cpDaQcyskX/ndB
o7o1zXcamAfNpvlL0Ms3K2axhpa8SwEFhExK3oOKsEoQI3honcQhnD4RUitU76WZ20dt09ARZ9Sk
QdGi5hVK+CiWTRwvd1aSWjCl29emb7N7GOrHyJBHDlbDQeEf+WZMyCDSMt5Wa/JeLJyQJ7iKh0ax
UU/++F4GWfuAHekBPG0xb0Tts7Wb60UwKYw7asRn+O4yObU45m9sZfywDW+8/RX76Fj/NykyGIOe
wH7D7jJi551uVNNMp65oX/9Xtv7vyNbSc9cajn8tWz8m9Y+f/+fUF+8V4JLfooWnH8jLv/3B313r
5t9MSesw0H/k6N9QGn9Xrz2qVikLJJT8e9Hq7551+Tf+BCCnlWnzdzv737Vrm7/OdsQKeV4Tgv8D
3Rp2159l67WU3LfoiOd74Puy/koZaqnMYbwS1EeDUB4z4qR+CnI5pOD9Amyu0nnTpVK3hdFwzhqb
tyJ2jJPQ3pXq+AIK/5LkTNTt8iFQZUUsXLzQMxTD5i3aDHI9fazLaFAsD+KNPh/D2wOM0az/3rUp
FCPOybxHxeneA6u8ZR52axka0mgThQOQIwCXq1VJkSehsedzFGN6JebtbluvgcVR1e1GGLzzuOgo
whIL3iJx75o9KflOv6/xkY2TEyK255y9Ov3sCwbTJQGlHRC9q2dNyEt4Gpu4+gzyipuOesSRx1ko
HfegSW/HebnHi30h1IzzMTPAW6bvtEbUYd0uH85AP5oyP2rPfWvnfo+iUBCKSqzXqF09ZMyutYAb
VOPO547vX83BestV8e6BLduLWD+KLr9dP4GB1gN8fsVn1qxgWZgae6uY69AqIWKMa6JaafUcW/rR
Zy3fIuzFvOTBByG14GAm9hGk5yUfJXG2lQ5t6J4PRgi85+lZriDPKZ+e3WR+1I39llj5GaPte9dm
72DXrpSesQC6dr+z+YHYjVEc53ub3NYeXXDfBuzgcAbOwB2izTQkzBkkPCNZ80HJBM8bEecBoUaw
4+QBIouhqFhnMLyLjfWzTMr30aSoTKzF0gNmxO36tRBDaYNCc2ZPvB+kPmBsvZg+ZAlDiUvj1cZW
5cmnRVn1zjHT2zyfLphxnaNfk8rkqt5ix5tflmjAxzq4BVF6ywgxVZEsT7ELIi8tN52TYVdaXjq7
jYCxTM/YusJprhiiJN0AIDB9rxTEU8xwH369XJSMV5s14mneem/pJL77rXUX6BTnmYatIocjnsAO
pUk9L61zhLkNhqSzjjHBbyKaPm7wQdFEMC4XeMKMczS/TxzbFj2YPAnTMgx4KEpr0/TipYrNj8Di
MFlOLONDXJxNTz233fhsT8VnSYhxK+j4xO40PVuRmWzydGj2BP3gFLtGsjVpKGW4z+duVu6V7PBb
3VZMRW3n2ji2tx/WP8fPCYXa41G03DdAmPMRGjeAXnO6cu5svmURfSpelsxhZ0TqwYK7HRZTzOm5
tR1ul4yAWm9W57Z2FJkWbrOTMow7yBvFDrcYxjyCa3uaUdWZ2C63MqOwPrCNfZtV596YPrgynpo6
hSaDua/JwqBsrdDLF/0eeTX39LgB1nPI7LZ6YUL2gqhNG8Ri90G6KSWJ3yS62lX+rbNmhVGigENC
vQHGxbAZZkxt9oQvsiMxxFQdp/vZrwdOhR7pBiO5r2pkOuJ9L7Vhxluwpw5yqvNOm2v3UVWU6VZk
VHcFgRMfUXnTrFekcp22IjRF9wQnBi4GPP6IDB84WKhBbUsSp4p08ySxlXoo0nwXa+ckj2Eb0Tsz
Sdun68vDlC156Obce/MM9zrKVp8i1X0aurvYbn7+w6bzT4h/fwlzs4oHkisjdQHIWg7X/T+bj9LM
tSkBzWv0XSMHWNMOa5L0mjotmUXT/Q9oun/IOPHVAjY0C7uGbRKe+vNXY4I5Vu5MlX3Mqx5WJpOo
woKbarGg//ufizTXH01V68+FexdxUwqBe+vX7vWHFgLNpdnKoqbGYpC/BxGr4bocZ6aG60PpbX3i
v4nfLHr/sgT7z8QpHGHr18SERFAM4zr/+eefLraqIPH7qKKHw0nQ8dQzDZDF1sAXrA2n2K4/L8T5
S9ezuv37H/cfQHa/vnawlnBD/sMbuX4ef/h5QarpBa9SdexLRmBZXfr36PfJulxciC7mRxFMH7qf
1D7XSp0zhnt0H2EP6ZL5IyF0HFfLZYzh7i2WcwyCklv42KEM6It2Wb5hI3KRJl9NqucWdyxAa/U4
lfGLcBIgbZN9HYm0b6e6Dg6Og1cqRqnm2sry8O9/0n/yCFkY5STcMVM48q/0AcnAtaylDYNL9nu7
FvciWEC/M3D/D1/nr2jA9RMFG+ZCwmAO4/y1vz3QJnl/f31WmaqfegDzswmtV3Dz2lQEbUMU39uB
O9RDoeZ7lMzyAb5JCp44/mwV6/J6VMnwi3Plny4xwh1cwfHZCNyr1alD4rPcOxRuEqdP3EM7ScKo
jpwPZSybtTI3JV7S9Y9VPr1MHdv+KFP7DFqshIQyALqv0s8oRYqu8oLfIpObw2RkGC6WFz+mA3XA
lz811hE+5RG0NkOzcllD29MFTk7BvHW59+YWH77k76aw+FtH5mvrmZyx/v0H+U9WGMuGAsfN1vck
wIg/P5kLF6LWxiF0XDR4cY4TEyub02CeMrR1/PdfixP2P7z1jmCfgl/iBc6Kq/vjW4CzGnuxPVcA
i9UjOZ4zpsn/sGD+epP+YNdc33Kg7Jgv1n8P/qGSPU1aRkBCVMeaC/O+Txlt2tHysa70AGVmtN3o
nEv7iB57ZQCZ7LyqOBtT9Irj+7vvEkSUANmQYTLrqDI28SRgdWrm8paCr8/F1daO5uv8WFhcazPH
AhYulv6mSF3Gw80XH2f7Bs0sPjGQnrf0euqNSVaOEtC22cuOgZwVtPIwTrC4hUw/nYpHsE3zWwZC
59yJ563vZhxQ0bQmx2y2Fd1LWzLPj3XF1Z+77eU//E7+yRvL7wKYpGAdtm1H/vmXQoZ1mOq5rI5m
wUVBJWW6TQfyCwgR/MwJnwCzwwwem38tHQpFo74TG2xSd2T6X3xoCjjOKwgQEQOIAT5tOCbiTWeN
FfqCDqVcudc1n7RFQWBOI7OQCljaNkB5Es+YX4TUHygsm9RLn+B3cqpq+YE7YzrkiXiZOYiREkua
g1XoQ9Dox9hx8Y/AFQPxszoVXYUh0iBSWEZFsE7IX4KmU7/Rcv7l1vFPXhL2jPVfpgX/8K+AVB1j
Axi0qo4a7jJHHGbfmm/Hpuk7auL/Yu9MluNG0qz7Km3/HjK4Y3Bg0ZuYSQaHCHEQtYFRooR5cMzA
0/cBldkpKaukP3tdVWZVWVkpBiMCcHzDvef+5hsRAiDNz/eJx1OYYw31sfe3e1Lb1mRJuysOCLqK
rXBhCnpBchnwpMIfFa8ZUCG9nWiQerT/qOipAMMMyjMFYFcGLiM5n+TXvNeAQmb0X4TGI9jyPjWp
OBp4DzMf8lrETI5dGyMbq2o+I+09jxkhe2p5GHOZhVb6gmaQKhUtXjKb17orNgma3DXl6rZvE2/X
8pW+tZfgPizGfvyDOD0YRjEfStAu7Kqga1cZs+6L0Rvv3pqgoBhBL7Xk7BSkHMQtjaSHTHM9a1o9
Zx7ua5YEq8n2MUj39zJFjWfEl9YybhRgKGCsTgDhoLXl/J2gXy7Iqut3wq6b7XIbNaPD2nm4d+EP
EKubGtxPeMUyTbVkBsn1qFNvoyr+6ZqcMM22Z120gT76zvgZP8tm6PiAIS9dxxY9iz9SituZ/SGJ
ehJNbHdtsfwj6ujS6JPLOdcLWYcbuG2zS5rifR7wZInDxQ3M3eEyCsyE8zFqhuIyFc5N35CMjdpw
vTRGDHliRtF1eYXt/CZr7Q+yZmL669vb/Re3N7WO4/img3rdWsz635+58M0STS5BfmjU9Blz67kx
ee71tFkIh0BUUH+9tdpl64td61Ppvd3zRdTupqEZVjrhjxFgtknbItn6OO68vrbUJmtDAjakV7Aj
6qYDizGDBi2FlBciWNQYoz+TbeRfVzVg+TnkuYhyETwuZ/l6VtaNNDhjMLg99hblllkj43HNuFuP
IbvlzKOyDmkMeR5GiMjWOIfRhybdfUt0zgq45bnGw8fILrvuu+5sO4TZlpk7buM6tTZ6mK9IFSf7
KGdAjJYIfMv02W3maldX7VnRHYDvdG96HiI0md295YLwpZpv2Yp/e77+h2P7G44t98KCpvr3E7aH
9iX6frL2xx/4Y7ImTFC0jskQy3TfgBDUCn/6QoT9znRpGwDKvHG2MH98N1sT6LQoCv/XEAIIgpGI
aYHCpYPy/uFgzfuphiE4mC6Cs/mbF4TB34/3U0lcN5tKb7r2Ee7PSIWGapp2uTv4j3hIrYt0HJfo
m5BEEoTPzauYpng/xlxgky7qQ60Bx0j2GuRtdkS7LDlk0TQ5d+wxGhI2ShIUA8BE1mB2qAny3LWD
4WyoiVSGdef3zBwf2EX6WCjhJdIRh0PPmsvMAuPWz1EBX5Z1gpZvzQiy9L5alYL+fBjoTMb+IlQd
EJWLQFGKMrjwdP8eEoJpvzeKUqF9syNJ3kUyAHzks7TZ+REgtTZ5WRZpFSr8MJfhcoPPEzdgbpMr
NmTxTZDn0V4rVgXrgdzC+yKXsHsA+xx4U0wdGBR+ws4d33uJzQoO5k1yGkvnph3RAc7gkXZRGXQv
vjDjVd2QIoRsEP2ea4KB9Mseqz/n8KxkcZnA33JgYUI4GyVDGOJDriRr6EIsoMzxJgrT3rgAhrkE
CKVGOL03MJjPqFHDNFm0zJUj1V7C5+r2fWCWrT4QKx6IOCMrq8dbeXYzM66vKzhU8DRYakmqwYu3
y/w/J8LvTgRBY/irE+H94uD6lxmLWMaWP/rn1N17xzYTsIvrmsJxmZT/eTR41jvgd7QYtDTQr5f/
54+TwXLeAbQGNU34oWtLDoK/DggG8lS/Dg/JP4+afzB5d/ylYP6+AyFbkZPLpsnn9yBu/KeOqotl
WrD2Lg9jr8Sw9aMUIQ5KcH8fFfQAbkFpty7QCZ382ML0z74+vhlcyqI+izxvA7xa8OiKrSe3iaa7
0pXFe0zjwUffFuNdNVtDRQjL7ByqGtUPVhbhXMXLwEalRTmuhzF1801rjOxdI3De1pHOP7ohvpgJ
ErJI6xInd6a3mpUpGsBpou9LYUCNOMGT4muT429YKX+yd6nR2LeRSMa7NArsxYiPqtjUhnUJPmsR
gbsOajDDilhlIajFBVVO7rU06qCiwCGRrssti6xhz7qgjjKL7chS+tmEyORvsFi0X3gVAbLGLpBI
B13BeN+r8Mzyg7PpW4DeGDDMWLP0xhCAX5nJrEn/tyVVJ/8a84UfnIBgL7eABIE8Og5eZ9ehJkvF
0DxVM/Eu64Df7In7vnkqBjM9+6kJ6HaMo9uhC4r7qvHK27ap++lq1GPobGwYJKhtIrJxVxn+uGBt
Ck3E7BxV3gnh3bTVlJNULiJAWgpeDgarnYzqNMdz9VGEnncXZPQ2gB1qU2wCMOisvLOh3CkPjocz
q4uxyqvbVGj/zmnQkR8T23cOWOGqXV9qH85KrPdzFC35NL7cjVGfQ993ivI94VDeyWCywNwCOgbM
WOeQC6pUqk7y2MqUSLuJb8fICLcbO1XeInQkC2C2c6QdKhHwv8DaEtfS2VTr0mkOeM9a3rOwdlaB
1Gygon2u2Vo+VSaokLXPMNxFZujwHDNyb0tGKq5jD6vEaYR2hz7V9t9TtYankUjQkFKwZurs9NZH
RvoNuQDwvkggYoP+4pE0tU4bgZ2mslS4wxcFHG5Ed3gIlG5nFMMT45U46IyjJE0HxzEyOBLXiLoh
3Mjyk/YicsgNRu9YdWfFEi09snomfsszhLUSzIofCrLAryNozoBBrLfUGe9bBI37lkcTjm/hNMYf
UTVvuTXTW4aNhr2zMt6SbaJqSblJxeKOpxboiL/BZ+rtEOossTgBs22cRW95OZlesnOQBpOa4/Cv
Gr8K8ToqCI33qE0YmqfBtcrz/ipe4ngicnmCJaAno8fwPyffgnvktxifMDdVsVFLvI9jmTEJjiQA
mUv4T7DEAJlLIFBrmdmFnsPhMW4R3xh+VF4Td6i3DVVtsoQKwUKnM1aJFN4q5Rp6JD07BLS7hBEV
SyxRWdckFHXkNVRrfLfVBvQQeJGUMCO6tkWqUvA7HCbgVd2q72S3mVDaXhm4AC7Kji3L5BfncvaO
bdIEF5B9Goj45Xg5xAl6qjHOWDZBUdQlKzjDNl6dmZMGrPJaB/N+9CA4T7EUK3Zt6oZ0xPekcoZA
xgdkfInzKOoaUA5Ce7rbrrxFq3HGq4QRoGY4ZjR0EqEN7rzPAiTvlcsTnVyjJnGKKxPx0ZdkUje4
7YNnXacDEF+dYU6g3U16AEIIcrGlZU1/J7rA2ukl82OIAY3b7nwTa2/aZzYJ51HUZLtJpNgeDf6U
YEII6KAuK5Ku5ucywEJPQXI7VzV2kjRADByxv7DKeq8DgKqJa5jXdR0Mt26TQZBoyk8+p+0eGqW3
jYMp2JEnQmJ6gEW0FFIf5pL2BiCQcZlQDF5hF+tXnQo/lrHELSaYhaSKPDPpQ0zJ2rJ+GhI9HMw8
bB+YALdcGIOxD+vxa1e72R5BybRt60Hc90IGH63UAegCIdy+cBM7xy7M3OGic5kfEAlgO1cFubE7
FDmkvlQhOYlVl9qXHtyv9WgY6tQhgIfDzKMpyZt43zp2zlXhzgpGgS6YFqVznGw9HbdnWK7Bo68d
blknDwDsd9ENEiP9qYDdxbRijNMPFXFgO9ExXgti6e3ypvX35dxXz0gBzSe8TMa2hVy0Lodivilg
P0KwHmoQfrl3wgdYXDfuaNwyXHtURJ2YCPbI4Qub2b0hDluMq25sU3HpjEl49NPc85maL26tNu7U
OpX0kSsNSXBjDxhznHYxhEoB0AXGxQo64gh0E+7nXgHQ3KtKpZdGHWIrqUKAs0ZnPLaV2TxxxRV6
E3dDdWVa9QJWL0+s/8wbK0mLjdfySXcZl4E97MxRNqCjWONKkPOrvrENwJMq+WKxV/9CXByT+cgi
Qw4Z7+DwHHSJeWVwaq2TSaO8h6L4UEZdf4b9470iLAm3OLa8ow7kR8MHrBUX4Qe6sHFlTIW5bmzn
obAdA/V+k6JPQTHbCyK55kkHD2Ft71m5fAzc7rMntbOfS7sl0hZHNYjUD1M/+Zs2g8muVP2i8wzz
moWSNBrTbS1k9SUMsI+niVFupGclh16ypF/LmbiJ2Q3EXdZA5EibIT0Vwr0pwrY4MvTvtnkrcblJ
ynZI6lE9QN0C8AMwpw22Vd68dkl0z2KSUor6gvks6kOrJ2KNQNUNegMJMW45XFNnES9b2sNqXuPf
5imHSy+IX2Sa3hvSZaM+aPNjJBVxNbGnvtSiPne9+Bowj/DqmJQ5Qz3joTc32mnpx1JTXfpTMB8r
s0ORa+lnsMPVjjT2y6GAc8ZGs9r2hYb3GfbWIRmnHB1zdeFMiMoTVzzEgOOOGdc8RmVI44KWay+T
NlpXZrKv+6y6LNvxvT1HzU7MUYHWAbR5lMyvrWXb69bqyvcs8vp13Mx81kEOGiubin7rsBhG693k
u7Er0d4Z3ucglB+IhQyeTe1Yt6CN4bPAQ9Gi5bpyPucS0TN5v6zeo7i6wvlQQuORX1Q+rKkLXtmD
6Ai4HDJOkIDDwatosBq7stGRwYztPTfaU7GoszAmuFnZkOxgHoy3iKODuzooEbIii8jqfRyZN9HU
4LZW4NhRsoZot0Yo/iIRN1aVPIwoH9FZ0FtV6DK7FR1bee6iBczGcEj1YELcsESQOnpH2GvupnHn
xzaJ90uxqUVxiwEsxFruLw3yV/pCcOp5tooM8zYYmts5Q9UY4Y6ogfcnVf4RpQQ892a8HxCXVaK9
bY3immqNnIYFOoVpc8QE1qXUgGSJTCRhrxwvi/qNAxCW5bWynWOReN7RzXWxBmG3AgzjNDAV8vkO
2lX6bbD7n8bvd42fxT7wV43f/Zei+NI0X778MA/69qf+6Pk8AQSU5SlcD2sZ7vwxC/LNd5ZwCBIi
zB6AOv/5V8cHPYSEe9ezJcvspVH8q+Oz3/nwPIGxQ8tEbseQ5x90fLb62y4SDgNwUptwd/DtoEp+
nAmpqbaMaHCKCwP6j4BRRwUIniIwBsxabU6dtVqSvYZjK6dpvViVNqIhkJLcd3XQuR0ziw2afEvb
KiD/2S5LOCw17hJsGYZ4LNdDDew3dMcP+Uh86GayHOsFepi4kEtAZuc7lPVLaCZAgNeuqIjRtEh2
dnhAbEgf0mjiidskSrLbTz04D54xpHHO/tjsHKpS2IgeduIE+rJNcvFLwRTmohtDUmdjd9c1Sm3M
FnFEn8ThrVhCQIspzu5lZJEMymONlFA49eWHSGB0kL0xXzb9kicaStf9BI2alFFcZiSO5lAhr0uw
VQ94KL3jyFrh3A213BSZOmE+96+Z+eiNl4fhxyxqULjzFDvMqus3acxZGyRmvSfVm0VMbENZIhi1
rEp1URey2LlGysOOU/+2UP5lWMBGLcf0zqCcWSmy21eIlbxtBrQSJ7Z23temReaEts21Odv20U/G
5qJrZgO1J5QTO42MSzZiwIekBrANb3nTJAACCf4mBVZ7Bn7PgY2xiDlKJXl/xxAT5J6UinwnteXw
U5v5VPWyuVaxwSOlk/fuSPjsRLe9bQbk7oFKG3w+nMcDqcE7tyvHjVERYWvHhNl2HF8kv39EJN7s
RcVTt+uJfiI3PXjsvbjcJUngvnoxEWzsC2VyHTo45jPyqVCSj7AsvYWpFDNSOPB0rnfapWeYTEyu
HoSZhaYK3nOq/U9eXQxfQ5q63bzk7VCqkz/IfWOfbFYAZJYk1UPUiQQvQjm9GCz+WbHPjnltlGl/
5RlLtAYBAOQW+2ThViGtM/EXkBGXcOHAJGbYWgKHs0E8RG8ZxEgu9MHrypQxoDYuPYj2tzKv/Stb
MyhFYkh89zqm41SHzgAWuKvJoIIn2dmkH89LEDJl3C55y0aex9raRUtgsnzLTtZLjDJR0NTYWMEB
mtlQvHHskxJkDTOmLaLh1YYqJEa+Pud3hoGewgFlE6G0v65d+VJmWgVHTfx2dFWJ7MmNa3XOSwe8
I9zeiybu7EDuM/KEYLz3cF79z8AJNcrKYJpvZ+YNd00HW/Mz+g0qDLtAjuS13YNTLURDr4uoi0jD
uYfDy0Kl7lB6Z4V/OTCCxSscNITUVpFbnSuobMmwIMzCQ4X+vX6QGVwRpP5mCkN+U7iqVJdF43iN
Qe5BIs1bDko+97yv5l2An42arAwD8xlYDFw+k5iUGz2pXD2ZzMl0DUxtEqdiBNT2mgRovAgV9IED
+KtI2AZaCooUrlx4H0hGO9asAHXhEveYjFZm6yefFP4A4+AVvVleOGU2YA32ui7d9F0NV22pBOzr
IcyZjGMIfUkXgzXWzkmE5MO0Zr8q9DDeFa2yXxk2tOmeoQGEdnQPdMK9Efvs1Riz+NvCSXnJOQtr
0gdGU9xbYFxzpgkZG0xzqOI9Zx+v2KaA6FeQhqGq5yEpQmyk/KK8Vd4k8YBNnY6s9oqAb8cE/tKj
UVOjCrcmpLjbcUGkQirhfwKxJezZ4TNeu2TW32eDJ6+whOP2STG1mwvpY0DZZrnXhW/rizQG1GeP
TgCXFxA04g1L7Tsho32hsDyWUZ3eFTI7zm/OyFo45XGMHIBGJA3tyqG1I+ZynuKm6mNywrqiAwKf
uPISX/EeSXuy3KsEx4jQjbd4OSxjZy6wJICyydbFdSvW1oA11zWKAtVnV569XrHMcpm2YWKXFOCW
fzWR4YorpBabdLRDdBC0Cat57nCo5s08fdaT/sQzqsbpbUMTJSx1HfeM21bS1Ob7cBbBbjQT74G0
vuZkg1Pn4VBkF1momtuy9QwQemCL+8IMPs/SddA34Q9XCFo5OoMDGdLmh1SJeNPkvvfcCz2WqxZC
wSFx9Hil5oWO5UhvFeoR4TGuEap5i2ZOl/2NHY47ajuMrMD0EqrniISSpLdgl1DD36H2SYBo+PsG
C9LDrMr2YnL7jnDSgsg87OZkXQgGX3NDdsGQldGtYuSWbOpRelexxRHvE6WyYZxarFj1j+9HHySJ
BP+8CskYu4OfTxgUguitnfjh3uUN7ICN9JhWBzviaJztDxZeycW+6lcvvSfba6Fm8YX5SblzWiwU
qQjEwW209WSMvJ70y3DDwifcJTGNRl202U0KLPmx4z68pq2v7xyHURkCumJN+5Ac6cTI1rWi/gYS
NixwtJWHbO4/ag+f6mRH0VPAeOYmCITPD2lcKoF8zggNIwCvzC3zphlJWFjH3Pl3TqLGvS/d+gX9
FMQKFwQ2LewJ4duYr+zccy9y2i5SOxbpbpKWn4aGtU+Fz5d0LUhoADafWHQD+SzowjN61pVhTBaq
8rT2VqYwPoxFYG7xHVXXThybVxZUJVYsdag3QHirjU1TjPZAtA+G7DDxEL3BtNBW49Y3mJ02/ej6
a42abs0IAXcUkYcoaPJF1Id10BWgybjvvdnyuKlruNwlWqsXOVLLjzZd1kqZCSdBXadAvQlCmyL1
3iICPeSRF+ZxGN03GIzi038WO/8/Zgqq3qW4/ver3sPL8BLH3xf3f/yRP5e9jv0OMZAJP8lB88Li
5n8LfOGa7ySx0iyAFvi+af1V4Ev5jhOAGCauA5tts4fg8w8jhfDe+aaPcEYChEBC4/+jsFJnqd//
2uiwY4YvyonAKIWFNH4K+o/vNRSm62cw3UL5HrhfBdJozkkH7QWrp/Wc5QsgKqxPUZzVn5kayfsI
FOxZ+nraF7ZBGkwWe86arEaYCmaQDRsqqHXrG7BkeNyR7GHyc1wjlJjH+jK+S+qxAqJSOYvLa0x3
nQ1LqhKkK5NtuCSbFwNT23Tal3IiFzGx5oPPIcxD2+i+LEvpehXZg31rLFuOsci4VyK4ufQL1fSi
rAijdBjxsa2jkIfsqk7reQf1U186k1F96mSUvLRUg3eU04JpTzI9T8yM134V4ou3prn90tehAGKD
7jKUpjghkDyJ1oixAmaNfOg4TNLfyFisH5dqb18BIdD4PH3TJB5h6fO+/wpyKvTECBr3/Vxb/oUD
bg1v2kg94JfwFGg/YGCsYpn7dzAn5LEY5DLSdD3ohHFq9ixUGIwq5ZQXYG56xNNOdCM7u3wVcWo8
FdppWMMbIzyZBPWd06LK96I2e8wyhoFwVyraIKu89bz6oc2Q4IJmOTK2ljRBEmaZ/0o6nP703U1y
9+0C+y9M6HdlXLTNf/+/hWL543WHnny5gBFBLMq8v6mGsRBRvuGlt8s8eBbLtx+WpfiA/HG8M5RZ
X3SJVV9QJbbEc7J2J5upnXeNlczXY4fLoWKNEa/oDsfbEPM2NaZFqOLEX2nAm18Yswikr3K4jTpX
HC2efXeOFzwCRJB7P44zlPtDD5w3Mw9xMWDqNmpjn/YLI4gxNrianGvaopS7MmfrtXC7I82cOLRo
/Q6TV6M6s6FbEFGUbkfUYVuz8qOdEz9nlZ9c2nY5fEZMQVXSYpOvajaGasrQSLRsBYOIuXrVw/sj
d/LMTZneqN7gZmrS+JBai0c9qXE81m6zSZPZQUTFJgztxIhI7M1FohJ/jxdRkheMC0cVxXhGRIEn
ANtgco2dRx8nggafpraovniZJou9YGkDCNDx9QHBgdgVUdMc/LGKr7K2Na8DIlDvvEL0106qeXPS
6kAJ6GhOsDlGZK3NdijPRtyOt00r+EAl2oZ49uYD5Rn3JrDOU96zmrSjRn/ySVU/2nbtE4E5jje/
vnZ+OrMc4KeSmYQJbdWCnA5N7ccbhpFrEIS9Ms5U2vOp9btiD6c0e8SlxYpZdcQV+Mu1U5fzZ2Bt
87ppG1DL9jBFrwn6lJuKHu5St6Z+UhpEC/QQc6+96gPFUbqBrZs/5Jqfkva1w+igx/Kf8d0fy2Wa
brbhTHcRjtsJNfh5xA/FlJVek8e1MV3bJKevOa6mXU/Ntxyo6IBrp2rFFr6i3MZmp/mZ2Cxv6rSc
T2+XbZVA1AQhNl3X2hFHUZUBTEzP/OAZefPkJ4INrzHrGzCfYPhA99AEWGw1P+HI3mu2dqhVaHXQ
33adu7cxLalt6kVkopm6nLa//vjfdO5/PTKWjx8Lnwe61kWFgNFhubW/E/wPGj1cONfBWdaVa2xa
eh9oStp4n8w+70DQra1d3Rj3yRSjrnHGyq+usQtF494jg2taWdyD3UpmOrj00r56QUfLbszXQxWu
sTwHz7U98WZMmYkLcteM3T9/A/byeBXE9OAedH66foo5bTAAh+qcuXO7HRN8RboKQ6YIQVYv1Exa
zKV9c6TLEVNEjrF1vaJ6AX7uXInBDb5y71kczFP5Yo1KHF2ECZeRRLS705A77jOFBoActpA12a9/
97fn8U8fPvILgnok5hnEjT/97kMO2Wi2B+dc4gyipm+a4CtXM3OruqmzR4QC8zXTnvE2U32xb3OP
dyCLwgXBEveXmDOgAfqyvsicob4olTbuW4r+vT8Ay1vX6GBvAb/HR7ql8W7IfTC5bTM0X3seE3xF
sf2pCQaw8MSXsRrU83jXkYBd7FWv6jUkJnyNEkNEC2n1SaKvOBie4V02sQYZCUFolzVWuKsI3Xuu
XTqYeugDFvtRvZ0LVbACkXL8IkKcJEjVlzi2ppJiO1uVD1sj/SRy4hsiq9AgSqvqgoiv4LlQ3OrU
BOPd260XEDj0WgdG1G/dlL/ZsfK4ZJAiz9AKpm6TJ1aPAU1Hr2ZFOBuAjOCZK6//YiOJ4ARZPppE
BZcQLOnazJmPz8YXca5ipOEThMN7E+N4uLJZt31QefLZKvPyQoPYukhhRazrWvagFjN5jMah2Tgq
G2+A+/Is+fWFQJH4wxOU25BBJjWDYKL1Vg7+VDZwVucdnZo+R+BV1JoonWhcvZ3NkNz0fgp0tFZR
wBuIZnA7lGLViyvb+TQDmEm3Yd7QvmrFWiTJLjU6atIdczNO15C14hy3eLFrwVRxuwplfpoGM3vg
+G8/ycHuv3Sxso0NrqCcgVPksV4FAYhgFfryNlfYJhfym5WtMguD6Q6tCToTn+CagxcaI3CjCq2I
nT8gZxMWv2VD5Ich2ZZo1zixFZ+GTdOZ3avGFX/i+oqAWOnyMIq52dvctQfQdUvJuXyvLGTap2ZM
D46R9hNmtnje+tb0JCrYLlbJZIDfBwdok3BD+KHNxZpIVj0uTo7PlrLzTd336WUpEvMw+xmZjQQn
IFPREgmCHAnNW7M6jh55DsSPjZEspMxqIA26hBn9BCnDn4kC0G54iKhbxnVucRqsmqiKXg2sKWf0
HkuBU4/lpemNPKpwJG5qcABMlqOu3bZ0ryZvN+XIy8qGD6oZQFWCQ2WNupoiOQfovBubJK5ZFPdh
2DYXgQm4DqdCYn2KrAAzRijcKr0yWtywGg/+KWxjCFlzqM1POTiwBeiPXnjiZF/wULM4hs4Ax4cL
gbHEUJZXho2Neu0Iy/ogypmk08ns5lNS+OBGhErGc01teWBSAWWUqPL5q3RT74IcUWOL5CNFOcOu
FJJtPQ9bu+/J3SHkiiETS+HVUBtchbGmylyNYb1p0bcYOJBAaaISy74qNZzbUuNgcihbg9WQ0rtn
Q5rfKFAwdxLd/pqHAaCUxp/m09uN9J/N1e82V3jLODL+fWf79IJEi3X2j4nB1rc/9md3S2IwvhGI
oQ6eNQeH7l/dLYnBynIt9lbLhuwPraKN9NnEwYRt33Gp+5ee909CgIP0kQsMa7Gk6V0OvH+wuVr6
1r+ek/SxAAWFL9AysyeT7NZ+LFKI1tWd0XQuRWmGDKFA83Oq8Yq4K7QzzcfvPph/0c381EQvL4Z9
ZvF6+jbWrJ99RqEz2pmKWvsU0RM/F3YpCfDu/UfcJLRxVCGYEmn0X/w+qQ//h5dGiEn37mL/XIYV
3xdjsZGKsQVDeGLjxUsjd/G3/TQwblL0PfcWVBSI6WYtrTWWfm7DX7/88uN//JiVtCX+Ot+DF/22
iPz+5aUVh4WfZNYpyw1gK57RE1lqtt1cESa/vNyYM7j69WvK5cn2txflUrGXEo7dqPzxPRdVEXRh
5cuTIwt5T4KKdUHi3kyuB8vMx6oFd2jHFi/eiY446Kjt2leXsJB9Zrh8Dtpd1EAqTMZDgwwm2M7z
bL+4noQXBpLLFFf9Et61iedFR9Ww9IJ6BXrfWv/6ffzUAnPVKOmy8WX4gtwf2f2Pb8MbPKsbCVk/
ic7gWumYOYxZR8iP14ziHohAeTWmyBN//ao/WoWXG4NXxRTnKjS8kv/+8VXRcHGaO7U4JaIX97QV
zF5VEX01k1GfyNsdzw57vhtAz2QFTBHmk1+//t9vTGUJpk6KZQvXzc/3Su/7Bfnbozi5hjue4+WG
gQdH999r8ZtG8Sez2dt7tYTPneWZvODfjLTBpNrCNDtxIolmPBtAv9JdHwP5B0JtNa+EZ9svveku
d6eJErVSAzeLwQiZgHFQoP/8jUMt4bTEYMA48KerVtpG6WtaiFPXam4SWyGmPYLkMvsVzi///3CT
LJIC7kv+rf5mSBVVYsaG1UtG30yhoRpmhGKGIwIaZZZXEOJtVD9NeaV1zFXOFFDc5L0/LmIS9KGQ
PWeKArcfzyHM9nCbmhJhZNr7W9Fi+GCCoQd+asJdBh2LtaVP7nL2m07tjQHw052uJN+fCTsG9Y/3
0y2SZGHQeZMvTgHrcb2bVV0f3q4bdsDVc13jFSeTmXNv4gPMIa9twxgtzbqZGHNgbKXGilNbZ/t5
mIE0isBsXr3aHM+//mr/xSmo0DZ5oAX4ZSnNf7ynDNrZ3oUmf0IDzQfy9jGLqq6ehRkIEvzq313Z
yxP0hyPQRdP/5vpH/IHG4udXzNtQJmY6Naehssorp82dF5LYl/+wSLrqTGu8qy2XgU8QB0G9NfsE
odbAHvx93C0LR6uY2ler7LnSTU4A0+AmiC2bg3O5Jt4+IsKjeXixKfKPDQGcV5Ow0DYZ6K+l4g0t
KtbfuEN5Bz+/Ld4J37PFlSuxObw5lL4bLcxe6itNrPmJ7G0g4BVxVZtEGcktK+upPRRAwwciunsA
0dIhRpw1Xh5EO5+09mSFNdoy1xPjhrVMJPj8vFW7/i1TPHKbTkBBCMGCsvWF821aM5WsGQ3GA9TO
sN2YqixrdmRLTLnt05JsTGlyZyQNGeY8ApY48yVVwfaq4tQtQedekydHmXvlTZ+g8yaspcY0CxrE
+CDIv7oV5ZR9NlHNbIg3ASNH+BbJYBNpca8Tpj33sp2iYsNEraUz8B3M/dpKqjv9lsEOmhc0gr1E
szsq8vSK+ESjeuyKLBk2VqDUex83sYmHMaT4punUZE07IXHn1CoTQ/dWep9wKQI9JWSzTQ8zazDC
cLrOri8k2m7jIvCEfZRhB2O76oNLVgE+0u5eAEe3e6b+mOQF3FunLRw2aRKVTR6FVXWnwjyDjOvT
b2+8BHMYIaU8dlOuEYUkjdSxkkAdjUsxJKCQIFElWiQOyAycF1I0KBPI9RNAj5eDuK94CjTxxB+b
VJNFm8ACPwPLImMlSoKuOgKSTTuezCISxGrMRWeq6tIKQc1cu1apjyTZe2IXTmUeYWaPR9Ldwjgi
8M9vP3ukrBADIiNzbzJT3UBsChHU2vWuhtVCS1k9D6Y5fxCNB3UIRviGuTQwwLakF6Jh2TODCXa4
v8qPrA2dD+ynHYS2tHZcKOOXsAsSlKZRWGzMjq9nHQVtsWc16GDNVMwBcqTvhDNiDB5JtWCRuIL1
8mprUL0jIsDq3nC8OL3qC69BnFwUmJfvVU+z7AORgaakNrlihINYgFzzhVtpO35A57UScpDYe4lY
MxjnY42YMMYQ/e1XHxh9uBa/bpoAZZv0lHs7w1yKn9kZzyD6+aSJvCyvzBBDEae9Yb9oks2tLSEB
zHjyMMgeRqPhG5uClofCNFkdGRg+5wqcungfT1yVq8gTPEztQvMz4IRVzz5CFoxtYuZLJabFWJtm
7W0Gf+DyKkIoxcwqOLJjOzx1xDe263ly7ZfAGXA9xCb1apstPup8gHUTzP7jIGXz2syLvLtzOXhs
ziGadXyFNcyeleYO9UgAtfjxKIr55eg4yivKuuCxQxhPxk9eXqUFOysNKIR/qMz8Y9suayGOM8Io
MtvPw41YtjurEB14g6KCwgeqC39jVii7dx651C+15Em9YjPCP1Ez0rpBTMMRw07NO4aaFZmvyvFM
4ikPdbxKbC+WM5IazjsGDg9Rlegaa4XXkMi5fJSL1OS+aTr+8u23Jc0XqYcFFeiupOyUOBji6U6/
1SJp5tr1bQHaG1xWL25g9gisvVSGk3wTwpNnImUynbuYdsP6H+7OrrlNZAnDfyW191KJb7jYrTqR
/JU43sRxfI6vVMRSACEB4kOAfv15BlBisJOTzeSCOuxWqnbtDDNDT3dP99tvbzcq1VUq5jmvknJR
C++xVtl7ZVezKI4kbwr9Q7aik1V1S+F3tjqkNdym3gbvcxYeDNfeYkWpE81WyRZru3e8/cMmpNpp
XhG7vW0chWO4j+o3kEybbWJ6k235tHsmA+xgs9I1AqDzwNLI8u0FASdU+nMzXpKpp+tQfI0Y8e1U
MVvo0DA8WUxcj2qn29lmhhMeUyt0Zihh8kAbJqx5HVJ4dbZUHbz07Ehk9RBD+XS1z1JmTrssPKiY
ssjqej9JYeZuHJxCuCohbUZX7eVHE64PrQDhJ4a4QofYjQYoG8iZTQHkMWr72t8ZuusTTaTU4Jgy
QZJwpNvtSVRuAHQry8/UmvHyqDlCytLYVOcHyjxxg7A8+SItP9h6ma22TsY3SpY2zh3/6dBUKj0D
vI5ui8VVhfqm4EKpFRwDiuyuTL70DfVh1hXLid/S3cK8pUEFPVUmROZo51AE6WVZYnFpgoVfDtL7
ZkZHClqkQG6WntFWhNAnqcziXVJ6Ex/qTuixYFaIkFoIymztzOah8MhAgHPI2flTsZ376hBYd5vQ
ht0738+CC8B3yAi5EMP1dyV7SjEX62+UAEQv1W1NA2l7vgUSdG3WZHD30OG8TUzx+l2Z23PKkXDH
aL7zsIFj+C2tstNL3P09Ldw1vipFH/aCJk1iH0pcUCcKlvcTkXaqas906V3BeYXjBqxoQM+qhWdw
4tM0YyaNJFJQpcC/H6ACDAUf/YyGrigf3dt72XunWqrllR2LD7TZQ751rsbL/eUuBTMS0HUCIlyu
oxmI/hynSLVFIaAKfutjPdsYrrbZKHfqxOYOAL0lpolqnrtSS9lkYpEKVSvLjbN9TXOg5MH0Eg76
XiE+3qwQS4SPnIkGo2kM60Fz4T2Wk+ThqGjUqnhcUQNU9+x1yZX2rqCX6x2kv3yWXHhpR7vkOzUe
Y2M26+MMiUq28A9qts/aj0YCtYBqTygeUolVFgU3GbFraXKonMWmVLZHcOpMxzdZBT1QdTcpcs5r
5HuU3IXkBmfHmq5nlnbUSPXSJ+m1AShlBaUEhwvuL7Sjn6WG9tpH5EH0URl96wdLUzsrD9b+sg4M
UoEGhATGbZWWMDBHYPXgNE9nhkt3X6SG33buIwFf224L/SqkAik+A01cbmngZvK3t4Wv7j8qMKIg
IsuQjYYFT7mhskrovkrdTC5iT0HJ44p44koOoTXI1B0y0WxAq4vExf2wUdELQrGmnoXFaWQX8mHM
WpXTzbSygvoz9WzLD4186tC7X1A/RlF0tNfDd1ZhIyL2DEY83QgPb3yvBtfTCgRtPOwviUU3hPku
PaSXE8KfdB8A3+eZxFIaqTArMrKvaTyk3JiUK14o+0i5gSuHTQizSRDPzShSYFgzIjQRibjJ3Nqr
BCHgmQmOrwOxoEm5Q/pgnoF5UScre1HjCKUL7p7KjaKzBEROuTN8SpkWytbjZFnLPRbGov73PE4Q
mmITo+21QPnboDT9Azd1hHo2UWD8z2mDSAsQzpce5uEO9BBFenMIzIX5BmlH0NkqOTbCANG4z9Pq
klR0jlKIvfRA/mpiO6irQsx2U0Aacabta94LwKK63dV6SmdWrmr3TlXj+Bke6y7qA8TDparnkwVV
8BWtJPCFjh8Pih1UJMwPkf+3IvDFVxFq9IZOV8zCsHPeQL9ApH2mLI/pXW4UOCHeJHTuG9xjBKaU
9VpO+Z7KVetjYVe7vwGzPfqT5WQeQuZOt/k9gG8i62/L0Nt88WiTRGUGYGqN9n8kMmIyEFqFeQSK
hkWqA5j4c0KeDh5Kbd6Hm5p9DhI+aGyURzpxgTk4n0U2dWrenmIV/1DtrkCxbd5peqYoc6zm7oqb
fXUZQXlLGUaSRLSn0uIvTrXFXzBVuLrIPSNhaabSOKmqsnz2BlZC2irT+oRApOP7+FSEubnBbMEY
TmKVKAwxm4Li1WU5+ehtVD5Pukv4c+8obJJmkGYjAggFqUbJGGAv9NL+gI+zEy7d3rer25CA/8UW
qt45RZ2cGXFRBtrAxmgOR9Xx99GS4DzTWx4tgk10tioX0C8w06oxJktwhw8QFsQhjQYdVFLoJM7Z
RthwBZDj/RKWHo96I6HsZhAMQie3SVB5OTotNitr+ZZ4WnpJizvnOiDLclUmjnLjVYZzr0zybEU9
lb2g0Q64GsRJO49MFftJLTnSuvPQVkdaLd0dePO80ZvOJkQ5OhhMmg9DLkEuGKWeLB37epfSXWax
TAhflZWePIT0uXod5+i9dM8RyreAZoMlvSYmsXFuioacYEFpqTPnbudfqhAzr/WDOcvoSVZw4nIB
8gb04FxPWg9jT4xkgmXe0f1Av7Ks48y64sJW5YJnhkYL9Dm8iPOsOKeZKK3g7Cw33Fl4VO5od0jI
znDQSsR52BJrM8Fs0FSLm8TOxLCYh9q884lYL457S7tKjIrzcPSEOmhcZoPab9NT6SrtAD8898Kd
ZZ+Zda6e82b/Dnh19QkyyeO1DwXXJ3o+hYuME4J25rZzPMcgis4K5o5OLrWeTN6nE7jk6QvgRPaZ
lmrVpeoZk8ci0YzVximOa7qAHEAaVBnudrmF0dus1bcKzH3XCk7ZxZbgyn8oQDHTRQH8mNpXyDop
eo0rEFVaRcN6K7EX3sYM/k2ze++jiY9fzYsdMO8wM2YXVHHXN46WLD+RGgsf433NSEYECABPmUzS
+2M04ca6hVdWER25ADekzsF8aKIz/zcZnm4hCzd3zxpM4odinda366ygH84pBSJ+2oCp7mi6lwd5
/U9/6ccDdTTQbc7oMSZ+IWaA+o2eQhtJ3DwJjH2dUjOVH42wdZlxsVr/+YfmTA0uYhaVTmgsHvAL
2zjyuh9PHPJDRIdNuJ0bTjKnfeGTLfreJvx4fe1u/vh3eitwV7uA4EuWp8Fj3tsDDTK5n9uFwRjf
dkHXqN8yKKvSiBW+sAsQbFMQZqoNJFD8nFgxiboR7QKlusTuesnD5sM8F4Xvb4JYJIhYyFKbPZiR
5nkqCpZK/lCUvakEP8e1ehGllFy9xurgaVeB8fSXbZtT4shgHGCBap+xrZ40IwFwqW+vAWKmPhEq
GcIp4hl8e2UmksF0SjLbfR6R5FML2cpjy7D4AyX4XcnX9CmgRXwDevg2z0AEYE2cIhvk5gzztDsj
OwAQlMmKALh4ZADUu9FuAvrk6fF31KmuOQrUIiCExTM6LQDuiuSq3DmwpqqhmybggXaRw3OgOFMy
3Cr5kJajs33hiI4DIFz586BMdZirdVtBsYpnsAs4BVwJ4NIW+XvxtKZnRLtAPwrp8yCQMWTFucG2
i+RTPz0PlsEmwZZO8rz9+ejOg0YVw0/6h99Vjbo+xfdzjKbYvFlnfxdsB6eAshjDEZgXntHZB+BQ
pH/ltIIo8cH6KRrb2ZMB+B4BLTscllYGRucdgzgQNKxSy9dndJ6hJgoyuxdPAjLAa8A6gWVpn+aF
I1IH6DEB75DaBRUmQOQcgFO3yIE+sLGPFM7qqj3Wk0AnAoFpktoF3ZhSkosvdNKKA1fJdKa0KALm
R1lr84zvRODhympFLguiTQZQ4pcNJNyQus6VWp91vtLotCI8JbbsrVlcGuAwRRIGWtGcWlA70M2w
k4HRrV6hYKOd1K9fGrCMaP0ZcMtOIQz8ZQXqYBOzCEhqdJ4BEFFRpCWlCWA5FbwcOhSo7TN0Ei0i
S0IXEppon9FZBQBbslaB+Bl3BToanG5FbOtTD4HoAddKdoD4QfOMTha480prAh1aWwtJACbernKw
C46GLMwE9Lv7eRuvGJGHoALbk5YFQkgqV4avbtBAL+InCaJgYiydLIxuF7DcAtwtpxds/CCdm6HV
RZSHesFGbxJTJurcqoXWDI1JFjTmJrsLXJHbggpIusTzzDpAGWYYoKBFwTVPu+0j2gUaRgp4r5ws
YANIg9um8S1Q0NOOMGVTrwoAvfOZx6cdaesjbSlnUMDhKIJJaGVhoBcc0b5TsYk/drIyOp9ZcKJL
3yJ14ofcDEiktLswuDmwQXBs0GUBwRubpwC7ty4rBdhIAoek2UgiNc9AI5BjAkROoqGzxiNSBVDd
POtg+wvZJWhTiBR1kZKhQhQpNkE+IcLszdPu95h2QVFEcY6UQuTSYFMtTuXEy5cG2yCcRj5TVK81
z+hcBFWhgZvsLhA2I8tIgd7L7qJoyIIcKFRjjU8VoAplHUXdJIhCLSRsoI3tfxZf16fEavBC1PZN
YzoEOmly2c+vTcEJETsXtKjN078z0ahzSpaJnKMoX+W8jWn9CmIpuX7iJhodVuGZ7qJHDPjUKxKZ
NnwiC1+83Z7ReUW4Kqa0EkDhk0fTwFW0h2C4C84UEbAA13UBhvGpQo3+T5KyIGLrtPkjwfKyLFgE
kbhQQm3VHZXxKUSutNK+0QwPmKxrpw6fJRwta0qFKt1W8J6ap3VGx6QXuMJI6wU8ZJoAkFvuTgTb
+lQvgOubUqGLuAhKsnHpRZICz1qw/VMXkViahoNMyrU78QON0MAwLO5JUDmPbf3QF8nbRRW7CIeQ
wBo1z+D7k3EmekRvxRNMZYS7YIqabykXWcSV4ZygJLs764N7okW20SZwIjpyNc/odoGefR1E7tez
C+wCZPIOR73TiYOzQFyZDpuqwKK0uzA6jaBqpmi6LCULukUezaSRKDayfYYacQYIQ0C3TuZxdHoB
YjPZKBo+gg7uSvCZfLV+T+0CmWd+AoOB/g3DOzLr8AK3zT+1DkIWFMgaLJg5m2egF9pbgwhadm71
6E6EiKLJyoLG3YmKfPyEzl8c2AhbeFKknbGV7S6NTzuSaJH1lAijzKDQ4J/B8sEoQ4JowjXUKYzR
XZ1gHZaOpdFmllsoBE9mdxSGoUR7Knxp+jB3P2eXRqYQcGRkA8pco9vumkANXlIIHAUTbxp3+dtR
GdsuOAJtLmcicRrpCMM1uYulDRwFrtAEUxSovSDDap6fl4WfuF99rYeZwzm9aiphgnX2Ui3M937h
VAPy/Odd/cfV6s8/RKFL7xdFYUz77nVTfSP++68eirGJGj354SmK1Lyn++vdAp+/uveu06pO//My
WKdu+ujXzQ/qbpo37o56mn9t3c/uzn1aoIL0cf6+zeTPP3rzfPL9/8fAWTgYV6C5pMdNoc2K+gM3
iHr5gUM3ytzsNEXxGWmUiVWWHXnuboMvcRoFvVm36G/pseNtnLqr+DRLMeu2vkJ+ZBpPPebBY5H3
Bm8Kd2QHX6y38N6n66cjtxho6ZG7kqtX8ZdX8xjqyM/9bW/htbJvOWfXg1Xve3aYTdmRL9Zx6vWn
jKcoEICyI3+/08BXjfRrR/1q5fo9AezgarITvoKbI4qD/ols8cHSQ0erwB1okRZdJT1yXPbFooUr
yQ779rluarEv0gMzQPEY1if5atReC6WQHfo6LiAUH25zC1CQHfudG0Q97dGBheXHTeutG62ebkeH
PZUfOsvcR7/I1nnek+kuWy89fvDoB57bL7htc8DyQ4smhHHek2xIUUVqSX7sLAv4N0mC02CNB9UC
3H7H6HGRDof+LROPo3wg3F2yWXbSN+vPKXRW/d1uU1jyQx/cvt0i3iPQY/IDl68u3V2S+UHfrDO+
qHf+HeO/WafZuqepCGOLlNbvGPzdugoee2aMwUWO5HcM/hCn4WmkRrrb8Lv00HQS8V/N3TTGUvbF
BeiScnpjW5X/K178TfOChRsOz34bLJWd/99+0N/xNvooPWy4xSPp32o6CLn00OnaG3IaNAgD2YHf
0+cVlvqDO7gmwPsm0pWyw9/68Wr96ip7ZttaqJTs8B/j4juC2AURf88Lngtih/STHf6HXXYl3eO7
ddW/VXYlr7Jz/pS7/kkwhE7pUpqyw96v0x2WrTdyGwKVHjngZjMQ7y68KDv0j7nmJT/gv9dZ/ur+
pcm3UUHpyQfZYxxlQc9z64phpceGthQS/t7XNJso3o9HfinS9BXY9Dz+dKJHeemv9YNr4jcet2s3
/eu/AAAA//8=</cx:binary>
              </cx:geoCache>
            </cx:geography>
          </cx:layoutPr>
          <cx:valueColors>
            <cx:minColor>
              <a:schemeClr val="accent6">
                <a:lumMod val="40000"/>
                <a:lumOff val="60000"/>
              </a:schemeClr>
            </cx:minColor>
            <cx:midColor>
              <a:schemeClr val="accent6">
                <a:lumMod val="75000"/>
              </a:schemeClr>
            </cx:midColor>
            <cx:maxColor>
              <a:schemeClr val="accent1">
                <a:lumMod val="75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22860</xdr:colOff>
      <xdr:row>2</xdr:row>
      <xdr:rowOff>30480</xdr:rowOff>
    </xdr:from>
    <xdr:to>
      <xdr:col>11</xdr:col>
      <xdr:colOff>274320</xdr:colOff>
      <xdr:row>17</xdr:row>
      <xdr:rowOff>22860</xdr:rowOff>
    </xdr:to>
    <xdr:graphicFrame macro="">
      <xdr:nvGraphicFramePr>
        <xdr:cNvPr id="2" name="Chart 1">
          <a:extLst>
            <a:ext uri="{FF2B5EF4-FFF2-40B4-BE49-F238E27FC236}">
              <a16:creationId xmlns:a16="http://schemas.microsoft.com/office/drawing/2014/main" id="{9F284AAB-11CA-24DD-B0CE-6E4327BBF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739140</xdr:colOff>
      <xdr:row>8</xdr:row>
      <xdr:rowOff>95250</xdr:rowOff>
    </xdr:from>
    <xdr:to>
      <xdr:col>7</xdr:col>
      <xdr:colOff>541020</xdr:colOff>
      <xdr:row>23</xdr:row>
      <xdr:rowOff>95250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E4E39D7-0615-B37B-3C68-6A697AA153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9140" y="15582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533400</xdr:colOff>
      <xdr:row>1</xdr:row>
      <xdr:rowOff>129540</xdr:rowOff>
    </xdr:from>
    <xdr:to>
      <xdr:col>10</xdr:col>
      <xdr:colOff>533400</xdr:colOff>
      <xdr:row>15</xdr:row>
      <xdr:rowOff>36195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CEB80E89-7B07-6D74-DD57-0CB93F035E2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303520" y="312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548640</xdr:colOff>
      <xdr:row>1</xdr:row>
      <xdr:rowOff>91440</xdr:rowOff>
    </xdr:from>
    <xdr:to>
      <xdr:col>13</xdr:col>
      <xdr:colOff>548640</xdr:colOff>
      <xdr:row>14</xdr:row>
      <xdr:rowOff>180975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BAA4B083-CBA7-1DB8-BF11-B6BB1B37776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147560" y="274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541020</xdr:colOff>
      <xdr:row>1</xdr:row>
      <xdr:rowOff>45720</xdr:rowOff>
    </xdr:from>
    <xdr:to>
      <xdr:col>16</xdr:col>
      <xdr:colOff>541020</xdr:colOff>
      <xdr:row>14</xdr:row>
      <xdr:rowOff>135255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898546DD-1C0D-DC24-AAEC-DD3A6AE8AB8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68740" y="228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87630</xdr:colOff>
      <xdr:row>0</xdr:row>
      <xdr:rowOff>152400</xdr:rowOff>
    </xdr:from>
    <xdr:to>
      <xdr:col>10</xdr:col>
      <xdr:colOff>392430</xdr:colOff>
      <xdr:row>15</xdr:row>
      <xdr:rowOff>152400</xdr:rowOff>
    </xdr:to>
    <xdr:graphicFrame macro="">
      <xdr:nvGraphicFramePr>
        <xdr:cNvPr id="2" name="Chart 1">
          <a:extLst>
            <a:ext uri="{FF2B5EF4-FFF2-40B4-BE49-F238E27FC236}">
              <a16:creationId xmlns:a16="http://schemas.microsoft.com/office/drawing/2014/main" id="{7095BF7F-963D-0694-C573-C08EA6B67A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510540</xdr:colOff>
      <xdr:row>2</xdr:row>
      <xdr:rowOff>19050</xdr:rowOff>
    </xdr:from>
    <xdr:to>
      <xdr:col>13</xdr:col>
      <xdr:colOff>205740</xdr:colOff>
      <xdr:row>17</xdr:row>
      <xdr:rowOff>19050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A360740B-343C-B42D-C599-EC32D7F2F8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51020" y="3848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240030</xdr:colOff>
      <xdr:row>0</xdr:row>
      <xdr:rowOff>175260</xdr:rowOff>
    </xdr:from>
    <xdr:to>
      <xdr:col>10</xdr:col>
      <xdr:colOff>544830</xdr:colOff>
      <xdr:row>15</xdr:row>
      <xdr:rowOff>175260</xdr:rowOff>
    </xdr:to>
    <xdr:graphicFrame macro="">
      <xdr:nvGraphicFramePr>
        <xdr:cNvPr id="2" name="Chart 1">
          <a:extLst>
            <a:ext uri="{FF2B5EF4-FFF2-40B4-BE49-F238E27FC236}">
              <a16:creationId xmlns:a16="http://schemas.microsoft.com/office/drawing/2014/main" id="{A369CEB4-2B3B-1152-B79C-4343E9634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20</xdr:row>
      <xdr:rowOff>148046</xdr:rowOff>
    </xdr:from>
    <xdr:to>
      <xdr:col>1</xdr:col>
      <xdr:colOff>601980</xdr:colOff>
      <xdr:row>23</xdr:row>
      <xdr:rowOff>23950</xdr:rowOff>
    </xdr:to>
    <xdr:graphicFrame macro="">
      <xdr:nvGraphicFramePr>
        <xdr:cNvPr id="2" name="Chart 1">
          <a:extLst>
            <a:ext uri="{FF2B5EF4-FFF2-40B4-BE49-F238E27FC236}">
              <a16:creationId xmlns:a16="http://schemas.microsoft.com/office/drawing/2014/main" id="{30532737-AE08-AFDD-DA9D-9E739E4A0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10885</xdr:colOff>
      <xdr:row>19</xdr:row>
      <xdr:rowOff>45177</xdr:rowOff>
    </xdr:from>
    <xdr:to>
      <xdr:col>5</xdr:col>
      <xdr:colOff>794656</xdr:colOff>
      <xdr:row>21</xdr:row>
      <xdr:rowOff>152401</xdr:rowOff>
    </xdr:to>
    <xdr:graphicFrame macro="">
      <xdr:nvGraphicFramePr>
        <xdr:cNvPr id="3" name="Chart 2">
          <a:extLst>
            <a:ext uri="{FF2B5EF4-FFF2-40B4-BE49-F238E27FC236}">
              <a16:creationId xmlns:a16="http://schemas.microsoft.com/office/drawing/2014/main" id="{81E2216B-377F-A4EE-7378-B61C8BCDC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234043</xdr:colOff>
      <xdr:row>19</xdr:row>
      <xdr:rowOff>65314</xdr:rowOff>
    </xdr:from>
    <xdr:to>
      <xdr:col>8</xdr:col>
      <xdr:colOff>718457</xdr:colOff>
      <xdr:row>21</xdr:row>
      <xdr:rowOff>174172</xdr:rowOff>
    </xdr:to>
    <xdr:graphicFrame macro="">
      <xdr:nvGraphicFramePr>
        <xdr:cNvPr id="4" name="Chart 3">
          <a:extLst>
            <a:ext uri="{FF2B5EF4-FFF2-40B4-BE49-F238E27FC236}">
              <a16:creationId xmlns:a16="http://schemas.microsoft.com/office/drawing/2014/main" id="{CF08971E-3C55-79C5-4A27-DB0CC7C36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212272</xdr:colOff>
      <xdr:row>19</xdr:row>
      <xdr:rowOff>185056</xdr:rowOff>
    </xdr:from>
    <xdr:to>
      <xdr:col>11</xdr:col>
      <xdr:colOff>424543</xdr:colOff>
      <xdr:row>22</xdr:row>
      <xdr:rowOff>43542</xdr:rowOff>
    </xdr:to>
    <xdr:graphicFrame macro="">
      <xdr:nvGraphicFramePr>
        <xdr:cNvPr id="5" name="Chart 4">
          <a:extLst>
            <a:ext uri="{FF2B5EF4-FFF2-40B4-BE49-F238E27FC236}">
              <a16:creationId xmlns:a16="http://schemas.microsoft.com/office/drawing/2014/main" id="{459B7EE0-E91E-F392-7587-9FE0CC6202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484413</xdr:colOff>
      <xdr:row>19</xdr:row>
      <xdr:rowOff>97971</xdr:rowOff>
    </xdr:from>
    <xdr:to>
      <xdr:col>14</xdr:col>
      <xdr:colOff>783771</xdr:colOff>
      <xdr:row>22</xdr:row>
      <xdr:rowOff>97972</xdr:rowOff>
    </xdr:to>
    <xdr:graphicFrame macro="">
      <xdr:nvGraphicFramePr>
        <xdr:cNvPr id="6" name="Chart 5">
          <a:extLst>
            <a:ext uri="{FF2B5EF4-FFF2-40B4-BE49-F238E27FC236}">
              <a16:creationId xmlns:a16="http://schemas.microsoft.com/office/drawing/2014/main" id="{95363E03-46C5-2208-AFD1-34BFFC077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5</xdr:col>
      <xdr:colOff>525780</xdr:colOff>
      <xdr:row>11</xdr:row>
      <xdr:rowOff>34290</xdr:rowOff>
    </xdr:from>
    <xdr:ext cx="267574" cy="172227"/>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C18B7041-63E1-4EBE-60C6-90BBB9848023}"/>
                </a:ext>
              </a:extLst>
            </xdr:cNvPr>
            <xdr:cNvSpPr txBox="1"/>
          </xdr:nvSpPr>
          <xdr:spPr>
            <a:xfrm>
              <a:off x="5204460" y="2045970"/>
              <a:ext cx="2675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IN" sz="1100" i="1">
                        <a:latin typeface="Cambria Math" panose="02040503050406030204" pitchFamily="18" charset="0"/>
                      </a:rPr>
                      <m:t>▴▾</m:t>
                    </m:r>
                  </m:oMath>
                </m:oMathPara>
              </a14:m>
              <a:endParaRPr lang="en-IN" sz="1100"/>
            </a:p>
          </xdr:txBody>
        </xdr:sp>
      </mc:Choice>
      <mc:Fallback>
        <xdr:sp macro="" textlink="">
          <xdr:nvSpPr>
            <xdr:cNvPr id="2" name="TextBox 1">
              <a:extLst>
                <a:ext uri="{FF2B5EF4-FFF2-40B4-BE49-F238E27FC236}">
                  <a16:creationId xmlns:a16="http://schemas.microsoft.com/office/drawing/2014/main" id="{C18B7041-63E1-4EBE-60C6-90BBB9848023}"/>
                </a:ext>
              </a:extLst>
            </xdr:cNvPr>
            <xdr:cNvSpPr txBox="1"/>
          </xdr:nvSpPr>
          <xdr:spPr>
            <a:xfrm>
              <a:off x="5204460" y="2045970"/>
              <a:ext cx="2675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IN" sz="1100" i="0">
                  <a:latin typeface="Cambria Math" panose="02040503050406030204" pitchFamily="18" charset="0"/>
                </a:rPr>
                <a:t>▴▾</a:t>
              </a:r>
              <a:endParaRPr lang="en-IN"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112816</xdr:rowOff>
    </xdr:from>
    <xdr:to>
      <xdr:col>21</xdr:col>
      <xdr:colOff>413657</xdr:colOff>
      <xdr:row>3</xdr:row>
      <xdr:rowOff>85107</xdr:rowOff>
    </xdr:to>
    <xdr:sp macro="" textlink="">
      <xdr:nvSpPr>
        <xdr:cNvPr id="2" name="Rectangle: Rounded Corners 1">
          <a:extLst>
            <a:ext uri="{FF2B5EF4-FFF2-40B4-BE49-F238E27FC236}">
              <a16:creationId xmlns:a16="http://schemas.microsoft.com/office/drawing/2014/main" id="{5E2FFE7A-5B2A-F6DC-7E22-CE748ABABA38}"/>
            </a:ext>
          </a:extLst>
        </xdr:cNvPr>
        <xdr:cNvSpPr/>
      </xdr:nvSpPr>
      <xdr:spPr>
        <a:xfrm>
          <a:off x="0" y="112816"/>
          <a:ext cx="13215257" cy="527462"/>
        </a:xfrm>
        <a:prstGeom prst="roundRect">
          <a:avLst/>
        </a:prstGeom>
        <a:gradFill>
          <a:gsLst>
            <a:gs pos="0">
              <a:schemeClr val="tx1">
                <a:lumMod val="85000"/>
                <a:lumOff val="15000"/>
                <a:alpha val="80000"/>
              </a:schemeClr>
            </a:gs>
            <a:gs pos="100000">
              <a:schemeClr val="tx1">
                <a:lumMod val="75000"/>
                <a:lumOff val="2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i="1"/>
            <a:t>ECOMMERCE SALES ANALYSIS  DASHBOARD</a:t>
          </a:r>
        </a:p>
      </xdr:txBody>
    </xdr:sp>
    <xdr:clientData/>
  </xdr:twoCellAnchor>
  <xdr:twoCellAnchor>
    <xdr:from>
      <xdr:col>0</xdr:col>
      <xdr:colOff>166255</xdr:colOff>
      <xdr:row>3</xdr:row>
      <xdr:rowOff>124691</xdr:rowOff>
    </xdr:from>
    <xdr:to>
      <xdr:col>21</xdr:col>
      <xdr:colOff>468086</xdr:colOff>
      <xdr:row>13</xdr:row>
      <xdr:rowOff>4849</xdr:rowOff>
    </xdr:to>
    <xdr:grpSp>
      <xdr:nvGrpSpPr>
        <xdr:cNvPr id="50" name="Group 49">
          <a:extLst>
            <a:ext uri="{FF2B5EF4-FFF2-40B4-BE49-F238E27FC236}">
              <a16:creationId xmlns:a16="http://schemas.microsoft.com/office/drawing/2014/main" id="{E3651BCB-B736-3D21-19A2-E153964348F4}"/>
            </a:ext>
          </a:extLst>
        </xdr:cNvPr>
        <xdr:cNvGrpSpPr/>
      </xdr:nvGrpSpPr>
      <xdr:grpSpPr>
        <a:xfrm>
          <a:off x="166255" y="665018"/>
          <a:ext cx="13103431" cy="1764376"/>
          <a:chOff x="166255" y="665018"/>
          <a:chExt cx="12838314" cy="1764376"/>
        </a:xfrm>
      </xdr:grpSpPr>
      <xdr:grpSp>
        <xdr:nvGrpSpPr>
          <xdr:cNvPr id="18" name="Group 17">
            <a:extLst>
              <a:ext uri="{FF2B5EF4-FFF2-40B4-BE49-F238E27FC236}">
                <a16:creationId xmlns:a16="http://schemas.microsoft.com/office/drawing/2014/main" id="{35E5046A-F966-506B-5E7E-702386D1EC16}"/>
              </a:ext>
            </a:extLst>
          </xdr:cNvPr>
          <xdr:cNvGrpSpPr/>
        </xdr:nvGrpSpPr>
        <xdr:grpSpPr>
          <a:xfrm>
            <a:off x="166255" y="665018"/>
            <a:ext cx="2336569" cy="1708958"/>
            <a:chOff x="166255" y="665018"/>
            <a:chExt cx="2336569" cy="1708958"/>
          </a:xfrm>
        </xdr:grpSpPr>
        <xdr:sp macro="" textlink="">
          <xdr:nvSpPr>
            <xdr:cNvPr id="3" name="Rectangle: Rounded Corners 2">
              <a:extLst>
                <a:ext uri="{FF2B5EF4-FFF2-40B4-BE49-F238E27FC236}">
                  <a16:creationId xmlns:a16="http://schemas.microsoft.com/office/drawing/2014/main" id="{5570956D-F670-4B17-CACF-FE50827DBF4E}"/>
                </a:ext>
              </a:extLst>
            </xdr:cNvPr>
            <xdr:cNvSpPr/>
          </xdr:nvSpPr>
          <xdr:spPr>
            <a:xfrm>
              <a:off x="166255" y="665018"/>
              <a:ext cx="2327563" cy="443346"/>
            </a:xfrm>
            <a:prstGeom prst="roundRect">
              <a:avLst/>
            </a:prstGeom>
            <a:gradFill>
              <a:gsLst>
                <a:gs pos="0">
                  <a:schemeClr val="tx1">
                    <a:lumMod val="85000"/>
                    <a:lumOff val="15000"/>
                    <a:alpha val="80000"/>
                  </a:schemeClr>
                </a:gs>
                <a:gs pos="100000">
                  <a:schemeClr val="tx1">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1"/>
                <a:t>SALES</a:t>
              </a:r>
              <a:endParaRPr lang="en-IN" sz="1100" b="1" i="1"/>
            </a:p>
          </xdr:txBody>
        </xdr:sp>
        <xdr:sp macro="" textlink="KPI!B17">
          <xdr:nvSpPr>
            <xdr:cNvPr id="4" name="Rectangle: Rounded Corners 3">
              <a:extLst>
                <a:ext uri="{FF2B5EF4-FFF2-40B4-BE49-F238E27FC236}">
                  <a16:creationId xmlns:a16="http://schemas.microsoft.com/office/drawing/2014/main" id="{CCB3CF7B-DA06-F0C3-64AB-CD5AE534208C}"/>
                </a:ext>
              </a:extLst>
            </xdr:cNvPr>
            <xdr:cNvSpPr/>
          </xdr:nvSpPr>
          <xdr:spPr>
            <a:xfrm>
              <a:off x="194657" y="1153390"/>
              <a:ext cx="2308167" cy="1220586"/>
            </a:xfrm>
            <a:prstGeom prst="roundRect">
              <a:avLst/>
            </a:prstGeom>
            <a:gradFill>
              <a:gsLst>
                <a:gs pos="0">
                  <a:schemeClr val="tx1">
                    <a:lumMod val="85000"/>
                    <a:lumOff val="15000"/>
                    <a:alpha val="80000"/>
                  </a:schemeClr>
                </a:gs>
                <a:gs pos="100000">
                  <a:schemeClr val="tx1">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6D56CCE-1C47-44F5-936D-CA9E36933983}" type="TxLink">
                <a:rPr lang="en-US" sz="1600" b="1" i="1" u="none" strike="noStrike">
                  <a:solidFill>
                    <a:schemeClr val="bg1"/>
                  </a:solidFill>
                  <a:latin typeface="Calibri"/>
                  <a:ea typeface="Calibri"/>
                  <a:cs typeface="Calibri"/>
                </a:rPr>
                <a:pPr algn="ctr"/>
                <a:t>$2297.20k</a:t>
              </a:fld>
              <a:endParaRPr lang="en-IN" sz="1600" b="1" i="1">
                <a:solidFill>
                  <a:schemeClr val="bg1"/>
                </a:solidFill>
              </a:endParaRPr>
            </a:p>
          </xdr:txBody>
        </xdr:sp>
        <xdr:graphicFrame macro="">
          <xdr:nvGraphicFramePr>
            <xdr:cNvPr id="5" name="Chart 4">
              <a:extLst>
                <a:ext uri="{FF2B5EF4-FFF2-40B4-BE49-F238E27FC236}">
                  <a16:creationId xmlns:a16="http://schemas.microsoft.com/office/drawing/2014/main" id="{2A057405-4207-4E15-A0BC-B0F2676BECDF}"/>
                </a:ext>
              </a:extLst>
            </xdr:cNvPr>
            <xdr:cNvGraphicFramePr>
              <a:graphicFrameLocks/>
            </xdr:cNvGraphicFramePr>
          </xdr:nvGraphicFramePr>
          <xdr:xfrm>
            <a:off x="417715" y="1524693"/>
            <a:ext cx="1607127" cy="39901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1" name="TextBox 10">
              <a:extLst>
                <a:ext uri="{FF2B5EF4-FFF2-40B4-BE49-F238E27FC236}">
                  <a16:creationId xmlns:a16="http://schemas.microsoft.com/office/drawing/2014/main" id="{B3EB859D-B28C-A53F-F68E-D18DA7919693}"/>
                </a:ext>
              </a:extLst>
            </xdr:cNvPr>
            <xdr:cNvSpPr txBox="1"/>
          </xdr:nvSpPr>
          <xdr:spPr>
            <a:xfrm>
              <a:off x="249382" y="2044238"/>
              <a:ext cx="1541318" cy="283326"/>
            </a:xfrm>
            <a:prstGeom prst="rect">
              <a:avLst/>
            </a:prstGeom>
            <a:gradFill>
              <a:gsLst>
                <a:gs pos="0">
                  <a:schemeClr val="tx1">
                    <a:lumMod val="85000"/>
                    <a:lumOff val="15000"/>
                    <a:alpha val="80000"/>
                  </a:schemeClr>
                </a:gs>
                <a:gs pos="100000">
                  <a:schemeClr val="tx1">
                    <a:lumMod val="75000"/>
                    <a:lumOff val="25000"/>
                  </a:schemeClr>
                </a:gs>
              </a:gsLst>
              <a:lin ang="1200000" scaled="0"/>
            </a:gra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b="1" i="1">
                  <a:solidFill>
                    <a:schemeClr val="bg1"/>
                  </a:solidFill>
                </a:rPr>
                <a:t>YOY</a:t>
              </a:r>
              <a:r>
                <a:rPr lang="en-IN" sz="1100" b="1" i="1" baseline="0">
                  <a:solidFill>
                    <a:schemeClr val="bg1"/>
                  </a:solidFill>
                </a:rPr>
                <a:t> GROWTH</a:t>
              </a:r>
              <a:endParaRPr lang="en-IN" sz="1100" b="1" i="1">
                <a:solidFill>
                  <a:schemeClr val="bg1"/>
                </a:solidFill>
              </a:endParaRPr>
            </a:p>
          </xdr:txBody>
        </xdr:sp>
        <mc:AlternateContent xmlns:mc="http://schemas.openxmlformats.org/markup-compatibility/2006">
          <mc:Choice xmlns:a14="http://schemas.microsoft.com/office/drawing/2010/main" Requires="a14">
            <xdr:pic>
              <xdr:nvPicPr>
                <xdr:cNvPr id="15" name="Picture 14">
                  <a:extLst>
                    <a:ext uri="{FF2B5EF4-FFF2-40B4-BE49-F238E27FC236}">
                      <a16:creationId xmlns:a16="http://schemas.microsoft.com/office/drawing/2014/main" id="{C829F368-80ED-76C3-CC4D-DA9E6E59BCDB}"/>
                    </a:ext>
                  </a:extLst>
                </xdr:cNvPr>
                <xdr:cNvPicPr>
                  <a:picLocks noChangeAspect="1" noChangeArrowheads="1"/>
                  <a:extLst>
                    <a:ext uri="{84589F7E-364E-4C9E-8A38-B11213B215E9}">
                      <a14:cameraTool cellRange="'KPI YOY'!$H$9" spid="_x0000_s10326"/>
                    </a:ext>
                  </a:extLst>
                </xdr:cNvPicPr>
              </xdr:nvPicPr>
              <xdr:blipFill>
                <a:blip xmlns:r="http://schemas.openxmlformats.org/officeDocument/2006/relationships" r:embed="rId2"/>
                <a:srcRect/>
                <a:stretch>
                  <a:fillRect/>
                </a:stretch>
              </xdr:blipFill>
              <xdr:spPr bwMode="auto">
                <a:xfrm>
                  <a:off x="1343891" y="1995055"/>
                  <a:ext cx="1025236" cy="338244"/>
                </a:xfrm>
                <a:prstGeom prst="rect">
                  <a:avLst/>
                </a:prstGeom>
                <a:noFill/>
                <a:extLst>
                  <a:ext uri="{909E8E84-426E-40DD-AFC4-6F175D3DCCD1}">
                    <a14:hiddenFill>
                      <a:solidFill>
                        <a:srgbClr val="FFFFFF"/>
                      </a:solidFill>
                    </a14:hiddenFill>
                  </a:ext>
                </a:extLst>
              </xdr:spPr>
            </xdr:pic>
          </mc:Choice>
          <mc:Fallback/>
        </mc:AlternateContent>
      </xdr:grpSp>
      <xdr:grpSp>
        <xdr:nvGrpSpPr>
          <xdr:cNvPr id="19" name="Group 18">
            <a:extLst>
              <a:ext uri="{FF2B5EF4-FFF2-40B4-BE49-F238E27FC236}">
                <a16:creationId xmlns:a16="http://schemas.microsoft.com/office/drawing/2014/main" id="{EF949CBA-6137-47FB-482C-B14FEE1193A1}"/>
              </a:ext>
            </a:extLst>
          </xdr:cNvPr>
          <xdr:cNvGrpSpPr/>
        </xdr:nvGrpSpPr>
        <xdr:grpSpPr>
          <a:xfrm>
            <a:off x="2784764" y="720436"/>
            <a:ext cx="2336569" cy="1708958"/>
            <a:chOff x="166255" y="665018"/>
            <a:chExt cx="2336569" cy="1708958"/>
          </a:xfrm>
        </xdr:grpSpPr>
        <xdr:sp macro="" textlink="">
          <xdr:nvSpPr>
            <xdr:cNvPr id="20" name="Rectangle: Rounded Corners 19">
              <a:extLst>
                <a:ext uri="{FF2B5EF4-FFF2-40B4-BE49-F238E27FC236}">
                  <a16:creationId xmlns:a16="http://schemas.microsoft.com/office/drawing/2014/main" id="{B8800E51-3625-4336-AD07-8F25DDCD5FB7}"/>
                </a:ext>
              </a:extLst>
            </xdr:cNvPr>
            <xdr:cNvSpPr/>
          </xdr:nvSpPr>
          <xdr:spPr>
            <a:xfrm>
              <a:off x="166255" y="665018"/>
              <a:ext cx="2327563" cy="443346"/>
            </a:xfrm>
            <a:prstGeom prst="roundRect">
              <a:avLst/>
            </a:prstGeom>
            <a:gradFill>
              <a:gsLst>
                <a:gs pos="0">
                  <a:schemeClr val="tx1">
                    <a:lumMod val="85000"/>
                    <a:lumOff val="15000"/>
                    <a:alpha val="80000"/>
                  </a:schemeClr>
                </a:gs>
                <a:gs pos="100000">
                  <a:schemeClr val="tx1">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1"/>
                <a:t>PROFIT</a:t>
              </a:r>
              <a:endParaRPr lang="en-IN" sz="1100" b="1" i="1"/>
            </a:p>
          </xdr:txBody>
        </xdr:sp>
        <xdr:sp macro="" textlink="KPI!$F$17">
          <xdr:nvSpPr>
            <xdr:cNvPr id="21" name="Rectangle: Rounded Corners 20">
              <a:extLst>
                <a:ext uri="{FF2B5EF4-FFF2-40B4-BE49-F238E27FC236}">
                  <a16:creationId xmlns:a16="http://schemas.microsoft.com/office/drawing/2014/main" id="{EBEE5424-331C-904D-CB08-FFC25A28F915}"/>
                </a:ext>
              </a:extLst>
            </xdr:cNvPr>
            <xdr:cNvSpPr/>
          </xdr:nvSpPr>
          <xdr:spPr>
            <a:xfrm>
              <a:off x="194657" y="1153390"/>
              <a:ext cx="2308167" cy="1220586"/>
            </a:xfrm>
            <a:prstGeom prst="roundRect">
              <a:avLst/>
            </a:prstGeom>
            <a:gradFill>
              <a:gsLst>
                <a:gs pos="0">
                  <a:schemeClr val="tx1">
                    <a:lumMod val="85000"/>
                    <a:lumOff val="15000"/>
                    <a:alpha val="80000"/>
                  </a:schemeClr>
                </a:gs>
                <a:gs pos="100000">
                  <a:schemeClr val="tx1">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958B2C1-6692-4F12-A8D7-4F5F414E287F}" type="TxLink">
                <a:rPr lang="en-US" sz="1600" b="1" i="1" u="none" strike="noStrike">
                  <a:solidFill>
                    <a:schemeClr val="bg1"/>
                  </a:solidFill>
                  <a:latin typeface="Calibri"/>
                  <a:ea typeface="Calibri"/>
                  <a:cs typeface="Calibri"/>
                </a:rPr>
                <a:t>$286.40k</a:t>
              </a:fld>
              <a:endParaRPr lang="en-IN" sz="2400" b="1" i="1">
                <a:solidFill>
                  <a:schemeClr val="bg1"/>
                </a:solidFill>
              </a:endParaRPr>
            </a:p>
          </xdr:txBody>
        </xdr:sp>
        <xdr:sp macro="" textlink="">
          <xdr:nvSpPr>
            <xdr:cNvPr id="23" name="TextBox 22">
              <a:extLst>
                <a:ext uri="{FF2B5EF4-FFF2-40B4-BE49-F238E27FC236}">
                  <a16:creationId xmlns:a16="http://schemas.microsoft.com/office/drawing/2014/main" id="{0EE423F4-45FF-E293-024E-8CE6FB6681F3}"/>
                </a:ext>
              </a:extLst>
            </xdr:cNvPr>
            <xdr:cNvSpPr txBox="1"/>
          </xdr:nvSpPr>
          <xdr:spPr>
            <a:xfrm>
              <a:off x="249382" y="2044238"/>
              <a:ext cx="1541318" cy="283326"/>
            </a:xfrm>
            <a:prstGeom prst="rect">
              <a:avLst/>
            </a:prstGeom>
            <a:gradFill>
              <a:gsLst>
                <a:gs pos="0">
                  <a:schemeClr val="tx1">
                    <a:lumMod val="85000"/>
                    <a:lumOff val="15000"/>
                    <a:alpha val="80000"/>
                  </a:schemeClr>
                </a:gs>
                <a:gs pos="100000">
                  <a:schemeClr val="tx1">
                    <a:lumMod val="75000"/>
                    <a:lumOff val="25000"/>
                  </a:schemeClr>
                </a:gs>
              </a:gsLst>
              <a:lin ang="1200000" scaled="0"/>
            </a:gra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b="1" i="1">
                  <a:solidFill>
                    <a:schemeClr val="bg1"/>
                  </a:solidFill>
                </a:rPr>
                <a:t>YOY</a:t>
              </a:r>
              <a:r>
                <a:rPr lang="en-IN" sz="1100" b="1" i="1" baseline="0">
                  <a:solidFill>
                    <a:schemeClr val="bg1"/>
                  </a:solidFill>
                </a:rPr>
                <a:t> GROWTH</a:t>
              </a:r>
              <a:endParaRPr lang="en-IN" sz="1100" b="1" i="1">
                <a:solidFill>
                  <a:schemeClr val="bg1"/>
                </a:solidFill>
              </a:endParaRPr>
            </a:p>
          </xdr:txBody>
        </xdr:sp>
      </xdr:grpSp>
      <xdr:grpSp>
        <xdr:nvGrpSpPr>
          <xdr:cNvPr id="25" name="Group 24">
            <a:extLst>
              <a:ext uri="{FF2B5EF4-FFF2-40B4-BE49-F238E27FC236}">
                <a16:creationId xmlns:a16="http://schemas.microsoft.com/office/drawing/2014/main" id="{0FEAD120-B52A-F708-F255-4916B2EE72D5}"/>
              </a:ext>
            </a:extLst>
          </xdr:cNvPr>
          <xdr:cNvGrpSpPr/>
        </xdr:nvGrpSpPr>
        <xdr:grpSpPr>
          <a:xfrm>
            <a:off x="5334000" y="706582"/>
            <a:ext cx="2336569" cy="1708958"/>
            <a:chOff x="166255" y="665018"/>
            <a:chExt cx="2336569" cy="1708958"/>
          </a:xfrm>
        </xdr:grpSpPr>
        <xdr:sp macro="" textlink="">
          <xdr:nvSpPr>
            <xdr:cNvPr id="26" name="Rectangle: Rounded Corners 25">
              <a:extLst>
                <a:ext uri="{FF2B5EF4-FFF2-40B4-BE49-F238E27FC236}">
                  <a16:creationId xmlns:a16="http://schemas.microsoft.com/office/drawing/2014/main" id="{AB493D65-0297-3AEF-7049-A6860C614A37}"/>
                </a:ext>
              </a:extLst>
            </xdr:cNvPr>
            <xdr:cNvSpPr/>
          </xdr:nvSpPr>
          <xdr:spPr>
            <a:xfrm>
              <a:off x="166255" y="665018"/>
              <a:ext cx="2327563" cy="443346"/>
            </a:xfrm>
            <a:prstGeom prst="roundRect">
              <a:avLst/>
            </a:prstGeom>
            <a:gradFill>
              <a:gsLst>
                <a:gs pos="0">
                  <a:schemeClr val="tx1">
                    <a:lumMod val="85000"/>
                    <a:lumOff val="15000"/>
                    <a:alpha val="80000"/>
                  </a:schemeClr>
                </a:gs>
                <a:gs pos="100000">
                  <a:schemeClr val="tx1">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1"/>
                <a:t>QUANTITY</a:t>
              </a:r>
              <a:endParaRPr lang="en-IN" sz="1100" b="1" i="1"/>
            </a:p>
          </xdr:txBody>
        </xdr:sp>
        <xdr:sp macro="" textlink="KPI!$I$17">
          <xdr:nvSpPr>
            <xdr:cNvPr id="27" name="Rectangle: Rounded Corners 26">
              <a:extLst>
                <a:ext uri="{FF2B5EF4-FFF2-40B4-BE49-F238E27FC236}">
                  <a16:creationId xmlns:a16="http://schemas.microsoft.com/office/drawing/2014/main" id="{E391B981-AC3E-E309-F1E4-860351337F93}"/>
                </a:ext>
              </a:extLst>
            </xdr:cNvPr>
            <xdr:cNvSpPr/>
          </xdr:nvSpPr>
          <xdr:spPr>
            <a:xfrm>
              <a:off x="194657" y="1153390"/>
              <a:ext cx="2308167" cy="1220586"/>
            </a:xfrm>
            <a:prstGeom prst="roundRect">
              <a:avLst/>
            </a:prstGeom>
            <a:gradFill>
              <a:gsLst>
                <a:gs pos="0">
                  <a:schemeClr val="tx1">
                    <a:lumMod val="85000"/>
                    <a:lumOff val="15000"/>
                    <a:alpha val="80000"/>
                  </a:schemeClr>
                </a:gs>
                <a:gs pos="100000">
                  <a:schemeClr val="tx1">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D02EABF-9F93-4203-84A2-47814C30B76B}" type="TxLink">
                <a:rPr lang="en-US" sz="1600" b="1" i="1" u="none" strike="noStrike">
                  <a:solidFill>
                    <a:schemeClr val="bg1"/>
                  </a:solidFill>
                  <a:latin typeface="Calibri"/>
                  <a:ea typeface="Calibri"/>
                  <a:cs typeface="Calibri"/>
                </a:rPr>
                <a:t># 37873</a:t>
              </a:fld>
              <a:endParaRPr lang="en-IN" sz="2400" b="1" i="1">
                <a:solidFill>
                  <a:schemeClr val="bg1"/>
                </a:solidFill>
              </a:endParaRPr>
            </a:p>
          </xdr:txBody>
        </xdr:sp>
        <xdr:sp macro="" textlink="">
          <xdr:nvSpPr>
            <xdr:cNvPr id="29" name="TextBox 28">
              <a:extLst>
                <a:ext uri="{FF2B5EF4-FFF2-40B4-BE49-F238E27FC236}">
                  <a16:creationId xmlns:a16="http://schemas.microsoft.com/office/drawing/2014/main" id="{3A8124D4-3E63-B857-C489-FD5932EB9199}"/>
                </a:ext>
              </a:extLst>
            </xdr:cNvPr>
            <xdr:cNvSpPr txBox="1"/>
          </xdr:nvSpPr>
          <xdr:spPr>
            <a:xfrm>
              <a:off x="249382" y="2044238"/>
              <a:ext cx="1541318" cy="283326"/>
            </a:xfrm>
            <a:prstGeom prst="rect">
              <a:avLst/>
            </a:prstGeom>
            <a:gradFill>
              <a:gsLst>
                <a:gs pos="0">
                  <a:schemeClr val="tx1">
                    <a:lumMod val="85000"/>
                    <a:lumOff val="15000"/>
                    <a:alpha val="80000"/>
                  </a:schemeClr>
                </a:gs>
                <a:gs pos="100000">
                  <a:schemeClr val="tx1">
                    <a:lumMod val="75000"/>
                    <a:lumOff val="25000"/>
                  </a:schemeClr>
                </a:gs>
              </a:gsLst>
              <a:lin ang="1200000" scaled="0"/>
            </a:gra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b="1" i="1">
                  <a:solidFill>
                    <a:schemeClr val="bg1"/>
                  </a:solidFill>
                </a:rPr>
                <a:t>YOY</a:t>
              </a:r>
              <a:r>
                <a:rPr lang="en-IN" sz="1100" b="1" i="1" baseline="0">
                  <a:solidFill>
                    <a:schemeClr val="bg1"/>
                  </a:solidFill>
                </a:rPr>
                <a:t> GROWTH</a:t>
              </a:r>
              <a:endParaRPr lang="en-IN" sz="1100" b="1" i="1">
                <a:solidFill>
                  <a:schemeClr val="bg1"/>
                </a:solidFill>
              </a:endParaRPr>
            </a:p>
          </xdr:txBody>
        </xdr:sp>
      </xdr:grpSp>
      <xdr:grpSp>
        <xdr:nvGrpSpPr>
          <xdr:cNvPr id="31" name="Group 30">
            <a:extLst>
              <a:ext uri="{FF2B5EF4-FFF2-40B4-BE49-F238E27FC236}">
                <a16:creationId xmlns:a16="http://schemas.microsoft.com/office/drawing/2014/main" id="{F7664DC9-E344-1B38-4F91-85D078F897B4}"/>
              </a:ext>
            </a:extLst>
          </xdr:cNvPr>
          <xdr:cNvGrpSpPr/>
        </xdr:nvGrpSpPr>
        <xdr:grpSpPr>
          <a:xfrm>
            <a:off x="7994073" y="665018"/>
            <a:ext cx="2336569" cy="1708958"/>
            <a:chOff x="166255" y="665018"/>
            <a:chExt cx="2336569" cy="1708958"/>
          </a:xfrm>
        </xdr:grpSpPr>
        <xdr:sp macro="" textlink="">
          <xdr:nvSpPr>
            <xdr:cNvPr id="32" name="Rectangle: Rounded Corners 31">
              <a:extLst>
                <a:ext uri="{FF2B5EF4-FFF2-40B4-BE49-F238E27FC236}">
                  <a16:creationId xmlns:a16="http://schemas.microsoft.com/office/drawing/2014/main" id="{95BA79A4-F106-848D-B169-230A342F5E01}"/>
                </a:ext>
              </a:extLst>
            </xdr:cNvPr>
            <xdr:cNvSpPr/>
          </xdr:nvSpPr>
          <xdr:spPr>
            <a:xfrm>
              <a:off x="166255" y="665018"/>
              <a:ext cx="2327563" cy="443346"/>
            </a:xfrm>
            <a:prstGeom prst="roundRect">
              <a:avLst/>
            </a:prstGeom>
            <a:gradFill>
              <a:gsLst>
                <a:gs pos="0">
                  <a:schemeClr val="tx1">
                    <a:lumMod val="85000"/>
                    <a:lumOff val="15000"/>
                    <a:alpha val="80000"/>
                  </a:schemeClr>
                </a:gs>
                <a:gs pos="100000">
                  <a:schemeClr val="tx1">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1"/>
                <a:t>NO</a:t>
              </a:r>
              <a:r>
                <a:rPr lang="en-IN" sz="1800" b="1" i="1" baseline="0"/>
                <a:t> OF ORDERS</a:t>
              </a:r>
              <a:endParaRPr lang="en-IN" sz="1100" b="1" i="1"/>
            </a:p>
          </xdr:txBody>
        </xdr:sp>
        <xdr:sp macro="" textlink="KPI!$L$17">
          <xdr:nvSpPr>
            <xdr:cNvPr id="33" name="Rectangle: Rounded Corners 32">
              <a:extLst>
                <a:ext uri="{FF2B5EF4-FFF2-40B4-BE49-F238E27FC236}">
                  <a16:creationId xmlns:a16="http://schemas.microsoft.com/office/drawing/2014/main" id="{610BCB5E-785E-F48C-DDDE-B8EA23FC26AE}"/>
                </a:ext>
              </a:extLst>
            </xdr:cNvPr>
            <xdr:cNvSpPr/>
          </xdr:nvSpPr>
          <xdr:spPr>
            <a:xfrm>
              <a:off x="194657" y="1153390"/>
              <a:ext cx="2308167" cy="1220586"/>
            </a:xfrm>
            <a:prstGeom prst="roundRect">
              <a:avLst/>
            </a:prstGeom>
            <a:gradFill>
              <a:gsLst>
                <a:gs pos="0">
                  <a:schemeClr val="tx1">
                    <a:lumMod val="85000"/>
                    <a:lumOff val="15000"/>
                    <a:alpha val="80000"/>
                  </a:schemeClr>
                </a:gs>
                <a:gs pos="100000">
                  <a:schemeClr val="tx1">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B779081-06FA-4CC8-A5EF-E2055A6D1500}" type="TxLink">
                <a:rPr lang="en-US" sz="1600" b="1" i="1" u="none" strike="noStrike">
                  <a:solidFill>
                    <a:schemeClr val="bg1"/>
                  </a:solidFill>
                  <a:latin typeface="Calibri"/>
                  <a:ea typeface="Calibri"/>
                  <a:cs typeface="Calibri"/>
                </a:rPr>
                <a:t># 9994</a:t>
              </a:fld>
              <a:endParaRPr lang="en-IN" sz="2400" b="1" i="1">
                <a:solidFill>
                  <a:schemeClr val="bg1"/>
                </a:solidFill>
              </a:endParaRPr>
            </a:p>
          </xdr:txBody>
        </xdr:sp>
        <xdr:sp macro="" textlink="">
          <xdr:nvSpPr>
            <xdr:cNvPr id="35" name="TextBox 34">
              <a:extLst>
                <a:ext uri="{FF2B5EF4-FFF2-40B4-BE49-F238E27FC236}">
                  <a16:creationId xmlns:a16="http://schemas.microsoft.com/office/drawing/2014/main" id="{9D4C798A-E17E-9F33-C6D1-8F1BA503649A}"/>
                </a:ext>
              </a:extLst>
            </xdr:cNvPr>
            <xdr:cNvSpPr txBox="1"/>
          </xdr:nvSpPr>
          <xdr:spPr>
            <a:xfrm>
              <a:off x="249382" y="2044238"/>
              <a:ext cx="1541318" cy="283326"/>
            </a:xfrm>
            <a:prstGeom prst="rect">
              <a:avLst/>
            </a:prstGeom>
            <a:gradFill>
              <a:gsLst>
                <a:gs pos="0">
                  <a:schemeClr val="tx1">
                    <a:lumMod val="85000"/>
                    <a:lumOff val="15000"/>
                    <a:alpha val="80000"/>
                  </a:schemeClr>
                </a:gs>
                <a:gs pos="100000">
                  <a:schemeClr val="tx1">
                    <a:lumMod val="75000"/>
                    <a:lumOff val="25000"/>
                  </a:schemeClr>
                </a:gs>
              </a:gsLst>
              <a:lin ang="1200000" scaled="0"/>
            </a:gra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b="1" i="1">
                  <a:solidFill>
                    <a:schemeClr val="bg1"/>
                  </a:solidFill>
                </a:rPr>
                <a:t>YOY</a:t>
              </a:r>
              <a:r>
                <a:rPr lang="en-IN" sz="1100" b="1" i="1" baseline="0">
                  <a:solidFill>
                    <a:schemeClr val="bg1"/>
                  </a:solidFill>
                </a:rPr>
                <a:t> GROWTH</a:t>
              </a:r>
              <a:endParaRPr lang="en-IN" sz="1100" b="1" i="1">
                <a:solidFill>
                  <a:schemeClr val="bg1"/>
                </a:solidFill>
              </a:endParaRPr>
            </a:p>
          </xdr:txBody>
        </xdr:sp>
      </xdr:grpSp>
      <xdr:grpSp>
        <xdr:nvGrpSpPr>
          <xdr:cNvPr id="37" name="Group 36">
            <a:extLst>
              <a:ext uri="{FF2B5EF4-FFF2-40B4-BE49-F238E27FC236}">
                <a16:creationId xmlns:a16="http://schemas.microsoft.com/office/drawing/2014/main" id="{D8DD7FC8-A374-BC00-E06E-B978C9D34E59}"/>
              </a:ext>
            </a:extLst>
          </xdr:cNvPr>
          <xdr:cNvGrpSpPr/>
        </xdr:nvGrpSpPr>
        <xdr:grpSpPr>
          <a:xfrm>
            <a:off x="10668000" y="665018"/>
            <a:ext cx="2336569" cy="1708958"/>
            <a:chOff x="166255" y="665018"/>
            <a:chExt cx="2336569" cy="1708958"/>
          </a:xfrm>
        </xdr:grpSpPr>
        <xdr:sp macro="" textlink="">
          <xdr:nvSpPr>
            <xdr:cNvPr id="38" name="Rectangle: Rounded Corners 37">
              <a:extLst>
                <a:ext uri="{FF2B5EF4-FFF2-40B4-BE49-F238E27FC236}">
                  <a16:creationId xmlns:a16="http://schemas.microsoft.com/office/drawing/2014/main" id="{141FE19F-29F7-98AD-B64A-C7C9AAA4FB72}"/>
                </a:ext>
              </a:extLst>
            </xdr:cNvPr>
            <xdr:cNvSpPr/>
          </xdr:nvSpPr>
          <xdr:spPr>
            <a:xfrm>
              <a:off x="166255" y="665018"/>
              <a:ext cx="2327563" cy="443346"/>
            </a:xfrm>
            <a:prstGeom prst="roundRect">
              <a:avLst/>
            </a:prstGeom>
            <a:gradFill>
              <a:gsLst>
                <a:gs pos="0">
                  <a:schemeClr val="tx1">
                    <a:lumMod val="85000"/>
                    <a:lumOff val="15000"/>
                    <a:alpha val="80000"/>
                  </a:schemeClr>
                </a:gs>
                <a:gs pos="100000">
                  <a:schemeClr val="tx1">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1"/>
                <a:t>PROFIT</a:t>
              </a:r>
              <a:r>
                <a:rPr lang="en-IN" sz="1800" b="1" i="1" baseline="0"/>
                <a:t> MARGIN</a:t>
              </a:r>
              <a:endParaRPr lang="en-IN" sz="1100" b="1" i="1"/>
            </a:p>
          </xdr:txBody>
        </xdr:sp>
        <xdr:sp macro="" textlink="KPI!$O$17">
          <xdr:nvSpPr>
            <xdr:cNvPr id="39" name="Rectangle: Rounded Corners 38">
              <a:extLst>
                <a:ext uri="{FF2B5EF4-FFF2-40B4-BE49-F238E27FC236}">
                  <a16:creationId xmlns:a16="http://schemas.microsoft.com/office/drawing/2014/main" id="{DB49A1DC-74F8-C1E7-9344-B2C38D8DC6F7}"/>
                </a:ext>
              </a:extLst>
            </xdr:cNvPr>
            <xdr:cNvSpPr/>
          </xdr:nvSpPr>
          <xdr:spPr>
            <a:xfrm>
              <a:off x="194657" y="1153390"/>
              <a:ext cx="2308167" cy="1220586"/>
            </a:xfrm>
            <a:prstGeom prst="roundRect">
              <a:avLst/>
            </a:prstGeom>
            <a:gradFill>
              <a:gsLst>
                <a:gs pos="0">
                  <a:schemeClr val="tx1">
                    <a:lumMod val="85000"/>
                    <a:lumOff val="15000"/>
                    <a:alpha val="80000"/>
                  </a:schemeClr>
                </a:gs>
                <a:gs pos="100000">
                  <a:schemeClr val="tx1">
                    <a:lumMod val="75000"/>
                    <a:lumOff val="2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3B07685-2362-4071-85AD-7C1A6247437D}" type="TxLink">
                <a:rPr lang="en-US" sz="1600" b="1" i="1" u="none" strike="noStrike">
                  <a:solidFill>
                    <a:schemeClr val="bg1"/>
                  </a:solidFill>
                  <a:latin typeface="Calibri"/>
                  <a:ea typeface="Calibri"/>
                  <a:cs typeface="Calibri"/>
                </a:rPr>
                <a:t>12.47%</a:t>
              </a:fld>
              <a:endParaRPr lang="en-IN" sz="2400" b="1" i="1">
                <a:solidFill>
                  <a:schemeClr val="bg1"/>
                </a:solidFill>
              </a:endParaRPr>
            </a:p>
          </xdr:txBody>
        </xdr:sp>
        <xdr:sp macro="" textlink="">
          <xdr:nvSpPr>
            <xdr:cNvPr id="41" name="TextBox 40">
              <a:extLst>
                <a:ext uri="{FF2B5EF4-FFF2-40B4-BE49-F238E27FC236}">
                  <a16:creationId xmlns:a16="http://schemas.microsoft.com/office/drawing/2014/main" id="{B7F4EC9E-CF2D-B51D-57E2-94AC4AED0A0F}"/>
                </a:ext>
              </a:extLst>
            </xdr:cNvPr>
            <xdr:cNvSpPr txBox="1"/>
          </xdr:nvSpPr>
          <xdr:spPr>
            <a:xfrm>
              <a:off x="249382" y="2044238"/>
              <a:ext cx="1541318" cy="283326"/>
            </a:xfrm>
            <a:prstGeom prst="rect">
              <a:avLst/>
            </a:prstGeom>
            <a:gradFill>
              <a:gsLst>
                <a:gs pos="0">
                  <a:schemeClr val="tx1">
                    <a:lumMod val="85000"/>
                    <a:lumOff val="15000"/>
                    <a:alpha val="80000"/>
                  </a:schemeClr>
                </a:gs>
                <a:gs pos="100000">
                  <a:schemeClr val="tx1">
                    <a:lumMod val="75000"/>
                    <a:lumOff val="25000"/>
                  </a:schemeClr>
                </a:gs>
              </a:gsLst>
              <a:lin ang="1200000" scaled="0"/>
            </a:gra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b="1" i="1">
                  <a:solidFill>
                    <a:schemeClr val="bg1"/>
                  </a:solidFill>
                </a:rPr>
                <a:t>YOY</a:t>
              </a:r>
              <a:r>
                <a:rPr lang="en-IN" sz="1100" b="1" i="1" baseline="0">
                  <a:solidFill>
                    <a:schemeClr val="bg1"/>
                  </a:solidFill>
                </a:rPr>
                <a:t> GROWTH</a:t>
              </a:r>
              <a:endParaRPr lang="en-IN" sz="1100" b="1" i="1">
                <a:solidFill>
                  <a:schemeClr val="bg1"/>
                </a:solidFill>
              </a:endParaRPr>
            </a:p>
          </xdr:txBody>
        </xdr:sp>
      </xdr:grpSp>
    </xdr:grpSp>
    <xdr:clientData/>
  </xdr:twoCellAnchor>
  <xdr:twoCellAnchor>
    <xdr:from>
      <xdr:col>9</xdr:col>
      <xdr:colOff>262219</xdr:colOff>
      <xdr:row>8</xdr:row>
      <xdr:rowOff>114300</xdr:rowOff>
    </xdr:from>
    <xdr:to>
      <xdr:col>11</xdr:col>
      <xdr:colOff>575982</xdr:colOff>
      <xdr:row>10</xdr:row>
      <xdr:rowOff>110938</xdr:rowOff>
    </xdr:to>
    <xdr:graphicFrame macro="">
      <xdr:nvGraphicFramePr>
        <xdr:cNvPr id="44" name="Chart 43">
          <a:extLst>
            <a:ext uri="{FF2B5EF4-FFF2-40B4-BE49-F238E27FC236}">
              <a16:creationId xmlns:a16="http://schemas.microsoft.com/office/drawing/2014/main" id="{4A564D70-D334-4596-8030-4697C3AAA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143435</xdr:colOff>
      <xdr:row>8</xdr:row>
      <xdr:rowOff>26894</xdr:rowOff>
    </xdr:from>
    <xdr:to>
      <xdr:col>20</xdr:col>
      <xdr:colOff>181536</xdr:colOff>
      <xdr:row>10</xdr:row>
      <xdr:rowOff>116542</xdr:rowOff>
    </xdr:to>
    <xdr:graphicFrame macro="">
      <xdr:nvGraphicFramePr>
        <xdr:cNvPr id="46" name="Chart 45">
          <a:extLst>
            <a:ext uri="{FF2B5EF4-FFF2-40B4-BE49-F238E27FC236}">
              <a16:creationId xmlns:a16="http://schemas.microsoft.com/office/drawing/2014/main" id="{71E702FB-F516-4D23-B652-F3B1738D5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570480</xdr:colOff>
      <xdr:row>8</xdr:row>
      <xdr:rowOff>133655</xdr:rowOff>
    </xdr:from>
    <xdr:to>
      <xdr:col>7</xdr:col>
      <xdr:colOff>483394</xdr:colOff>
      <xdr:row>10</xdr:row>
      <xdr:rowOff>144828</xdr:rowOff>
    </xdr:to>
    <xdr:graphicFrame macro="">
      <xdr:nvGraphicFramePr>
        <xdr:cNvPr id="47" name="Chart 46">
          <a:extLst>
            <a:ext uri="{FF2B5EF4-FFF2-40B4-BE49-F238E27FC236}">
              <a16:creationId xmlns:a16="http://schemas.microsoft.com/office/drawing/2014/main" id="{EAEBC20A-4215-427A-BBF9-01965B8B9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498763</xdr:colOff>
      <xdr:row>8</xdr:row>
      <xdr:rowOff>69272</xdr:rowOff>
    </xdr:from>
    <xdr:to>
      <xdr:col>16</xdr:col>
      <xdr:colOff>124691</xdr:colOff>
      <xdr:row>10</xdr:row>
      <xdr:rowOff>107867</xdr:rowOff>
    </xdr:to>
    <xdr:graphicFrame macro="">
      <xdr:nvGraphicFramePr>
        <xdr:cNvPr id="49" name="Chart 48">
          <a:extLst>
            <a:ext uri="{FF2B5EF4-FFF2-40B4-BE49-F238E27FC236}">
              <a16:creationId xmlns:a16="http://schemas.microsoft.com/office/drawing/2014/main" id="{48B3AA9A-F52A-4FB6-B419-43D000E32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19</xdr:col>
          <xdr:colOff>318655</xdr:colOff>
          <xdr:row>10</xdr:row>
          <xdr:rowOff>152399</xdr:rowOff>
        </xdr:from>
        <xdr:to>
          <xdr:col>21</xdr:col>
          <xdr:colOff>46547</xdr:colOff>
          <xdr:row>12</xdr:row>
          <xdr:rowOff>83128</xdr:rowOff>
        </xdr:to>
        <xdr:pic>
          <xdr:nvPicPr>
            <xdr:cNvPr id="51" name="Picture 50">
              <a:extLst>
                <a:ext uri="{FF2B5EF4-FFF2-40B4-BE49-F238E27FC236}">
                  <a16:creationId xmlns:a16="http://schemas.microsoft.com/office/drawing/2014/main" id="{81C9A6F3-3BE0-B996-349E-0A08D009C016}"/>
                </a:ext>
              </a:extLst>
            </xdr:cNvPr>
            <xdr:cNvPicPr>
              <a:picLocks noChangeAspect="1" noChangeArrowheads="1"/>
              <a:extLst>
                <a:ext uri="{84589F7E-364E-4C9E-8A38-B11213B215E9}">
                  <a14:cameraTool cellRange="'KPI YOY'!$L$9" spid="_x0000_s10327"/>
                </a:ext>
              </a:extLst>
            </xdr:cNvPicPr>
          </xdr:nvPicPr>
          <xdr:blipFill>
            <a:blip xmlns:r="http://schemas.openxmlformats.org/officeDocument/2006/relationships" r:embed="rId7"/>
            <a:srcRect/>
            <a:stretch>
              <a:fillRect/>
            </a:stretch>
          </xdr:blipFill>
          <xdr:spPr bwMode="auto">
            <a:xfrm>
              <a:off x="11901055" y="2036617"/>
              <a:ext cx="947092" cy="29094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124691</xdr:colOff>
          <xdr:row>11</xdr:row>
          <xdr:rowOff>0</xdr:rowOff>
        </xdr:from>
        <xdr:to>
          <xdr:col>16</xdr:col>
          <xdr:colOff>335280</xdr:colOff>
          <xdr:row>12</xdr:row>
          <xdr:rowOff>96983</xdr:rowOff>
        </xdr:to>
        <xdr:pic>
          <xdr:nvPicPr>
            <xdr:cNvPr id="52" name="Picture 51">
              <a:extLst>
                <a:ext uri="{FF2B5EF4-FFF2-40B4-BE49-F238E27FC236}">
                  <a16:creationId xmlns:a16="http://schemas.microsoft.com/office/drawing/2014/main" id="{E46DB6C7-C9F3-E71E-9738-5D58C6605D74}"/>
                </a:ext>
              </a:extLst>
            </xdr:cNvPr>
            <xdr:cNvPicPr>
              <a:picLocks noChangeAspect="1" noChangeArrowheads="1"/>
              <a:extLst>
                <a:ext uri="{84589F7E-364E-4C9E-8A38-B11213B215E9}">
                  <a14:cameraTool cellRange="'KPI YOY'!$K$9" spid="_x0000_s10328"/>
                </a:ext>
              </a:extLst>
            </xdr:cNvPicPr>
          </xdr:nvPicPr>
          <xdr:blipFill>
            <a:blip xmlns:r="http://schemas.openxmlformats.org/officeDocument/2006/relationships" r:embed="rId8"/>
            <a:srcRect/>
            <a:stretch>
              <a:fillRect/>
            </a:stretch>
          </xdr:blipFill>
          <xdr:spPr bwMode="auto">
            <a:xfrm>
              <a:off x="9268691" y="2064327"/>
              <a:ext cx="820189" cy="27709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579120</xdr:colOff>
          <xdr:row>11</xdr:row>
          <xdr:rowOff>27708</xdr:rowOff>
        </xdr:from>
        <xdr:to>
          <xdr:col>12</xdr:col>
          <xdr:colOff>304800</xdr:colOff>
          <xdr:row>12</xdr:row>
          <xdr:rowOff>124690</xdr:rowOff>
        </xdr:to>
        <xdr:pic>
          <xdr:nvPicPr>
            <xdr:cNvPr id="53" name="Picture 52">
              <a:extLst>
                <a:ext uri="{FF2B5EF4-FFF2-40B4-BE49-F238E27FC236}">
                  <a16:creationId xmlns:a16="http://schemas.microsoft.com/office/drawing/2014/main" id="{32A4FF51-E885-12E3-257A-F96E4A1DEDB9}"/>
                </a:ext>
              </a:extLst>
            </xdr:cNvPr>
            <xdr:cNvPicPr>
              <a:picLocks noChangeAspect="1" noChangeArrowheads="1"/>
              <a:extLst>
                <a:ext uri="{84589F7E-364E-4C9E-8A38-B11213B215E9}">
                  <a14:cameraTool cellRange="'KPI YOY'!$J$9" spid="_x0000_s10329"/>
                </a:ext>
              </a:extLst>
            </xdr:cNvPicPr>
          </xdr:nvPicPr>
          <xdr:blipFill>
            <a:blip xmlns:r="http://schemas.openxmlformats.org/officeDocument/2006/relationships" r:embed="rId9"/>
            <a:srcRect/>
            <a:stretch>
              <a:fillRect/>
            </a:stretch>
          </xdr:blipFill>
          <xdr:spPr bwMode="auto">
            <a:xfrm>
              <a:off x="6675120" y="2092035"/>
              <a:ext cx="944880" cy="27709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312420</xdr:colOff>
          <xdr:row>11</xdr:row>
          <xdr:rowOff>38100</xdr:rowOff>
        </xdr:from>
        <xdr:to>
          <xdr:col>8</xdr:col>
          <xdr:colOff>96982</xdr:colOff>
          <xdr:row>12</xdr:row>
          <xdr:rowOff>155165</xdr:rowOff>
        </xdr:to>
        <xdr:pic>
          <xdr:nvPicPr>
            <xdr:cNvPr id="55" name="Picture 54">
              <a:extLst>
                <a:ext uri="{FF2B5EF4-FFF2-40B4-BE49-F238E27FC236}">
                  <a16:creationId xmlns:a16="http://schemas.microsoft.com/office/drawing/2014/main" id="{683F6EBF-115C-B2E3-C830-17CDF1774141}"/>
                </a:ext>
              </a:extLst>
            </xdr:cNvPr>
            <xdr:cNvPicPr>
              <a:picLocks noChangeAspect="1" noChangeArrowheads="1"/>
              <a:extLst>
                <a:ext uri="{84589F7E-364E-4C9E-8A38-B11213B215E9}">
                  <a14:cameraTool cellRange="'KPI YOY'!$I$9" spid="_x0000_s10330"/>
                </a:ext>
              </a:extLst>
            </xdr:cNvPicPr>
          </xdr:nvPicPr>
          <xdr:blipFill>
            <a:blip xmlns:r="http://schemas.openxmlformats.org/officeDocument/2006/relationships" r:embed="rId10"/>
            <a:srcRect/>
            <a:stretch>
              <a:fillRect/>
            </a:stretch>
          </xdr:blipFill>
          <xdr:spPr bwMode="auto">
            <a:xfrm>
              <a:off x="3970020" y="2133600"/>
              <a:ext cx="1003762" cy="29994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590550</xdr:colOff>
      <xdr:row>25</xdr:row>
      <xdr:rowOff>1732</xdr:rowOff>
    </xdr:from>
    <xdr:to>
      <xdr:col>21</xdr:col>
      <xdr:colOff>571501</xdr:colOff>
      <xdr:row>38</xdr:row>
      <xdr:rowOff>19050</xdr:rowOff>
    </xdr:to>
    <xdr:sp macro="" textlink="">
      <xdr:nvSpPr>
        <xdr:cNvPr id="60" name="Rectangle: Rounded Corners 59">
          <a:extLst>
            <a:ext uri="{FF2B5EF4-FFF2-40B4-BE49-F238E27FC236}">
              <a16:creationId xmlns:a16="http://schemas.microsoft.com/office/drawing/2014/main" id="{8B94B911-39D6-603E-B643-FBAE59F03B4D}"/>
            </a:ext>
          </a:extLst>
        </xdr:cNvPr>
        <xdr:cNvSpPr/>
      </xdr:nvSpPr>
      <xdr:spPr>
        <a:xfrm>
          <a:off x="9734550" y="4840432"/>
          <a:ext cx="3638551" cy="2493818"/>
        </a:xfrm>
        <a:prstGeom prst="roundRect">
          <a:avLst>
            <a:gd name="adj" fmla="val 6893"/>
          </a:avLst>
        </a:prstGeom>
        <a:gradFill>
          <a:gsLst>
            <a:gs pos="0">
              <a:schemeClr val="tx1">
                <a:lumMod val="75000"/>
                <a:lumOff val="25000"/>
              </a:schemeClr>
            </a:gs>
            <a:gs pos="100000">
              <a:schemeClr val="tx1">
                <a:lumMod val="85000"/>
                <a:lumOff val="15000"/>
                <a:alpha val="9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129886</xdr:colOff>
      <xdr:row>13</xdr:row>
      <xdr:rowOff>20782</xdr:rowOff>
    </xdr:from>
    <xdr:to>
      <xdr:col>21</xdr:col>
      <xdr:colOff>400051</xdr:colOff>
      <xdr:row>24</xdr:row>
      <xdr:rowOff>133350</xdr:rowOff>
    </xdr:to>
    <xdr:grpSp>
      <xdr:nvGrpSpPr>
        <xdr:cNvPr id="68" name="Group 67">
          <a:extLst>
            <a:ext uri="{FF2B5EF4-FFF2-40B4-BE49-F238E27FC236}">
              <a16:creationId xmlns:a16="http://schemas.microsoft.com/office/drawing/2014/main" id="{5DD8033C-CA20-A316-F5E4-4B03DFBAC0ED}"/>
            </a:ext>
          </a:extLst>
        </xdr:cNvPr>
        <xdr:cNvGrpSpPr/>
      </xdr:nvGrpSpPr>
      <xdr:grpSpPr>
        <a:xfrm>
          <a:off x="129886" y="2445327"/>
          <a:ext cx="13071765" cy="2093768"/>
          <a:chOff x="129886" y="2573482"/>
          <a:chExt cx="13071765" cy="2208068"/>
        </a:xfrm>
      </xdr:grpSpPr>
      <xdr:sp macro="" textlink="">
        <xdr:nvSpPr>
          <xdr:cNvPr id="56" name="Rectangle: Rounded Corners 55">
            <a:extLst>
              <a:ext uri="{FF2B5EF4-FFF2-40B4-BE49-F238E27FC236}">
                <a16:creationId xmlns:a16="http://schemas.microsoft.com/office/drawing/2014/main" id="{4CBCFC0E-F4A5-F944-7F30-9097AECD3205}"/>
              </a:ext>
            </a:extLst>
          </xdr:cNvPr>
          <xdr:cNvSpPr/>
        </xdr:nvSpPr>
        <xdr:spPr>
          <a:xfrm>
            <a:off x="129886" y="2635828"/>
            <a:ext cx="5013614" cy="2069522"/>
          </a:xfrm>
          <a:prstGeom prst="roundRect">
            <a:avLst>
              <a:gd name="adj" fmla="val 6893"/>
            </a:avLst>
          </a:prstGeom>
          <a:gradFill>
            <a:gsLst>
              <a:gs pos="0">
                <a:schemeClr val="tx1">
                  <a:lumMod val="75000"/>
                  <a:lumOff val="25000"/>
                </a:schemeClr>
              </a:gs>
              <a:gs pos="100000">
                <a:schemeClr val="tx1">
                  <a:lumMod val="85000"/>
                  <a:lumOff val="15000"/>
                  <a:alpha val="9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7" name="Rectangle: Rounded Corners 56">
            <a:extLst>
              <a:ext uri="{FF2B5EF4-FFF2-40B4-BE49-F238E27FC236}">
                <a16:creationId xmlns:a16="http://schemas.microsoft.com/office/drawing/2014/main" id="{F2AF3353-BDAC-C624-C2D4-591A524582F8}"/>
              </a:ext>
            </a:extLst>
          </xdr:cNvPr>
          <xdr:cNvSpPr/>
        </xdr:nvSpPr>
        <xdr:spPr>
          <a:xfrm>
            <a:off x="5243945" y="2649682"/>
            <a:ext cx="4807527" cy="2131868"/>
          </a:xfrm>
          <a:prstGeom prst="roundRect">
            <a:avLst>
              <a:gd name="adj" fmla="val 6893"/>
            </a:avLst>
          </a:prstGeom>
          <a:gradFill>
            <a:gsLst>
              <a:gs pos="0">
                <a:schemeClr val="tx1">
                  <a:lumMod val="75000"/>
                  <a:lumOff val="25000"/>
                </a:schemeClr>
              </a:gs>
              <a:gs pos="100000">
                <a:schemeClr val="tx1">
                  <a:lumMod val="85000"/>
                  <a:lumOff val="15000"/>
                  <a:alpha val="9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Rectangle: Rounded Corners 57">
            <a:extLst>
              <a:ext uri="{FF2B5EF4-FFF2-40B4-BE49-F238E27FC236}">
                <a16:creationId xmlns:a16="http://schemas.microsoft.com/office/drawing/2014/main" id="{7E528C9C-E9D9-4790-FBB2-8C52D61874E3}"/>
              </a:ext>
            </a:extLst>
          </xdr:cNvPr>
          <xdr:cNvSpPr/>
        </xdr:nvSpPr>
        <xdr:spPr>
          <a:xfrm>
            <a:off x="10077451" y="2573482"/>
            <a:ext cx="3124200" cy="2189018"/>
          </a:xfrm>
          <a:prstGeom prst="roundRect">
            <a:avLst>
              <a:gd name="adj" fmla="val 6893"/>
            </a:avLst>
          </a:prstGeom>
          <a:gradFill>
            <a:gsLst>
              <a:gs pos="0">
                <a:schemeClr val="tx1">
                  <a:lumMod val="75000"/>
                  <a:lumOff val="25000"/>
                </a:schemeClr>
              </a:gs>
              <a:gs pos="100000">
                <a:schemeClr val="tx1">
                  <a:lumMod val="85000"/>
                  <a:lumOff val="15000"/>
                  <a:alpha val="9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2" name="TextBox 61">
            <a:extLst>
              <a:ext uri="{FF2B5EF4-FFF2-40B4-BE49-F238E27FC236}">
                <a16:creationId xmlns:a16="http://schemas.microsoft.com/office/drawing/2014/main" id="{362F3586-0B96-DC8A-8337-5109BA6F3F2E}"/>
              </a:ext>
            </a:extLst>
          </xdr:cNvPr>
          <xdr:cNvSpPr txBox="1"/>
        </xdr:nvSpPr>
        <xdr:spPr>
          <a:xfrm>
            <a:off x="438150" y="2686050"/>
            <a:ext cx="2827564" cy="246500"/>
          </a:xfrm>
          <a:prstGeom prst="rect">
            <a:avLst/>
          </a:prstGeom>
          <a:gradFill>
            <a:gsLst>
              <a:gs pos="0">
                <a:schemeClr val="tx1">
                  <a:lumMod val="75000"/>
                  <a:lumOff val="25000"/>
                </a:schemeClr>
              </a:gs>
              <a:gs pos="100000">
                <a:schemeClr val="tx1">
                  <a:lumMod val="85000"/>
                  <a:lumOff val="15000"/>
                  <a:alpha val="9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1">
                <a:solidFill>
                  <a:schemeClr val="bg1"/>
                </a:solidFill>
              </a:rPr>
              <a:t>SALES</a:t>
            </a:r>
            <a:r>
              <a:rPr lang="en-IN" sz="1200" b="1" i="1" baseline="0">
                <a:solidFill>
                  <a:schemeClr val="bg1"/>
                </a:solidFill>
              </a:rPr>
              <a:t> AND PROFIT ANALAYSIS</a:t>
            </a:r>
            <a:endParaRPr lang="en-IN" sz="1200" b="1" i="1">
              <a:solidFill>
                <a:schemeClr val="bg1"/>
              </a:solidFill>
            </a:endParaRPr>
          </a:p>
        </xdr:txBody>
      </xdr:sp>
      <xdr:sp macro="" textlink="">
        <xdr:nvSpPr>
          <xdr:cNvPr id="63" name="TextBox 62">
            <a:extLst>
              <a:ext uri="{FF2B5EF4-FFF2-40B4-BE49-F238E27FC236}">
                <a16:creationId xmlns:a16="http://schemas.microsoft.com/office/drawing/2014/main" id="{0DB80167-A7A1-6D50-3E38-0E862600EC18}"/>
              </a:ext>
            </a:extLst>
          </xdr:cNvPr>
          <xdr:cNvSpPr txBox="1"/>
        </xdr:nvSpPr>
        <xdr:spPr>
          <a:xfrm>
            <a:off x="5524500" y="2762250"/>
            <a:ext cx="2876550" cy="237434"/>
          </a:xfrm>
          <a:prstGeom prst="rect">
            <a:avLst/>
          </a:prstGeom>
          <a:gradFill>
            <a:gsLst>
              <a:gs pos="0">
                <a:schemeClr val="tx1">
                  <a:lumMod val="75000"/>
                  <a:lumOff val="25000"/>
                </a:schemeClr>
              </a:gs>
              <a:gs pos="100000">
                <a:schemeClr val="tx1">
                  <a:lumMod val="85000"/>
                  <a:lumOff val="15000"/>
                  <a:alpha val="9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1">
                <a:solidFill>
                  <a:schemeClr val="bg1"/>
                </a:solidFill>
              </a:rPr>
              <a:t>CATEGORY</a:t>
            </a:r>
            <a:r>
              <a:rPr lang="en-IN" sz="1200" b="1" i="1" baseline="0">
                <a:solidFill>
                  <a:schemeClr val="bg1"/>
                </a:solidFill>
              </a:rPr>
              <a:t> WISE PROFIT</a:t>
            </a:r>
            <a:endParaRPr lang="en-IN" sz="1200" b="1" i="1">
              <a:solidFill>
                <a:schemeClr val="bg1"/>
              </a:solidFill>
            </a:endParaRPr>
          </a:p>
        </xdr:txBody>
      </xdr:sp>
      <xdr:sp macro="" textlink="">
        <xdr:nvSpPr>
          <xdr:cNvPr id="64" name="TextBox 63">
            <a:extLst>
              <a:ext uri="{FF2B5EF4-FFF2-40B4-BE49-F238E27FC236}">
                <a16:creationId xmlns:a16="http://schemas.microsoft.com/office/drawing/2014/main" id="{B9F21AD6-4CA4-5F05-03F0-D41B0D78AE3E}"/>
              </a:ext>
            </a:extLst>
          </xdr:cNvPr>
          <xdr:cNvSpPr txBox="1"/>
        </xdr:nvSpPr>
        <xdr:spPr>
          <a:xfrm>
            <a:off x="10077449" y="2623448"/>
            <a:ext cx="2920093" cy="219589"/>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1">
                <a:solidFill>
                  <a:schemeClr val="bg1"/>
                </a:solidFill>
              </a:rPr>
              <a:t>CATEGORY WISE</a:t>
            </a:r>
            <a:r>
              <a:rPr lang="en-IN" sz="1200" b="1" i="1" baseline="0">
                <a:solidFill>
                  <a:schemeClr val="bg1"/>
                </a:solidFill>
              </a:rPr>
              <a:t> SALE SHARE %</a:t>
            </a:r>
          </a:p>
        </xdr:txBody>
      </xdr:sp>
    </xdr:grpSp>
    <xdr:clientData/>
  </xdr:twoCellAnchor>
  <xdr:twoCellAnchor>
    <xdr:from>
      <xdr:col>0</xdr:col>
      <xdr:colOff>167986</xdr:colOff>
      <xdr:row>24</xdr:row>
      <xdr:rowOff>114300</xdr:rowOff>
    </xdr:from>
    <xdr:to>
      <xdr:col>20</xdr:col>
      <xdr:colOff>533400</xdr:colOff>
      <xdr:row>38</xdr:row>
      <xdr:rowOff>38100</xdr:rowOff>
    </xdr:to>
    <xdr:grpSp>
      <xdr:nvGrpSpPr>
        <xdr:cNvPr id="69" name="Group 68">
          <a:extLst>
            <a:ext uri="{FF2B5EF4-FFF2-40B4-BE49-F238E27FC236}">
              <a16:creationId xmlns:a16="http://schemas.microsoft.com/office/drawing/2014/main" id="{82CCB8D4-C3DE-7578-0F55-21380A73D3A9}"/>
            </a:ext>
          </a:extLst>
        </xdr:cNvPr>
        <xdr:cNvGrpSpPr/>
      </xdr:nvGrpSpPr>
      <xdr:grpSpPr>
        <a:xfrm>
          <a:off x="167986" y="4520045"/>
          <a:ext cx="12557414" cy="2445328"/>
          <a:chOff x="167986" y="4762500"/>
          <a:chExt cx="12557414" cy="2590800"/>
        </a:xfrm>
      </xdr:grpSpPr>
      <xdr:sp macro="" textlink="">
        <xdr:nvSpPr>
          <xdr:cNvPr id="59" name="Rectangle: Rounded Corners 58">
            <a:extLst>
              <a:ext uri="{FF2B5EF4-FFF2-40B4-BE49-F238E27FC236}">
                <a16:creationId xmlns:a16="http://schemas.microsoft.com/office/drawing/2014/main" id="{1782A193-7722-62C9-A9FC-898CD3317459}"/>
              </a:ext>
            </a:extLst>
          </xdr:cNvPr>
          <xdr:cNvSpPr/>
        </xdr:nvSpPr>
        <xdr:spPr>
          <a:xfrm>
            <a:off x="167986" y="4762500"/>
            <a:ext cx="5166014" cy="2590800"/>
          </a:xfrm>
          <a:prstGeom prst="roundRect">
            <a:avLst>
              <a:gd name="adj" fmla="val 6893"/>
            </a:avLst>
          </a:prstGeom>
          <a:gradFill>
            <a:gsLst>
              <a:gs pos="0">
                <a:schemeClr val="tx1">
                  <a:lumMod val="75000"/>
                  <a:lumOff val="25000"/>
                </a:schemeClr>
              </a:gs>
              <a:gs pos="100000">
                <a:schemeClr val="tx1">
                  <a:lumMod val="85000"/>
                  <a:lumOff val="15000"/>
                  <a:alpha val="9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1" name="Rectangle: Rounded Corners 60">
            <a:extLst>
              <a:ext uri="{FF2B5EF4-FFF2-40B4-BE49-F238E27FC236}">
                <a16:creationId xmlns:a16="http://schemas.microsoft.com/office/drawing/2014/main" id="{C39CD040-9842-9601-182A-A07A7DF0F2F4}"/>
              </a:ext>
            </a:extLst>
          </xdr:cNvPr>
          <xdr:cNvSpPr/>
        </xdr:nvSpPr>
        <xdr:spPr>
          <a:xfrm>
            <a:off x="5562599" y="4859482"/>
            <a:ext cx="4095751" cy="2436668"/>
          </a:xfrm>
          <a:prstGeom prst="roundRect">
            <a:avLst>
              <a:gd name="adj" fmla="val 6893"/>
            </a:avLst>
          </a:prstGeom>
          <a:gradFill>
            <a:gsLst>
              <a:gs pos="0">
                <a:schemeClr val="tx1">
                  <a:lumMod val="75000"/>
                  <a:lumOff val="25000"/>
                </a:schemeClr>
              </a:gs>
              <a:gs pos="100000">
                <a:schemeClr val="tx1">
                  <a:lumMod val="85000"/>
                  <a:lumOff val="15000"/>
                  <a:alpha val="9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5" name="TextBox 64">
            <a:extLst>
              <a:ext uri="{FF2B5EF4-FFF2-40B4-BE49-F238E27FC236}">
                <a16:creationId xmlns:a16="http://schemas.microsoft.com/office/drawing/2014/main" id="{0A29F0D1-AE3C-60A0-71C2-4B796C018B79}"/>
              </a:ext>
            </a:extLst>
          </xdr:cNvPr>
          <xdr:cNvSpPr txBox="1"/>
        </xdr:nvSpPr>
        <xdr:spPr>
          <a:xfrm>
            <a:off x="419099" y="4781550"/>
            <a:ext cx="2955471" cy="244516"/>
          </a:xfrm>
          <a:prstGeom prst="rect">
            <a:avLst/>
          </a:prstGeom>
          <a:gradFill>
            <a:gsLst>
              <a:gs pos="0">
                <a:schemeClr val="tx1">
                  <a:lumMod val="75000"/>
                  <a:lumOff val="25000"/>
                </a:schemeClr>
              </a:gs>
              <a:gs pos="100000">
                <a:schemeClr val="tx1">
                  <a:lumMod val="85000"/>
                  <a:lumOff val="15000"/>
                  <a:alpha val="9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1">
                <a:solidFill>
                  <a:schemeClr val="bg1"/>
                </a:solidFill>
              </a:rPr>
              <a:t>SALES</a:t>
            </a:r>
            <a:r>
              <a:rPr lang="en-IN" sz="1200" b="1" i="1" baseline="0">
                <a:solidFill>
                  <a:schemeClr val="bg1"/>
                </a:solidFill>
              </a:rPr>
              <a:t> BY STATE</a:t>
            </a:r>
            <a:endParaRPr lang="en-IN" sz="1200" b="1" i="1">
              <a:solidFill>
                <a:schemeClr val="bg1"/>
              </a:solidFill>
            </a:endParaRPr>
          </a:p>
        </xdr:txBody>
      </xdr:sp>
      <xdr:sp macro="" textlink="">
        <xdr:nvSpPr>
          <xdr:cNvPr id="66" name="TextBox 65">
            <a:extLst>
              <a:ext uri="{FF2B5EF4-FFF2-40B4-BE49-F238E27FC236}">
                <a16:creationId xmlns:a16="http://schemas.microsoft.com/office/drawing/2014/main" id="{19599A2B-7CFF-5561-9D02-C97EDA86D4BD}"/>
              </a:ext>
            </a:extLst>
          </xdr:cNvPr>
          <xdr:cNvSpPr txBox="1"/>
        </xdr:nvSpPr>
        <xdr:spPr>
          <a:xfrm>
            <a:off x="9848850" y="4914900"/>
            <a:ext cx="2876550" cy="419100"/>
          </a:xfrm>
          <a:prstGeom prst="rect">
            <a:avLst/>
          </a:prstGeom>
          <a:gradFill>
            <a:gsLst>
              <a:gs pos="0">
                <a:schemeClr val="tx1">
                  <a:lumMod val="75000"/>
                  <a:lumOff val="25000"/>
                </a:schemeClr>
              </a:gs>
              <a:gs pos="100000">
                <a:schemeClr val="tx1">
                  <a:lumMod val="85000"/>
                  <a:lumOff val="15000"/>
                  <a:alpha val="9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solidFill>
                  <a:schemeClr val="bg1"/>
                </a:solidFill>
              </a:rPr>
              <a:t>FILTERS</a:t>
            </a:r>
          </a:p>
        </xdr:txBody>
      </xdr:sp>
      <xdr:sp macro="" textlink="">
        <xdr:nvSpPr>
          <xdr:cNvPr id="67" name="TextBox 66">
            <a:extLst>
              <a:ext uri="{FF2B5EF4-FFF2-40B4-BE49-F238E27FC236}">
                <a16:creationId xmlns:a16="http://schemas.microsoft.com/office/drawing/2014/main" id="{06C398CB-70F1-2572-BEB2-DADDED95706B}"/>
              </a:ext>
            </a:extLst>
          </xdr:cNvPr>
          <xdr:cNvSpPr txBox="1"/>
        </xdr:nvSpPr>
        <xdr:spPr>
          <a:xfrm>
            <a:off x="5734050" y="4933950"/>
            <a:ext cx="2876550" cy="237920"/>
          </a:xfrm>
          <a:prstGeom prst="rect">
            <a:avLst/>
          </a:prstGeom>
          <a:gradFill>
            <a:gsLst>
              <a:gs pos="0">
                <a:schemeClr val="tx1">
                  <a:lumMod val="75000"/>
                  <a:lumOff val="25000"/>
                </a:schemeClr>
              </a:gs>
              <a:gs pos="100000">
                <a:schemeClr val="tx1">
                  <a:lumMod val="85000"/>
                  <a:lumOff val="15000"/>
                  <a:alpha val="9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1">
                <a:solidFill>
                  <a:schemeClr val="bg1"/>
                </a:solidFill>
              </a:rPr>
              <a:t>TOP</a:t>
            </a:r>
            <a:r>
              <a:rPr lang="en-IN" sz="1200" b="1" i="1" baseline="0">
                <a:solidFill>
                  <a:schemeClr val="bg1"/>
                </a:solidFill>
              </a:rPr>
              <a:t> 10 SUB-CATEGORIES</a:t>
            </a:r>
            <a:endParaRPr lang="en-IN" sz="1200" b="1" i="1">
              <a:solidFill>
                <a:schemeClr val="bg1"/>
              </a:solidFill>
            </a:endParaRPr>
          </a:p>
        </xdr:txBody>
      </xdr:sp>
    </xdr:grpSp>
    <xdr:clientData/>
  </xdr:twoCellAnchor>
  <xdr:twoCellAnchor>
    <xdr:from>
      <xdr:col>0</xdr:col>
      <xdr:colOff>266700</xdr:colOff>
      <xdr:row>15</xdr:row>
      <xdr:rowOff>10886</xdr:rowOff>
    </xdr:from>
    <xdr:to>
      <xdr:col>7</xdr:col>
      <xdr:colOff>590550</xdr:colOff>
      <xdr:row>24</xdr:row>
      <xdr:rowOff>43543</xdr:rowOff>
    </xdr:to>
    <xdr:graphicFrame macro="">
      <xdr:nvGraphicFramePr>
        <xdr:cNvPr id="70" name="Chart 69">
          <a:extLst>
            <a:ext uri="{FF2B5EF4-FFF2-40B4-BE49-F238E27FC236}">
              <a16:creationId xmlns:a16="http://schemas.microsoft.com/office/drawing/2014/main" id="{A709944E-D8DD-4612-AC7E-7D4F0E5C3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597972</xdr:colOff>
      <xdr:row>15</xdr:row>
      <xdr:rowOff>76200</xdr:rowOff>
    </xdr:from>
    <xdr:to>
      <xdr:col>16</xdr:col>
      <xdr:colOff>185057</xdr:colOff>
      <xdr:row>24</xdr:row>
      <xdr:rowOff>119744</xdr:rowOff>
    </xdr:to>
    <mc:AlternateContent xmlns:mc="http://schemas.openxmlformats.org/markup-compatibility/2006">
      <mc:Choice xmlns:cx1="http://schemas.microsoft.com/office/drawing/2015/9/8/chartex" Requires="cx1">
        <xdr:graphicFrame macro="">
          <xdr:nvGraphicFramePr>
            <xdr:cNvPr id="71" name="Chart 70">
              <a:extLst>
                <a:ext uri="{FF2B5EF4-FFF2-40B4-BE49-F238E27FC236}">
                  <a16:creationId xmlns:a16="http://schemas.microsoft.com/office/drawing/2014/main" id="{6B2466B8-F36D-4D4A-A928-DD91138079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474772" y="2939143"/>
              <a:ext cx="4463885" cy="17090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358486</xdr:colOff>
      <xdr:row>14</xdr:row>
      <xdr:rowOff>108857</xdr:rowOff>
    </xdr:from>
    <xdr:to>
      <xdr:col>21</xdr:col>
      <xdr:colOff>478971</xdr:colOff>
      <xdr:row>24</xdr:row>
      <xdr:rowOff>76201</xdr:rowOff>
    </xdr:to>
    <xdr:graphicFrame macro="">
      <xdr:nvGraphicFramePr>
        <xdr:cNvPr id="72" name="Chart 71">
          <a:extLst>
            <a:ext uri="{FF2B5EF4-FFF2-40B4-BE49-F238E27FC236}">
              <a16:creationId xmlns:a16="http://schemas.microsoft.com/office/drawing/2014/main" id="{B5C7BD37-C67D-46B9-8506-D9708BEAE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167987</xdr:colOff>
      <xdr:row>26</xdr:row>
      <xdr:rowOff>32658</xdr:rowOff>
    </xdr:from>
    <xdr:to>
      <xdr:col>8</xdr:col>
      <xdr:colOff>391887</xdr:colOff>
      <xdr:row>38</xdr:row>
      <xdr:rowOff>43543</xdr:rowOff>
    </xdr:to>
    <mc:AlternateContent xmlns:mc="http://schemas.openxmlformats.org/markup-compatibility/2006">
      <mc:Choice xmlns:cx4="http://schemas.microsoft.com/office/drawing/2016/5/10/chartex" Requires="cx4">
        <xdr:graphicFrame macro="">
          <xdr:nvGraphicFramePr>
            <xdr:cNvPr id="73" name="Chart 72">
              <a:extLst>
                <a:ext uri="{FF2B5EF4-FFF2-40B4-BE49-F238E27FC236}">
                  <a16:creationId xmlns:a16="http://schemas.microsoft.com/office/drawing/2014/main" id="{1C8925E2-1CCD-4BB2-AB33-E8DB58DD30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67987" y="4931229"/>
              <a:ext cx="5100700" cy="22315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603414</xdr:colOff>
      <xdr:row>26</xdr:row>
      <xdr:rowOff>130629</xdr:rowOff>
    </xdr:from>
    <xdr:to>
      <xdr:col>15</xdr:col>
      <xdr:colOff>391885</xdr:colOff>
      <xdr:row>37</xdr:row>
      <xdr:rowOff>59872</xdr:rowOff>
    </xdr:to>
    <xdr:graphicFrame macro="">
      <xdr:nvGraphicFramePr>
        <xdr:cNvPr id="74" name="Chart 73">
          <a:extLst>
            <a:ext uri="{FF2B5EF4-FFF2-40B4-BE49-F238E27FC236}">
              <a16:creationId xmlns:a16="http://schemas.microsoft.com/office/drawing/2014/main" id="{4C517F43-F9DF-44EA-ACBE-77F5A0B58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69272</xdr:colOff>
      <xdr:row>28</xdr:row>
      <xdr:rowOff>55418</xdr:rowOff>
    </xdr:from>
    <xdr:to>
      <xdr:col>18</xdr:col>
      <xdr:colOff>55417</xdr:colOff>
      <xdr:row>37</xdr:row>
      <xdr:rowOff>41562</xdr:rowOff>
    </xdr:to>
    <mc:AlternateContent xmlns:mc="http://schemas.openxmlformats.org/markup-compatibility/2006">
      <mc:Choice xmlns:a14="http://schemas.microsoft.com/office/drawing/2010/main" Requires="a14">
        <xdr:graphicFrame macro="">
          <xdr:nvGraphicFramePr>
            <xdr:cNvPr id="76" name="Year 1">
              <a:extLst>
                <a:ext uri="{FF2B5EF4-FFF2-40B4-BE49-F238E27FC236}">
                  <a16:creationId xmlns:a16="http://schemas.microsoft.com/office/drawing/2014/main" id="{9C588B45-2E02-4035-8229-BBD7B040D2B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822872" y="5181600"/>
              <a:ext cx="1205345" cy="1607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561456</xdr:colOff>
      <xdr:row>28</xdr:row>
      <xdr:rowOff>14200</xdr:rowOff>
    </xdr:from>
    <xdr:to>
      <xdr:col>21</xdr:col>
      <xdr:colOff>554182</xdr:colOff>
      <xdr:row>37</xdr:row>
      <xdr:rowOff>83127</xdr:rowOff>
    </xdr:to>
    <mc:AlternateContent xmlns:mc="http://schemas.openxmlformats.org/markup-compatibility/2006">
      <mc:Choice xmlns:a14="http://schemas.microsoft.com/office/drawing/2010/main" Requires="a14">
        <xdr:graphicFrame macro="">
          <xdr:nvGraphicFramePr>
            <xdr:cNvPr id="77" name="Segment 1">
              <a:extLst>
                <a:ext uri="{FF2B5EF4-FFF2-40B4-BE49-F238E27FC236}">
                  <a16:creationId xmlns:a16="http://schemas.microsoft.com/office/drawing/2014/main" id="{1981CD5F-CEA5-49DE-B194-9A2604F6B622}"/>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2143856" y="5140382"/>
              <a:ext cx="1211926" cy="1689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43987</xdr:colOff>
      <xdr:row>28</xdr:row>
      <xdr:rowOff>41563</xdr:rowOff>
    </xdr:from>
    <xdr:to>
      <xdr:col>19</xdr:col>
      <xdr:colOff>540327</xdr:colOff>
      <xdr:row>37</xdr:row>
      <xdr:rowOff>55417</xdr:rowOff>
    </xdr:to>
    <mc:AlternateContent xmlns:mc="http://schemas.openxmlformats.org/markup-compatibility/2006">
      <mc:Choice xmlns:a14="http://schemas.microsoft.com/office/drawing/2010/main" Requires="a14">
        <xdr:graphicFrame macro="">
          <xdr:nvGraphicFramePr>
            <xdr:cNvPr id="78" name="Region 1">
              <a:extLst>
                <a:ext uri="{FF2B5EF4-FFF2-40B4-BE49-F238E27FC236}">
                  <a16:creationId xmlns:a16="http://schemas.microsoft.com/office/drawing/2014/main" id="{40207CB5-2FCE-463A-B291-03B0C3DFF27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016787" y="5167745"/>
              <a:ext cx="1105940" cy="1634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383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1910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sh Sharma" refreshedDate="46187.554817129632" createdVersion="8" refreshedVersion="8" minRefreshableVersion="3" recordCount="9994" xr:uid="{A037BDCA-101E-4001-965E-D71B45C313FF}">
  <cacheSource type="worksheet">
    <worksheetSource name="Table_1"/>
  </cacheSource>
  <cacheFields count="27">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 /Sales" databaseField="0"/>
    <cacheField name="Profit margi" numFmtId="0" formula="Profit /Sales" databaseField="0"/>
  </cacheFields>
  <extLst>
    <ext xmlns:x14="http://schemas.microsoft.com/office/spreadsheetml/2009/9/main" uri="{725AE2AE-9491-48be-B2B4-4EB974FC3084}">
      <x14:pivotCacheDefinition pivotCacheId="364060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D1525A-6366-4D66-B552-F6956C714928}"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6" firstHeaderRow="0" firstDataRow="1" firstDataCol="1"/>
  <pivotFields count="27">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4">
    <format dxfId="435">
      <pivotArea outline="0" collapsedLevelsAreSubtotals="1" fieldPosition="0"/>
    </format>
    <format dxfId="434">
      <pivotArea dataOnly="0" labelOnly="1" outline="0" fieldPosition="0">
        <references count="1">
          <reference field="4294967294" count="2">
            <x v="0"/>
            <x v="1"/>
          </reference>
        </references>
      </pivotArea>
    </format>
    <format dxfId="433">
      <pivotArea collapsedLevelsAreSubtotals="1" fieldPosition="0">
        <references count="1">
          <reference field="22" count="1">
            <x v="1"/>
          </reference>
        </references>
      </pivotArea>
    </format>
    <format dxfId="432">
      <pivotArea collapsedLevelsAreSubtotals="1" fieldPosition="0">
        <references count="1">
          <reference field="22" count="1">
            <x v="2"/>
          </reference>
        </references>
      </pivotArea>
    </format>
    <format dxfId="431">
      <pivotArea collapsedLevelsAreSubtotals="1" fieldPosition="0">
        <references count="1">
          <reference field="22" count="1">
            <x v="3"/>
          </reference>
        </references>
      </pivotArea>
    </format>
    <format dxfId="430">
      <pivotArea collapsedLevelsAreSubtotals="1" fieldPosition="0">
        <references count="1">
          <reference field="22" count="1">
            <x v="4"/>
          </reference>
        </references>
      </pivotArea>
    </format>
    <format dxfId="429">
      <pivotArea collapsedLevelsAreSubtotals="1" fieldPosition="0">
        <references count="1">
          <reference field="22" count="1">
            <x v="5"/>
          </reference>
        </references>
      </pivotArea>
    </format>
    <format dxfId="428">
      <pivotArea collapsedLevelsAreSubtotals="1" fieldPosition="0">
        <references count="1">
          <reference field="22" count="1">
            <x v="6"/>
          </reference>
        </references>
      </pivotArea>
    </format>
    <format dxfId="427">
      <pivotArea collapsedLevelsAreSubtotals="1" fieldPosition="0">
        <references count="1">
          <reference field="22" count="1">
            <x v="7"/>
          </reference>
        </references>
      </pivotArea>
    </format>
    <format dxfId="426">
      <pivotArea collapsedLevelsAreSubtotals="1" fieldPosition="0">
        <references count="1">
          <reference field="22" count="1">
            <x v="8"/>
          </reference>
        </references>
      </pivotArea>
    </format>
    <format dxfId="425">
      <pivotArea collapsedLevelsAreSubtotals="1" fieldPosition="0">
        <references count="1">
          <reference field="22" count="1">
            <x v="9"/>
          </reference>
        </references>
      </pivotArea>
    </format>
    <format dxfId="424">
      <pivotArea collapsedLevelsAreSubtotals="1" fieldPosition="0">
        <references count="1">
          <reference field="22" count="1">
            <x v="10"/>
          </reference>
        </references>
      </pivotArea>
    </format>
    <format dxfId="423">
      <pivotArea collapsedLevelsAreSubtotals="1" fieldPosition="0">
        <references count="1">
          <reference field="22" count="1">
            <x v="11"/>
          </reference>
        </references>
      </pivotArea>
    </format>
    <format dxfId="422">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D55EF2-3A7D-4896-AFD4-6543B3F0A59B}"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7">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C0DA46-A529-4E6C-9924-6A8F1F5E582F}"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7">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5" count="1" selected="0">
            <x v="0"/>
          </reference>
        </references>
      </pivotArea>
    </chartFormat>
    <chartFormat chart="6" format="7">
      <pivotArea type="data" outline="0" fieldPosition="0">
        <references count="2">
          <reference field="4294967294" count="1" selected="0">
            <x v="0"/>
          </reference>
          <reference field="15" count="1" selected="0">
            <x v="1"/>
          </reference>
        </references>
      </pivotArea>
    </chartFormat>
    <chartFormat chart="6" format="8">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AD073A-5E2D-4D97-872E-70ED3AA2F566}"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7">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AC4857-1862-43FF-A958-3556B1EE2016}" name="PivotTable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7">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16"/>
  </rowFields>
  <rowItems count="6">
    <i>
      <x v="13"/>
    </i>
    <i>
      <x/>
    </i>
    <i>
      <x v="2"/>
    </i>
    <i>
      <x v="11"/>
    </i>
    <i>
      <x v="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E2714D-F8D2-41E6-93E1-FE078FBE4365}" name="PivotTable1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N3:O16" firstHeaderRow="1" firstDataRow="1" firstDataCol="1"/>
  <pivotFields count="27">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6" baseField="0" baseItem="0"/>
  </dataFields>
  <chartFormats count="2">
    <chartFormat chart="5"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AA6821-FCA6-4D57-8F17-B691718C597A}" name="PivotTable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K3:L16" firstHeaderRow="1" firstDataRow="1" firstDataCol="1"/>
  <pivotFields count="27">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B38138-96F7-42EE-853B-E7852128F3E9}" name="PivotTable8"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3:I16" firstHeaderRow="1" firstDataRow="1" firstDataCol="1"/>
  <pivotFields count="27">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AC88CC-5F88-455A-BCF6-D9CFE2FE0CBC}" name="PivotTable7"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3:F16" firstHeaderRow="1" firstDataRow="1" firstDataCol="1"/>
  <pivotFields count="27">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81C96B-56F3-4BEB-9EB0-22C7ABCBE7B9}" name="PivotTable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27">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F06AC48-D9FD-4287-889B-8A45D71C4635}" name="PivotTable13" cacheId="3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7">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Sum of Profit margin" fld="25" baseField="0" baseItem="0"/>
    <dataField name="Count of Order ID" fld="1"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B41E62E-EEEB-4052-B026-B836A9DFA31A}" sourceName="Year">
  <pivotTables>
    <pivotTable tabId="4" name="PivotTable2"/>
    <pivotTable tabId="3" name="PivotTable1"/>
    <pivotTable tabId="8" name="PivotTable12"/>
    <pivotTable tabId="8" name="PivotTable6"/>
    <pivotTable tabId="8" name="PivotTable7"/>
    <pivotTable tabId="8" name="PivotTable8"/>
    <pivotTable tabId="8" name="PivotTable9"/>
    <pivotTable tabId="9" name="PivotTable13"/>
    <pivotTable tabId="6" name="PivotTable4"/>
    <pivotTable tabId="5" name="PivotTable3"/>
    <pivotTable tabId="7" name="PivotTable5"/>
  </pivotTables>
  <data>
    <tabular pivotCacheId="36406018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51EB71B-4E29-43F9-A50B-7BF45585A65D}" sourceName="Segment">
  <pivotTables>
    <pivotTable tabId="4" name="PivotTable2"/>
    <pivotTable tabId="3" name="PivotTable1"/>
    <pivotTable tabId="8" name="PivotTable12"/>
    <pivotTable tabId="8" name="PivotTable6"/>
    <pivotTable tabId="8" name="PivotTable7"/>
    <pivotTable tabId="8" name="PivotTable8"/>
    <pivotTable tabId="8" name="PivotTable9"/>
    <pivotTable tabId="9" name="PivotTable13"/>
    <pivotTable tabId="6" name="PivotTable4"/>
    <pivotTable tabId="5" name="PivotTable3"/>
    <pivotTable tabId="7" name="PivotTable5"/>
  </pivotTables>
  <data>
    <tabular pivotCacheId="36406018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58F6D9-EADF-4E8B-BF62-F369AD616972}" sourceName="Region">
  <pivotTables>
    <pivotTable tabId="4" name="PivotTable2"/>
    <pivotTable tabId="3" name="PivotTable1"/>
    <pivotTable tabId="8" name="PivotTable12"/>
    <pivotTable tabId="8" name="PivotTable6"/>
    <pivotTable tabId="8" name="PivotTable7"/>
    <pivotTable tabId="8" name="PivotTable8"/>
    <pivotTable tabId="8" name="PivotTable9"/>
    <pivotTable tabId="9" name="PivotTable13"/>
    <pivotTable tabId="6" name="PivotTable4"/>
    <pivotTable tabId="5" name="PivotTable3"/>
    <pivotTable tabId="7" name="PivotTable5"/>
  </pivotTables>
  <data>
    <tabular pivotCacheId="36406018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377C458-9746-479B-8556-8D73C207ABA8}" cache="Slicer_Year" caption="Year" rowHeight="234950"/>
  <slicer name="Segment" xr10:uid="{F1575090-5825-4F6E-8E74-8C95D55988E7}" cache="Slicer_Segment" caption="Segment" rowHeight="234950"/>
  <slicer name="Region" xr10:uid="{0175E775-3D68-4D3D-B61A-17D77ACA85D7}"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9310C96-EAEE-4DE6-B90A-55189BA9C5CD}" cache="Slicer_Year" caption="Year" style="AB" rowHeight="234950"/>
  <slicer name="Segment 1" xr10:uid="{D772121B-624D-4D0C-AE4C-22650FB8ED1F}" cache="Slicer_Segment" caption="Segment" style="AB" rowHeight="234950"/>
  <slicer name="Region 1" xr10:uid="{446660E6-6DD9-451B-92B4-24B7F2552099}"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8.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DB12B-3091-4C54-9966-7F45909893B0}">
  <dimension ref="A3:C16"/>
  <sheetViews>
    <sheetView workbookViewId="0">
      <selection activeCell="B4" sqref="B4"/>
    </sheetView>
  </sheetViews>
  <sheetFormatPr defaultRowHeight="14.4" x14ac:dyDescent="0.3"/>
  <cols>
    <col min="1" max="1" width="12.44140625" bestFit="1" customWidth="1"/>
    <col min="2" max="2" width="11.5546875" bestFit="1" customWidth="1"/>
    <col min="3" max="3" width="11.6640625" bestFit="1" customWidth="1"/>
  </cols>
  <sheetData>
    <row r="3" spans="1:3" x14ac:dyDescent="0.3">
      <c r="A3" s="6" t="s">
        <v>10933</v>
      </c>
      <c r="B3" s="15" t="s">
        <v>10947</v>
      </c>
      <c r="C3" s="16" t="s">
        <v>10948</v>
      </c>
    </row>
    <row r="4" spans="1:3" x14ac:dyDescent="0.3">
      <c r="A4" s="8" t="s">
        <v>10935</v>
      </c>
      <c r="B4" s="19">
        <v>95365.937600000019</v>
      </c>
      <c r="C4" s="20">
        <v>9199.2699999999986</v>
      </c>
    </row>
    <row r="5" spans="1:3" x14ac:dyDescent="0.3">
      <c r="A5" s="8" t="s">
        <v>10936</v>
      </c>
      <c r="B5" s="19">
        <v>60172.649400000024</v>
      </c>
      <c r="C5" s="20">
        <v>10288.898699999991</v>
      </c>
    </row>
    <row r="6" spans="1:3" x14ac:dyDescent="0.3">
      <c r="A6" s="8" t="s">
        <v>10937</v>
      </c>
      <c r="B6" s="19">
        <v>199252.98399999991</v>
      </c>
      <c r="C6" s="20">
        <v>26806.573700000015</v>
      </c>
    </row>
    <row r="7" spans="1:3" x14ac:dyDescent="0.3">
      <c r="A7" s="8" t="s">
        <v>10938</v>
      </c>
      <c r="B7" s="19">
        <v>141851.5674</v>
      </c>
      <c r="C7" s="20">
        <v>13437.806799999998</v>
      </c>
    </row>
    <row r="8" spans="1:3" x14ac:dyDescent="0.3">
      <c r="A8" s="8" t="s">
        <v>10939</v>
      </c>
      <c r="B8" s="19">
        <v>156122.28669999994</v>
      </c>
      <c r="C8" s="20">
        <v>22308.51279999999</v>
      </c>
    </row>
    <row r="9" spans="1:3" x14ac:dyDescent="0.3">
      <c r="A9" s="8" t="s">
        <v>10940</v>
      </c>
      <c r="B9" s="19">
        <v>147082.61130000011</v>
      </c>
      <c r="C9" s="20">
        <v>20899.334500000012</v>
      </c>
    </row>
    <row r="10" spans="1:3" x14ac:dyDescent="0.3">
      <c r="A10" s="8" t="s">
        <v>10941</v>
      </c>
      <c r="B10" s="19">
        <v>149580.83800000031</v>
      </c>
      <c r="C10" s="20">
        <v>13535.38299999998</v>
      </c>
    </row>
    <row r="11" spans="1:3" x14ac:dyDescent="0.3">
      <c r="A11" s="8" t="s">
        <v>10942</v>
      </c>
      <c r="B11" s="19">
        <v>159589.45099999988</v>
      </c>
      <c r="C11" s="20">
        <v>21896.715399999972</v>
      </c>
    </row>
    <row r="12" spans="1:3" x14ac:dyDescent="0.3">
      <c r="A12" s="8" t="s">
        <v>10943</v>
      </c>
      <c r="B12" s="19">
        <v>309770.09970000025</v>
      </c>
      <c r="C12" s="20">
        <v>37293.192500000034</v>
      </c>
    </row>
    <row r="13" spans="1:3" x14ac:dyDescent="0.3">
      <c r="A13" s="8" t="s">
        <v>10944</v>
      </c>
      <c r="B13" s="19">
        <v>197115.20170000009</v>
      </c>
      <c r="C13" s="20">
        <v>31469.663800000035</v>
      </c>
    </row>
    <row r="14" spans="1:3" x14ac:dyDescent="0.3">
      <c r="A14" s="8" t="s">
        <v>10945</v>
      </c>
      <c r="B14" s="19">
        <v>349120.07400000008</v>
      </c>
      <c r="C14" s="20">
        <v>35825.536599999927</v>
      </c>
    </row>
    <row r="15" spans="1:3" x14ac:dyDescent="0.3">
      <c r="A15" s="8" t="s">
        <v>10946</v>
      </c>
      <c r="B15" s="19">
        <v>332177.15950000001</v>
      </c>
      <c r="C15" s="20">
        <v>43436.13390000003</v>
      </c>
    </row>
    <row r="16" spans="1:3" x14ac:dyDescent="0.3">
      <c r="A16" s="10" t="s">
        <v>10934</v>
      </c>
      <c r="B16" s="17">
        <v>2297200.8603000008</v>
      </c>
      <c r="C16" s="18">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129B8-352B-42FC-B595-87AE6E2C6372}">
  <dimension ref="A3:E7"/>
  <sheetViews>
    <sheetView workbookViewId="0">
      <selection activeCell="N7" sqref="N7"/>
    </sheetView>
  </sheetViews>
  <sheetFormatPr defaultRowHeight="14.4" x14ac:dyDescent="0.3"/>
  <cols>
    <col min="1" max="1" width="13.109375" bestFit="1" customWidth="1"/>
    <col min="2" max="2" width="12" bestFit="1" customWidth="1"/>
  </cols>
  <sheetData>
    <row r="3" spans="1:5" x14ac:dyDescent="0.3">
      <c r="A3" s="6" t="s">
        <v>10933</v>
      </c>
      <c r="B3" s="7" t="s">
        <v>10948</v>
      </c>
      <c r="D3" s="23" t="s">
        <v>15</v>
      </c>
      <c r="E3" s="24" t="s">
        <v>21</v>
      </c>
    </row>
    <row r="4" spans="1:5" x14ac:dyDescent="0.3">
      <c r="A4" s="8" t="s">
        <v>71</v>
      </c>
      <c r="B4" s="9">
        <v>145454.9480999998</v>
      </c>
      <c r="D4" t="str">
        <f>A4</f>
        <v>Technology</v>
      </c>
      <c r="E4" s="25">
        <f>GETPIVOTDATA("Profit",$A$3,"Category",A4)</f>
        <v>145454.9480999998</v>
      </c>
    </row>
    <row r="5" spans="1:5" x14ac:dyDescent="0.3">
      <c r="A5" s="21" t="s">
        <v>46</v>
      </c>
      <c r="B5" s="22">
        <v>122490.8008000001</v>
      </c>
      <c r="D5" t="str">
        <f t="shared" ref="D5:D7" si="0">A5</f>
        <v>Office Supplies</v>
      </c>
      <c r="E5" s="25">
        <f t="shared" ref="E5:E6" si="1">GETPIVOTDATA("Profit",$A$3,"Category",A5)</f>
        <v>122490.8008000001</v>
      </c>
    </row>
    <row r="6" spans="1:5" x14ac:dyDescent="0.3">
      <c r="A6" s="21" t="s">
        <v>32</v>
      </c>
      <c r="B6" s="22">
        <v>18451.272799999992</v>
      </c>
      <c r="D6" t="str">
        <f t="shared" si="0"/>
        <v>Furniture</v>
      </c>
      <c r="E6" s="25">
        <f t="shared" si="1"/>
        <v>18451.272799999992</v>
      </c>
    </row>
    <row r="7" spans="1:5" x14ac:dyDescent="0.3">
      <c r="A7" s="10" t="s">
        <v>10934</v>
      </c>
      <c r="B7" s="11">
        <v>286397.02169999992</v>
      </c>
      <c r="D7" t="str">
        <f t="shared" si="0"/>
        <v>Grand Total</v>
      </c>
      <c r="E7" s="25">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7018D-6490-4DAD-8B57-3847294D76D2}">
  <dimension ref="A3:B7"/>
  <sheetViews>
    <sheetView workbookViewId="0">
      <selection activeCell="I10" sqref="I10"/>
    </sheetView>
  </sheetViews>
  <sheetFormatPr defaultRowHeight="14.4" x14ac:dyDescent="0.3"/>
  <cols>
    <col min="1" max="1" width="13.109375" bestFit="1" customWidth="1"/>
    <col min="2" max="2" width="11.21875" bestFit="1" customWidth="1"/>
  </cols>
  <sheetData>
    <row r="3" spans="1:2" x14ac:dyDescent="0.3">
      <c r="A3" s="6" t="s">
        <v>10933</v>
      </c>
      <c r="B3" s="7" t="s">
        <v>10947</v>
      </c>
    </row>
    <row r="4" spans="1:2" x14ac:dyDescent="0.3">
      <c r="A4" s="8" t="s">
        <v>32</v>
      </c>
      <c r="B4" s="26">
        <v>0.32300170530281774</v>
      </c>
    </row>
    <row r="5" spans="1:2" x14ac:dyDescent="0.3">
      <c r="A5" s="21" t="s">
        <v>46</v>
      </c>
      <c r="B5" s="27">
        <v>0.31301008302169103</v>
      </c>
    </row>
    <row r="6" spans="1:2" x14ac:dyDescent="0.3">
      <c r="A6" s="21" t="s">
        <v>71</v>
      </c>
      <c r="B6" s="27">
        <v>0.36398821167549117</v>
      </c>
    </row>
    <row r="7" spans="1:2" x14ac:dyDescent="0.3">
      <c r="A7" s="10" t="s">
        <v>10934</v>
      </c>
      <c r="B7" s="28">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26DD8-D897-4241-9DAC-91695620BD9C}">
  <dimension ref="A3:E53"/>
  <sheetViews>
    <sheetView workbookViewId="0">
      <selection activeCell="K23" sqref="K23"/>
    </sheetView>
  </sheetViews>
  <sheetFormatPr defaultRowHeight="14.4" x14ac:dyDescent="0.3"/>
  <cols>
    <col min="1" max="1" width="17.33203125" bestFit="1" customWidth="1"/>
    <col min="2" max="2" width="12" bestFit="1" customWidth="1"/>
  </cols>
  <sheetData>
    <row r="3" spans="1:5" x14ac:dyDescent="0.3">
      <c r="A3" s="6" t="s">
        <v>10933</v>
      </c>
      <c r="B3" s="7" t="s">
        <v>10947</v>
      </c>
      <c r="D3" s="23" t="s">
        <v>10949</v>
      </c>
      <c r="E3" s="24" t="s">
        <v>18</v>
      </c>
    </row>
    <row r="4" spans="1:5" x14ac:dyDescent="0.3">
      <c r="A4" s="8" t="s">
        <v>358</v>
      </c>
      <c r="B4" s="9">
        <v>19510.639999999992</v>
      </c>
      <c r="D4" t="str">
        <f>A4</f>
        <v>Alabama</v>
      </c>
      <c r="E4" s="25">
        <f>GETPIVOTDATA("Sales",$A$3,"State",A4)</f>
        <v>19510.639999999992</v>
      </c>
    </row>
    <row r="5" spans="1:5" x14ac:dyDescent="0.3">
      <c r="A5" s="21" t="s">
        <v>310</v>
      </c>
      <c r="B5" s="22">
        <v>35282.000999999997</v>
      </c>
      <c r="D5" t="str">
        <f t="shared" ref="D5:D53" si="0">A5</f>
        <v>Arizona</v>
      </c>
      <c r="E5" s="25">
        <f t="shared" ref="E5:E53" si="1">GETPIVOTDATA("Sales",$A$3,"State",A5)</f>
        <v>35282.000999999997</v>
      </c>
    </row>
    <row r="6" spans="1:5" x14ac:dyDescent="0.3">
      <c r="A6" s="21" t="s">
        <v>1707</v>
      </c>
      <c r="B6" s="22">
        <v>11678.129999999997</v>
      </c>
      <c r="D6" t="str">
        <f t="shared" si="0"/>
        <v>Arkansas</v>
      </c>
      <c r="E6" s="25">
        <f t="shared" si="1"/>
        <v>11678.129999999997</v>
      </c>
    </row>
    <row r="7" spans="1:5" x14ac:dyDescent="0.3">
      <c r="A7" s="21" t="s">
        <v>43</v>
      </c>
      <c r="B7" s="22">
        <v>457687.63150000101</v>
      </c>
      <c r="D7" t="str">
        <f t="shared" si="0"/>
        <v>California</v>
      </c>
      <c r="E7" s="25">
        <f t="shared" si="1"/>
        <v>457687.63150000101</v>
      </c>
    </row>
    <row r="8" spans="1:5" x14ac:dyDescent="0.3">
      <c r="A8" s="21" t="s">
        <v>457</v>
      </c>
      <c r="B8" s="22">
        <v>32108.117999999995</v>
      </c>
      <c r="D8" t="str">
        <f t="shared" si="0"/>
        <v>Colorado</v>
      </c>
      <c r="E8" s="25">
        <f t="shared" si="1"/>
        <v>32108.117999999995</v>
      </c>
    </row>
    <row r="9" spans="1:5" x14ac:dyDescent="0.3">
      <c r="A9" s="21" t="s">
        <v>747</v>
      </c>
      <c r="B9" s="22">
        <v>13384.356999999996</v>
      </c>
      <c r="D9" t="str">
        <f t="shared" si="0"/>
        <v>Connecticut</v>
      </c>
      <c r="E9" s="25">
        <f t="shared" si="1"/>
        <v>13384.356999999996</v>
      </c>
    </row>
    <row r="10" spans="1:5" x14ac:dyDescent="0.3">
      <c r="A10" s="21" t="s">
        <v>245</v>
      </c>
      <c r="B10" s="22">
        <v>27451.068999999992</v>
      </c>
      <c r="D10" t="str">
        <f t="shared" si="0"/>
        <v>Delaware</v>
      </c>
      <c r="E10" s="25">
        <f t="shared" si="1"/>
        <v>27451.068999999992</v>
      </c>
    </row>
    <row r="11" spans="1:5" x14ac:dyDescent="0.3">
      <c r="A11" s="21" t="s">
        <v>3034</v>
      </c>
      <c r="B11" s="22">
        <v>2865.0199999999995</v>
      </c>
      <c r="D11" t="str">
        <f t="shared" si="0"/>
        <v>District of Columbia</v>
      </c>
      <c r="E11" s="25">
        <f t="shared" si="1"/>
        <v>2865.0199999999995</v>
      </c>
    </row>
    <row r="12" spans="1:5" x14ac:dyDescent="0.3">
      <c r="A12" s="21" t="s">
        <v>54</v>
      </c>
      <c r="B12" s="22">
        <v>89473.707999999999</v>
      </c>
      <c r="D12" t="str">
        <f t="shared" si="0"/>
        <v>Florida</v>
      </c>
      <c r="E12" s="25">
        <f t="shared" si="1"/>
        <v>89473.707999999999</v>
      </c>
    </row>
    <row r="13" spans="1:5" x14ac:dyDescent="0.3">
      <c r="A13" s="21" t="s">
        <v>1272</v>
      </c>
      <c r="B13" s="22">
        <v>49095.840000000004</v>
      </c>
      <c r="D13" t="str">
        <f t="shared" si="0"/>
        <v>Georgia</v>
      </c>
      <c r="E13" s="25">
        <f t="shared" si="1"/>
        <v>49095.840000000004</v>
      </c>
    </row>
    <row r="14" spans="1:5" x14ac:dyDescent="0.3">
      <c r="A14" s="21" t="s">
        <v>6260</v>
      </c>
      <c r="B14" s="22">
        <v>4382.4860000000017</v>
      </c>
      <c r="D14" t="str">
        <f t="shared" si="0"/>
        <v>Idaho</v>
      </c>
      <c r="E14" s="25">
        <f t="shared" si="1"/>
        <v>4382.4860000000017</v>
      </c>
    </row>
    <row r="15" spans="1:5" x14ac:dyDescent="0.3">
      <c r="A15" s="21" t="s">
        <v>211</v>
      </c>
      <c r="B15" s="22">
        <v>80166.10099999985</v>
      </c>
      <c r="D15" t="str">
        <f t="shared" si="0"/>
        <v>Illinois</v>
      </c>
      <c r="E15" s="25">
        <f t="shared" si="1"/>
        <v>80166.10099999985</v>
      </c>
    </row>
    <row r="16" spans="1:5" x14ac:dyDescent="0.3">
      <c r="A16" s="21" t="s">
        <v>254</v>
      </c>
      <c r="B16" s="22">
        <v>53555.360000000001</v>
      </c>
      <c r="D16" t="str">
        <f t="shared" si="0"/>
        <v>Indiana</v>
      </c>
      <c r="E16" s="25">
        <f t="shared" si="1"/>
        <v>53555.360000000001</v>
      </c>
    </row>
    <row r="17" spans="1:5" x14ac:dyDescent="0.3">
      <c r="A17" s="21" t="s">
        <v>489</v>
      </c>
      <c r="B17" s="22">
        <v>4579.7599999999993</v>
      </c>
      <c r="D17" t="str">
        <f t="shared" si="0"/>
        <v>Iowa</v>
      </c>
      <c r="E17" s="25">
        <f t="shared" si="1"/>
        <v>4579.7599999999993</v>
      </c>
    </row>
    <row r="18" spans="1:5" x14ac:dyDescent="0.3">
      <c r="A18" s="21" t="s">
        <v>4530</v>
      </c>
      <c r="B18" s="22">
        <v>2914.31</v>
      </c>
      <c r="D18" t="str">
        <f t="shared" si="0"/>
        <v>Kansas</v>
      </c>
      <c r="E18" s="25">
        <f t="shared" si="1"/>
        <v>2914.31</v>
      </c>
    </row>
    <row r="19" spans="1:5" x14ac:dyDescent="0.3">
      <c r="A19" s="21" t="s">
        <v>29</v>
      </c>
      <c r="B19" s="22">
        <v>36591.749999999971</v>
      </c>
      <c r="D19" t="str">
        <f t="shared" si="0"/>
        <v>Kentucky</v>
      </c>
      <c r="E19" s="25">
        <f t="shared" si="1"/>
        <v>36591.749999999971</v>
      </c>
    </row>
    <row r="20" spans="1:5" x14ac:dyDescent="0.3">
      <c r="A20" s="21" t="s">
        <v>736</v>
      </c>
      <c r="B20" s="22">
        <v>9217.0299999999988</v>
      </c>
      <c r="D20" t="str">
        <f t="shared" si="0"/>
        <v>Louisiana</v>
      </c>
      <c r="E20" s="25">
        <f t="shared" si="1"/>
        <v>9217.0299999999988</v>
      </c>
    </row>
    <row r="21" spans="1:5" x14ac:dyDescent="0.3">
      <c r="A21" s="21" t="s">
        <v>5235</v>
      </c>
      <c r="B21" s="22">
        <v>1270.53</v>
      </c>
      <c r="D21" t="str">
        <f t="shared" si="0"/>
        <v>Maine</v>
      </c>
      <c r="E21" s="25">
        <f t="shared" si="1"/>
        <v>1270.53</v>
      </c>
    </row>
    <row r="22" spans="1:5" x14ac:dyDescent="0.3">
      <c r="A22" s="21" t="s">
        <v>2735</v>
      </c>
      <c r="B22" s="22">
        <v>23705.523000000005</v>
      </c>
      <c r="D22" t="str">
        <f t="shared" si="0"/>
        <v>Maryland</v>
      </c>
      <c r="E22" s="25">
        <f t="shared" si="1"/>
        <v>23705.523000000005</v>
      </c>
    </row>
    <row r="23" spans="1:5" x14ac:dyDescent="0.3">
      <c r="A23" s="21" t="s">
        <v>1245</v>
      </c>
      <c r="B23" s="22">
        <v>28634.43399999999</v>
      </c>
      <c r="D23" t="str">
        <f t="shared" si="0"/>
        <v>Massachusetts</v>
      </c>
      <c r="E23" s="25">
        <f t="shared" si="1"/>
        <v>28634.43399999999</v>
      </c>
    </row>
    <row r="24" spans="1:5" x14ac:dyDescent="0.3">
      <c r="A24" s="21" t="s">
        <v>238</v>
      </c>
      <c r="B24" s="22">
        <v>76269.614000000016</v>
      </c>
      <c r="D24" t="str">
        <f t="shared" si="0"/>
        <v>Michigan</v>
      </c>
      <c r="E24" s="25">
        <f t="shared" si="1"/>
        <v>76269.614000000016</v>
      </c>
    </row>
    <row r="25" spans="1:5" x14ac:dyDescent="0.3">
      <c r="A25" s="21" t="s">
        <v>229</v>
      </c>
      <c r="B25" s="22">
        <v>29863.149999999994</v>
      </c>
      <c r="D25" t="str">
        <f t="shared" si="0"/>
        <v>Minnesota</v>
      </c>
      <c r="E25" s="25">
        <f t="shared" si="1"/>
        <v>29863.149999999994</v>
      </c>
    </row>
    <row r="26" spans="1:5" x14ac:dyDescent="0.3">
      <c r="A26" s="21" t="s">
        <v>1487</v>
      </c>
      <c r="B26" s="22">
        <v>10771.34</v>
      </c>
      <c r="D26" t="str">
        <f t="shared" si="0"/>
        <v>Mississippi</v>
      </c>
      <c r="E26" s="25">
        <f t="shared" si="1"/>
        <v>10771.34</v>
      </c>
    </row>
    <row r="27" spans="1:5" x14ac:dyDescent="0.3">
      <c r="A27" s="21" t="s">
        <v>596</v>
      </c>
      <c r="B27" s="22">
        <v>22205.149999999998</v>
      </c>
      <c r="D27" t="str">
        <f t="shared" si="0"/>
        <v>Missouri</v>
      </c>
      <c r="E27" s="25">
        <f t="shared" si="1"/>
        <v>22205.149999999998</v>
      </c>
    </row>
    <row r="28" spans="1:5" x14ac:dyDescent="0.3">
      <c r="A28" s="21" t="s">
        <v>1762</v>
      </c>
      <c r="B28" s="22">
        <v>5589.3519999999971</v>
      </c>
      <c r="D28" t="str">
        <f t="shared" si="0"/>
        <v>Montana</v>
      </c>
      <c r="E28" s="25">
        <f t="shared" si="1"/>
        <v>5589.3519999999971</v>
      </c>
    </row>
    <row r="29" spans="1:5" x14ac:dyDescent="0.3">
      <c r="A29" s="21" t="s">
        <v>138</v>
      </c>
      <c r="B29" s="22">
        <v>7464.9299999999985</v>
      </c>
      <c r="D29" t="str">
        <f t="shared" si="0"/>
        <v>Nebraska</v>
      </c>
      <c r="E29" s="25">
        <f t="shared" si="1"/>
        <v>7464.9299999999985</v>
      </c>
    </row>
    <row r="30" spans="1:5" x14ac:dyDescent="0.3">
      <c r="A30" s="21" t="s">
        <v>1392</v>
      </c>
      <c r="B30" s="22">
        <v>16729.101999999999</v>
      </c>
      <c r="D30" t="str">
        <f t="shared" si="0"/>
        <v>Nevada</v>
      </c>
      <c r="E30" s="25">
        <f t="shared" si="1"/>
        <v>16729.101999999999</v>
      </c>
    </row>
    <row r="31" spans="1:5" x14ac:dyDescent="0.3">
      <c r="A31" s="21" t="s">
        <v>2694</v>
      </c>
      <c r="B31" s="22">
        <v>7292.5239999999994</v>
      </c>
      <c r="D31" t="str">
        <f t="shared" si="0"/>
        <v>New Hampshire</v>
      </c>
      <c r="E31" s="25">
        <f t="shared" si="1"/>
        <v>7292.5239999999994</v>
      </c>
    </row>
    <row r="32" spans="1:5" x14ac:dyDescent="0.3">
      <c r="A32" s="21" t="s">
        <v>788</v>
      </c>
      <c r="B32" s="22">
        <v>35764.312000000013</v>
      </c>
      <c r="D32" t="str">
        <f t="shared" si="0"/>
        <v>New Jersey</v>
      </c>
      <c r="E32" s="25">
        <f t="shared" si="1"/>
        <v>35764.312000000013</v>
      </c>
    </row>
    <row r="33" spans="1:5" x14ac:dyDescent="0.3">
      <c r="A33" s="21" t="s">
        <v>668</v>
      </c>
      <c r="B33" s="22">
        <v>4783.5220000000008</v>
      </c>
      <c r="D33" t="str">
        <f t="shared" si="0"/>
        <v>New Mexico</v>
      </c>
      <c r="E33" s="25">
        <f t="shared" si="1"/>
        <v>4783.5220000000008</v>
      </c>
    </row>
    <row r="34" spans="1:5" x14ac:dyDescent="0.3">
      <c r="A34" s="21" t="s">
        <v>267</v>
      </c>
      <c r="B34" s="22">
        <v>310876.27099999978</v>
      </c>
      <c r="D34" t="str">
        <f t="shared" si="0"/>
        <v>New York</v>
      </c>
      <c r="E34" s="25">
        <f t="shared" si="1"/>
        <v>310876.27099999978</v>
      </c>
    </row>
    <row r="35" spans="1:5" x14ac:dyDescent="0.3">
      <c r="A35" s="21" t="s">
        <v>88</v>
      </c>
      <c r="B35" s="22">
        <v>55603.163999999968</v>
      </c>
      <c r="D35" t="str">
        <f t="shared" si="0"/>
        <v>North Carolina</v>
      </c>
      <c r="E35" s="25">
        <f t="shared" si="1"/>
        <v>55603.163999999968</v>
      </c>
    </row>
    <row r="36" spans="1:5" x14ac:dyDescent="0.3">
      <c r="A36" s="21" t="s">
        <v>7449</v>
      </c>
      <c r="B36" s="22">
        <v>919.91</v>
      </c>
      <c r="D36" t="str">
        <f t="shared" si="0"/>
        <v>North Dakota</v>
      </c>
      <c r="E36" s="25">
        <f t="shared" si="1"/>
        <v>919.91</v>
      </c>
    </row>
    <row r="37" spans="1:5" x14ac:dyDescent="0.3">
      <c r="A37" s="21" t="s">
        <v>498</v>
      </c>
      <c r="B37" s="22">
        <v>78258.135999999926</v>
      </c>
      <c r="D37" t="str">
        <f t="shared" si="0"/>
        <v>Ohio</v>
      </c>
      <c r="E37" s="25">
        <f t="shared" si="1"/>
        <v>78258.135999999926</v>
      </c>
    </row>
    <row r="38" spans="1:5" x14ac:dyDescent="0.3">
      <c r="A38" s="21" t="s">
        <v>649</v>
      </c>
      <c r="B38" s="22">
        <v>19683.390000000003</v>
      </c>
      <c r="D38" t="str">
        <f t="shared" si="0"/>
        <v>Oklahoma</v>
      </c>
      <c r="E38" s="25">
        <f t="shared" si="1"/>
        <v>19683.390000000003</v>
      </c>
    </row>
    <row r="39" spans="1:5" x14ac:dyDescent="0.3">
      <c r="A39" s="21" t="s">
        <v>420</v>
      </c>
      <c r="B39" s="22">
        <v>17431.149999999991</v>
      </c>
      <c r="D39" t="str">
        <f t="shared" si="0"/>
        <v>Oregon</v>
      </c>
      <c r="E39" s="25">
        <f t="shared" si="1"/>
        <v>17431.149999999991</v>
      </c>
    </row>
    <row r="40" spans="1:5" x14ac:dyDescent="0.3">
      <c r="A40" s="21" t="s">
        <v>147</v>
      </c>
      <c r="B40" s="22">
        <v>116511.91400000003</v>
      </c>
      <c r="D40" t="str">
        <f t="shared" si="0"/>
        <v>Pennsylvania</v>
      </c>
      <c r="E40" s="25">
        <f t="shared" si="1"/>
        <v>116511.91400000003</v>
      </c>
    </row>
    <row r="41" spans="1:5" x14ac:dyDescent="0.3">
      <c r="A41" s="21" t="s">
        <v>1399</v>
      </c>
      <c r="B41" s="22">
        <v>22627.955999999995</v>
      </c>
      <c r="D41" t="str">
        <f t="shared" si="0"/>
        <v>Rhode Island</v>
      </c>
      <c r="E41" s="25">
        <f t="shared" si="1"/>
        <v>22627.955999999995</v>
      </c>
    </row>
    <row r="42" spans="1:5" x14ac:dyDescent="0.3">
      <c r="A42" s="21" t="s">
        <v>383</v>
      </c>
      <c r="B42" s="22">
        <v>8481.7099999999991</v>
      </c>
      <c r="D42" t="str">
        <f t="shared" si="0"/>
        <v>South Carolina</v>
      </c>
      <c r="E42" s="25">
        <f t="shared" si="1"/>
        <v>8481.7099999999991</v>
      </c>
    </row>
    <row r="43" spans="1:5" x14ac:dyDescent="0.3">
      <c r="A43" s="21" t="s">
        <v>5326</v>
      </c>
      <c r="B43" s="22">
        <v>1315.5600000000002</v>
      </c>
      <c r="D43" t="str">
        <f t="shared" si="0"/>
        <v>South Dakota</v>
      </c>
      <c r="E43" s="25">
        <f t="shared" si="1"/>
        <v>1315.5600000000002</v>
      </c>
    </row>
    <row r="44" spans="1:5" x14ac:dyDescent="0.3">
      <c r="A44" s="21" t="s">
        <v>335</v>
      </c>
      <c r="B44" s="22">
        <v>30661.872999999981</v>
      </c>
      <c r="D44" t="str">
        <f t="shared" si="0"/>
        <v>Tennessee</v>
      </c>
      <c r="E44" s="25">
        <f t="shared" si="1"/>
        <v>30661.872999999981</v>
      </c>
    </row>
    <row r="45" spans="1:5" x14ac:dyDescent="0.3">
      <c r="A45" s="21" t="s">
        <v>104</v>
      </c>
      <c r="B45" s="22">
        <v>170188.04580000002</v>
      </c>
      <c r="D45" t="str">
        <f t="shared" si="0"/>
        <v>Texas</v>
      </c>
      <c r="E45" s="25">
        <f t="shared" si="1"/>
        <v>170188.04580000002</v>
      </c>
    </row>
    <row r="46" spans="1:5" x14ac:dyDescent="0.3">
      <c r="A46" s="21" t="s">
        <v>121</v>
      </c>
      <c r="B46" s="22">
        <v>11220.055999999999</v>
      </c>
      <c r="D46" t="str">
        <f t="shared" si="0"/>
        <v>Utah</v>
      </c>
      <c r="E46" s="25">
        <f t="shared" si="1"/>
        <v>11220.055999999999</v>
      </c>
    </row>
    <row r="47" spans="1:5" x14ac:dyDescent="0.3">
      <c r="A47" s="21" t="s">
        <v>5203</v>
      </c>
      <c r="B47" s="22">
        <v>8929.369999999999</v>
      </c>
      <c r="D47" t="str">
        <f t="shared" si="0"/>
        <v>Vermont</v>
      </c>
      <c r="E47" s="25">
        <f t="shared" si="1"/>
        <v>8929.369999999999</v>
      </c>
    </row>
    <row r="48" spans="1:5" x14ac:dyDescent="0.3">
      <c r="A48" s="21" t="s">
        <v>319</v>
      </c>
      <c r="B48" s="22">
        <v>70636.719999999987</v>
      </c>
      <c r="D48" t="str">
        <f t="shared" si="0"/>
        <v>Virginia</v>
      </c>
      <c r="E48" s="25">
        <f t="shared" si="1"/>
        <v>70636.719999999987</v>
      </c>
    </row>
    <row r="49" spans="1:5" x14ac:dyDescent="0.3">
      <c r="A49" s="21" t="s">
        <v>96</v>
      </c>
      <c r="B49" s="22">
        <v>138641.26999999993</v>
      </c>
      <c r="D49" t="str">
        <f t="shared" si="0"/>
        <v>Washington</v>
      </c>
      <c r="E49" s="25">
        <f t="shared" si="1"/>
        <v>138641.26999999993</v>
      </c>
    </row>
    <row r="50" spans="1:5" x14ac:dyDescent="0.3">
      <c r="A50" s="21" t="s">
        <v>9726</v>
      </c>
      <c r="B50" s="22">
        <v>1209.8240000000001</v>
      </c>
      <c r="D50" t="str">
        <f t="shared" si="0"/>
        <v>West Virginia</v>
      </c>
      <c r="E50" s="25">
        <f t="shared" si="1"/>
        <v>1209.8240000000001</v>
      </c>
    </row>
    <row r="51" spans="1:5" x14ac:dyDescent="0.3">
      <c r="A51" s="21" t="s">
        <v>114</v>
      </c>
      <c r="B51" s="22">
        <v>32114.610000000019</v>
      </c>
      <c r="D51" t="str">
        <f t="shared" si="0"/>
        <v>Wisconsin</v>
      </c>
      <c r="E51" s="25">
        <f t="shared" si="1"/>
        <v>32114.610000000019</v>
      </c>
    </row>
    <row r="52" spans="1:5" x14ac:dyDescent="0.3">
      <c r="A52" s="21" t="s">
        <v>8542</v>
      </c>
      <c r="B52" s="22">
        <v>1603.1360000000002</v>
      </c>
      <c r="D52" t="str">
        <f t="shared" si="0"/>
        <v>Wyoming</v>
      </c>
      <c r="E52" s="25">
        <f t="shared" si="1"/>
        <v>1603.1360000000002</v>
      </c>
    </row>
    <row r="53" spans="1:5" x14ac:dyDescent="0.3">
      <c r="A53" s="10" t="s">
        <v>10934</v>
      </c>
      <c r="B53" s="11">
        <v>2297200.8603000003</v>
      </c>
      <c r="D53" t="str">
        <f t="shared" si="0"/>
        <v>Grand Total</v>
      </c>
      <c r="E53" s="25" t="e">
        <f t="shared" si="1"/>
        <v>#REF!</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33093-F493-44A4-8851-4441D8A90C0C}">
  <dimension ref="A3:B9"/>
  <sheetViews>
    <sheetView workbookViewId="0">
      <selection activeCell="D6" sqref="D6"/>
    </sheetView>
  </sheetViews>
  <sheetFormatPr defaultRowHeight="14.4" x14ac:dyDescent="0.3"/>
  <cols>
    <col min="1" max="1" width="12.44140625" bestFit="1" customWidth="1"/>
    <col min="2" max="2" width="11.21875" bestFit="1" customWidth="1"/>
  </cols>
  <sheetData>
    <row r="3" spans="1:2" x14ac:dyDescent="0.3">
      <c r="A3" s="6" t="s">
        <v>10933</v>
      </c>
      <c r="B3" s="7" t="s">
        <v>10947</v>
      </c>
    </row>
    <row r="4" spans="1:2" x14ac:dyDescent="0.3">
      <c r="A4" s="8" t="s">
        <v>75</v>
      </c>
      <c r="B4" s="9">
        <v>203412.73300000009</v>
      </c>
    </row>
    <row r="5" spans="1:2" x14ac:dyDescent="0.3">
      <c r="A5" s="21" t="s">
        <v>56</v>
      </c>
      <c r="B5" s="22">
        <v>206965.53200000009</v>
      </c>
    </row>
    <row r="6" spans="1:2" x14ac:dyDescent="0.3">
      <c r="A6" s="21" t="s">
        <v>59</v>
      </c>
      <c r="B6" s="22">
        <v>223843.60800000012</v>
      </c>
    </row>
    <row r="7" spans="1:2" x14ac:dyDescent="0.3">
      <c r="A7" s="21" t="s">
        <v>36</v>
      </c>
      <c r="B7" s="22">
        <v>328449.1030000007</v>
      </c>
    </row>
    <row r="8" spans="1:2" x14ac:dyDescent="0.3">
      <c r="A8" s="21" t="s">
        <v>72</v>
      </c>
      <c r="B8" s="22">
        <v>330007.05400000012</v>
      </c>
    </row>
    <row r="9" spans="1:2" x14ac:dyDescent="0.3">
      <c r="A9" s="10" t="s">
        <v>10934</v>
      </c>
      <c r="B9" s="11">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E65EF-7846-4466-80A6-E6FBEFEA5D3E}">
  <dimension ref="A3:O18"/>
  <sheetViews>
    <sheetView zoomScale="55" zoomScaleNormal="55" workbookViewId="0">
      <selection activeCell="P30" sqref="P30"/>
    </sheetView>
  </sheetViews>
  <sheetFormatPr defaultRowHeight="14.4" x14ac:dyDescent="0.3"/>
  <cols>
    <col min="1" max="1" width="16.109375" bestFit="1" customWidth="1"/>
    <col min="2" max="2" width="14.6640625" bestFit="1" customWidth="1"/>
    <col min="3" max="3" width="1.77734375" customWidth="1"/>
    <col min="4" max="4" width="1.44140625" customWidth="1"/>
    <col min="5" max="5" width="16.109375" bestFit="1" customWidth="1"/>
    <col min="6" max="6" width="14.6640625" bestFit="1" customWidth="1"/>
    <col min="7" max="7" width="2.33203125" customWidth="1"/>
    <col min="8" max="8" width="16.109375" bestFit="1" customWidth="1"/>
    <col min="9" max="9" width="16.21875" bestFit="1" customWidth="1"/>
    <col min="10" max="10" width="1.44140625" customWidth="1"/>
    <col min="11" max="11" width="16.109375" bestFit="1" customWidth="1"/>
    <col min="12" max="12" width="17.33203125" bestFit="1" customWidth="1"/>
    <col min="13" max="13" width="1.5546875" customWidth="1"/>
    <col min="14" max="14" width="16.109375" bestFit="1" customWidth="1"/>
    <col min="15" max="15" width="19.88671875" bestFit="1" customWidth="1"/>
  </cols>
  <sheetData>
    <row r="3" spans="1:15" x14ac:dyDescent="0.3">
      <c r="A3" s="6" t="s">
        <v>10933</v>
      </c>
      <c r="B3" s="7" t="s">
        <v>10947</v>
      </c>
      <c r="E3" s="6" t="s">
        <v>10933</v>
      </c>
      <c r="F3" s="7" t="s">
        <v>10948</v>
      </c>
      <c r="H3" s="6" t="s">
        <v>10933</v>
      </c>
      <c r="I3" s="7" t="s">
        <v>10950</v>
      </c>
      <c r="K3" s="6" t="s">
        <v>10933</v>
      </c>
      <c r="L3" s="7" t="s">
        <v>10951</v>
      </c>
      <c r="N3" s="6" t="s">
        <v>10933</v>
      </c>
      <c r="O3" s="7" t="s">
        <v>10952</v>
      </c>
    </row>
    <row r="4" spans="1:15" x14ac:dyDescent="0.3">
      <c r="A4" s="8" t="s">
        <v>10935</v>
      </c>
      <c r="B4" s="9">
        <v>95365.937600000019</v>
      </c>
      <c r="E4" s="8" t="s">
        <v>10935</v>
      </c>
      <c r="F4" s="9">
        <v>9199.2699999999986</v>
      </c>
      <c r="H4" s="8" t="s">
        <v>10935</v>
      </c>
      <c r="I4" s="9">
        <v>1500</v>
      </c>
      <c r="K4" s="8" t="s">
        <v>10935</v>
      </c>
      <c r="L4" s="9">
        <v>387</v>
      </c>
      <c r="N4" s="8" t="s">
        <v>10935</v>
      </c>
      <c r="O4" s="9">
        <v>9.6462848596792869E-2</v>
      </c>
    </row>
    <row r="5" spans="1:15" x14ac:dyDescent="0.3">
      <c r="A5" s="21" t="s">
        <v>10936</v>
      </c>
      <c r="B5" s="22">
        <v>60172.649400000024</v>
      </c>
      <c r="E5" s="21" t="s">
        <v>10936</v>
      </c>
      <c r="F5" s="22">
        <v>10288.898699999991</v>
      </c>
      <c r="H5" s="21" t="s">
        <v>10936</v>
      </c>
      <c r="I5" s="22">
        <v>1068</v>
      </c>
      <c r="K5" s="21" t="s">
        <v>10936</v>
      </c>
      <c r="L5" s="22">
        <v>301</v>
      </c>
      <c r="N5" s="21" t="s">
        <v>10936</v>
      </c>
      <c r="O5" s="22">
        <v>0.17098962406664425</v>
      </c>
    </row>
    <row r="6" spans="1:15" x14ac:dyDescent="0.3">
      <c r="A6" s="21" t="s">
        <v>10937</v>
      </c>
      <c r="B6" s="22">
        <v>199252.98399999991</v>
      </c>
      <c r="E6" s="21" t="s">
        <v>10937</v>
      </c>
      <c r="F6" s="22">
        <v>26806.573700000015</v>
      </c>
      <c r="H6" s="21" t="s">
        <v>10937</v>
      </c>
      <c r="I6" s="22">
        <v>2491</v>
      </c>
      <c r="K6" s="21" t="s">
        <v>10937</v>
      </c>
      <c r="L6" s="22">
        <v>680</v>
      </c>
      <c r="N6" s="21" t="s">
        <v>10937</v>
      </c>
      <c r="O6" s="22">
        <v>0.13453536886554246</v>
      </c>
    </row>
    <row r="7" spans="1:15" x14ac:dyDescent="0.3">
      <c r="A7" s="21" t="s">
        <v>10938</v>
      </c>
      <c r="B7" s="22">
        <v>141851.5674</v>
      </c>
      <c r="E7" s="21" t="s">
        <v>10938</v>
      </c>
      <c r="F7" s="22">
        <v>13437.806799999998</v>
      </c>
      <c r="H7" s="21" t="s">
        <v>10938</v>
      </c>
      <c r="I7" s="22">
        <v>2441</v>
      </c>
      <c r="K7" s="21" t="s">
        <v>10938</v>
      </c>
      <c r="L7" s="22">
        <v>663</v>
      </c>
      <c r="N7" s="21" t="s">
        <v>10938</v>
      </c>
      <c r="O7" s="22">
        <v>9.4731465053942004E-2</v>
      </c>
    </row>
    <row r="8" spans="1:15" x14ac:dyDescent="0.3">
      <c r="A8" s="21" t="s">
        <v>10939</v>
      </c>
      <c r="B8" s="22">
        <v>156122.28669999994</v>
      </c>
      <c r="E8" s="21" t="s">
        <v>10939</v>
      </c>
      <c r="F8" s="22">
        <v>22308.51279999999</v>
      </c>
      <c r="H8" s="21" t="s">
        <v>10939</v>
      </c>
      <c r="I8" s="22">
        <v>2850</v>
      </c>
      <c r="K8" s="21" t="s">
        <v>10939</v>
      </c>
      <c r="L8" s="22">
        <v>750</v>
      </c>
      <c r="N8" s="21" t="s">
        <v>10939</v>
      </c>
      <c r="O8" s="22">
        <v>0.14289127626517142</v>
      </c>
    </row>
    <row r="9" spans="1:15" x14ac:dyDescent="0.3">
      <c r="A9" s="21" t="s">
        <v>10940</v>
      </c>
      <c r="B9" s="22">
        <v>147082.61130000011</v>
      </c>
      <c r="E9" s="21" t="s">
        <v>10940</v>
      </c>
      <c r="F9" s="22">
        <v>20899.334500000012</v>
      </c>
      <c r="H9" s="21" t="s">
        <v>10940</v>
      </c>
      <c r="I9" s="22">
        <v>2644</v>
      </c>
      <c r="K9" s="21" t="s">
        <v>10940</v>
      </c>
      <c r="L9" s="22">
        <v>709</v>
      </c>
      <c r="N9" s="21" t="s">
        <v>10940</v>
      </c>
      <c r="O9" s="22">
        <v>0.1420924901678027</v>
      </c>
    </row>
    <row r="10" spans="1:15" x14ac:dyDescent="0.3">
      <c r="A10" s="21" t="s">
        <v>10941</v>
      </c>
      <c r="B10" s="22">
        <v>149580.83800000031</v>
      </c>
      <c r="E10" s="21" t="s">
        <v>10941</v>
      </c>
      <c r="F10" s="22">
        <v>13535.38299999998</v>
      </c>
      <c r="H10" s="21" t="s">
        <v>10941</v>
      </c>
      <c r="I10" s="22">
        <v>2705</v>
      </c>
      <c r="K10" s="21" t="s">
        <v>10941</v>
      </c>
      <c r="L10" s="22">
        <v>708</v>
      </c>
      <c r="N10" s="21" t="s">
        <v>10941</v>
      </c>
      <c r="O10" s="22">
        <v>9.0488749635163512E-2</v>
      </c>
    </row>
    <row r="11" spans="1:15" x14ac:dyDescent="0.3">
      <c r="A11" s="21" t="s">
        <v>10942</v>
      </c>
      <c r="B11" s="22">
        <v>159589.45099999988</v>
      </c>
      <c r="E11" s="21" t="s">
        <v>10942</v>
      </c>
      <c r="F11" s="22">
        <v>21896.715399999972</v>
      </c>
      <c r="H11" s="21" t="s">
        <v>10942</v>
      </c>
      <c r="I11" s="22">
        <v>2796</v>
      </c>
      <c r="K11" s="21" t="s">
        <v>10942</v>
      </c>
      <c r="L11" s="22">
        <v>710</v>
      </c>
      <c r="N11" s="21" t="s">
        <v>10942</v>
      </c>
      <c r="O11" s="22">
        <v>0.13720653378273723</v>
      </c>
    </row>
    <row r="12" spans="1:15" x14ac:dyDescent="0.3">
      <c r="A12" s="21" t="s">
        <v>10943</v>
      </c>
      <c r="B12" s="22">
        <v>309770.09970000025</v>
      </c>
      <c r="E12" s="21" t="s">
        <v>10943</v>
      </c>
      <c r="F12" s="22">
        <v>37293.192500000034</v>
      </c>
      <c r="H12" s="21" t="s">
        <v>10943</v>
      </c>
      <c r="I12" s="22">
        <v>5073</v>
      </c>
      <c r="K12" s="21" t="s">
        <v>10943</v>
      </c>
      <c r="L12" s="22">
        <v>1386</v>
      </c>
      <c r="N12" s="21" t="s">
        <v>10943</v>
      </c>
      <c r="O12" s="22">
        <v>0.12038990379031732</v>
      </c>
    </row>
    <row r="13" spans="1:15" x14ac:dyDescent="0.3">
      <c r="A13" s="21" t="s">
        <v>10944</v>
      </c>
      <c r="B13" s="22">
        <v>197115.20170000009</v>
      </c>
      <c r="E13" s="21" t="s">
        <v>10944</v>
      </c>
      <c r="F13" s="22">
        <v>31469.663800000035</v>
      </c>
      <c r="H13" s="21" t="s">
        <v>10944</v>
      </c>
      <c r="I13" s="22">
        <v>3095</v>
      </c>
      <c r="K13" s="21" t="s">
        <v>10944</v>
      </c>
      <c r="L13" s="22">
        <v>817</v>
      </c>
      <c r="N13" s="21" t="s">
        <v>10944</v>
      </c>
      <c r="O13" s="22">
        <v>0.15965112547684351</v>
      </c>
    </row>
    <row r="14" spans="1:15" x14ac:dyDescent="0.3">
      <c r="A14" s="21" t="s">
        <v>10945</v>
      </c>
      <c r="B14" s="22">
        <v>349120.07400000008</v>
      </c>
      <c r="E14" s="21" t="s">
        <v>10945</v>
      </c>
      <c r="F14" s="22">
        <v>35825.536599999927</v>
      </c>
      <c r="H14" s="21" t="s">
        <v>10945</v>
      </c>
      <c r="I14" s="22">
        <v>5741</v>
      </c>
      <c r="K14" s="21" t="s">
        <v>10945</v>
      </c>
      <c r="L14" s="22">
        <v>1462</v>
      </c>
      <c r="N14" s="21" t="s">
        <v>10945</v>
      </c>
      <c r="O14" s="22">
        <v>0.10261666191099604</v>
      </c>
    </row>
    <row r="15" spans="1:15" x14ac:dyDescent="0.3">
      <c r="A15" s="21" t="s">
        <v>10946</v>
      </c>
      <c r="B15" s="22">
        <v>332177.15950000001</v>
      </c>
      <c r="E15" s="21" t="s">
        <v>10946</v>
      </c>
      <c r="F15" s="22">
        <v>43436.13390000003</v>
      </c>
      <c r="H15" s="21" t="s">
        <v>10946</v>
      </c>
      <c r="I15" s="22">
        <v>5469</v>
      </c>
      <c r="K15" s="21" t="s">
        <v>10946</v>
      </c>
      <c r="L15" s="22">
        <v>1421</v>
      </c>
      <c r="N15" s="21" t="s">
        <v>10946</v>
      </c>
      <c r="O15" s="22">
        <v>0.13076195234308405</v>
      </c>
    </row>
    <row r="16" spans="1:15" x14ac:dyDescent="0.3">
      <c r="A16" s="10" t="s">
        <v>10934</v>
      </c>
      <c r="B16" s="11">
        <v>2297200.8603000008</v>
      </c>
      <c r="E16" s="10" t="s">
        <v>10934</v>
      </c>
      <c r="F16" s="11">
        <v>286397.02169999998</v>
      </c>
      <c r="H16" s="10" t="s">
        <v>10934</v>
      </c>
      <c r="I16" s="11">
        <v>37873</v>
      </c>
      <c r="K16" s="10" t="s">
        <v>10934</v>
      </c>
      <c r="L16" s="11">
        <v>9994</v>
      </c>
      <c r="N16" s="10" t="s">
        <v>10934</v>
      </c>
      <c r="O16" s="11">
        <v>0.12467217240315856</v>
      </c>
    </row>
    <row r="17" spans="2:15" x14ac:dyDescent="0.3">
      <c r="B17" s="25">
        <f>GETPIVOTDATA("Sales",$A$3)</f>
        <v>2297200.8603000008</v>
      </c>
      <c r="F17" s="25">
        <f>GETPIVOTDATA("Profit",$E$3)</f>
        <v>286397.02169999998</v>
      </c>
      <c r="I17" s="29">
        <f>GETPIVOTDATA("Quantity",$H$3)</f>
        <v>37873</v>
      </c>
      <c r="L17" s="29">
        <f>GETPIVOTDATA("Order ID",$K$3)</f>
        <v>9994</v>
      </c>
      <c r="O17" s="30">
        <f>GETPIVOTDATA("Profit margi",$N$3)</f>
        <v>0.12467217240315856</v>
      </c>
    </row>
    <row r="18" spans="2:15" x14ac:dyDescent="0.3">
      <c r="O18" s="25"/>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C00AC-7EE4-4B9F-9C54-7D75F65C587F}">
  <dimension ref="A3:M9"/>
  <sheetViews>
    <sheetView zoomScale="70" zoomScaleNormal="70" workbookViewId="0">
      <selection activeCell="H9" sqref="H9"/>
    </sheetView>
  </sheetViews>
  <sheetFormatPr defaultRowHeight="14.4" x14ac:dyDescent="0.3"/>
  <cols>
    <col min="1" max="1" width="13.88671875" bestFit="1" customWidth="1"/>
    <col min="2" max="2" width="13.33203125" bestFit="1" customWidth="1"/>
    <col min="3" max="3" width="12.33203125" bestFit="1" customWidth="1"/>
    <col min="4" max="4" width="15.21875" bestFit="1" customWidth="1"/>
    <col min="5" max="5" width="19.33203125" bestFit="1" customWidth="1"/>
    <col min="6" max="6" width="16.44140625" bestFit="1" customWidth="1"/>
    <col min="8" max="11" width="9.44140625" bestFit="1" customWidth="1"/>
    <col min="12" max="12" width="9" bestFit="1" customWidth="1"/>
  </cols>
  <sheetData>
    <row r="3" spans="1:13" x14ac:dyDescent="0.3">
      <c r="A3" s="6" t="s">
        <v>10933</v>
      </c>
      <c r="B3" s="5" t="s">
        <v>10947</v>
      </c>
      <c r="C3" s="33" t="s">
        <v>10948</v>
      </c>
      <c r="D3" s="33" t="s">
        <v>10950</v>
      </c>
      <c r="E3" s="33" t="s">
        <v>10952</v>
      </c>
      <c r="F3" s="12" t="s">
        <v>10951</v>
      </c>
      <c r="I3" s="40" t="s">
        <v>10954</v>
      </c>
    </row>
    <row r="4" spans="1:13" x14ac:dyDescent="0.3">
      <c r="A4" s="8">
        <v>2011</v>
      </c>
      <c r="B4" s="13">
        <v>484247.49810000096</v>
      </c>
      <c r="C4" s="34">
        <v>49543.974100000007</v>
      </c>
      <c r="D4" s="34">
        <v>7581</v>
      </c>
      <c r="E4" s="34">
        <v>0.10231126499236715</v>
      </c>
      <c r="F4" s="14">
        <v>1993</v>
      </c>
    </row>
    <row r="5" spans="1:13" x14ac:dyDescent="0.3">
      <c r="A5" s="21">
        <v>2012</v>
      </c>
      <c r="B5" s="31">
        <v>470532.50899999985</v>
      </c>
      <c r="C5" s="35">
        <v>61618.603700000051</v>
      </c>
      <c r="D5" s="35">
        <v>7979</v>
      </c>
      <c r="E5" s="35">
        <v>0.13095504034557592</v>
      </c>
      <c r="F5" s="32">
        <v>2102</v>
      </c>
      <c r="K5" s="40" t="s">
        <v>10953</v>
      </c>
    </row>
    <row r="6" spans="1:13" x14ac:dyDescent="0.3">
      <c r="A6" s="21">
        <v>2013</v>
      </c>
      <c r="B6" s="31">
        <v>608473.83000000066</v>
      </c>
      <c r="C6" s="35">
        <v>81726.930800000177</v>
      </c>
      <c r="D6" s="35">
        <v>9810</v>
      </c>
      <c r="E6" s="35">
        <v>0.13431461924993568</v>
      </c>
      <c r="F6" s="32">
        <v>2580</v>
      </c>
    </row>
    <row r="7" spans="1:13" x14ac:dyDescent="0.3">
      <c r="A7" s="36">
        <v>2014</v>
      </c>
      <c r="B7" s="37">
        <v>733947.0231999997</v>
      </c>
      <c r="C7" s="38">
        <v>93507.513099999967</v>
      </c>
      <c r="D7" s="38">
        <v>12503</v>
      </c>
      <c r="E7" s="38">
        <v>0.12740362743390987</v>
      </c>
      <c r="F7" s="39">
        <v>3319</v>
      </c>
      <c r="M7" s="41"/>
    </row>
    <row r="9" spans="1:13" x14ac:dyDescent="0.3">
      <c r="H9" s="42">
        <f>(GETPIVOTDATA("Sum of Sales",$A$3,"Year",2014))/(GETPIVOTDATA("Sum of Sales",$A$3,"Year",2013))-1</f>
        <v>0.20620967905883303</v>
      </c>
      <c r="I9" s="42">
        <f>(GETPIVOTDATA("Sum of Profit",$A$3,"Year",2014))/(GETPIVOTDATA("Sum of Profit",$A$3,"Year",2013))-1</f>
        <v>0.14414565902185772</v>
      </c>
      <c r="J9" s="42">
        <f>(GETPIVOTDATA("Sum of Quantity",$A$3,"Year",2014))/(GETPIVOTDATA("Sum of Quantity",$A$3,"Year",2013))-1</f>
        <v>0.27451580020387367</v>
      </c>
      <c r="K9" s="42">
        <f>((GETPIVOTDATA("Count of Order ID",$A$3,"Year",2014))/(GETPIVOTDATA("Count of Order ID",$A$3,"Year",2013))-1)</f>
        <v>0.2864341085271318</v>
      </c>
      <c r="L9" s="42">
        <f>(GETPIVOTDATA("Sum of Profit margin",$A$3,"Year",2014))/(GETPIVOTDATA("Sum of Profit margin",$A$3,"Year",2013))-1</f>
        <v>-5.1453757264990463E-2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19243-D6D5-4AD5-9533-D053536ACB8D}">
  <dimension ref="F5:AA26"/>
  <sheetViews>
    <sheetView showGridLines="0" tabSelected="1" zoomScale="55" zoomScaleNormal="55" workbookViewId="0">
      <selection activeCell="X14" sqref="X14"/>
    </sheetView>
  </sheetViews>
  <sheetFormatPr defaultRowHeight="14.4" x14ac:dyDescent="0.3"/>
  <sheetData>
    <row r="5" spans="6:6" ht="21" x14ac:dyDescent="0.3">
      <c r="F5" s="43"/>
    </row>
    <row r="26" spans="27:27" x14ac:dyDescent="0.3">
      <c r="AA26" s="23" t="s">
        <v>10955</v>
      </c>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11" sqref="A2:V9995"/>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zoomScale="40" zoomScaleNormal="40"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Top 5</vt:lpstr>
      <vt:lpstr>KPI</vt:lpstr>
      <vt:lpstr>KPI YOY</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Ravish Sharma</cp:lastModifiedBy>
  <dcterms:created xsi:type="dcterms:W3CDTF">2015-06-05T18:17:20Z</dcterms:created>
  <dcterms:modified xsi:type="dcterms:W3CDTF">2026-06-14T12:22:18Z</dcterms:modified>
</cp:coreProperties>
</file>