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0" documentId="8_{26FC9AA5-DECB-4A4C-99E5-6119B8F7F8C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21" i="1"/>
  <c r="E19" i="1"/>
  <c r="E20" i="1"/>
  <c r="E15" i="1"/>
  <c r="E22" i="1"/>
  <c r="E14" i="1"/>
  <c r="E12" i="1"/>
  <c r="E11" i="1"/>
  <c r="E10" i="1"/>
  <c r="E9" i="1"/>
  <c r="E8" i="1"/>
  <c r="E7" i="1"/>
  <c r="E6" i="1"/>
  <c r="E5" i="1"/>
  <c r="E23" i="1" s="1"/>
  <c r="E25" i="1" s="1"/>
</calcChain>
</file>

<file path=xl/sharedStrings.xml><?xml version="1.0" encoding="utf-8"?>
<sst xmlns="http://schemas.openxmlformats.org/spreadsheetml/2006/main" count="50" uniqueCount="41">
  <si>
    <t>Name</t>
  </si>
  <si>
    <t>Rawan Amr Abdelsattar</t>
  </si>
  <si>
    <t>Class</t>
  </si>
  <si>
    <t>2B</t>
  </si>
  <si>
    <t>Networking Capstone Project</t>
  </si>
  <si>
    <t xml:space="preserve">Building </t>
  </si>
  <si>
    <t xml:space="preserve">Room name </t>
  </si>
  <si>
    <t>Number of nodes</t>
  </si>
  <si>
    <t>Total size of  room</t>
  </si>
  <si>
    <t xml:space="preserve">Total amount of cable for this room </t>
  </si>
  <si>
    <t>A</t>
  </si>
  <si>
    <t>Lab1</t>
  </si>
  <si>
    <t>40*37.3</t>
  </si>
  <si>
    <t>Lab2</t>
  </si>
  <si>
    <t>47.5*40</t>
  </si>
  <si>
    <t xml:space="preserve"> Class</t>
  </si>
  <si>
    <t>56.6*37.2</t>
  </si>
  <si>
    <t xml:space="preserve"> Class2</t>
  </si>
  <si>
    <t>39.6*28.8</t>
  </si>
  <si>
    <t xml:space="preserve"> Class3</t>
  </si>
  <si>
    <t>39.6*37.3</t>
  </si>
  <si>
    <t xml:space="preserve"> Class4</t>
  </si>
  <si>
    <t>39.6*36.8</t>
  </si>
  <si>
    <t>Admin office</t>
  </si>
  <si>
    <t>37.5*30</t>
  </si>
  <si>
    <t>Admin office 2</t>
  </si>
  <si>
    <t>39.6*37.2</t>
  </si>
  <si>
    <t>Control Room</t>
  </si>
  <si>
    <t>40*36.5</t>
  </si>
  <si>
    <t xml:space="preserve">B </t>
  </si>
  <si>
    <t>Class1B</t>
  </si>
  <si>
    <t>Workshop1B</t>
  </si>
  <si>
    <t>Lab1B</t>
  </si>
  <si>
    <t>Lab2B</t>
  </si>
  <si>
    <t xml:space="preserve"> Class3B</t>
  </si>
  <si>
    <t>Class5B</t>
  </si>
  <si>
    <t>Library1B</t>
  </si>
  <si>
    <t>Class4B</t>
  </si>
  <si>
    <t>Class2B</t>
  </si>
  <si>
    <t>Total</t>
  </si>
  <si>
    <t>Number of Cable Rolls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</si>
</sst>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G3" sqref="G3"/>
    </sheetView>
  </sheetViews>
  <sheetFormatPr defaultRowHeight="15"/>
  <cols>
    <col min="1" max="5" width="17.5703125" style="1" customWidth="1"/>
  </cols>
  <sheetData>
    <row r="1" spans="1:5" ht="29.25" customHeight="1">
      <c r="A1" s="13" t="s">
        <v>0</v>
      </c>
      <c r="B1" s="9" t="s">
        <v>1</v>
      </c>
      <c r="C1" s="9"/>
      <c r="D1" s="14" t="s">
        <v>2</v>
      </c>
      <c r="E1" s="2" t="s">
        <v>3</v>
      </c>
    </row>
    <row r="3" spans="1:5" ht="15.75">
      <c r="A3" s="17" t="s">
        <v>4</v>
      </c>
      <c r="B3" s="17"/>
      <c r="C3" s="17"/>
      <c r="D3" s="17"/>
      <c r="E3" s="17"/>
    </row>
    <row r="4" spans="1:5" ht="29.25">
      <c r="A4" s="15" t="s">
        <v>5</v>
      </c>
      <c r="B4" s="16" t="s">
        <v>6</v>
      </c>
      <c r="C4" s="16" t="s">
        <v>7</v>
      </c>
      <c r="D4" s="15" t="s">
        <v>8</v>
      </c>
      <c r="E4" s="15" t="s">
        <v>9</v>
      </c>
    </row>
    <row r="5" spans="1:5" ht="33" customHeight="1">
      <c r="A5" s="7" t="s">
        <v>10</v>
      </c>
      <c r="B5" s="2" t="s">
        <v>11</v>
      </c>
      <c r="C5" s="2">
        <v>23</v>
      </c>
      <c r="D5" s="2" t="s">
        <v>12</v>
      </c>
      <c r="E5" s="2">
        <f>(17.67+17.13+17.54+21.23+24.46+17.39)*4 + 2* 4*6</f>
        <v>509.68</v>
      </c>
    </row>
    <row r="6" spans="1:5" ht="33" customHeight="1">
      <c r="A6" s="8"/>
      <c r="B6" s="2" t="s">
        <v>13</v>
      </c>
      <c r="C6" s="2">
        <v>23</v>
      </c>
      <c r="D6" s="2" t="s">
        <v>14</v>
      </c>
      <c r="E6" s="4">
        <f>(19.03+26.12+25.26+26.27+28.76+27.16)*4 +2* 4*6</f>
        <v>658.40000000000009</v>
      </c>
    </row>
    <row r="7" spans="1:5" ht="33" customHeight="1">
      <c r="A7" s="8"/>
      <c r="B7" s="2" t="s">
        <v>15</v>
      </c>
      <c r="C7" s="2">
        <v>3</v>
      </c>
      <c r="D7" s="3" t="s">
        <v>16</v>
      </c>
      <c r="E7" s="2">
        <f>(60.33+2)*3</f>
        <v>186.99</v>
      </c>
    </row>
    <row r="8" spans="1:5" ht="33" customHeight="1">
      <c r="A8" s="8"/>
      <c r="B8" s="2" t="s">
        <v>17</v>
      </c>
      <c r="C8" s="2">
        <v>3</v>
      </c>
      <c r="D8" s="2" t="s">
        <v>18</v>
      </c>
      <c r="E8" s="5">
        <f>(50.68+2)*3</f>
        <v>158.04</v>
      </c>
    </row>
    <row r="9" spans="1:5" ht="33" customHeight="1">
      <c r="A9" s="8"/>
      <c r="B9" s="2" t="s">
        <v>19</v>
      </c>
      <c r="C9" s="2">
        <v>3</v>
      </c>
      <c r="D9" s="1" t="s">
        <v>20</v>
      </c>
      <c r="E9" s="2">
        <f>(67.98+2)*3</f>
        <v>209.94</v>
      </c>
    </row>
    <row r="10" spans="1:5" ht="33" customHeight="1">
      <c r="A10" s="8"/>
      <c r="B10" s="2" t="s">
        <v>21</v>
      </c>
      <c r="C10" s="2">
        <v>3</v>
      </c>
      <c r="D10" s="2" t="s">
        <v>22</v>
      </c>
      <c r="E10" s="2">
        <f>(53.07+2)*3</f>
        <v>165.21</v>
      </c>
    </row>
    <row r="11" spans="1:5" ht="33" customHeight="1">
      <c r="A11" s="8"/>
      <c r="B11" s="2" t="s">
        <v>23</v>
      </c>
      <c r="C11" s="2">
        <v>4</v>
      </c>
      <c r="D11" s="2" t="s">
        <v>24</v>
      </c>
      <c r="E11" s="2">
        <f>(51.7+2)*4</f>
        <v>214.8</v>
      </c>
    </row>
    <row r="12" spans="1:5" ht="33" customHeight="1">
      <c r="A12" s="8"/>
      <c r="B12" s="2" t="s">
        <v>25</v>
      </c>
      <c r="C12" s="2">
        <v>4</v>
      </c>
      <c r="D12" s="2" t="s">
        <v>26</v>
      </c>
      <c r="E12" s="2">
        <f>(51.36+2)*4</f>
        <v>213.44</v>
      </c>
    </row>
    <row r="13" spans="1:5" ht="33" customHeight="1">
      <c r="A13" s="8"/>
      <c r="B13" s="4" t="s">
        <v>27</v>
      </c>
      <c r="C13" s="4"/>
      <c r="D13" s="4" t="s">
        <v>28</v>
      </c>
      <c r="E13" s="4"/>
    </row>
    <row r="14" spans="1:5" ht="33" customHeight="1">
      <c r="A14" s="9" t="s">
        <v>29</v>
      </c>
      <c r="B14" s="2" t="s">
        <v>30</v>
      </c>
      <c r="C14" s="2">
        <v>3</v>
      </c>
      <c r="D14" s="2" t="s">
        <v>12</v>
      </c>
      <c r="E14" s="2">
        <f>(126.23+2)*3</f>
        <v>384.69000000000005</v>
      </c>
    </row>
    <row r="15" spans="1:5" ht="33" customHeight="1">
      <c r="A15" s="9"/>
      <c r="B15" s="2" t="s">
        <v>31</v>
      </c>
      <c r="C15" s="2">
        <v>4</v>
      </c>
      <c r="D15" s="2" t="s">
        <v>14</v>
      </c>
      <c r="E15" s="2">
        <f>(60.11+2)*4</f>
        <v>248.44</v>
      </c>
    </row>
    <row r="16" spans="1:5" ht="33" customHeight="1">
      <c r="A16" s="9"/>
      <c r="B16" s="2" t="s">
        <v>32</v>
      </c>
      <c r="C16" s="2">
        <v>23</v>
      </c>
      <c r="D16" s="2" t="s">
        <v>16</v>
      </c>
      <c r="E16" s="2">
        <f>(15.4+23.14+32.18+22.8+16.74+16.5)*4 -1 + 2*4*6</f>
        <v>554.04</v>
      </c>
    </row>
    <row r="17" spans="1:5" ht="33" customHeight="1">
      <c r="A17" s="9"/>
      <c r="B17" s="2" t="s">
        <v>33</v>
      </c>
      <c r="C17" s="2">
        <v>23</v>
      </c>
      <c r="D17" s="2" t="s">
        <v>18</v>
      </c>
      <c r="E17" s="2">
        <f>(16.19+19.3+23.5+23.38+22.88+23.55)*4 -1 + 2*4*6</f>
        <v>562.20000000000005</v>
      </c>
    </row>
    <row r="18" spans="1:5" ht="33" customHeight="1">
      <c r="A18" s="9"/>
      <c r="B18" s="2" t="s">
        <v>34</v>
      </c>
      <c r="C18" s="2">
        <v>3</v>
      </c>
      <c r="D18" s="2" t="s">
        <v>20</v>
      </c>
      <c r="E18" s="2">
        <f>(19.48+2)*3</f>
        <v>64.44</v>
      </c>
    </row>
    <row r="19" spans="1:5" ht="33" customHeight="1">
      <c r="A19" s="9"/>
      <c r="B19" s="2" t="s">
        <v>35</v>
      </c>
      <c r="C19" s="2">
        <v>3</v>
      </c>
      <c r="D19" s="2" t="s">
        <v>22</v>
      </c>
      <c r="E19" s="2">
        <f>(84.7+2)*3</f>
        <v>260.10000000000002</v>
      </c>
    </row>
    <row r="20" spans="1:5" ht="33" customHeight="1">
      <c r="A20" s="9"/>
      <c r="B20" s="2" t="s">
        <v>36</v>
      </c>
      <c r="C20" s="2">
        <v>3</v>
      </c>
      <c r="D20" s="2" t="s">
        <v>24</v>
      </c>
      <c r="E20" s="2">
        <f>(39.31+2)*4</f>
        <v>165.24</v>
      </c>
    </row>
    <row r="21" spans="1:5" ht="33" customHeight="1">
      <c r="A21" s="9"/>
      <c r="B21" s="2" t="s">
        <v>37</v>
      </c>
      <c r="C21" s="2">
        <v>3</v>
      </c>
      <c r="D21" s="2" t="s">
        <v>26</v>
      </c>
      <c r="E21" s="2">
        <f>(51.48+2)*3</f>
        <v>160.44</v>
      </c>
    </row>
    <row r="22" spans="1:5" ht="33" customHeight="1">
      <c r="A22" s="9"/>
      <c r="B22" s="2" t="s">
        <v>38</v>
      </c>
      <c r="C22" s="2">
        <v>3</v>
      </c>
      <c r="D22" s="2" t="s">
        <v>28</v>
      </c>
      <c r="E22" s="2">
        <f>(95.37+2)*3</f>
        <v>292.11</v>
      </c>
    </row>
    <row r="23" spans="1:5">
      <c r="A23" s="10" t="s">
        <v>39</v>
      </c>
      <c r="B23" s="10"/>
      <c r="C23" s="10"/>
      <c r="D23" s="10"/>
      <c r="E23" s="9">
        <f>SUM(E5:E22)</f>
        <v>5008.2</v>
      </c>
    </row>
    <row r="24" spans="1:5">
      <c r="A24" s="11"/>
      <c r="B24" s="11"/>
      <c r="C24" s="11"/>
      <c r="D24" s="11"/>
      <c r="E24" s="12"/>
    </row>
    <row r="25" spans="1:5">
      <c r="A25" s="10" t="s">
        <v>40</v>
      </c>
      <c r="B25" s="10"/>
      <c r="C25" s="10"/>
      <c r="D25" s="10"/>
      <c r="E25" s="9">
        <f>CEILING(E23/305, 1)</f>
        <v>17</v>
      </c>
    </row>
    <row r="26" spans="1:5">
      <c r="A26" s="10"/>
      <c r="B26" s="10"/>
      <c r="C26" s="10"/>
      <c r="D26" s="10"/>
      <c r="E26" s="9"/>
    </row>
    <row r="28" spans="1:5">
      <c r="A28" s="6"/>
      <c r="B28" s="6"/>
      <c r="C28" s="6"/>
      <c r="D28" s="6"/>
      <c r="E28" s="6"/>
    </row>
  </sheetData>
  <mergeCells count="9">
    <mergeCell ref="A3:E3"/>
    <mergeCell ref="B1:C1"/>
    <mergeCell ref="A28:E28"/>
    <mergeCell ref="A5:A13"/>
    <mergeCell ref="A14:A22"/>
    <mergeCell ref="A23:D24"/>
    <mergeCell ref="E23:E24"/>
    <mergeCell ref="A25:D26"/>
    <mergeCell ref="E25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2024-04-21T21:08:21Z</dcterms:created>
  <dcterms:modified xsi:type="dcterms:W3CDTF">2024-05-05T10:04:31Z</dcterms:modified>
  <cp:category/>
  <cp:contentStatus/>
</cp:coreProperties>
</file>