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原始数据" sheetId="1" r:id="rId1"/>
    <sheet name="数据比较" sheetId="2" r:id="rId2"/>
  </sheets>
  <calcPr calcId="152511"/>
</workbook>
</file>

<file path=xl/calcChain.xml><?xml version="1.0" encoding="utf-8"?>
<calcChain xmlns="http://schemas.openxmlformats.org/spreadsheetml/2006/main">
  <c r="J5" i="2" l="1"/>
  <c r="K5" i="2"/>
  <c r="L5" i="2"/>
  <c r="M5" i="2"/>
  <c r="N5" i="2"/>
  <c r="J6" i="2"/>
  <c r="K6" i="2"/>
  <c r="L6" i="2"/>
  <c r="M6" i="2"/>
  <c r="N6" i="2"/>
  <c r="J7" i="2"/>
  <c r="K7" i="2"/>
  <c r="L7" i="2"/>
  <c r="M7" i="2"/>
  <c r="N7" i="2"/>
  <c r="J8" i="2"/>
  <c r="K8" i="2"/>
  <c r="L8" i="2"/>
  <c r="M8" i="2"/>
  <c r="N8" i="2"/>
  <c r="J9" i="2"/>
  <c r="K9" i="2"/>
  <c r="L9" i="2"/>
  <c r="M9" i="2"/>
  <c r="N9" i="2"/>
  <c r="J10" i="2"/>
  <c r="K10" i="2"/>
  <c r="L10" i="2"/>
  <c r="M10" i="2"/>
  <c r="N10" i="2"/>
  <c r="J11" i="2"/>
  <c r="K11" i="2"/>
  <c r="L11" i="2"/>
  <c r="M11" i="2"/>
  <c r="N11" i="2"/>
  <c r="J12" i="2"/>
  <c r="K12" i="2"/>
  <c r="L12" i="2"/>
  <c r="M12" i="2"/>
  <c r="N12" i="2"/>
  <c r="J13" i="2"/>
  <c r="K13" i="2"/>
  <c r="L13" i="2"/>
  <c r="M13" i="2"/>
  <c r="N13" i="2"/>
  <c r="J14" i="2"/>
  <c r="K14" i="2"/>
  <c r="L14" i="2"/>
  <c r="M14" i="2"/>
  <c r="N14" i="2"/>
  <c r="J15" i="2"/>
  <c r="K15" i="2"/>
  <c r="L15" i="2"/>
  <c r="M15" i="2"/>
  <c r="N15" i="2"/>
  <c r="J16" i="2"/>
  <c r="K16" i="2"/>
  <c r="L16" i="2"/>
  <c r="M16" i="2"/>
  <c r="N16" i="2"/>
  <c r="J17" i="2"/>
  <c r="K17" i="2"/>
  <c r="L17" i="2"/>
  <c r="M17" i="2"/>
  <c r="N17" i="2"/>
  <c r="J18" i="2"/>
  <c r="K18" i="2"/>
  <c r="L18" i="2"/>
  <c r="M18" i="2"/>
  <c r="N18" i="2"/>
  <c r="J19" i="2"/>
  <c r="K19" i="2"/>
  <c r="L19" i="2"/>
  <c r="M19" i="2"/>
  <c r="N19" i="2"/>
  <c r="J20" i="2"/>
  <c r="K20" i="2"/>
  <c r="L20" i="2"/>
  <c r="M20" i="2"/>
  <c r="N20" i="2"/>
  <c r="J21" i="2"/>
  <c r="K21" i="2"/>
  <c r="L21" i="2"/>
  <c r="M21" i="2"/>
  <c r="N21" i="2"/>
  <c r="J22" i="2"/>
  <c r="K22" i="2"/>
  <c r="L22" i="2"/>
  <c r="M22" i="2"/>
  <c r="N22" i="2"/>
  <c r="J23" i="2"/>
  <c r="K23" i="2"/>
  <c r="L23" i="2"/>
  <c r="M23" i="2"/>
  <c r="N23" i="2"/>
  <c r="J24" i="2"/>
  <c r="K24" i="2"/>
  <c r="L24" i="2"/>
  <c r="M24" i="2"/>
  <c r="N24" i="2"/>
  <c r="J25" i="2"/>
  <c r="K25" i="2"/>
  <c r="L25" i="2"/>
  <c r="M25" i="2"/>
  <c r="N25" i="2"/>
  <c r="J26" i="2"/>
  <c r="K26" i="2"/>
  <c r="L26" i="2"/>
  <c r="M26" i="2"/>
  <c r="N26" i="2"/>
  <c r="J27" i="2"/>
  <c r="K27" i="2"/>
  <c r="L27" i="2"/>
  <c r="M27" i="2"/>
  <c r="N27" i="2"/>
  <c r="J28" i="2"/>
  <c r="K28" i="2"/>
  <c r="L28" i="2"/>
  <c r="M28" i="2"/>
  <c r="N28" i="2"/>
  <c r="J29" i="2"/>
  <c r="K29" i="2"/>
  <c r="L29" i="2"/>
  <c r="M29" i="2"/>
  <c r="N29" i="2"/>
  <c r="J30" i="2"/>
  <c r="K30" i="2"/>
  <c r="L30" i="2"/>
  <c r="M30" i="2"/>
  <c r="N30" i="2"/>
  <c r="J31" i="2"/>
  <c r="K31" i="2"/>
  <c r="L31" i="2"/>
  <c r="M31" i="2"/>
  <c r="N31" i="2"/>
  <c r="J32" i="2"/>
  <c r="K32" i="2"/>
  <c r="L32" i="2"/>
  <c r="M32" i="2"/>
  <c r="N32" i="2"/>
  <c r="J33" i="2"/>
  <c r="K33" i="2"/>
  <c r="L33" i="2"/>
  <c r="M33" i="2"/>
  <c r="N33" i="2"/>
  <c r="J34" i="2"/>
  <c r="K34" i="2"/>
  <c r="L34" i="2"/>
  <c r="M34" i="2"/>
  <c r="N34" i="2"/>
  <c r="J35" i="2"/>
  <c r="K35" i="2"/>
  <c r="L35" i="2"/>
  <c r="M35" i="2"/>
  <c r="N35" i="2"/>
  <c r="J36" i="2"/>
  <c r="K36" i="2"/>
  <c r="L36" i="2"/>
  <c r="M36" i="2"/>
  <c r="N36" i="2"/>
  <c r="J37" i="2"/>
  <c r="K37" i="2"/>
  <c r="L37" i="2"/>
  <c r="M37" i="2"/>
  <c r="N37" i="2"/>
  <c r="J38" i="2"/>
  <c r="K38" i="2"/>
  <c r="L38" i="2"/>
  <c r="M38" i="2"/>
  <c r="N38" i="2"/>
  <c r="J39" i="2"/>
  <c r="K39" i="2"/>
  <c r="L39" i="2"/>
  <c r="M39" i="2"/>
  <c r="N39" i="2"/>
  <c r="J40" i="2"/>
  <c r="K40" i="2"/>
  <c r="L40" i="2"/>
  <c r="M40" i="2"/>
  <c r="N40" i="2"/>
  <c r="J41" i="2"/>
  <c r="K41" i="2"/>
  <c r="L41" i="2"/>
  <c r="M41" i="2"/>
  <c r="N41" i="2"/>
  <c r="J42" i="2"/>
  <c r="K42" i="2"/>
  <c r="L42" i="2"/>
  <c r="M42" i="2"/>
  <c r="N42" i="2"/>
  <c r="J43" i="2"/>
  <c r="K43" i="2"/>
  <c r="L43" i="2"/>
  <c r="M43" i="2"/>
  <c r="N43" i="2"/>
  <c r="J44" i="2"/>
  <c r="K44" i="2"/>
  <c r="L44" i="2"/>
  <c r="M44" i="2"/>
  <c r="N44" i="2"/>
  <c r="J45" i="2"/>
  <c r="K45" i="2"/>
  <c r="L45" i="2"/>
  <c r="M45" i="2"/>
  <c r="N45" i="2"/>
  <c r="J46" i="2"/>
  <c r="K46" i="2"/>
  <c r="L46" i="2"/>
  <c r="M46" i="2"/>
  <c r="N46" i="2"/>
  <c r="J47" i="2"/>
  <c r="K47" i="2"/>
  <c r="L47" i="2"/>
  <c r="M47" i="2"/>
  <c r="N47" i="2"/>
  <c r="J48" i="2"/>
  <c r="K48" i="2"/>
  <c r="L48" i="2"/>
  <c r="M48" i="2"/>
  <c r="N48" i="2"/>
  <c r="J49" i="2"/>
  <c r="K49" i="2"/>
  <c r="L49" i="2"/>
  <c r="M49" i="2"/>
  <c r="N49" i="2"/>
  <c r="J50" i="2"/>
  <c r="K50" i="2"/>
  <c r="L50" i="2"/>
  <c r="M50" i="2"/>
  <c r="N50" i="2"/>
  <c r="J51" i="2"/>
  <c r="K51" i="2"/>
  <c r="L51" i="2"/>
  <c r="M51" i="2"/>
  <c r="N51" i="2"/>
  <c r="J52" i="2"/>
  <c r="K52" i="2"/>
  <c r="L52" i="2"/>
  <c r="M52" i="2"/>
  <c r="N52" i="2"/>
  <c r="J53" i="2"/>
  <c r="K53" i="2"/>
  <c r="L53" i="2"/>
  <c r="M53" i="2"/>
  <c r="N53" i="2"/>
  <c r="J54" i="2"/>
  <c r="K54" i="2"/>
  <c r="L54" i="2"/>
  <c r="M54" i="2"/>
  <c r="N54" i="2"/>
  <c r="J55" i="2"/>
  <c r="K55" i="2"/>
  <c r="L55" i="2"/>
  <c r="M55" i="2"/>
  <c r="N55" i="2"/>
  <c r="J56" i="2"/>
  <c r="K56" i="2"/>
  <c r="L56" i="2"/>
  <c r="M56" i="2"/>
  <c r="N56" i="2"/>
  <c r="J57" i="2"/>
  <c r="K57" i="2"/>
  <c r="L57" i="2"/>
  <c r="M57" i="2"/>
  <c r="N57" i="2"/>
  <c r="J58" i="2"/>
  <c r="K58" i="2"/>
  <c r="L58" i="2"/>
  <c r="M58" i="2"/>
  <c r="N58" i="2"/>
  <c r="J59" i="2"/>
  <c r="K59" i="2"/>
  <c r="L59" i="2"/>
  <c r="M59" i="2"/>
  <c r="N59" i="2"/>
  <c r="J60" i="2"/>
  <c r="K60" i="2"/>
  <c r="L60" i="2"/>
  <c r="M60" i="2"/>
  <c r="N60" i="2"/>
  <c r="J61" i="2"/>
  <c r="K61" i="2"/>
  <c r="L61" i="2"/>
  <c r="M61" i="2"/>
  <c r="N61" i="2"/>
  <c r="J62" i="2"/>
  <c r="K62" i="2"/>
  <c r="L62" i="2"/>
  <c r="M62" i="2"/>
  <c r="N62" i="2"/>
  <c r="J63" i="2"/>
  <c r="K63" i="2"/>
  <c r="L63" i="2"/>
  <c r="M63" i="2"/>
  <c r="N63" i="2"/>
  <c r="J64" i="2"/>
  <c r="K64" i="2"/>
  <c r="L64" i="2"/>
  <c r="M64" i="2"/>
  <c r="N64" i="2"/>
  <c r="J65" i="2"/>
  <c r="K65" i="2"/>
  <c r="L65" i="2"/>
  <c r="M65" i="2"/>
  <c r="N65" i="2"/>
  <c r="J66" i="2"/>
  <c r="K66" i="2"/>
  <c r="L66" i="2"/>
  <c r="M66" i="2"/>
  <c r="N66" i="2"/>
  <c r="J67" i="2"/>
  <c r="K67" i="2"/>
  <c r="L67" i="2"/>
  <c r="M67" i="2"/>
  <c r="N67" i="2"/>
  <c r="J68" i="2"/>
  <c r="K68" i="2"/>
  <c r="L68" i="2"/>
  <c r="M68" i="2"/>
  <c r="N68" i="2"/>
  <c r="J69" i="2"/>
  <c r="K69" i="2"/>
  <c r="L69" i="2"/>
  <c r="M69" i="2"/>
  <c r="N69" i="2"/>
  <c r="J70" i="2"/>
  <c r="K70" i="2"/>
  <c r="L70" i="2"/>
  <c r="M70" i="2"/>
  <c r="N70" i="2"/>
  <c r="J71" i="2"/>
  <c r="K71" i="2"/>
  <c r="L71" i="2"/>
  <c r="M71" i="2"/>
  <c r="N71" i="2"/>
  <c r="J72" i="2"/>
  <c r="K72" i="2"/>
  <c r="L72" i="2"/>
  <c r="M72" i="2"/>
  <c r="N72" i="2"/>
  <c r="J73" i="2"/>
  <c r="K73" i="2"/>
  <c r="L73" i="2"/>
  <c r="M73" i="2"/>
  <c r="N73" i="2"/>
  <c r="J74" i="2"/>
  <c r="K74" i="2"/>
  <c r="L74" i="2"/>
  <c r="M74" i="2"/>
  <c r="N74" i="2"/>
  <c r="J75" i="2"/>
  <c r="K75" i="2"/>
  <c r="L75" i="2"/>
  <c r="M75" i="2"/>
  <c r="N75" i="2"/>
  <c r="J76" i="2"/>
  <c r="K76" i="2"/>
  <c r="L76" i="2"/>
  <c r="M76" i="2"/>
  <c r="N76" i="2"/>
  <c r="J77" i="2"/>
  <c r="K77" i="2"/>
  <c r="L77" i="2"/>
  <c r="M77" i="2"/>
  <c r="N77" i="2"/>
  <c r="J78" i="2"/>
  <c r="K78" i="2"/>
  <c r="L78" i="2"/>
  <c r="M78" i="2"/>
  <c r="N78" i="2"/>
  <c r="J79" i="2"/>
  <c r="K79" i="2"/>
  <c r="L79" i="2"/>
  <c r="M79" i="2"/>
  <c r="N79" i="2"/>
  <c r="J80" i="2"/>
  <c r="K80" i="2"/>
  <c r="L80" i="2"/>
  <c r="M80" i="2"/>
  <c r="N80" i="2"/>
  <c r="J81" i="2"/>
  <c r="K81" i="2"/>
  <c r="L81" i="2"/>
  <c r="M81" i="2"/>
  <c r="N81" i="2"/>
  <c r="J82" i="2"/>
  <c r="K82" i="2"/>
  <c r="L82" i="2"/>
  <c r="M82" i="2"/>
  <c r="N82" i="2"/>
  <c r="J83" i="2"/>
  <c r="K83" i="2"/>
  <c r="L83" i="2"/>
  <c r="M83" i="2"/>
  <c r="N83" i="2"/>
  <c r="J84" i="2"/>
  <c r="K84" i="2"/>
  <c r="L84" i="2"/>
  <c r="M84" i="2"/>
  <c r="N84" i="2"/>
  <c r="J85" i="2"/>
  <c r="K85" i="2"/>
  <c r="L85" i="2"/>
  <c r="M85" i="2"/>
  <c r="N85" i="2"/>
  <c r="J86" i="2"/>
  <c r="K86" i="2"/>
  <c r="L86" i="2"/>
  <c r="M86" i="2"/>
  <c r="N86" i="2"/>
  <c r="J87" i="2"/>
  <c r="K87" i="2"/>
  <c r="L87" i="2"/>
  <c r="M87" i="2"/>
  <c r="N87" i="2"/>
  <c r="J88" i="2"/>
  <c r="K88" i="2"/>
  <c r="L88" i="2"/>
  <c r="M88" i="2"/>
  <c r="N88" i="2"/>
  <c r="J89" i="2"/>
  <c r="K89" i="2"/>
  <c r="L89" i="2"/>
  <c r="M89" i="2"/>
  <c r="N89" i="2"/>
  <c r="J90" i="2"/>
  <c r="K90" i="2"/>
  <c r="L90" i="2"/>
  <c r="M90" i="2"/>
  <c r="N90" i="2"/>
  <c r="J91" i="2"/>
  <c r="K91" i="2"/>
  <c r="L91" i="2"/>
  <c r="M91" i="2"/>
  <c r="N91" i="2"/>
  <c r="K4" i="2"/>
  <c r="L4" i="2"/>
  <c r="M4" i="2"/>
  <c r="N4" i="2"/>
  <c r="J4" i="2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4" i="2"/>
  <c r="D5" i="2"/>
  <c r="P5" i="2" s="1"/>
  <c r="E5" i="2"/>
  <c r="Q5" i="2" s="1"/>
  <c r="F5" i="2"/>
  <c r="R5" i="2" s="1"/>
  <c r="G5" i="2"/>
  <c r="S5" i="2" s="1"/>
  <c r="H5" i="2"/>
  <c r="T5" i="2" s="1"/>
  <c r="D6" i="2"/>
  <c r="P6" i="2" s="1"/>
  <c r="E6" i="2"/>
  <c r="Q6" i="2" s="1"/>
  <c r="F6" i="2"/>
  <c r="R6" i="2" s="1"/>
  <c r="G6" i="2"/>
  <c r="S6" i="2" s="1"/>
  <c r="H6" i="2"/>
  <c r="T6" i="2" s="1"/>
  <c r="D7" i="2"/>
  <c r="P7" i="2" s="1"/>
  <c r="E7" i="2"/>
  <c r="Q7" i="2" s="1"/>
  <c r="F7" i="2"/>
  <c r="R7" i="2" s="1"/>
  <c r="G7" i="2"/>
  <c r="S7" i="2" s="1"/>
  <c r="H7" i="2"/>
  <c r="T7" i="2" s="1"/>
  <c r="D8" i="2"/>
  <c r="P8" i="2" s="1"/>
  <c r="E8" i="2"/>
  <c r="Q8" i="2" s="1"/>
  <c r="F8" i="2"/>
  <c r="R8" i="2" s="1"/>
  <c r="G8" i="2"/>
  <c r="S8" i="2" s="1"/>
  <c r="H8" i="2"/>
  <c r="T8" i="2" s="1"/>
  <c r="D9" i="2"/>
  <c r="P9" i="2" s="1"/>
  <c r="E9" i="2"/>
  <c r="Q9" i="2" s="1"/>
  <c r="F9" i="2"/>
  <c r="R9" i="2" s="1"/>
  <c r="G9" i="2"/>
  <c r="S9" i="2" s="1"/>
  <c r="H9" i="2"/>
  <c r="T9" i="2" s="1"/>
  <c r="D10" i="2"/>
  <c r="P10" i="2" s="1"/>
  <c r="E10" i="2"/>
  <c r="Q10" i="2" s="1"/>
  <c r="F10" i="2"/>
  <c r="R10" i="2" s="1"/>
  <c r="G10" i="2"/>
  <c r="S10" i="2" s="1"/>
  <c r="H10" i="2"/>
  <c r="T10" i="2" s="1"/>
  <c r="D11" i="2"/>
  <c r="P11" i="2" s="1"/>
  <c r="E11" i="2"/>
  <c r="Q11" i="2" s="1"/>
  <c r="F11" i="2"/>
  <c r="R11" i="2" s="1"/>
  <c r="G11" i="2"/>
  <c r="S11" i="2" s="1"/>
  <c r="H11" i="2"/>
  <c r="T11" i="2" s="1"/>
  <c r="D12" i="2"/>
  <c r="P12" i="2" s="1"/>
  <c r="E12" i="2"/>
  <c r="Q12" i="2" s="1"/>
  <c r="F12" i="2"/>
  <c r="R12" i="2" s="1"/>
  <c r="G12" i="2"/>
  <c r="S12" i="2" s="1"/>
  <c r="H12" i="2"/>
  <c r="T12" i="2" s="1"/>
  <c r="D13" i="2"/>
  <c r="P13" i="2" s="1"/>
  <c r="E13" i="2"/>
  <c r="Q13" i="2" s="1"/>
  <c r="F13" i="2"/>
  <c r="R13" i="2" s="1"/>
  <c r="G13" i="2"/>
  <c r="S13" i="2" s="1"/>
  <c r="H13" i="2"/>
  <c r="T13" i="2" s="1"/>
  <c r="D14" i="2"/>
  <c r="P14" i="2" s="1"/>
  <c r="E14" i="2"/>
  <c r="Q14" i="2" s="1"/>
  <c r="F14" i="2"/>
  <c r="R14" i="2" s="1"/>
  <c r="G14" i="2"/>
  <c r="S14" i="2" s="1"/>
  <c r="H14" i="2"/>
  <c r="T14" i="2" s="1"/>
  <c r="D15" i="2"/>
  <c r="P15" i="2" s="1"/>
  <c r="E15" i="2"/>
  <c r="Q15" i="2" s="1"/>
  <c r="F15" i="2"/>
  <c r="R15" i="2" s="1"/>
  <c r="G15" i="2"/>
  <c r="S15" i="2" s="1"/>
  <c r="H15" i="2"/>
  <c r="T15" i="2" s="1"/>
  <c r="D16" i="2"/>
  <c r="P16" i="2" s="1"/>
  <c r="E16" i="2"/>
  <c r="Q16" i="2" s="1"/>
  <c r="F16" i="2"/>
  <c r="R16" i="2" s="1"/>
  <c r="G16" i="2"/>
  <c r="S16" i="2" s="1"/>
  <c r="H16" i="2"/>
  <c r="T16" i="2" s="1"/>
  <c r="D17" i="2"/>
  <c r="P17" i="2" s="1"/>
  <c r="E17" i="2"/>
  <c r="Q17" i="2" s="1"/>
  <c r="F17" i="2"/>
  <c r="R17" i="2" s="1"/>
  <c r="G17" i="2"/>
  <c r="S17" i="2" s="1"/>
  <c r="H17" i="2"/>
  <c r="T17" i="2" s="1"/>
  <c r="D18" i="2"/>
  <c r="P18" i="2" s="1"/>
  <c r="E18" i="2"/>
  <c r="Q18" i="2" s="1"/>
  <c r="F18" i="2"/>
  <c r="R18" i="2" s="1"/>
  <c r="G18" i="2"/>
  <c r="S18" i="2" s="1"/>
  <c r="H18" i="2"/>
  <c r="T18" i="2" s="1"/>
  <c r="D19" i="2"/>
  <c r="P19" i="2" s="1"/>
  <c r="E19" i="2"/>
  <c r="Q19" i="2" s="1"/>
  <c r="F19" i="2"/>
  <c r="R19" i="2" s="1"/>
  <c r="G19" i="2"/>
  <c r="S19" i="2" s="1"/>
  <c r="H19" i="2"/>
  <c r="T19" i="2" s="1"/>
  <c r="D20" i="2"/>
  <c r="P20" i="2" s="1"/>
  <c r="E20" i="2"/>
  <c r="Q20" i="2" s="1"/>
  <c r="F20" i="2"/>
  <c r="R20" i="2" s="1"/>
  <c r="G20" i="2"/>
  <c r="S20" i="2" s="1"/>
  <c r="H20" i="2"/>
  <c r="T20" i="2" s="1"/>
  <c r="D21" i="2"/>
  <c r="P21" i="2" s="1"/>
  <c r="E21" i="2"/>
  <c r="Q21" i="2" s="1"/>
  <c r="F21" i="2"/>
  <c r="R21" i="2" s="1"/>
  <c r="G21" i="2"/>
  <c r="S21" i="2" s="1"/>
  <c r="H21" i="2"/>
  <c r="T21" i="2" s="1"/>
  <c r="D22" i="2"/>
  <c r="P22" i="2" s="1"/>
  <c r="E22" i="2"/>
  <c r="Q22" i="2" s="1"/>
  <c r="F22" i="2"/>
  <c r="R22" i="2" s="1"/>
  <c r="G22" i="2"/>
  <c r="S22" i="2" s="1"/>
  <c r="H22" i="2"/>
  <c r="T22" i="2" s="1"/>
  <c r="D23" i="2"/>
  <c r="P23" i="2" s="1"/>
  <c r="E23" i="2"/>
  <c r="Q23" i="2" s="1"/>
  <c r="F23" i="2"/>
  <c r="R23" i="2" s="1"/>
  <c r="G23" i="2"/>
  <c r="S23" i="2" s="1"/>
  <c r="H23" i="2"/>
  <c r="T23" i="2" s="1"/>
  <c r="D24" i="2"/>
  <c r="P24" i="2" s="1"/>
  <c r="E24" i="2"/>
  <c r="Q24" i="2" s="1"/>
  <c r="F24" i="2"/>
  <c r="R24" i="2" s="1"/>
  <c r="G24" i="2"/>
  <c r="S24" i="2" s="1"/>
  <c r="H24" i="2"/>
  <c r="T24" i="2" s="1"/>
  <c r="D25" i="2"/>
  <c r="P25" i="2" s="1"/>
  <c r="E25" i="2"/>
  <c r="Q25" i="2" s="1"/>
  <c r="F25" i="2"/>
  <c r="R25" i="2" s="1"/>
  <c r="G25" i="2"/>
  <c r="S25" i="2" s="1"/>
  <c r="H25" i="2"/>
  <c r="T25" i="2" s="1"/>
  <c r="D26" i="2"/>
  <c r="P26" i="2" s="1"/>
  <c r="E26" i="2"/>
  <c r="Q26" i="2" s="1"/>
  <c r="F26" i="2"/>
  <c r="R26" i="2" s="1"/>
  <c r="G26" i="2"/>
  <c r="S26" i="2" s="1"/>
  <c r="H26" i="2"/>
  <c r="T26" i="2" s="1"/>
  <c r="D27" i="2"/>
  <c r="P27" i="2" s="1"/>
  <c r="E27" i="2"/>
  <c r="Q27" i="2" s="1"/>
  <c r="F27" i="2"/>
  <c r="R27" i="2" s="1"/>
  <c r="G27" i="2"/>
  <c r="S27" i="2" s="1"/>
  <c r="H27" i="2"/>
  <c r="T27" i="2" s="1"/>
  <c r="D28" i="2"/>
  <c r="P28" i="2" s="1"/>
  <c r="E28" i="2"/>
  <c r="Q28" i="2" s="1"/>
  <c r="F28" i="2"/>
  <c r="R28" i="2" s="1"/>
  <c r="G28" i="2"/>
  <c r="S28" i="2" s="1"/>
  <c r="H28" i="2"/>
  <c r="T28" i="2" s="1"/>
  <c r="D29" i="2"/>
  <c r="P29" i="2" s="1"/>
  <c r="E29" i="2"/>
  <c r="Q29" i="2" s="1"/>
  <c r="F29" i="2"/>
  <c r="R29" i="2" s="1"/>
  <c r="G29" i="2"/>
  <c r="S29" i="2" s="1"/>
  <c r="H29" i="2"/>
  <c r="T29" i="2" s="1"/>
  <c r="D30" i="2"/>
  <c r="P30" i="2" s="1"/>
  <c r="E30" i="2"/>
  <c r="Q30" i="2" s="1"/>
  <c r="F30" i="2"/>
  <c r="R30" i="2" s="1"/>
  <c r="G30" i="2"/>
  <c r="S30" i="2" s="1"/>
  <c r="H30" i="2"/>
  <c r="T30" i="2" s="1"/>
  <c r="D31" i="2"/>
  <c r="P31" i="2" s="1"/>
  <c r="E31" i="2"/>
  <c r="Q31" i="2" s="1"/>
  <c r="F31" i="2"/>
  <c r="R31" i="2" s="1"/>
  <c r="G31" i="2"/>
  <c r="S31" i="2" s="1"/>
  <c r="H31" i="2"/>
  <c r="T31" i="2" s="1"/>
  <c r="D32" i="2"/>
  <c r="P32" i="2" s="1"/>
  <c r="E32" i="2"/>
  <c r="Q32" i="2" s="1"/>
  <c r="F32" i="2"/>
  <c r="R32" i="2" s="1"/>
  <c r="G32" i="2"/>
  <c r="S32" i="2" s="1"/>
  <c r="H32" i="2"/>
  <c r="T32" i="2" s="1"/>
  <c r="D33" i="2"/>
  <c r="P33" i="2" s="1"/>
  <c r="E33" i="2"/>
  <c r="Q33" i="2" s="1"/>
  <c r="F33" i="2"/>
  <c r="R33" i="2" s="1"/>
  <c r="G33" i="2"/>
  <c r="S33" i="2" s="1"/>
  <c r="H33" i="2"/>
  <c r="T33" i="2" s="1"/>
  <c r="D34" i="2"/>
  <c r="P34" i="2" s="1"/>
  <c r="E34" i="2"/>
  <c r="Q34" i="2" s="1"/>
  <c r="F34" i="2"/>
  <c r="R34" i="2" s="1"/>
  <c r="G34" i="2"/>
  <c r="S34" i="2" s="1"/>
  <c r="H34" i="2"/>
  <c r="T34" i="2" s="1"/>
  <c r="D35" i="2"/>
  <c r="P35" i="2" s="1"/>
  <c r="E35" i="2"/>
  <c r="Q35" i="2" s="1"/>
  <c r="F35" i="2"/>
  <c r="R35" i="2" s="1"/>
  <c r="G35" i="2"/>
  <c r="S35" i="2" s="1"/>
  <c r="H35" i="2"/>
  <c r="T35" i="2" s="1"/>
  <c r="D36" i="2"/>
  <c r="P36" i="2" s="1"/>
  <c r="E36" i="2"/>
  <c r="Q36" i="2" s="1"/>
  <c r="F36" i="2"/>
  <c r="R36" i="2" s="1"/>
  <c r="G36" i="2"/>
  <c r="S36" i="2" s="1"/>
  <c r="H36" i="2"/>
  <c r="T36" i="2" s="1"/>
  <c r="D37" i="2"/>
  <c r="P37" i="2" s="1"/>
  <c r="E37" i="2"/>
  <c r="Q37" i="2" s="1"/>
  <c r="F37" i="2"/>
  <c r="R37" i="2" s="1"/>
  <c r="G37" i="2"/>
  <c r="S37" i="2" s="1"/>
  <c r="H37" i="2"/>
  <c r="T37" i="2" s="1"/>
  <c r="D38" i="2"/>
  <c r="P38" i="2" s="1"/>
  <c r="E38" i="2"/>
  <c r="Q38" i="2" s="1"/>
  <c r="F38" i="2"/>
  <c r="R38" i="2" s="1"/>
  <c r="G38" i="2"/>
  <c r="S38" i="2" s="1"/>
  <c r="H38" i="2"/>
  <c r="T38" i="2" s="1"/>
  <c r="D39" i="2"/>
  <c r="P39" i="2" s="1"/>
  <c r="E39" i="2"/>
  <c r="Q39" i="2" s="1"/>
  <c r="F39" i="2"/>
  <c r="R39" i="2" s="1"/>
  <c r="G39" i="2"/>
  <c r="S39" i="2" s="1"/>
  <c r="H39" i="2"/>
  <c r="T39" i="2" s="1"/>
  <c r="D40" i="2"/>
  <c r="P40" i="2" s="1"/>
  <c r="E40" i="2"/>
  <c r="Q40" i="2" s="1"/>
  <c r="F40" i="2"/>
  <c r="R40" i="2" s="1"/>
  <c r="G40" i="2"/>
  <c r="S40" i="2" s="1"/>
  <c r="H40" i="2"/>
  <c r="T40" i="2" s="1"/>
  <c r="D41" i="2"/>
  <c r="P41" i="2" s="1"/>
  <c r="E41" i="2"/>
  <c r="Q41" i="2" s="1"/>
  <c r="F41" i="2"/>
  <c r="R41" i="2" s="1"/>
  <c r="G41" i="2"/>
  <c r="S41" i="2" s="1"/>
  <c r="H41" i="2"/>
  <c r="T41" i="2" s="1"/>
  <c r="D42" i="2"/>
  <c r="P42" i="2" s="1"/>
  <c r="E42" i="2"/>
  <c r="Q42" i="2" s="1"/>
  <c r="F42" i="2"/>
  <c r="R42" i="2" s="1"/>
  <c r="G42" i="2"/>
  <c r="S42" i="2" s="1"/>
  <c r="H42" i="2"/>
  <c r="T42" i="2" s="1"/>
  <c r="D43" i="2"/>
  <c r="P43" i="2" s="1"/>
  <c r="E43" i="2"/>
  <c r="Q43" i="2" s="1"/>
  <c r="F43" i="2"/>
  <c r="R43" i="2" s="1"/>
  <c r="G43" i="2"/>
  <c r="S43" i="2" s="1"/>
  <c r="H43" i="2"/>
  <c r="T43" i="2" s="1"/>
  <c r="D44" i="2"/>
  <c r="P44" i="2" s="1"/>
  <c r="E44" i="2"/>
  <c r="Q44" i="2" s="1"/>
  <c r="F44" i="2"/>
  <c r="R44" i="2" s="1"/>
  <c r="G44" i="2"/>
  <c r="S44" i="2" s="1"/>
  <c r="H44" i="2"/>
  <c r="T44" i="2" s="1"/>
  <c r="D45" i="2"/>
  <c r="P45" i="2" s="1"/>
  <c r="E45" i="2"/>
  <c r="Q45" i="2" s="1"/>
  <c r="F45" i="2"/>
  <c r="R45" i="2" s="1"/>
  <c r="G45" i="2"/>
  <c r="S45" i="2" s="1"/>
  <c r="H45" i="2"/>
  <c r="T45" i="2" s="1"/>
  <c r="D46" i="2"/>
  <c r="P46" i="2" s="1"/>
  <c r="E46" i="2"/>
  <c r="Q46" i="2" s="1"/>
  <c r="F46" i="2"/>
  <c r="R46" i="2" s="1"/>
  <c r="G46" i="2"/>
  <c r="S46" i="2" s="1"/>
  <c r="H46" i="2"/>
  <c r="T46" i="2" s="1"/>
  <c r="D47" i="2"/>
  <c r="P47" i="2" s="1"/>
  <c r="E47" i="2"/>
  <c r="Q47" i="2" s="1"/>
  <c r="F47" i="2"/>
  <c r="R47" i="2" s="1"/>
  <c r="G47" i="2"/>
  <c r="S47" i="2" s="1"/>
  <c r="H47" i="2"/>
  <c r="T47" i="2" s="1"/>
  <c r="D48" i="2"/>
  <c r="P48" i="2" s="1"/>
  <c r="E48" i="2"/>
  <c r="Q48" i="2" s="1"/>
  <c r="F48" i="2"/>
  <c r="R48" i="2" s="1"/>
  <c r="G48" i="2"/>
  <c r="S48" i="2" s="1"/>
  <c r="H48" i="2"/>
  <c r="T48" i="2" s="1"/>
  <c r="D49" i="2"/>
  <c r="P49" i="2" s="1"/>
  <c r="E49" i="2"/>
  <c r="Q49" i="2" s="1"/>
  <c r="F49" i="2"/>
  <c r="R49" i="2" s="1"/>
  <c r="G49" i="2"/>
  <c r="S49" i="2" s="1"/>
  <c r="H49" i="2"/>
  <c r="T49" i="2" s="1"/>
  <c r="D50" i="2"/>
  <c r="P50" i="2" s="1"/>
  <c r="E50" i="2"/>
  <c r="Q50" i="2" s="1"/>
  <c r="F50" i="2"/>
  <c r="R50" i="2" s="1"/>
  <c r="G50" i="2"/>
  <c r="S50" i="2" s="1"/>
  <c r="H50" i="2"/>
  <c r="T50" i="2" s="1"/>
  <c r="D51" i="2"/>
  <c r="P51" i="2" s="1"/>
  <c r="E51" i="2"/>
  <c r="Q51" i="2" s="1"/>
  <c r="F51" i="2"/>
  <c r="R51" i="2" s="1"/>
  <c r="G51" i="2"/>
  <c r="S51" i="2" s="1"/>
  <c r="H51" i="2"/>
  <c r="T51" i="2" s="1"/>
  <c r="D52" i="2"/>
  <c r="P52" i="2" s="1"/>
  <c r="E52" i="2"/>
  <c r="Q52" i="2" s="1"/>
  <c r="F52" i="2"/>
  <c r="R52" i="2" s="1"/>
  <c r="G52" i="2"/>
  <c r="S52" i="2" s="1"/>
  <c r="H52" i="2"/>
  <c r="T52" i="2" s="1"/>
  <c r="D53" i="2"/>
  <c r="P53" i="2" s="1"/>
  <c r="E53" i="2"/>
  <c r="Q53" i="2" s="1"/>
  <c r="F53" i="2"/>
  <c r="R53" i="2" s="1"/>
  <c r="G53" i="2"/>
  <c r="S53" i="2" s="1"/>
  <c r="H53" i="2"/>
  <c r="T53" i="2" s="1"/>
  <c r="D54" i="2"/>
  <c r="P54" i="2" s="1"/>
  <c r="E54" i="2"/>
  <c r="Q54" i="2" s="1"/>
  <c r="F54" i="2"/>
  <c r="R54" i="2" s="1"/>
  <c r="G54" i="2"/>
  <c r="S54" i="2" s="1"/>
  <c r="H54" i="2"/>
  <c r="T54" i="2" s="1"/>
  <c r="D55" i="2"/>
  <c r="P55" i="2" s="1"/>
  <c r="E55" i="2"/>
  <c r="Q55" i="2" s="1"/>
  <c r="F55" i="2"/>
  <c r="R55" i="2" s="1"/>
  <c r="G55" i="2"/>
  <c r="S55" i="2" s="1"/>
  <c r="H55" i="2"/>
  <c r="T55" i="2" s="1"/>
  <c r="D56" i="2"/>
  <c r="P56" i="2" s="1"/>
  <c r="E56" i="2"/>
  <c r="Q56" i="2" s="1"/>
  <c r="F56" i="2"/>
  <c r="R56" i="2" s="1"/>
  <c r="G56" i="2"/>
  <c r="S56" i="2" s="1"/>
  <c r="H56" i="2"/>
  <c r="T56" i="2" s="1"/>
  <c r="D57" i="2"/>
  <c r="P57" i="2" s="1"/>
  <c r="E57" i="2"/>
  <c r="Q57" i="2" s="1"/>
  <c r="F57" i="2"/>
  <c r="R57" i="2" s="1"/>
  <c r="G57" i="2"/>
  <c r="S57" i="2" s="1"/>
  <c r="H57" i="2"/>
  <c r="T57" i="2" s="1"/>
  <c r="D58" i="2"/>
  <c r="P58" i="2" s="1"/>
  <c r="E58" i="2"/>
  <c r="Q58" i="2" s="1"/>
  <c r="F58" i="2"/>
  <c r="R58" i="2" s="1"/>
  <c r="G58" i="2"/>
  <c r="S58" i="2" s="1"/>
  <c r="H58" i="2"/>
  <c r="T58" i="2" s="1"/>
  <c r="D59" i="2"/>
  <c r="P59" i="2" s="1"/>
  <c r="E59" i="2"/>
  <c r="Q59" i="2" s="1"/>
  <c r="F59" i="2"/>
  <c r="R59" i="2" s="1"/>
  <c r="G59" i="2"/>
  <c r="S59" i="2" s="1"/>
  <c r="H59" i="2"/>
  <c r="T59" i="2" s="1"/>
  <c r="D60" i="2"/>
  <c r="P60" i="2" s="1"/>
  <c r="E60" i="2"/>
  <c r="Q60" i="2" s="1"/>
  <c r="F60" i="2"/>
  <c r="R60" i="2" s="1"/>
  <c r="G60" i="2"/>
  <c r="S60" i="2" s="1"/>
  <c r="H60" i="2"/>
  <c r="T60" i="2" s="1"/>
  <c r="D61" i="2"/>
  <c r="P61" i="2" s="1"/>
  <c r="E61" i="2"/>
  <c r="Q61" i="2" s="1"/>
  <c r="F61" i="2"/>
  <c r="R61" i="2" s="1"/>
  <c r="G61" i="2"/>
  <c r="S61" i="2" s="1"/>
  <c r="H61" i="2"/>
  <c r="T61" i="2" s="1"/>
  <c r="D62" i="2"/>
  <c r="P62" i="2" s="1"/>
  <c r="E62" i="2"/>
  <c r="Q62" i="2" s="1"/>
  <c r="F62" i="2"/>
  <c r="R62" i="2" s="1"/>
  <c r="G62" i="2"/>
  <c r="S62" i="2" s="1"/>
  <c r="H62" i="2"/>
  <c r="T62" i="2" s="1"/>
  <c r="D63" i="2"/>
  <c r="P63" i="2" s="1"/>
  <c r="E63" i="2"/>
  <c r="Q63" i="2" s="1"/>
  <c r="F63" i="2"/>
  <c r="R63" i="2" s="1"/>
  <c r="G63" i="2"/>
  <c r="S63" i="2" s="1"/>
  <c r="H63" i="2"/>
  <c r="T63" i="2" s="1"/>
  <c r="D64" i="2"/>
  <c r="P64" i="2" s="1"/>
  <c r="E64" i="2"/>
  <c r="Q64" i="2" s="1"/>
  <c r="F64" i="2"/>
  <c r="R64" i="2" s="1"/>
  <c r="G64" i="2"/>
  <c r="S64" i="2" s="1"/>
  <c r="H64" i="2"/>
  <c r="T64" i="2" s="1"/>
  <c r="D65" i="2"/>
  <c r="P65" i="2" s="1"/>
  <c r="E65" i="2"/>
  <c r="Q65" i="2" s="1"/>
  <c r="F65" i="2"/>
  <c r="R65" i="2" s="1"/>
  <c r="G65" i="2"/>
  <c r="S65" i="2" s="1"/>
  <c r="H65" i="2"/>
  <c r="T65" i="2" s="1"/>
  <c r="D66" i="2"/>
  <c r="P66" i="2" s="1"/>
  <c r="E66" i="2"/>
  <c r="Q66" i="2" s="1"/>
  <c r="F66" i="2"/>
  <c r="R66" i="2" s="1"/>
  <c r="G66" i="2"/>
  <c r="S66" i="2" s="1"/>
  <c r="H66" i="2"/>
  <c r="T66" i="2" s="1"/>
  <c r="D67" i="2"/>
  <c r="P67" i="2" s="1"/>
  <c r="E67" i="2"/>
  <c r="Q67" i="2" s="1"/>
  <c r="F67" i="2"/>
  <c r="R67" i="2" s="1"/>
  <c r="G67" i="2"/>
  <c r="S67" i="2" s="1"/>
  <c r="H67" i="2"/>
  <c r="T67" i="2" s="1"/>
  <c r="D68" i="2"/>
  <c r="P68" i="2" s="1"/>
  <c r="E68" i="2"/>
  <c r="Q68" i="2" s="1"/>
  <c r="F68" i="2"/>
  <c r="R68" i="2" s="1"/>
  <c r="G68" i="2"/>
  <c r="S68" i="2" s="1"/>
  <c r="H68" i="2"/>
  <c r="T68" i="2" s="1"/>
  <c r="D69" i="2"/>
  <c r="P69" i="2" s="1"/>
  <c r="E69" i="2"/>
  <c r="Q69" i="2" s="1"/>
  <c r="F69" i="2"/>
  <c r="R69" i="2" s="1"/>
  <c r="G69" i="2"/>
  <c r="S69" i="2" s="1"/>
  <c r="H69" i="2"/>
  <c r="T69" i="2" s="1"/>
  <c r="D70" i="2"/>
  <c r="P70" i="2" s="1"/>
  <c r="E70" i="2"/>
  <c r="Q70" i="2" s="1"/>
  <c r="F70" i="2"/>
  <c r="R70" i="2" s="1"/>
  <c r="G70" i="2"/>
  <c r="S70" i="2" s="1"/>
  <c r="H70" i="2"/>
  <c r="T70" i="2" s="1"/>
  <c r="D71" i="2"/>
  <c r="P71" i="2" s="1"/>
  <c r="E71" i="2"/>
  <c r="Q71" i="2" s="1"/>
  <c r="F71" i="2"/>
  <c r="R71" i="2" s="1"/>
  <c r="G71" i="2"/>
  <c r="S71" i="2" s="1"/>
  <c r="H71" i="2"/>
  <c r="T71" i="2" s="1"/>
  <c r="D72" i="2"/>
  <c r="P72" i="2" s="1"/>
  <c r="E72" i="2"/>
  <c r="Q72" i="2" s="1"/>
  <c r="F72" i="2"/>
  <c r="R72" i="2" s="1"/>
  <c r="G72" i="2"/>
  <c r="S72" i="2" s="1"/>
  <c r="H72" i="2"/>
  <c r="T72" i="2" s="1"/>
  <c r="D73" i="2"/>
  <c r="P73" i="2" s="1"/>
  <c r="E73" i="2"/>
  <c r="Q73" i="2" s="1"/>
  <c r="F73" i="2"/>
  <c r="R73" i="2" s="1"/>
  <c r="G73" i="2"/>
  <c r="S73" i="2" s="1"/>
  <c r="H73" i="2"/>
  <c r="T73" i="2" s="1"/>
  <c r="D74" i="2"/>
  <c r="P74" i="2" s="1"/>
  <c r="E74" i="2"/>
  <c r="Q74" i="2" s="1"/>
  <c r="F74" i="2"/>
  <c r="R74" i="2" s="1"/>
  <c r="G74" i="2"/>
  <c r="S74" i="2" s="1"/>
  <c r="H74" i="2"/>
  <c r="T74" i="2" s="1"/>
  <c r="D75" i="2"/>
  <c r="P75" i="2" s="1"/>
  <c r="E75" i="2"/>
  <c r="Q75" i="2" s="1"/>
  <c r="F75" i="2"/>
  <c r="R75" i="2" s="1"/>
  <c r="G75" i="2"/>
  <c r="S75" i="2" s="1"/>
  <c r="H75" i="2"/>
  <c r="T75" i="2" s="1"/>
  <c r="D76" i="2"/>
  <c r="P76" i="2" s="1"/>
  <c r="E76" i="2"/>
  <c r="Q76" i="2" s="1"/>
  <c r="F76" i="2"/>
  <c r="R76" i="2" s="1"/>
  <c r="G76" i="2"/>
  <c r="S76" i="2" s="1"/>
  <c r="H76" i="2"/>
  <c r="T76" i="2" s="1"/>
  <c r="D77" i="2"/>
  <c r="P77" i="2" s="1"/>
  <c r="E77" i="2"/>
  <c r="Q77" i="2" s="1"/>
  <c r="F77" i="2"/>
  <c r="R77" i="2" s="1"/>
  <c r="G77" i="2"/>
  <c r="S77" i="2" s="1"/>
  <c r="H77" i="2"/>
  <c r="T77" i="2" s="1"/>
  <c r="D78" i="2"/>
  <c r="P78" i="2" s="1"/>
  <c r="E78" i="2"/>
  <c r="Q78" i="2" s="1"/>
  <c r="F78" i="2"/>
  <c r="R78" i="2" s="1"/>
  <c r="G78" i="2"/>
  <c r="S78" i="2" s="1"/>
  <c r="H78" i="2"/>
  <c r="T78" i="2" s="1"/>
  <c r="D79" i="2"/>
  <c r="P79" i="2" s="1"/>
  <c r="E79" i="2"/>
  <c r="Q79" i="2" s="1"/>
  <c r="F79" i="2"/>
  <c r="R79" i="2" s="1"/>
  <c r="G79" i="2"/>
  <c r="S79" i="2" s="1"/>
  <c r="H79" i="2"/>
  <c r="T79" i="2" s="1"/>
  <c r="D80" i="2"/>
  <c r="P80" i="2" s="1"/>
  <c r="E80" i="2"/>
  <c r="Q80" i="2" s="1"/>
  <c r="F80" i="2"/>
  <c r="R80" i="2" s="1"/>
  <c r="G80" i="2"/>
  <c r="S80" i="2" s="1"/>
  <c r="H80" i="2"/>
  <c r="T80" i="2" s="1"/>
  <c r="D81" i="2"/>
  <c r="P81" i="2" s="1"/>
  <c r="E81" i="2"/>
  <c r="Q81" i="2" s="1"/>
  <c r="F81" i="2"/>
  <c r="R81" i="2" s="1"/>
  <c r="G81" i="2"/>
  <c r="S81" i="2" s="1"/>
  <c r="H81" i="2"/>
  <c r="T81" i="2" s="1"/>
  <c r="D82" i="2"/>
  <c r="P82" i="2" s="1"/>
  <c r="E82" i="2"/>
  <c r="Q82" i="2" s="1"/>
  <c r="F82" i="2"/>
  <c r="R82" i="2" s="1"/>
  <c r="G82" i="2"/>
  <c r="S82" i="2" s="1"/>
  <c r="H82" i="2"/>
  <c r="T82" i="2" s="1"/>
  <c r="D83" i="2"/>
  <c r="P83" i="2" s="1"/>
  <c r="E83" i="2"/>
  <c r="Q83" i="2" s="1"/>
  <c r="F83" i="2"/>
  <c r="R83" i="2" s="1"/>
  <c r="G83" i="2"/>
  <c r="S83" i="2" s="1"/>
  <c r="H83" i="2"/>
  <c r="T83" i="2" s="1"/>
  <c r="D84" i="2"/>
  <c r="P84" i="2" s="1"/>
  <c r="E84" i="2"/>
  <c r="Q84" i="2" s="1"/>
  <c r="F84" i="2"/>
  <c r="R84" i="2" s="1"/>
  <c r="G84" i="2"/>
  <c r="S84" i="2" s="1"/>
  <c r="H84" i="2"/>
  <c r="T84" i="2" s="1"/>
  <c r="D85" i="2"/>
  <c r="P85" i="2" s="1"/>
  <c r="E85" i="2"/>
  <c r="Q85" i="2" s="1"/>
  <c r="F85" i="2"/>
  <c r="R85" i="2" s="1"/>
  <c r="G85" i="2"/>
  <c r="S85" i="2" s="1"/>
  <c r="H85" i="2"/>
  <c r="T85" i="2" s="1"/>
  <c r="D86" i="2"/>
  <c r="P86" i="2" s="1"/>
  <c r="E86" i="2"/>
  <c r="Q86" i="2" s="1"/>
  <c r="F86" i="2"/>
  <c r="R86" i="2" s="1"/>
  <c r="G86" i="2"/>
  <c r="S86" i="2" s="1"/>
  <c r="H86" i="2"/>
  <c r="T86" i="2" s="1"/>
  <c r="D87" i="2"/>
  <c r="P87" i="2" s="1"/>
  <c r="E87" i="2"/>
  <c r="Q87" i="2" s="1"/>
  <c r="F87" i="2"/>
  <c r="R87" i="2" s="1"/>
  <c r="G87" i="2"/>
  <c r="S87" i="2" s="1"/>
  <c r="H87" i="2"/>
  <c r="T87" i="2" s="1"/>
  <c r="D88" i="2"/>
  <c r="P88" i="2" s="1"/>
  <c r="E88" i="2"/>
  <c r="Q88" i="2" s="1"/>
  <c r="F88" i="2"/>
  <c r="R88" i="2" s="1"/>
  <c r="G88" i="2"/>
  <c r="S88" i="2" s="1"/>
  <c r="H88" i="2"/>
  <c r="T88" i="2" s="1"/>
  <c r="D89" i="2"/>
  <c r="P89" i="2" s="1"/>
  <c r="E89" i="2"/>
  <c r="Q89" i="2" s="1"/>
  <c r="F89" i="2"/>
  <c r="R89" i="2" s="1"/>
  <c r="G89" i="2"/>
  <c r="S89" i="2" s="1"/>
  <c r="H89" i="2"/>
  <c r="T89" i="2" s="1"/>
  <c r="D90" i="2"/>
  <c r="P90" i="2" s="1"/>
  <c r="E90" i="2"/>
  <c r="Q90" i="2" s="1"/>
  <c r="F90" i="2"/>
  <c r="R90" i="2" s="1"/>
  <c r="G90" i="2"/>
  <c r="S90" i="2" s="1"/>
  <c r="H90" i="2"/>
  <c r="T90" i="2" s="1"/>
  <c r="D91" i="2"/>
  <c r="P91" i="2" s="1"/>
  <c r="E91" i="2"/>
  <c r="Q91" i="2" s="1"/>
  <c r="F91" i="2"/>
  <c r="R91" i="2" s="1"/>
  <c r="G91" i="2"/>
  <c r="S91" i="2" s="1"/>
  <c r="H91" i="2"/>
  <c r="T91" i="2" s="1"/>
  <c r="D92" i="2"/>
  <c r="E92" i="2"/>
  <c r="F92" i="2"/>
  <c r="G92" i="2"/>
  <c r="H92" i="2"/>
  <c r="D93" i="2"/>
  <c r="E93" i="2"/>
  <c r="F93" i="2"/>
  <c r="G93" i="2"/>
  <c r="H93" i="2"/>
  <c r="D94" i="2"/>
  <c r="E94" i="2"/>
  <c r="F94" i="2"/>
  <c r="G94" i="2"/>
  <c r="H94" i="2"/>
  <c r="D95" i="2"/>
  <c r="E95" i="2"/>
  <c r="F95" i="2"/>
  <c r="G95" i="2"/>
  <c r="H95" i="2"/>
  <c r="D96" i="2"/>
  <c r="E96" i="2"/>
  <c r="F96" i="2"/>
  <c r="G96" i="2"/>
  <c r="H96" i="2"/>
  <c r="D97" i="2"/>
  <c r="E97" i="2"/>
  <c r="F97" i="2"/>
  <c r="G97" i="2"/>
  <c r="H97" i="2"/>
  <c r="D98" i="2"/>
  <c r="E98" i="2"/>
  <c r="F98" i="2"/>
  <c r="G98" i="2"/>
  <c r="H98" i="2"/>
  <c r="D99" i="2"/>
  <c r="E99" i="2"/>
  <c r="F99" i="2"/>
  <c r="G99" i="2"/>
  <c r="H99" i="2"/>
  <c r="E4" i="2"/>
  <c r="F4" i="2"/>
  <c r="G4" i="2"/>
  <c r="H4" i="2"/>
  <c r="D4" i="2"/>
  <c r="E100" i="2"/>
  <c r="F100" i="2"/>
  <c r="G100" i="2"/>
  <c r="H100" i="2"/>
  <c r="T4" i="2" l="1"/>
  <c r="R4" i="2"/>
  <c r="D100" i="2"/>
  <c r="P4" i="2" s="1"/>
  <c r="S4" i="2"/>
  <c r="Q4" i="2"/>
  <c r="C100" i="2"/>
  <c r="I8" i="2" l="1"/>
  <c r="I12" i="2"/>
  <c r="I16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84" i="2"/>
  <c r="I88" i="2"/>
  <c r="I4" i="2"/>
  <c r="U4" i="2" s="1"/>
  <c r="V4" i="2" s="1"/>
  <c r="I7" i="2"/>
  <c r="I11" i="2"/>
  <c r="I15" i="2"/>
  <c r="I19" i="2"/>
  <c r="I23" i="2"/>
  <c r="I27" i="2"/>
  <c r="I31" i="2"/>
  <c r="I35" i="2"/>
  <c r="I39" i="2"/>
  <c r="I43" i="2"/>
  <c r="I47" i="2"/>
  <c r="I51" i="2"/>
  <c r="I55" i="2"/>
  <c r="I59" i="2"/>
  <c r="I63" i="2"/>
  <c r="I67" i="2"/>
  <c r="I71" i="2"/>
  <c r="I75" i="2"/>
  <c r="I79" i="2"/>
  <c r="I83" i="2"/>
  <c r="I87" i="2"/>
  <c r="I91" i="2"/>
  <c r="I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5" i="2"/>
  <c r="I9" i="2"/>
  <c r="I13" i="2"/>
  <c r="I17" i="2"/>
  <c r="I21" i="2"/>
  <c r="I25" i="2"/>
  <c r="I29" i="2"/>
  <c r="I33" i="2"/>
  <c r="I37" i="2"/>
  <c r="I41" i="2"/>
  <c r="I45" i="2"/>
  <c r="I49" i="2"/>
  <c r="I53" i="2"/>
  <c r="I57" i="2"/>
  <c r="I61" i="2"/>
  <c r="I65" i="2"/>
  <c r="I69" i="2"/>
  <c r="I73" i="2"/>
  <c r="I77" i="2"/>
  <c r="I81" i="2"/>
  <c r="I85" i="2"/>
  <c r="I89" i="2"/>
  <c r="U89" i="2" l="1"/>
  <c r="V89" i="2" s="1"/>
  <c r="O89" i="2"/>
  <c r="W89" i="2" s="1"/>
  <c r="U81" i="2"/>
  <c r="V81" i="2" s="1"/>
  <c r="O81" i="2"/>
  <c r="W81" i="2" s="1"/>
  <c r="U73" i="2"/>
  <c r="V73" i="2" s="1"/>
  <c r="O73" i="2"/>
  <c r="W73" i="2" s="1"/>
  <c r="U65" i="2"/>
  <c r="V65" i="2" s="1"/>
  <c r="O65" i="2"/>
  <c r="W65" i="2" s="1"/>
  <c r="U57" i="2"/>
  <c r="V57" i="2" s="1"/>
  <c r="O57" i="2"/>
  <c r="W57" i="2" s="1"/>
  <c r="U49" i="2"/>
  <c r="V49" i="2" s="1"/>
  <c r="O49" i="2"/>
  <c r="W49" i="2" s="1"/>
  <c r="U41" i="2"/>
  <c r="V41" i="2" s="1"/>
  <c r="O41" i="2"/>
  <c r="W41" i="2" s="1"/>
  <c r="U33" i="2"/>
  <c r="V33" i="2" s="1"/>
  <c r="O33" i="2"/>
  <c r="W33" i="2" s="1"/>
  <c r="U25" i="2"/>
  <c r="V25" i="2" s="1"/>
  <c r="O25" i="2"/>
  <c r="W25" i="2" s="1"/>
  <c r="U17" i="2"/>
  <c r="V17" i="2" s="1"/>
  <c r="O17" i="2"/>
  <c r="W17" i="2" s="1"/>
  <c r="U9" i="2"/>
  <c r="V9" i="2" s="1"/>
  <c r="O9" i="2"/>
  <c r="W9" i="2" s="1"/>
  <c r="U90" i="2"/>
  <c r="V90" i="2" s="1"/>
  <c r="O90" i="2"/>
  <c r="W90" i="2" s="1"/>
  <c r="U82" i="2"/>
  <c r="V82" i="2" s="1"/>
  <c r="O82" i="2"/>
  <c r="W82" i="2" s="1"/>
  <c r="U74" i="2"/>
  <c r="V74" i="2" s="1"/>
  <c r="O74" i="2"/>
  <c r="W74" i="2" s="1"/>
  <c r="U66" i="2"/>
  <c r="V66" i="2" s="1"/>
  <c r="O66" i="2"/>
  <c r="W66" i="2" s="1"/>
  <c r="U58" i="2"/>
  <c r="V58" i="2" s="1"/>
  <c r="O58" i="2"/>
  <c r="W58" i="2" s="1"/>
  <c r="U50" i="2"/>
  <c r="V50" i="2" s="1"/>
  <c r="O50" i="2"/>
  <c r="W50" i="2" s="1"/>
  <c r="U42" i="2"/>
  <c r="V42" i="2" s="1"/>
  <c r="O42" i="2"/>
  <c r="W42" i="2" s="1"/>
  <c r="U34" i="2"/>
  <c r="V34" i="2" s="1"/>
  <c r="O34" i="2"/>
  <c r="W34" i="2" s="1"/>
  <c r="U26" i="2"/>
  <c r="V26" i="2" s="1"/>
  <c r="O26" i="2"/>
  <c r="W26" i="2" s="1"/>
  <c r="U18" i="2"/>
  <c r="V18" i="2" s="1"/>
  <c r="O18" i="2"/>
  <c r="W18" i="2" s="1"/>
  <c r="U10" i="2"/>
  <c r="V10" i="2" s="1"/>
  <c r="O10" i="2"/>
  <c r="W10" i="2" s="1"/>
  <c r="U91" i="2"/>
  <c r="V91" i="2" s="1"/>
  <c r="O91" i="2"/>
  <c r="W91" i="2" s="1"/>
  <c r="U83" i="2"/>
  <c r="V83" i="2" s="1"/>
  <c r="O83" i="2"/>
  <c r="W83" i="2" s="1"/>
  <c r="U75" i="2"/>
  <c r="V75" i="2" s="1"/>
  <c r="O75" i="2"/>
  <c r="W75" i="2" s="1"/>
  <c r="U67" i="2"/>
  <c r="V67" i="2" s="1"/>
  <c r="O67" i="2"/>
  <c r="W67" i="2" s="1"/>
  <c r="U59" i="2"/>
  <c r="V59" i="2" s="1"/>
  <c r="O59" i="2"/>
  <c r="W59" i="2" s="1"/>
  <c r="U51" i="2"/>
  <c r="V51" i="2" s="1"/>
  <c r="O51" i="2"/>
  <c r="W51" i="2" s="1"/>
  <c r="U43" i="2"/>
  <c r="V43" i="2" s="1"/>
  <c r="O43" i="2"/>
  <c r="W43" i="2" s="1"/>
  <c r="U35" i="2"/>
  <c r="V35" i="2" s="1"/>
  <c r="O35" i="2"/>
  <c r="W35" i="2" s="1"/>
  <c r="U27" i="2"/>
  <c r="V27" i="2" s="1"/>
  <c r="O27" i="2"/>
  <c r="W27" i="2" s="1"/>
  <c r="U19" i="2"/>
  <c r="V19" i="2" s="1"/>
  <c r="O19" i="2"/>
  <c r="W19" i="2" s="1"/>
  <c r="U11" i="2"/>
  <c r="V11" i="2" s="1"/>
  <c r="O11" i="2"/>
  <c r="W11" i="2" s="1"/>
  <c r="U84" i="2"/>
  <c r="V84" i="2" s="1"/>
  <c r="O84" i="2"/>
  <c r="W84" i="2" s="1"/>
  <c r="U76" i="2"/>
  <c r="V76" i="2" s="1"/>
  <c r="O76" i="2"/>
  <c r="W76" i="2" s="1"/>
  <c r="U68" i="2"/>
  <c r="V68" i="2" s="1"/>
  <c r="O68" i="2"/>
  <c r="W68" i="2" s="1"/>
  <c r="U60" i="2"/>
  <c r="V60" i="2" s="1"/>
  <c r="O60" i="2"/>
  <c r="W60" i="2" s="1"/>
  <c r="U52" i="2"/>
  <c r="V52" i="2" s="1"/>
  <c r="O52" i="2"/>
  <c r="W52" i="2" s="1"/>
  <c r="U44" i="2"/>
  <c r="V44" i="2" s="1"/>
  <c r="O44" i="2"/>
  <c r="W44" i="2" s="1"/>
  <c r="U36" i="2"/>
  <c r="V36" i="2" s="1"/>
  <c r="O36" i="2"/>
  <c r="W36" i="2" s="1"/>
  <c r="U28" i="2"/>
  <c r="V28" i="2" s="1"/>
  <c r="O28" i="2"/>
  <c r="W28" i="2" s="1"/>
  <c r="U20" i="2"/>
  <c r="V20" i="2" s="1"/>
  <c r="O20" i="2"/>
  <c r="W20" i="2" s="1"/>
  <c r="U12" i="2"/>
  <c r="V12" i="2" s="1"/>
  <c r="O12" i="2"/>
  <c r="W12" i="2" s="1"/>
  <c r="O4" i="2"/>
  <c r="W4" i="2" s="1"/>
  <c r="U85" i="2"/>
  <c r="V85" i="2" s="1"/>
  <c r="O85" i="2"/>
  <c r="W85" i="2" s="1"/>
  <c r="U77" i="2"/>
  <c r="V77" i="2" s="1"/>
  <c r="O77" i="2"/>
  <c r="W77" i="2" s="1"/>
  <c r="U69" i="2"/>
  <c r="V69" i="2" s="1"/>
  <c r="O69" i="2"/>
  <c r="W69" i="2" s="1"/>
  <c r="U61" i="2"/>
  <c r="V61" i="2" s="1"/>
  <c r="O61" i="2"/>
  <c r="W61" i="2" s="1"/>
  <c r="U53" i="2"/>
  <c r="V53" i="2" s="1"/>
  <c r="O53" i="2"/>
  <c r="W53" i="2" s="1"/>
  <c r="U45" i="2"/>
  <c r="V45" i="2" s="1"/>
  <c r="O45" i="2"/>
  <c r="W45" i="2" s="1"/>
  <c r="U37" i="2"/>
  <c r="V37" i="2" s="1"/>
  <c r="O37" i="2"/>
  <c r="W37" i="2" s="1"/>
  <c r="U29" i="2"/>
  <c r="V29" i="2" s="1"/>
  <c r="O29" i="2"/>
  <c r="W29" i="2" s="1"/>
  <c r="U21" i="2"/>
  <c r="V21" i="2" s="1"/>
  <c r="O21" i="2"/>
  <c r="W21" i="2" s="1"/>
  <c r="U13" i="2"/>
  <c r="V13" i="2" s="1"/>
  <c r="O13" i="2"/>
  <c r="W13" i="2" s="1"/>
  <c r="U5" i="2"/>
  <c r="V5" i="2" s="1"/>
  <c r="O5" i="2"/>
  <c r="W5" i="2" s="1"/>
  <c r="U86" i="2"/>
  <c r="V86" i="2" s="1"/>
  <c r="O86" i="2"/>
  <c r="W86" i="2" s="1"/>
  <c r="U78" i="2"/>
  <c r="V78" i="2" s="1"/>
  <c r="O78" i="2"/>
  <c r="W78" i="2" s="1"/>
  <c r="U70" i="2"/>
  <c r="V70" i="2" s="1"/>
  <c r="O70" i="2"/>
  <c r="W70" i="2" s="1"/>
  <c r="U62" i="2"/>
  <c r="V62" i="2" s="1"/>
  <c r="O62" i="2"/>
  <c r="W62" i="2" s="1"/>
  <c r="U54" i="2"/>
  <c r="V54" i="2" s="1"/>
  <c r="O54" i="2"/>
  <c r="W54" i="2" s="1"/>
  <c r="U46" i="2"/>
  <c r="V46" i="2" s="1"/>
  <c r="O46" i="2"/>
  <c r="W46" i="2" s="1"/>
  <c r="U38" i="2"/>
  <c r="V38" i="2" s="1"/>
  <c r="O38" i="2"/>
  <c r="W38" i="2" s="1"/>
  <c r="U30" i="2"/>
  <c r="V30" i="2" s="1"/>
  <c r="O30" i="2"/>
  <c r="W30" i="2" s="1"/>
  <c r="U22" i="2"/>
  <c r="V22" i="2" s="1"/>
  <c r="O22" i="2"/>
  <c r="W22" i="2" s="1"/>
  <c r="U14" i="2"/>
  <c r="V14" i="2" s="1"/>
  <c r="O14" i="2"/>
  <c r="W14" i="2" s="1"/>
  <c r="U6" i="2"/>
  <c r="V6" i="2" s="1"/>
  <c r="O6" i="2"/>
  <c r="W6" i="2" s="1"/>
  <c r="U87" i="2"/>
  <c r="V87" i="2" s="1"/>
  <c r="O87" i="2"/>
  <c r="W87" i="2" s="1"/>
  <c r="U79" i="2"/>
  <c r="V79" i="2" s="1"/>
  <c r="O79" i="2"/>
  <c r="W79" i="2" s="1"/>
  <c r="U71" i="2"/>
  <c r="V71" i="2" s="1"/>
  <c r="O71" i="2"/>
  <c r="W71" i="2" s="1"/>
  <c r="U63" i="2"/>
  <c r="V63" i="2" s="1"/>
  <c r="O63" i="2"/>
  <c r="W63" i="2" s="1"/>
  <c r="U55" i="2"/>
  <c r="V55" i="2" s="1"/>
  <c r="O55" i="2"/>
  <c r="W55" i="2" s="1"/>
  <c r="U47" i="2"/>
  <c r="V47" i="2" s="1"/>
  <c r="O47" i="2"/>
  <c r="W47" i="2" s="1"/>
  <c r="U39" i="2"/>
  <c r="V39" i="2" s="1"/>
  <c r="O39" i="2"/>
  <c r="W39" i="2" s="1"/>
  <c r="U31" i="2"/>
  <c r="V31" i="2" s="1"/>
  <c r="O31" i="2"/>
  <c r="W31" i="2" s="1"/>
  <c r="U23" i="2"/>
  <c r="V23" i="2" s="1"/>
  <c r="O23" i="2"/>
  <c r="W23" i="2" s="1"/>
  <c r="U15" i="2"/>
  <c r="V15" i="2" s="1"/>
  <c r="O15" i="2"/>
  <c r="W15" i="2" s="1"/>
  <c r="U7" i="2"/>
  <c r="V7" i="2" s="1"/>
  <c r="O7" i="2"/>
  <c r="W7" i="2" s="1"/>
  <c r="U88" i="2"/>
  <c r="V88" i="2" s="1"/>
  <c r="O88" i="2"/>
  <c r="W88" i="2" s="1"/>
  <c r="U80" i="2"/>
  <c r="V80" i="2" s="1"/>
  <c r="O80" i="2"/>
  <c r="W80" i="2" s="1"/>
  <c r="U72" i="2"/>
  <c r="V72" i="2" s="1"/>
  <c r="O72" i="2"/>
  <c r="W72" i="2" s="1"/>
  <c r="U64" i="2"/>
  <c r="V64" i="2" s="1"/>
  <c r="O64" i="2"/>
  <c r="W64" i="2" s="1"/>
  <c r="U56" i="2"/>
  <c r="V56" i="2" s="1"/>
  <c r="O56" i="2"/>
  <c r="W56" i="2" s="1"/>
  <c r="U48" i="2"/>
  <c r="V48" i="2" s="1"/>
  <c r="O48" i="2"/>
  <c r="W48" i="2" s="1"/>
  <c r="U40" i="2"/>
  <c r="V40" i="2" s="1"/>
  <c r="O40" i="2"/>
  <c r="W40" i="2" s="1"/>
  <c r="U32" i="2"/>
  <c r="V32" i="2" s="1"/>
  <c r="O32" i="2"/>
  <c r="W32" i="2" s="1"/>
  <c r="U24" i="2"/>
  <c r="V24" i="2" s="1"/>
  <c r="O24" i="2"/>
  <c r="W24" i="2" s="1"/>
  <c r="U16" i="2"/>
  <c r="V16" i="2" s="1"/>
  <c r="O16" i="2"/>
  <c r="W16" i="2" s="1"/>
  <c r="U8" i="2"/>
  <c r="V8" i="2" s="1"/>
  <c r="O8" i="2"/>
  <c r="W8" i="2" s="1"/>
</calcChain>
</file>

<file path=xl/sharedStrings.xml><?xml version="1.0" encoding="utf-8"?>
<sst xmlns="http://schemas.openxmlformats.org/spreadsheetml/2006/main" count="436" uniqueCount="239">
  <si>
    <t>position</t>
    <phoneticPr fontId="3" type="noConversion"/>
  </si>
  <si>
    <t>gene id</t>
    <phoneticPr fontId="3" type="noConversion"/>
  </si>
  <si>
    <t>Gene symbol</t>
    <phoneticPr fontId="3" type="noConversion"/>
  </si>
  <si>
    <t>Ct</t>
    <phoneticPr fontId="3" type="noConversion"/>
  </si>
  <si>
    <t>Tm</t>
    <phoneticPr fontId="2" type="noConversion"/>
  </si>
  <si>
    <t xml:space="preserve">sample a </t>
    <phoneticPr fontId="2" type="noConversion"/>
  </si>
  <si>
    <t>sample b</t>
    <phoneticPr fontId="2" type="noConversion"/>
  </si>
  <si>
    <t>sample c</t>
    <phoneticPr fontId="2" type="noConversion"/>
  </si>
  <si>
    <t>sample 1</t>
    <phoneticPr fontId="2" type="noConversion"/>
  </si>
  <si>
    <t>sample 2</t>
    <phoneticPr fontId="2" type="noConversion"/>
  </si>
  <si>
    <t>sample 3</t>
    <phoneticPr fontId="2" type="noConversion"/>
  </si>
  <si>
    <t xml:space="preserve">sample a </t>
    <phoneticPr fontId="2" type="noConversion"/>
  </si>
  <si>
    <t>sample b</t>
    <phoneticPr fontId="2" type="noConversion"/>
  </si>
  <si>
    <t>sample c</t>
    <phoneticPr fontId="2" type="noConversion"/>
  </si>
  <si>
    <t xml:space="preserve">sample 1 </t>
    <phoneticPr fontId="2" type="noConversion"/>
  </si>
  <si>
    <t>sample 2</t>
    <phoneticPr fontId="2" type="noConversion"/>
  </si>
  <si>
    <t>sample 3</t>
    <phoneticPr fontId="2" type="noConversion"/>
  </si>
  <si>
    <t>A1</t>
  </si>
  <si>
    <t>flt4</t>
  </si>
  <si>
    <t>A2</t>
  </si>
  <si>
    <t>nras</t>
  </si>
  <si>
    <t>A3</t>
  </si>
  <si>
    <t>b2m</t>
  </si>
  <si>
    <t>A4</t>
  </si>
  <si>
    <t>ntrk1</t>
  </si>
  <si>
    <t>A5</t>
  </si>
  <si>
    <t>pla2g4aa</t>
  </si>
  <si>
    <t>A6</t>
  </si>
  <si>
    <t>tp53</t>
  </si>
  <si>
    <t>A7</t>
  </si>
  <si>
    <t>mapk12a</t>
  </si>
  <si>
    <t>A8</t>
  </si>
  <si>
    <t>vegfaa</t>
  </si>
  <si>
    <t>A9</t>
  </si>
  <si>
    <t>raf1a</t>
  </si>
  <si>
    <t>A10</t>
  </si>
  <si>
    <t>actb1</t>
  </si>
  <si>
    <t>A11</t>
  </si>
  <si>
    <t>badb</t>
  </si>
  <si>
    <t>A12</t>
  </si>
  <si>
    <t>mapk14a</t>
  </si>
  <si>
    <t>A13</t>
  </si>
  <si>
    <t>ptk2ab</t>
  </si>
  <si>
    <t>A14</t>
  </si>
  <si>
    <t>igf1ra</t>
  </si>
  <si>
    <t>A15</t>
  </si>
  <si>
    <t>igf1rb</t>
  </si>
  <si>
    <t>A16</t>
  </si>
  <si>
    <t>ptgs2a</t>
  </si>
  <si>
    <t>A17</t>
  </si>
  <si>
    <t>mapk14b</t>
  </si>
  <si>
    <t>A18</t>
  </si>
  <si>
    <t>cav1</t>
  </si>
  <si>
    <t>A19</t>
  </si>
  <si>
    <t>src</t>
  </si>
  <si>
    <t>A20</t>
  </si>
  <si>
    <t>rac1a</t>
  </si>
  <si>
    <t>A21</t>
  </si>
  <si>
    <t>mapkapk2a</t>
  </si>
  <si>
    <t>A22</t>
  </si>
  <si>
    <t>eef1a1a</t>
  </si>
  <si>
    <t>A23</t>
  </si>
  <si>
    <t>cdc42</t>
  </si>
  <si>
    <t>A24</t>
    <phoneticPr fontId="2" type="noConversion"/>
  </si>
  <si>
    <t>mapk1</t>
  </si>
  <si>
    <t>B1</t>
    <phoneticPr fontId="2" type="noConversion"/>
  </si>
  <si>
    <t>hspb1</t>
  </si>
  <si>
    <t>B2</t>
    <phoneticPr fontId="2" type="noConversion"/>
  </si>
  <si>
    <t>tuba1b</t>
  </si>
  <si>
    <t>B3</t>
    <phoneticPr fontId="2" type="noConversion"/>
  </si>
  <si>
    <t>plcg1</t>
  </si>
  <si>
    <t>B4</t>
  </si>
  <si>
    <t>egfra</t>
  </si>
  <si>
    <t>B5</t>
  </si>
  <si>
    <t>rpl13</t>
  </si>
  <si>
    <t>B6</t>
  </si>
  <si>
    <t>akt2</t>
  </si>
  <si>
    <t>B7</t>
  </si>
  <si>
    <t>ptk2aa</t>
  </si>
  <si>
    <t>B8</t>
  </si>
  <si>
    <t>pdgfra</t>
  </si>
  <si>
    <t>B9</t>
  </si>
  <si>
    <t>erbb2</t>
  </si>
  <si>
    <t>B10</t>
  </si>
  <si>
    <t>zgc:55558</t>
  </si>
  <si>
    <t>B11</t>
  </si>
  <si>
    <t>prkcbb</t>
  </si>
  <si>
    <t>B12</t>
  </si>
  <si>
    <t>pik3cd</t>
  </si>
  <si>
    <t>B13</t>
  </si>
  <si>
    <t>mapk3</t>
  </si>
  <si>
    <t>B14</t>
  </si>
  <si>
    <t>pxna</t>
  </si>
  <si>
    <t>B15</t>
  </si>
  <si>
    <t>pla2g12a</t>
  </si>
  <si>
    <t>B16</t>
  </si>
  <si>
    <t>egf</t>
  </si>
  <si>
    <t>B17</t>
  </si>
  <si>
    <t>vegfc</t>
  </si>
  <si>
    <t>B18</t>
  </si>
  <si>
    <t>akt2l</t>
  </si>
  <si>
    <t>B19</t>
  </si>
  <si>
    <t>pik3r2</t>
  </si>
  <si>
    <t>B20</t>
  </si>
  <si>
    <t>pik3r3a</t>
  </si>
  <si>
    <t>B21</t>
  </si>
  <si>
    <t>pla2g6</t>
  </si>
  <si>
    <t>B22</t>
  </si>
  <si>
    <t>pik3cg</t>
  </si>
  <si>
    <t>B23</t>
  </si>
  <si>
    <t>map2k1</t>
  </si>
  <si>
    <t>B24</t>
  </si>
  <si>
    <t>pla2g12b</t>
  </si>
  <si>
    <t>C1</t>
    <phoneticPr fontId="2" type="noConversion"/>
  </si>
  <si>
    <t>rac2</t>
  </si>
  <si>
    <t>C2</t>
    <phoneticPr fontId="2" type="noConversion"/>
  </si>
  <si>
    <t>mapk11</t>
  </si>
  <si>
    <t>C3</t>
    <phoneticPr fontId="2" type="noConversion"/>
  </si>
  <si>
    <t>eef1a2</t>
  </si>
  <si>
    <t>C4</t>
  </si>
  <si>
    <t>rac3a</t>
  </si>
  <si>
    <t>C5</t>
  </si>
  <si>
    <t>kras</t>
  </si>
  <si>
    <t>C6</t>
  </si>
  <si>
    <t>ppp3r1b</t>
  </si>
  <si>
    <t>C7</t>
  </si>
  <si>
    <t>casp9</t>
  </si>
  <si>
    <t>C8</t>
  </si>
  <si>
    <t>arnt</t>
  </si>
  <si>
    <t>C9</t>
  </si>
  <si>
    <t>prkca</t>
  </si>
  <si>
    <t>C10</t>
  </si>
  <si>
    <t>flt1</t>
  </si>
  <si>
    <t>C11</t>
  </si>
  <si>
    <t>hrasa</t>
  </si>
  <si>
    <t>C12</t>
  </si>
  <si>
    <t>ppp3cb</t>
  </si>
  <si>
    <t>C13</t>
  </si>
  <si>
    <t>hrasb</t>
  </si>
  <si>
    <t>C14</t>
  </si>
  <si>
    <t>kdr</t>
  </si>
  <si>
    <t>C15</t>
  </si>
  <si>
    <t>map3k5</t>
  </si>
  <si>
    <t>C16</t>
  </si>
  <si>
    <t>cdc42l2</t>
  </si>
  <si>
    <t>C17</t>
  </si>
  <si>
    <t>sos1</t>
  </si>
  <si>
    <t>C18</t>
  </si>
  <si>
    <t>raf1b</t>
  </si>
  <si>
    <t>C19</t>
  </si>
  <si>
    <t>pik3r1</t>
  </si>
  <si>
    <t>C20</t>
  </si>
  <si>
    <t>mapk12b</t>
  </si>
  <si>
    <t>C21</t>
  </si>
  <si>
    <t>ppp3cca</t>
  </si>
  <si>
    <t>C22</t>
  </si>
  <si>
    <t>vegfab</t>
  </si>
  <si>
    <t>C23</t>
  </si>
  <si>
    <t>ptgs2b</t>
  </si>
  <si>
    <t>C24</t>
  </si>
  <si>
    <t>pdgfrb</t>
  </si>
  <si>
    <t>D1</t>
    <phoneticPr fontId="2" type="noConversion"/>
  </si>
  <si>
    <t>akt3a</t>
  </si>
  <si>
    <t>D2</t>
    <phoneticPr fontId="2" type="noConversion"/>
  </si>
  <si>
    <t>map2k7</t>
  </si>
  <si>
    <t>D3</t>
    <phoneticPr fontId="2" type="noConversion"/>
  </si>
  <si>
    <t>plcg2</t>
  </si>
  <si>
    <t>D4</t>
  </si>
  <si>
    <t>shc2</t>
  </si>
  <si>
    <t>D5</t>
  </si>
  <si>
    <t>zgc:171775</t>
  </si>
  <si>
    <t>D6</t>
  </si>
  <si>
    <t>rac1b</t>
  </si>
  <si>
    <t>D7</t>
  </si>
  <si>
    <t>map2k2a</t>
  </si>
  <si>
    <t>D8</t>
  </si>
  <si>
    <t>ppp3ccb</t>
  </si>
  <si>
    <t>D9</t>
  </si>
  <si>
    <t>nfatc1</t>
  </si>
  <si>
    <t>D10</t>
  </si>
  <si>
    <t>mapk10</t>
  </si>
  <si>
    <t>D11</t>
  </si>
  <si>
    <t>figf</t>
  </si>
  <si>
    <t>D12</t>
  </si>
  <si>
    <t>mapkapk3</t>
  </si>
  <si>
    <t>D13</t>
  </si>
  <si>
    <t>cdc42l</t>
  </si>
  <si>
    <t>D14</t>
  </si>
  <si>
    <t>ppp3ca</t>
  </si>
  <si>
    <t>D15</t>
  </si>
  <si>
    <t>rac3b</t>
  </si>
  <si>
    <t>D16</t>
  </si>
  <si>
    <t>kdrl</t>
  </si>
  <si>
    <t>D17</t>
  </si>
  <si>
    <t>pik3r3b</t>
    <phoneticPr fontId="3" type="noConversion"/>
  </si>
  <si>
    <t>D18</t>
  </si>
  <si>
    <t>map2k2b</t>
  </si>
  <si>
    <t>D19</t>
  </si>
  <si>
    <t>prkcba</t>
  </si>
  <si>
    <t>D20</t>
  </si>
  <si>
    <t>zmp:0000001078</t>
  </si>
  <si>
    <t>D21</t>
  </si>
  <si>
    <t>met</t>
  </si>
  <si>
    <t>D22</t>
  </si>
  <si>
    <t>akt1</t>
    <phoneticPr fontId="3" type="noConversion"/>
  </si>
  <si>
    <t>D23</t>
  </si>
  <si>
    <t>PPC</t>
    <phoneticPr fontId="2" type="noConversion"/>
  </si>
  <si>
    <t>D24</t>
  </si>
  <si>
    <t>position</t>
    <phoneticPr fontId="3" type="noConversion"/>
  </si>
  <si>
    <t>Gene symbol</t>
    <phoneticPr fontId="3" type="noConversion"/>
  </si>
  <si>
    <t>Ct value</t>
    <phoneticPr fontId="3" type="noConversion"/>
  </si>
  <si>
    <r>
      <t>ΔCt  (Ave Ct(</t>
    </r>
    <r>
      <rPr>
        <b/>
        <sz val="11"/>
        <rFont val="宋体"/>
        <family val="3"/>
        <charset val="134"/>
      </rPr>
      <t>目标基因</t>
    </r>
    <r>
      <rPr>
        <b/>
        <sz val="11"/>
        <rFont val="Times New Roman"/>
        <family val="1"/>
      </rPr>
      <t>) - Ave Ct(</t>
    </r>
    <r>
      <rPr>
        <b/>
        <sz val="11"/>
        <rFont val="宋体"/>
        <family val="3"/>
        <charset val="134"/>
      </rPr>
      <t>参比基因</t>
    </r>
    <r>
      <rPr>
        <b/>
        <sz val="11"/>
        <rFont val="Times New Roman"/>
        <family val="1"/>
      </rPr>
      <t>))</t>
    </r>
    <phoneticPr fontId="3" type="noConversion"/>
  </si>
  <si>
    <r>
      <t>2^ -ΔCt (Ave Ct(</t>
    </r>
    <r>
      <rPr>
        <b/>
        <sz val="11"/>
        <rFont val="宋体"/>
        <family val="3"/>
        <charset val="134"/>
      </rPr>
      <t>目标基因</t>
    </r>
    <r>
      <rPr>
        <b/>
        <sz val="11"/>
        <rFont val="Times New Roman"/>
        <family val="1"/>
      </rPr>
      <t>) - Ave Ct (</t>
    </r>
    <r>
      <rPr>
        <b/>
        <sz val="11"/>
        <rFont val="宋体"/>
        <family val="3"/>
        <charset val="134"/>
      </rPr>
      <t>参比基因</t>
    </r>
    <r>
      <rPr>
        <b/>
        <sz val="11"/>
        <rFont val="Times New Roman"/>
        <family val="1"/>
      </rPr>
      <t>))</t>
    </r>
    <phoneticPr fontId="3" type="noConversion"/>
  </si>
  <si>
    <r>
      <t>基因表达差异倍数和</t>
    </r>
    <r>
      <rPr>
        <b/>
        <sz val="11"/>
        <rFont val="Times New Roman"/>
        <family val="1"/>
      </rPr>
      <t>t-test P</t>
    </r>
    <r>
      <rPr>
        <b/>
        <sz val="11"/>
        <rFont val="宋体"/>
        <family val="3"/>
        <charset val="134"/>
      </rPr>
      <t>值</t>
    </r>
    <phoneticPr fontId="3" type="noConversion"/>
  </si>
  <si>
    <t>实验组</t>
    <phoneticPr fontId="3" type="noConversion"/>
  </si>
  <si>
    <t>对照组</t>
    <phoneticPr fontId="3" type="noConversion"/>
  </si>
  <si>
    <t>实验组</t>
  </si>
  <si>
    <t>实验组和正常组</t>
    <phoneticPr fontId="3" type="noConversion"/>
  </si>
  <si>
    <t xml:space="preserve">sample a </t>
    <phoneticPr fontId="2" type="noConversion"/>
  </si>
  <si>
    <t>sample b</t>
    <phoneticPr fontId="2" type="noConversion"/>
  </si>
  <si>
    <t>sample c</t>
    <phoneticPr fontId="2" type="noConversion"/>
  </si>
  <si>
    <t>sample 1</t>
    <phoneticPr fontId="2" type="noConversion"/>
  </si>
  <si>
    <t>sample 2</t>
    <phoneticPr fontId="2" type="noConversion"/>
  </si>
  <si>
    <t>sample 3</t>
    <phoneticPr fontId="2" type="noConversion"/>
  </si>
  <si>
    <t>相差倍数</t>
    <phoneticPr fontId="3" type="noConversion"/>
  </si>
  <si>
    <t>基因表达量上调或下调倍数</t>
    <phoneticPr fontId="3" type="noConversion"/>
  </si>
  <si>
    <t>P value</t>
    <phoneticPr fontId="3" type="noConversion"/>
  </si>
  <si>
    <t>A24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</si>
  <si>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</si>
  <si>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</si>
  <si>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</si>
  <si>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C1</t>
    <phoneticPr fontId="2" type="noConversion"/>
  </si>
  <si>
    <t>C2</t>
    <phoneticPr fontId="2" type="noConversion"/>
  </si>
  <si>
    <t>C3</t>
    <phoneticPr fontId="2" type="noConversion"/>
  </si>
  <si>
    <t>D1</t>
    <phoneticPr fontId="2" type="noConversion"/>
  </si>
  <si>
    <t>D2</t>
    <phoneticPr fontId="2" type="noConversion"/>
  </si>
  <si>
    <t>D3</t>
    <phoneticPr fontId="2" type="noConversion"/>
  </si>
  <si>
    <t>Average HK</t>
    <phoneticPr fontId="2" type="noConversion"/>
  </si>
  <si>
    <t>GDC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</si>
</sst>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>
    <font>
      <sz val="11"/>
      <color theme="1"/>
      <name val="宋体"/>
      <family val="2"/>
      <scheme val="minor"/>
    </font>
    <font>
      <b/>
      <sz val="11"/>
      <name val="Times New Roman"/>
      <family val="1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Times New Roman"/>
      <family val="1"/>
    </font>
    <font>
      <b/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176" fontId="1" fillId="2" borderId="2" xfId="0" applyNumberFormat="1" applyFont="1" applyFill="1" applyBorder="1" applyAlignment="1">
      <alignment horizontal="center" vertical="center"/>
    </xf>
    <xf numFmtId="176" fontId="1" fillId="2" borderId="7" xfId="0" applyNumberFormat="1" applyFont="1" applyFill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6" xfId="0" applyBorder="1"/>
    <xf numFmtId="176" fontId="4" fillId="0" borderId="18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176" fontId="1" fillId="2" borderId="14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2" borderId="27" xfId="0" applyNumberFormat="1" applyFont="1" applyFill="1" applyBorder="1" applyAlignment="1">
      <alignment horizontal="center" vertical="center"/>
    </xf>
    <xf numFmtId="176" fontId="7" fillId="2" borderId="27" xfId="0" applyNumberFormat="1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176" fontId="0" fillId="0" borderId="0" xfId="0" applyNumberFormat="1"/>
    <xf numFmtId="176" fontId="6" fillId="0" borderId="1" xfId="0" applyNumberFormat="1" applyFont="1" applyBorder="1" applyAlignment="1">
      <alignment horizontal="center" vertical="center"/>
    </xf>
    <xf numFmtId="176" fontId="6" fillId="0" borderId="9" xfId="0" applyNumberFormat="1" applyFont="1" applyFill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176" fontId="6" fillId="0" borderId="9" xfId="0" applyNumberFormat="1" applyFont="1" applyBorder="1" applyAlignment="1">
      <alignment horizontal="center" vertical="center"/>
    </xf>
    <xf numFmtId="176" fontId="6" fillId="0" borderId="17" xfId="0" applyNumberFormat="1" applyFont="1" applyBorder="1" applyAlignment="1">
      <alignment horizontal="center" vertical="center"/>
    </xf>
    <xf numFmtId="176" fontId="6" fillId="0" borderId="18" xfId="0" applyNumberFormat="1" applyFont="1" applyBorder="1" applyAlignment="1">
      <alignment horizontal="center" vertical="center"/>
    </xf>
    <xf numFmtId="176" fontId="6" fillId="0" borderId="19" xfId="0" applyNumberFormat="1" applyFont="1" applyBorder="1" applyAlignment="1">
      <alignment horizontal="center" vertical="center"/>
    </xf>
    <xf numFmtId="176" fontId="6" fillId="0" borderId="18" xfId="0" applyNumberFormat="1" applyFont="1" applyFill="1" applyBorder="1" applyAlignment="1">
      <alignment horizontal="center" vertical="center"/>
    </xf>
    <xf numFmtId="176" fontId="6" fillId="0" borderId="12" xfId="0" applyNumberFormat="1" applyFont="1" applyFill="1" applyBorder="1" applyAlignment="1">
      <alignment horizontal="center" vertical="center"/>
    </xf>
    <xf numFmtId="176" fontId="6" fillId="0" borderId="21" xfId="0" applyNumberFormat="1" applyFont="1" applyFill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21" xfId="0" applyNumberFormat="1" applyFont="1" applyBorder="1" applyAlignment="1">
      <alignment horizontal="center" vertical="center"/>
    </xf>
    <xf numFmtId="176" fontId="6" fillId="0" borderId="10" xfId="0" applyNumberFormat="1" applyFont="1" applyFill="1" applyBorder="1" applyAlignment="1">
      <alignment horizontal="center" vertical="center"/>
    </xf>
    <xf numFmtId="176" fontId="6" fillId="0" borderId="17" xfId="0" applyNumberFormat="1" applyFont="1" applyFill="1" applyBorder="1" applyAlignment="1">
      <alignment horizontal="center" vertical="center"/>
    </xf>
    <xf numFmtId="176" fontId="6" fillId="0" borderId="19" xfId="0" applyNumberFormat="1" applyFont="1" applyFill="1" applyBorder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2" borderId="6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center" vertical="center"/>
    </xf>
    <xf numFmtId="176" fontId="1" fillId="2" borderId="5" xfId="0" applyNumberFormat="1" applyFont="1" applyFill="1" applyBorder="1" applyAlignment="1">
      <alignment horizontal="center" vertical="center"/>
    </xf>
    <xf numFmtId="176" fontId="1" fillId="2" borderId="8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1" fillId="2" borderId="27" xfId="0" applyNumberFormat="1" applyFont="1" applyFill="1" applyBorder="1" applyAlignment="1">
      <alignment horizontal="center" vertical="center"/>
    </xf>
    <xf numFmtId="176" fontId="7" fillId="2" borderId="27" xfId="0" applyNumberFormat="1" applyFont="1" applyFill="1" applyBorder="1" applyAlignment="1">
      <alignment horizontal="center" vertical="center"/>
    </xf>
    <xf numFmtId="176" fontId="1" fillId="2" borderId="9" xfId="0" applyNumberFormat="1" applyFont="1" applyFill="1" applyBorder="1" applyAlignment="1">
      <alignment horizontal="center" vertical="center"/>
    </xf>
    <xf numFmtId="176" fontId="7" fillId="2" borderId="2" xfId="0" applyNumberFormat="1" applyFont="1" applyFill="1" applyBorder="1" applyAlignment="1">
      <alignment horizontal="center" vertical="center"/>
    </xf>
    <xf numFmtId="176" fontId="7" fillId="2" borderId="3" xfId="0" applyNumberFormat="1" applyFont="1" applyFill="1" applyBorder="1" applyAlignment="1">
      <alignment horizontal="center" vertical="center"/>
    </xf>
    <xf numFmtId="176" fontId="7" fillId="2" borderId="5" xfId="0" applyNumberFormat="1" applyFont="1" applyFill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</cellXfs>
  <cellStyles count="1">
    <cellStyle name="常规" xfId="0" builtinId="0"/>
  </cellStyles>
  <dxfs count="4">
    <dxf>
      <font>
        <b/>
        <i val="0"/>
        <color rgb="FFFF0000"/>
      </font>
    </dxf>
    <dxf>
      <font>
        <b/>
        <i val="0"/>
        <color rgb="FF3333FF"/>
      </font>
    </dxf>
    <dxf>
      <font>
        <b/>
        <i val="0"/>
        <color rgb="FFFF0000"/>
      </font>
    </dxf>
    <dxf>
      <font>
        <b/>
        <i val="0"/>
        <condense val="0"/>
        <extend val="0"/>
        <sz val="12"/>
        <color indexed="10"/>
      </font>
    </dxf>
  </dxfs>
  <tableStyles count="0" defaultTableStyle="TableStyleMedium2" defaultPivotStyle="PivotStyleMedium9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"/>
  <sheetViews>
    <sheetView topLeftCell="A94" zoomScaleNormal="100" workbookViewId="0">
      <selection activeCell="F10" sqref="F10"/>
    </sheetView>
  </sheetViews>
  <sheetFormatPr defaultRowHeight="15"/>
  <cols>
    <col min="4" max="4" width="9" style="8"/>
  </cols>
  <sheetData>
    <row r="1" spans="1:21" ht="14.25">
      <c r="A1" s="54" t="s">
        <v>0</v>
      </c>
      <c r="B1" s="54" t="s">
        <v>1</v>
      </c>
      <c r="C1" s="54" t="s">
        <v>2</v>
      </c>
      <c r="D1" s="52" t="s">
        <v>3</v>
      </c>
      <c r="E1" s="56"/>
      <c r="F1" s="56"/>
      <c r="G1" s="56"/>
      <c r="H1" s="56"/>
      <c r="I1" s="57"/>
      <c r="J1" s="58" t="s">
        <v>4</v>
      </c>
      <c r="K1" s="58"/>
      <c r="L1" s="58"/>
      <c r="M1" s="58"/>
      <c r="N1" s="58"/>
      <c r="O1" s="58"/>
      <c r="P1" s="58"/>
      <c r="Q1" s="58"/>
      <c r="R1" s="58"/>
      <c r="S1" s="58"/>
      <c r="T1" s="58"/>
      <c r="U1" s="59"/>
    </row>
    <row r="2" spans="1:21" ht="14.25">
      <c r="A2" s="55"/>
      <c r="B2" s="55"/>
      <c r="C2" s="55"/>
      <c r="D2" s="5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2" t="s">
        <v>10</v>
      </c>
      <c r="J2" s="60" t="s">
        <v>11</v>
      </c>
      <c r="K2" s="61"/>
      <c r="L2" s="52" t="s">
        <v>12</v>
      </c>
      <c r="M2" s="59"/>
      <c r="N2" s="58" t="s">
        <v>13</v>
      </c>
      <c r="O2" s="58"/>
      <c r="P2" s="52" t="s">
        <v>14</v>
      </c>
      <c r="Q2" s="61"/>
      <c r="R2" s="52" t="s">
        <v>15</v>
      </c>
      <c r="S2" s="59"/>
      <c r="T2" s="52" t="s">
        <v>16</v>
      </c>
      <c r="U2" s="53"/>
    </row>
    <row r="3" spans="1:21">
      <c r="A3" s="3" t="s">
        <v>17</v>
      </c>
      <c r="B3" s="4">
        <v>30121</v>
      </c>
      <c r="C3" s="4" t="s">
        <v>18</v>
      </c>
      <c r="D3" s="8">
        <v>33.56</v>
      </c>
      <c r="E3" s="12">
        <v>34.54</v>
      </c>
      <c r="F3" s="12">
        <v>32.79</v>
      </c>
      <c r="G3" s="12">
        <v>35.53</v>
      </c>
      <c r="H3" s="12">
        <v>40</v>
      </c>
      <c r="I3" s="13">
        <v>34.229999999999997</v>
      </c>
      <c r="J3" s="18">
        <v>81.180000000000007</v>
      </c>
      <c r="K3" s="19"/>
      <c r="L3" s="24">
        <v>80.97</v>
      </c>
      <c r="M3" s="19"/>
      <c r="N3" s="24">
        <v>80.94</v>
      </c>
      <c r="O3" s="19"/>
      <c r="P3" s="24">
        <v>81.099999999999994</v>
      </c>
      <c r="Q3" s="19"/>
      <c r="R3" s="8">
        <v>83.28</v>
      </c>
      <c r="S3" s="19"/>
      <c r="T3" s="24">
        <v>81.069999999999993</v>
      </c>
      <c r="U3" s="26"/>
    </row>
    <row r="4" spans="1:21">
      <c r="A4" s="3" t="s">
        <v>19</v>
      </c>
      <c r="B4" s="4">
        <v>30380</v>
      </c>
      <c r="C4" s="4" t="s">
        <v>20</v>
      </c>
      <c r="D4" s="8">
        <v>30.69</v>
      </c>
      <c r="E4" s="14">
        <v>33.479999999999997</v>
      </c>
      <c r="F4" s="14">
        <v>30.24</v>
      </c>
      <c r="G4" s="14">
        <v>31.57</v>
      </c>
      <c r="H4" s="14">
        <v>30.97</v>
      </c>
      <c r="I4" s="15">
        <v>31.14</v>
      </c>
      <c r="J4" s="20">
        <v>81.819999999999993</v>
      </c>
      <c r="K4" s="21"/>
      <c r="L4" s="25">
        <v>81.67</v>
      </c>
      <c r="M4" s="21"/>
      <c r="N4" s="25">
        <v>81.66</v>
      </c>
      <c r="O4" s="21"/>
      <c r="P4" s="25">
        <v>81.78</v>
      </c>
      <c r="Q4" s="21"/>
      <c r="R4" s="8">
        <v>81.77</v>
      </c>
      <c r="S4" s="21"/>
      <c r="T4" s="25">
        <v>81.83</v>
      </c>
      <c r="U4" s="27"/>
    </row>
    <row r="5" spans="1:21">
      <c r="A5" s="3" t="s">
        <v>21</v>
      </c>
      <c r="B5" s="4">
        <v>30546</v>
      </c>
      <c r="C5" s="4" t="s">
        <v>24</v>
      </c>
      <c r="D5" s="8">
        <v>34.840000000000003</v>
      </c>
      <c r="E5" s="14">
        <v>34.909999999999997</v>
      </c>
      <c r="F5" s="14">
        <v>33.58</v>
      </c>
      <c r="G5" s="14">
        <v>37.39</v>
      </c>
      <c r="H5" s="14">
        <v>34.67</v>
      </c>
      <c r="I5" s="15">
        <v>35.770000000000003</v>
      </c>
      <c r="J5" s="20">
        <v>82.98</v>
      </c>
      <c r="K5" s="21"/>
      <c r="L5" s="25">
        <v>82.91</v>
      </c>
      <c r="M5" s="21"/>
      <c r="N5" s="25">
        <v>82.8</v>
      </c>
      <c r="O5" s="21"/>
      <c r="P5" s="25">
        <v>83.77</v>
      </c>
      <c r="Q5" s="21"/>
      <c r="R5" s="8">
        <v>82.57</v>
      </c>
      <c r="S5" s="21"/>
      <c r="T5" s="25">
        <v>82.97</v>
      </c>
      <c r="U5" s="27"/>
    </row>
    <row r="6" spans="1:21">
      <c r="A6" s="3" t="s">
        <v>23</v>
      </c>
      <c r="B6" s="4">
        <v>30554</v>
      </c>
      <c r="C6" s="4" t="s">
        <v>26</v>
      </c>
      <c r="D6" s="8">
        <v>34.19</v>
      </c>
      <c r="E6" s="14">
        <v>35.65</v>
      </c>
      <c r="F6" s="14">
        <v>36.21</v>
      </c>
      <c r="G6" s="14">
        <v>34.72</v>
      </c>
      <c r="H6" s="14">
        <v>34.82</v>
      </c>
      <c r="I6" s="15">
        <v>34.56</v>
      </c>
      <c r="J6" s="20">
        <v>79.709999999999994</v>
      </c>
      <c r="K6" s="21"/>
      <c r="L6" s="25">
        <v>79.63</v>
      </c>
      <c r="M6" s="21"/>
      <c r="N6" s="25">
        <v>79.58</v>
      </c>
      <c r="O6" s="21"/>
      <c r="P6" s="25">
        <v>79.75</v>
      </c>
      <c r="Q6" s="21"/>
      <c r="R6" s="8">
        <v>79.7</v>
      </c>
      <c r="S6" s="21"/>
      <c r="T6" s="25">
        <v>79.709999999999994</v>
      </c>
      <c r="U6" s="27"/>
    </row>
    <row r="7" spans="1:21">
      <c r="A7" s="3" t="s">
        <v>25</v>
      </c>
      <c r="B7" s="4">
        <v>30590</v>
      </c>
      <c r="C7" s="4" t="s">
        <v>28</v>
      </c>
      <c r="D7" s="8">
        <v>28.35</v>
      </c>
      <c r="E7" s="14">
        <v>30.75</v>
      </c>
      <c r="F7" s="14">
        <v>28.27</v>
      </c>
      <c r="G7" s="14">
        <v>29.5</v>
      </c>
      <c r="H7" s="14">
        <v>29.09</v>
      </c>
      <c r="I7" s="15">
        <v>28.33</v>
      </c>
      <c r="J7" s="20">
        <v>85.46</v>
      </c>
      <c r="K7" s="21"/>
      <c r="L7" s="25">
        <v>85.42</v>
      </c>
      <c r="M7" s="21"/>
      <c r="N7" s="25">
        <v>85.35</v>
      </c>
      <c r="O7" s="21"/>
      <c r="P7" s="25">
        <v>85.19</v>
      </c>
      <c r="Q7" s="21"/>
      <c r="R7" s="8">
        <v>85.48</v>
      </c>
      <c r="S7" s="21"/>
      <c r="T7" s="25">
        <v>85.59</v>
      </c>
      <c r="U7" s="27"/>
    </row>
    <row r="8" spans="1:21">
      <c r="A8" s="3" t="s">
        <v>27</v>
      </c>
      <c r="B8" s="4">
        <v>30681</v>
      </c>
      <c r="C8" s="4" t="s">
        <v>30</v>
      </c>
      <c r="D8" s="8">
        <v>29.9</v>
      </c>
      <c r="E8" s="14">
        <v>32.22</v>
      </c>
      <c r="F8" s="14">
        <v>30.17</v>
      </c>
      <c r="G8" s="14">
        <v>31.81</v>
      </c>
      <c r="H8" s="14">
        <v>30.53</v>
      </c>
      <c r="I8" s="15">
        <v>30.95</v>
      </c>
      <c r="J8" s="20">
        <v>82.73</v>
      </c>
      <c r="K8" s="21"/>
      <c r="L8" s="25">
        <v>82.68</v>
      </c>
      <c r="M8" s="21"/>
      <c r="N8" s="25">
        <v>82.58</v>
      </c>
      <c r="O8" s="21"/>
      <c r="P8" s="25">
        <v>82.86</v>
      </c>
      <c r="Q8" s="21"/>
      <c r="R8" s="8">
        <v>82.75</v>
      </c>
      <c r="S8" s="21"/>
      <c r="T8" s="25">
        <v>82.83</v>
      </c>
      <c r="U8" s="27"/>
    </row>
    <row r="9" spans="1:21">
      <c r="A9" s="3" t="s">
        <v>29</v>
      </c>
      <c r="B9" s="4">
        <v>30682</v>
      </c>
      <c r="C9" s="4" t="s">
        <v>32</v>
      </c>
      <c r="D9" s="8">
        <v>29.99</v>
      </c>
      <c r="E9" s="14">
        <v>30.66</v>
      </c>
      <c r="F9" s="14">
        <v>29.92</v>
      </c>
      <c r="G9" s="14">
        <v>29.72</v>
      </c>
      <c r="H9" s="14">
        <v>29.98</v>
      </c>
      <c r="I9" s="15">
        <v>29.93</v>
      </c>
      <c r="J9" s="20">
        <v>78.959999999999994</v>
      </c>
      <c r="K9" s="21"/>
      <c r="L9" s="25">
        <v>78.84</v>
      </c>
      <c r="M9" s="21"/>
      <c r="N9" s="25">
        <v>78.77</v>
      </c>
      <c r="O9" s="21"/>
      <c r="P9" s="25">
        <v>78.959999999999994</v>
      </c>
      <c r="Q9" s="21"/>
      <c r="R9" s="8">
        <v>78.98</v>
      </c>
      <c r="S9" s="21"/>
      <c r="T9" s="25">
        <v>78.98</v>
      </c>
      <c r="U9" s="27"/>
    </row>
    <row r="10" spans="1:21">
      <c r="A10" s="3" t="s">
        <v>31</v>
      </c>
      <c r="B10" s="4">
        <v>30716</v>
      </c>
      <c r="C10" s="4" t="s">
        <v>34</v>
      </c>
      <c r="D10" s="8">
        <v>32.21</v>
      </c>
      <c r="E10" s="14">
        <v>36.21</v>
      </c>
      <c r="F10" s="14">
        <v>32.21</v>
      </c>
      <c r="G10" s="14">
        <v>33.21</v>
      </c>
      <c r="H10" s="14">
        <v>33.03</v>
      </c>
      <c r="I10" s="15">
        <v>32.93</v>
      </c>
      <c r="J10" s="20">
        <v>81.47</v>
      </c>
      <c r="K10" s="21"/>
      <c r="L10" s="25">
        <v>81.430000000000007</v>
      </c>
      <c r="M10" s="21"/>
      <c r="N10" s="25">
        <v>81.319999999999993</v>
      </c>
      <c r="O10" s="21"/>
      <c r="P10" s="25">
        <v>81.55</v>
      </c>
      <c r="Q10" s="21"/>
      <c r="R10" s="8">
        <v>81.400000000000006</v>
      </c>
      <c r="S10" s="21"/>
      <c r="T10" s="25">
        <v>81.510000000000005</v>
      </c>
      <c r="U10" s="27"/>
    </row>
    <row r="11" spans="1:21">
      <c r="A11" s="3" t="s">
        <v>33</v>
      </c>
      <c r="B11" s="4">
        <v>58100</v>
      </c>
      <c r="C11" s="4" t="s">
        <v>38</v>
      </c>
      <c r="D11" s="8">
        <v>27.55</v>
      </c>
      <c r="E11" s="14">
        <v>28.89</v>
      </c>
      <c r="F11" s="14">
        <v>27.6</v>
      </c>
      <c r="G11" s="14">
        <v>27.89</v>
      </c>
      <c r="H11" s="14">
        <v>27.82</v>
      </c>
      <c r="I11" s="15">
        <v>27.77</v>
      </c>
      <c r="J11" s="20">
        <v>80.58</v>
      </c>
      <c r="K11" s="21"/>
      <c r="L11" s="25">
        <v>80.61</v>
      </c>
      <c r="M11" s="21"/>
      <c r="N11" s="25">
        <v>80.459999999999994</v>
      </c>
      <c r="O11" s="21"/>
      <c r="P11" s="25">
        <v>80.58</v>
      </c>
      <c r="Q11" s="21"/>
      <c r="R11" s="8">
        <v>80.930000000000007</v>
      </c>
      <c r="S11" s="21"/>
      <c r="T11" s="25">
        <v>80.83</v>
      </c>
      <c r="U11" s="5"/>
    </row>
    <row r="12" spans="1:21">
      <c r="A12" s="3" t="s">
        <v>35</v>
      </c>
      <c r="B12" s="4">
        <v>65237</v>
      </c>
      <c r="C12" s="4" t="s">
        <v>40</v>
      </c>
      <c r="D12" s="8">
        <v>28.5</v>
      </c>
      <c r="E12" s="14">
        <v>31.56</v>
      </c>
      <c r="F12" s="14">
        <v>28.56</v>
      </c>
      <c r="G12" s="14">
        <v>29.51</v>
      </c>
      <c r="H12" s="14">
        <v>29.22</v>
      </c>
      <c r="I12" s="15">
        <v>28.53</v>
      </c>
      <c r="J12" s="20">
        <v>81.14</v>
      </c>
      <c r="K12" s="21"/>
      <c r="L12" s="25">
        <v>81.12</v>
      </c>
      <c r="M12" s="21"/>
      <c r="N12" s="25">
        <v>81.03</v>
      </c>
      <c r="O12" s="21"/>
      <c r="P12" s="25">
        <v>81.290000000000006</v>
      </c>
      <c r="Q12" s="21"/>
      <c r="R12" s="8">
        <v>81.17</v>
      </c>
      <c r="S12" s="21"/>
      <c r="T12" s="25">
        <v>81.22</v>
      </c>
      <c r="U12" s="5"/>
    </row>
    <row r="13" spans="1:21">
      <c r="A13" s="3" t="s">
        <v>37</v>
      </c>
      <c r="B13" s="4">
        <v>142986</v>
      </c>
      <c r="C13" s="4" t="s">
        <v>42</v>
      </c>
      <c r="D13" s="8">
        <v>28.02</v>
      </c>
      <c r="E13" s="14">
        <v>30.86</v>
      </c>
      <c r="F13" s="14">
        <v>28.43</v>
      </c>
      <c r="G13" s="14">
        <v>28.65</v>
      </c>
      <c r="H13" s="14">
        <v>28.82</v>
      </c>
      <c r="I13" s="15">
        <v>28.16</v>
      </c>
      <c r="J13" s="20">
        <v>88.93</v>
      </c>
      <c r="K13" s="21"/>
      <c r="L13" s="25">
        <v>88.96</v>
      </c>
      <c r="M13" s="21"/>
      <c r="N13" s="25">
        <v>88.82</v>
      </c>
      <c r="O13" s="21"/>
      <c r="P13" s="25">
        <v>88.95</v>
      </c>
      <c r="Q13" s="21"/>
      <c r="R13" s="8">
        <v>88.95</v>
      </c>
      <c r="S13" s="21"/>
      <c r="T13" s="25">
        <v>89</v>
      </c>
      <c r="U13" s="27"/>
    </row>
    <row r="14" spans="1:21">
      <c r="A14" s="3" t="s">
        <v>39</v>
      </c>
      <c r="B14" s="4">
        <v>245701</v>
      </c>
      <c r="C14" s="4" t="s">
        <v>44</v>
      </c>
      <c r="D14" s="8">
        <v>29.63</v>
      </c>
      <c r="E14" s="14">
        <v>29.73</v>
      </c>
      <c r="F14" s="14">
        <v>29.53</v>
      </c>
      <c r="G14" s="14">
        <v>30.13</v>
      </c>
      <c r="H14" s="14">
        <v>29.84</v>
      </c>
      <c r="I14" s="15">
        <v>29.54</v>
      </c>
      <c r="J14" s="20">
        <v>80.38</v>
      </c>
      <c r="K14" s="21"/>
      <c r="L14" s="25">
        <v>79.95</v>
      </c>
      <c r="M14" s="21"/>
      <c r="N14" s="25">
        <v>80.3</v>
      </c>
      <c r="O14" s="21"/>
      <c r="P14" s="25">
        <v>80.489999999999995</v>
      </c>
      <c r="Q14" s="21"/>
      <c r="R14" s="8">
        <v>80.42</v>
      </c>
      <c r="S14" s="21"/>
      <c r="T14" s="25">
        <v>80.430000000000007</v>
      </c>
      <c r="U14" s="27"/>
    </row>
    <row r="15" spans="1:21">
      <c r="A15" s="3" t="s">
        <v>41</v>
      </c>
      <c r="B15" s="4">
        <v>245702</v>
      </c>
      <c r="C15" s="4" t="s">
        <v>46</v>
      </c>
      <c r="D15" s="8">
        <v>27.37</v>
      </c>
      <c r="E15" s="14">
        <v>28.88</v>
      </c>
      <c r="F15" s="14">
        <v>27.3</v>
      </c>
      <c r="G15" s="14">
        <v>27.17</v>
      </c>
      <c r="H15" s="14">
        <v>27.28</v>
      </c>
      <c r="I15" s="15">
        <v>27.3</v>
      </c>
      <c r="J15" s="20">
        <v>83.49</v>
      </c>
      <c r="K15" s="21"/>
      <c r="L15" s="25">
        <v>83.51</v>
      </c>
      <c r="M15" s="21"/>
      <c r="N15" s="25">
        <v>83.45</v>
      </c>
      <c r="O15" s="21"/>
      <c r="P15" s="25">
        <v>83.64</v>
      </c>
      <c r="Q15" s="21"/>
      <c r="R15" s="8">
        <v>83.57</v>
      </c>
      <c r="S15" s="21"/>
      <c r="T15" s="25">
        <v>83.56</v>
      </c>
      <c r="U15" s="27"/>
    </row>
    <row r="16" spans="1:21">
      <c r="A16" s="3" t="s">
        <v>43</v>
      </c>
      <c r="B16" s="4">
        <v>246227</v>
      </c>
      <c r="C16" s="4" t="s">
        <v>48</v>
      </c>
      <c r="D16" s="8">
        <v>29.25</v>
      </c>
      <c r="E16" s="14">
        <v>32.130000000000003</v>
      </c>
      <c r="F16" s="14">
        <v>29.7</v>
      </c>
      <c r="G16" s="14">
        <v>30.33</v>
      </c>
      <c r="H16" s="14">
        <v>29.85</v>
      </c>
      <c r="I16" s="15">
        <v>30.32</v>
      </c>
      <c r="J16" s="20">
        <v>81.069999999999993</v>
      </c>
      <c r="K16" s="21"/>
      <c r="L16" s="25">
        <v>81.040000000000006</v>
      </c>
      <c r="M16" s="21"/>
      <c r="N16" s="25">
        <v>80.989999999999995</v>
      </c>
      <c r="O16" s="21"/>
      <c r="P16" s="25">
        <v>81.16</v>
      </c>
      <c r="Q16" s="21"/>
      <c r="R16" s="8">
        <v>81.12</v>
      </c>
      <c r="S16" s="21"/>
      <c r="T16" s="25">
        <v>81.12</v>
      </c>
      <c r="U16" s="27"/>
    </row>
    <row r="17" spans="1:21">
      <c r="A17" s="3" t="s">
        <v>45</v>
      </c>
      <c r="B17" s="4">
        <v>266756</v>
      </c>
      <c r="C17" s="4" t="s">
        <v>50</v>
      </c>
      <c r="D17" s="8">
        <v>27.43</v>
      </c>
      <c r="E17" s="14">
        <v>29.82</v>
      </c>
      <c r="F17" s="14">
        <v>27.55</v>
      </c>
      <c r="G17" s="14">
        <v>28.15</v>
      </c>
      <c r="H17" s="14">
        <v>28.13</v>
      </c>
      <c r="I17" s="15">
        <v>27.54</v>
      </c>
      <c r="J17" s="20">
        <v>82.05</v>
      </c>
      <c r="K17" s="21"/>
      <c r="L17" s="25">
        <v>82.02</v>
      </c>
      <c r="M17" s="21"/>
      <c r="N17" s="25">
        <v>81.98</v>
      </c>
      <c r="O17" s="21"/>
      <c r="P17" s="25">
        <v>82.16</v>
      </c>
      <c r="Q17" s="21"/>
      <c r="R17" s="8">
        <v>82.13</v>
      </c>
      <c r="S17" s="21"/>
      <c r="T17" s="25">
        <v>82.13</v>
      </c>
      <c r="U17" s="27"/>
    </row>
    <row r="18" spans="1:21">
      <c r="A18" s="3" t="s">
        <v>47</v>
      </c>
      <c r="B18" s="4">
        <v>323695</v>
      </c>
      <c r="C18" s="4" t="s">
        <v>52</v>
      </c>
      <c r="D18" s="8">
        <v>29.91</v>
      </c>
      <c r="E18" s="14">
        <v>32.090000000000003</v>
      </c>
      <c r="F18" s="14">
        <v>30.99</v>
      </c>
      <c r="G18" s="14">
        <v>30.89</v>
      </c>
      <c r="H18" s="14">
        <v>31.19</v>
      </c>
      <c r="I18" s="15">
        <v>30.56</v>
      </c>
      <c r="J18" s="20">
        <v>82.96</v>
      </c>
      <c r="K18" s="21"/>
      <c r="L18" s="25">
        <v>82.92</v>
      </c>
      <c r="M18" s="21"/>
      <c r="N18" s="25">
        <v>82.88</v>
      </c>
      <c r="O18" s="21"/>
      <c r="P18" s="25">
        <v>83.05</v>
      </c>
      <c r="Q18" s="21"/>
      <c r="R18" s="8">
        <v>83</v>
      </c>
      <c r="S18" s="21"/>
      <c r="T18" s="25">
        <v>83.08</v>
      </c>
      <c r="U18" s="27"/>
    </row>
    <row r="19" spans="1:21">
      <c r="A19" s="3" t="s">
        <v>49</v>
      </c>
      <c r="B19" s="4">
        <v>325084</v>
      </c>
      <c r="C19" s="4" t="s">
        <v>54</v>
      </c>
      <c r="D19" s="8">
        <v>28.26</v>
      </c>
      <c r="E19" s="14">
        <v>31.53</v>
      </c>
      <c r="F19" s="14">
        <v>28.51</v>
      </c>
      <c r="G19" s="14">
        <v>29.11</v>
      </c>
      <c r="H19" s="14">
        <v>29.46</v>
      </c>
      <c r="I19" s="15">
        <v>28.23</v>
      </c>
      <c r="J19" s="20">
        <v>83.56</v>
      </c>
      <c r="K19" s="21"/>
      <c r="L19" s="25">
        <v>83.82</v>
      </c>
      <c r="M19" s="21"/>
      <c r="N19" s="25">
        <v>83.48</v>
      </c>
      <c r="O19" s="21"/>
      <c r="P19" s="25">
        <v>83.71</v>
      </c>
      <c r="Q19" s="21"/>
      <c r="R19" s="8">
        <v>83.64</v>
      </c>
      <c r="S19" s="21"/>
      <c r="T19" s="25">
        <v>83.71</v>
      </c>
      <c r="U19" s="27"/>
    </row>
    <row r="20" spans="1:21">
      <c r="A20" s="3" t="s">
        <v>51</v>
      </c>
      <c r="B20" s="4">
        <v>327204</v>
      </c>
      <c r="C20" s="4" t="s">
        <v>56</v>
      </c>
      <c r="D20" s="8">
        <v>28.98</v>
      </c>
      <c r="E20" s="14">
        <v>32.58</v>
      </c>
      <c r="F20" s="14">
        <v>29.61</v>
      </c>
      <c r="G20" s="14">
        <v>30.59</v>
      </c>
      <c r="H20" s="14">
        <v>30.17</v>
      </c>
      <c r="I20" s="15">
        <v>29.01</v>
      </c>
      <c r="J20" s="20">
        <v>82.45</v>
      </c>
      <c r="K20" s="21"/>
      <c r="L20" s="25">
        <v>82.49</v>
      </c>
      <c r="M20" s="21"/>
      <c r="N20" s="25">
        <v>82.38</v>
      </c>
      <c r="O20" s="21"/>
      <c r="P20" s="25">
        <v>82.58</v>
      </c>
      <c r="Q20" s="21"/>
      <c r="R20" s="8">
        <v>82.51</v>
      </c>
      <c r="S20" s="21"/>
      <c r="T20" s="25">
        <v>82.55</v>
      </c>
      <c r="U20" s="27"/>
    </row>
    <row r="21" spans="1:21">
      <c r="A21" s="3" t="s">
        <v>53</v>
      </c>
      <c r="B21" s="4">
        <v>327321</v>
      </c>
      <c r="C21" s="4" t="s">
        <v>58</v>
      </c>
      <c r="D21" s="8">
        <v>28.09</v>
      </c>
      <c r="E21" s="14">
        <v>31.19</v>
      </c>
      <c r="F21" s="14">
        <v>27.91</v>
      </c>
      <c r="G21" s="14">
        <v>29.06</v>
      </c>
      <c r="H21" s="14">
        <v>29.07</v>
      </c>
      <c r="I21" s="15">
        <v>28.13</v>
      </c>
      <c r="J21" s="20">
        <v>81.72</v>
      </c>
      <c r="K21" s="21"/>
      <c r="L21" s="25">
        <v>81.78</v>
      </c>
      <c r="M21" s="21"/>
      <c r="N21" s="25">
        <v>81.489999999999995</v>
      </c>
      <c r="O21" s="21"/>
      <c r="P21" s="25">
        <v>81.900000000000006</v>
      </c>
      <c r="Q21" s="21"/>
      <c r="R21" s="8">
        <v>81.72</v>
      </c>
      <c r="S21" s="21"/>
      <c r="T21" s="25">
        <v>81.8</v>
      </c>
      <c r="U21" s="27"/>
    </row>
    <row r="22" spans="1:21">
      <c r="A22" s="3" t="s">
        <v>55</v>
      </c>
      <c r="B22" s="4">
        <v>336839</v>
      </c>
      <c r="C22" s="4" t="s">
        <v>62</v>
      </c>
      <c r="D22" s="8">
        <v>25.24</v>
      </c>
      <c r="E22" s="14">
        <v>28.65</v>
      </c>
      <c r="F22" s="14">
        <v>25.44</v>
      </c>
      <c r="G22" s="14">
        <v>26.6</v>
      </c>
      <c r="H22" s="14">
        <v>25.96</v>
      </c>
      <c r="I22" s="15">
        <v>25.43</v>
      </c>
      <c r="J22" s="20">
        <v>81.900000000000006</v>
      </c>
      <c r="K22" s="21"/>
      <c r="L22" s="25">
        <v>81.89</v>
      </c>
      <c r="M22" s="21"/>
      <c r="N22" s="25">
        <v>81.75</v>
      </c>
      <c r="O22" s="21"/>
      <c r="P22" s="25">
        <v>82.03</v>
      </c>
      <c r="Q22" s="21"/>
      <c r="R22" s="8">
        <v>81.91</v>
      </c>
      <c r="S22" s="21"/>
      <c r="T22" s="25">
        <v>81.900000000000006</v>
      </c>
      <c r="U22" s="27"/>
    </row>
    <row r="23" spans="1:21">
      <c r="A23" s="3" t="s">
        <v>57</v>
      </c>
      <c r="B23" s="4">
        <v>360144</v>
      </c>
      <c r="C23" s="4" t="s">
        <v>64</v>
      </c>
      <c r="D23" s="8">
        <v>26.29</v>
      </c>
      <c r="E23" s="14">
        <v>28.18</v>
      </c>
      <c r="F23" s="14">
        <v>26.26</v>
      </c>
      <c r="G23" s="14">
        <v>26.6</v>
      </c>
      <c r="H23" s="14">
        <v>26.62</v>
      </c>
      <c r="I23" s="15">
        <v>26.26</v>
      </c>
      <c r="J23" s="20">
        <v>84.81</v>
      </c>
      <c r="K23" s="21"/>
      <c r="L23" s="25">
        <v>84.76</v>
      </c>
      <c r="M23" s="21"/>
      <c r="N23" s="25">
        <v>84.68</v>
      </c>
      <c r="O23" s="21"/>
      <c r="P23" s="25">
        <v>84.91</v>
      </c>
      <c r="Q23" s="21"/>
      <c r="R23" s="8">
        <v>84.85</v>
      </c>
      <c r="S23" s="21"/>
      <c r="T23" s="25">
        <v>84.76</v>
      </c>
      <c r="U23" s="27"/>
    </row>
    <row r="24" spans="1:21">
      <c r="A24" s="3" t="s">
        <v>59</v>
      </c>
      <c r="B24" s="4">
        <v>368243</v>
      </c>
      <c r="C24" s="4" t="s">
        <v>66</v>
      </c>
      <c r="D24" s="8">
        <v>30.04</v>
      </c>
      <c r="E24" s="14">
        <v>33.5</v>
      </c>
      <c r="F24" s="14">
        <v>29.98</v>
      </c>
      <c r="G24" s="14">
        <v>30.49</v>
      </c>
      <c r="H24" s="14">
        <v>30.01</v>
      </c>
      <c r="I24" s="15">
        <v>30.03</v>
      </c>
      <c r="J24" s="20">
        <v>85.79</v>
      </c>
      <c r="K24" s="21"/>
      <c r="L24" s="25">
        <v>85.58</v>
      </c>
      <c r="M24" s="21"/>
      <c r="N24" s="25">
        <v>85.47</v>
      </c>
      <c r="O24" s="21"/>
      <c r="P24" s="25">
        <v>85.7</v>
      </c>
      <c r="Q24" s="21"/>
      <c r="R24" s="8">
        <v>85.67</v>
      </c>
      <c r="S24" s="21"/>
      <c r="T24" s="25">
        <v>85.74</v>
      </c>
      <c r="U24" s="5"/>
    </row>
    <row r="25" spans="1:21">
      <c r="A25" s="3" t="s">
        <v>61</v>
      </c>
      <c r="B25" s="4">
        <v>373867</v>
      </c>
      <c r="C25" s="4" t="s">
        <v>70</v>
      </c>
      <c r="D25" s="8">
        <v>32.159999999999997</v>
      </c>
      <c r="E25" s="14">
        <v>34.17</v>
      </c>
      <c r="F25" s="14">
        <v>32.56</v>
      </c>
      <c r="G25" s="14">
        <v>33.630000000000003</v>
      </c>
      <c r="H25" s="14">
        <v>33.520000000000003</v>
      </c>
      <c r="I25" s="15">
        <v>32.549999999999997</v>
      </c>
      <c r="J25" s="20">
        <v>83.79</v>
      </c>
      <c r="K25" s="21"/>
      <c r="L25" s="25">
        <v>83.58</v>
      </c>
      <c r="M25" s="21"/>
      <c r="N25" s="25">
        <v>83.58</v>
      </c>
      <c r="O25" s="21"/>
      <c r="P25" s="25">
        <v>83.75</v>
      </c>
      <c r="Q25" s="21"/>
      <c r="R25" s="8">
        <v>83.73</v>
      </c>
      <c r="S25" s="21"/>
      <c r="T25" s="25">
        <v>83.72</v>
      </c>
      <c r="U25" s="27"/>
    </row>
    <row r="26" spans="1:21">
      <c r="A26" s="3" t="s">
        <v>63</v>
      </c>
      <c r="B26" s="4">
        <v>378478</v>
      </c>
      <c r="C26" s="4" t="s">
        <v>72</v>
      </c>
      <c r="D26" s="8">
        <v>30.68</v>
      </c>
      <c r="E26" s="14">
        <v>33.72</v>
      </c>
      <c r="F26" s="14">
        <v>30.94</v>
      </c>
      <c r="G26" s="14">
        <v>31.32</v>
      </c>
      <c r="H26" s="14">
        <v>31.02</v>
      </c>
      <c r="I26" s="15">
        <v>30.86</v>
      </c>
      <c r="J26" s="20">
        <v>80.48</v>
      </c>
      <c r="K26" s="21"/>
      <c r="L26" s="25">
        <v>80.319999999999993</v>
      </c>
      <c r="M26" s="21"/>
      <c r="N26" s="25">
        <v>80.27</v>
      </c>
      <c r="O26" s="21"/>
      <c r="P26" s="25">
        <v>80.48</v>
      </c>
      <c r="Q26" s="21"/>
      <c r="R26" s="8">
        <v>80.44</v>
      </c>
      <c r="S26" s="21"/>
      <c r="T26" s="25">
        <v>80.41</v>
      </c>
      <c r="U26" s="27"/>
    </row>
    <row r="27" spans="1:21">
      <c r="A27" s="3" t="s">
        <v>65</v>
      </c>
      <c r="B27" s="4">
        <v>378972</v>
      </c>
      <c r="C27" s="4" t="s">
        <v>76</v>
      </c>
      <c r="D27" s="8">
        <v>27.73</v>
      </c>
      <c r="E27" s="14">
        <v>30.97</v>
      </c>
      <c r="F27" s="14">
        <v>27.87</v>
      </c>
      <c r="G27" s="14">
        <v>28.92</v>
      </c>
      <c r="H27" s="14">
        <v>28.74</v>
      </c>
      <c r="I27" s="15">
        <v>27.76</v>
      </c>
      <c r="J27" s="20">
        <v>81.7</v>
      </c>
      <c r="K27" s="21"/>
      <c r="L27" s="25">
        <v>81.5</v>
      </c>
      <c r="M27" s="21"/>
      <c r="N27" s="25">
        <v>81.52</v>
      </c>
      <c r="O27" s="21"/>
      <c r="P27" s="25">
        <v>81.69</v>
      </c>
      <c r="Q27" s="21"/>
      <c r="R27" s="8">
        <v>81.67</v>
      </c>
      <c r="S27" s="21"/>
      <c r="T27" s="25">
        <v>81.400000000000006</v>
      </c>
      <c r="U27" s="27"/>
    </row>
    <row r="28" spans="1:21">
      <c r="A28" s="3" t="s">
        <v>67</v>
      </c>
      <c r="B28" s="4">
        <v>386705</v>
      </c>
      <c r="C28" s="4" t="s">
        <v>78</v>
      </c>
      <c r="D28" s="8">
        <v>30.11</v>
      </c>
      <c r="E28" s="14">
        <v>32.200000000000003</v>
      </c>
      <c r="F28" s="14">
        <v>30.15</v>
      </c>
      <c r="G28" s="14">
        <v>31.24</v>
      </c>
      <c r="H28" s="14">
        <v>30.83</v>
      </c>
      <c r="I28" s="15">
        <v>31</v>
      </c>
      <c r="J28" s="20">
        <v>80.94</v>
      </c>
      <c r="K28" s="21"/>
      <c r="L28" s="25">
        <v>80.86</v>
      </c>
      <c r="M28" s="21"/>
      <c r="N28" s="25">
        <v>80.81</v>
      </c>
      <c r="O28" s="21"/>
      <c r="P28" s="25">
        <v>80.73</v>
      </c>
      <c r="Q28" s="21"/>
      <c r="R28" s="8">
        <v>80.91</v>
      </c>
      <c r="S28" s="21"/>
      <c r="T28" s="25">
        <v>80.97</v>
      </c>
      <c r="U28" s="27"/>
    </row>
    <row r="29" spans="1:21">
      <c r="A29" s="3" t="s">
        <v>69</v>
      </c>
      <c r="B29" s="4">
        <v>386856</v>
      </c>
      <c r="C29" s="4" t="s">
        <v>80</v>
      </c>
      <c r="D29" s="8">
        <v>29.8</v>
      </c>
      <c r="E29" s="14">
        <v>32.24</v>
      </c>
      <c r="F29" s="14">
        <v>30.14</v>
      </c>
      <c r="G29" s="14">
        <v>30.83</v>
      </c>
      <c r="H29" s="14">
        <v>30.46</v>
      </c>
      <c r="I29" s="15">
        <v>30.25</v>
      </c>
      <c r="J29" s="20">
        <v>83.07</v>
      </c>
      <c r="K29" s="21"/>
      <c r="L29" s="25">
        <v>82.9</v>
      </c>
      <c r="M29" s="21"/>
      <c r="N29" s="25">
        <v>82.77</v>
      </c>
      <c r="O29" s="21"/>
      <c r="P29" s="25">
        <v>82.98</v>
      </c>
      <c r="Q29" s="21"/>
      <c r="R29" s="8">
        <v>82.84</v>
      </c>
      <c r="S29" s="21"/>
      <c r="T29" s="25">
        <v>83.06</v>
      </c>
      <c r="U29" s="27"/>
    </row>
    <row r="30" spans="1:21">
      <c r="A30" s="3" t="s">
        <v>71</v>
      </c>
      <c r="B30" s="4">
        <v>386966</v>
      </c>
      <c r="C30" s="4" t="s">
        <v>82</v>
      </c>
      <c r="D30" s="8">
        <v>30.56</v>
      </c>
      <c r="E30" s="14">
        <v>34.08</v>
      </c>
      <c r="F30" s="14">
        <v>30.76</v>
      </c>
      <c r="G30" s="14">
        <v>32.04</v>
      </c>
      <c r="H30" s="14">
        <v>31.66</v>
      </c>
      <c r="I30" s="15">
        <v>30.45</v>
      </c>
      <c r="J30" s="20">
        <v>83.5</v>
      </c>
      <c r="K30" s="21"/>
      <c r="L30" s="25">
        <v>83.33</v>
      </c>
      <c r="M30" s="21"/>
      <c r="N30" s="25">
        <v>83.3</v>
      </c>
      <c r="O30" s="21"/>
      <c r="P30" s="25">
        <v>83.47</v>
      </c>
      <c r="Q30" s="21"/>
      <c r="R30" s="8">
        <v>83.48</v>
      </c>
      <c r="S30" s="21"/>
      <c r="T30" s="25">
        <v>83.5</v>
      </c>
      <c r="U30" s="27"/>
    </row>
    <row r="31" spans="1:21">
      <c r="A31" s="3" t="s">
        <v>73</v>
      </c>
      <c r="B31" s="4">
        <v>393228</v>
      </c>
      <c r="C31" s="4" t="s">
        <v>84</v>
      </c>
      <c r="D31" s="8">
        <v>28.1</v>
      </c>
      <c r="E31" s="14">
        <v>30.75</v>
      </c>
      <c r="F31" s="14">
        <v>27.86</v>
      </c>
      <c r="G31" s="14">
        <v>28.69</v>
      </c>
      <c r="H31" s="14">
        <v>28.56</v>
      </c>
      <c r="I31" s="15">
        <v>29.02</v>
      </c>
      <c r="J31" s="20">
        <v>83.32</v>
      </c>
      <c r="K31" s="21"/>
      <c r="L31" s="25">
        <v>83.6</v>
      </c>
      <c r="M31" s="21"/>
      <c r="N31" s="25">
        <v>83.47</v>
      </c>
      <c r="O31" s="21"/>
      <c r="P31" s="25">
        <v>83.65</v>
      </c>
      <c r="Q31" s="21"/>
      <c r="R31" s="8">
        <v>83.51</v>
      </c>
      <c r="S31" s="21"/>
      <c r="T31" s="25">
        <v>82.96</v>
      </c>
      <c r="U31" s="27"/>
    </row>
    <row r="32" spans="1:21">
      <c r="A32" s="3" t="s">
        <v>75</v>
      </c>
      <c r="B32" s="4">
        <v>393953</v>
      </c>
      <c r="C32" s="4" t="s">
        <v>86</v>
      </c>
      <c r="D32" s="8">
        <v>28.94</v>
      </c>
      <c r="E32" s="14">
        <v>32.479999999999997</v>
      </c>
      <c r="F32" s="14">
        <v>29.17</v>
      </c>
      <c r="G32" s="14">
        <v>30.07</v>
      </c>
      <c r="H32" s="14">
        <v>29.79</v>
      </c>
      <c r="I32" s="15">
        <v>29.23</v>
      </c>
      <c r="J32" s="20">
        <v>80.81</v>
      </c>
      <c r="K32" s="21"/>
      <c r="L32" s="25">
        <v>80.69</v>
      </c>
      <c r="M32" s="21"/>
      <c r="N32" s="25">
        <v>80.63</v>
      </c>
      <c r="O32" s="21"/>
      <c r="P32" s="25">
        <v>80.84</v>
      </c>
      <c r="Q32" s="21"/>
      <c r="R32" s="8">
        <v>80.83</v>
      </c>
      <c r="S32" s="21"/>
      <c r="T32" s="25">
        <v>80.849999999999994</v>
      </c>
      <c r="U32" s="27"/>
    </row>
    <row r="33" spans="1:21">
      <c r="A33" s="3" t="s">
        <v>77</v>
      </c>
      <c r="B33" s="4">
        <v>394174</v>
      </c>
      <c r="C33" s="4" t="s">
        <v>88</v>
      </c>
      <c r="D33" s="8">
        <v>31.21</v>
      </c>
      <c r="E33" s="14">
        <v>34.630000000000003</v>
      </c>
      <c r="F33" s="14">
        <v>31.26</v>
      </c>
      <c r="G33" s="14">
        <v>31.92</v>
      </c>
      <c r="H33" s="14">
        <v>31.95</v>
      </c>
      <c r="I33" s="15">
        <v>31.51</v>
      </c>
      <c r="J33" s="20">
        <v>82.27</v>
      </c>
      <c r="K33" s="21"/>
      <c r="L33" s="25">
        <v>82.17</v>
      </c>
      <c r="M33" s="21"/>
      <c r="N33" s="25">
        <v>82.16</v>
      </c>
      <c r="O33" s="21"/>
      <c r="P33" s="25">
        <v>82.37</v>
      </c>
      <c r="Q33" s="21"/>
      <c r="R33" s="8">
        <v>82.29</v>
      </c>
      <c r="S33" s="21"/>
      <c r="T33" s="25">
        <v>82.31</v>
      </c>
      <c r="U33" s="27"/>
    </row>
    <row r="34" spans="1:21">
      <c r="A34" s="3" t="s">
        <v>79</v>
      </c>
      <c r="B34" s="4">
        <v>399480</v>
      </c>
      <c r="C34" s="4" t="s">
        <v>90</v>
      </c>
      <c r="D34" s="8">
        <v>23.39</v>
      </c>
      <c r="E34" s="14">
        <v>24.11</v>
      </c>
      <c r="F34" s="14">
        <v>23.35</v>
      </c>
      <c r="G34" s="14">
        <v>23.26</v>
      </c>
      <c r="H34" s="14">
        <v>23.39</v>
      </c>
      <c r="I34" s="15">
        <v>23.45</v>
      </c>
      <c r="J34" s="20">
        <v>83.52</v>
      </c>
      <c r="K34" s="21"/>
      <c r="L34" s="25">
        <v>83.47</v>
      </c>
      <c r="M34" s="21"/>
      <c r="N34" s="25">
        <v>83.36</v>
      </c>
      <c r="O34" s="21"/>
      <c r="P34" s="25">
        <v>83.61</v>
      </c>
      <c r="Q34" s="21"/>
      <c r="R34" s="8">
        <v>83.53</v>
      </c>
      <c r="S34" s="21"/>
      <c r="T34" s="25">
        <v>83.53</v>
      </c>
      <c r="U34" s="27"/>
    </row>
    <row r="35" spans="1:21">
      <c r="A35" s="3" t="s">
        <v>81</v>
      </c>
      <c r="B35" s="4">
        <v>399546</v>
      </c>
      <c r="C35" s="4" t="s">
        <v>92</v>
      </c>
      <c r="D35" s="8">
        <v>28.27</v>
      </c>
      <c r="E35" s="14">
        <v>31.64</v>
      </c>
      <c r="F35" s="14">
        <v>28.53</v>
      </c>
      <c r="G35" s="14">
        <v>29.34</v>
      </c>
      <c r="H35" s="14">
        <v>29.18</v>
      </c>
      <c r="I35" s="15">
        <v>28.75</v>
      </c>
      <c r="J35" s="20">
        <v>82.63</v>
      </c>
      <c r="K35" s="21"/>
      <c r="L35" s="25">
        <v>82.72</v>
      </c>
      <c r="M35" s="21"/>
      <c r="N35" s="25">
        <v>82.67</v>
      </c>
      <c r="O35" s="21"/>
      <c r="P35" s="25">
        <v>82.8</v>
      </c>
      <c r="Q35" s="21"/>
      <c r="R35" s="8">
        <v>82.79</v>
      </c>
      <c r="S35" s="21"/>
      <c r="T35" s="25">
        <v>82.73</v>
      </c>
      <c r="U35" s="27"/>
    </row>
    <row r="36" spans="1:21">
      <c r="A36" s="3" t="s">
        <v>83</v>
      </c>
      <c r="B36" s="4">
        <v>402802</v>
      </c>
      <c r="C36" s="4" t="s">
        <v>94</v>
      </c>
      <c r="D36" s="8">
        <v>30.62</v>
      </c>
      <c r="E36" s="14">
        <v>32.799999999999997</v>
      </c>
      <c r="F36" s="14">
        <v>30.58</v>
      </c>
      <c r="G36" s="14">
        <v>30.95</v>
      </c>
      <c r="H36" s="14">
        <v>30.78</v>
      </c>
      <c r="I36" s="15">
        <v>30.51</v>
      </c>
      <c r="J36" s="20">
        <v>79.44</v>
      </c>
      <c r="K36" s="21"/>
      <c r="L36" s="25">
        <v>79.67</v>
      </c>
      <c r="M36" s="21"/>
      <c r="N36" s="25">
        <v>79.33</v>
      </c>
      <c r="O36" s="21"/>
      <c r="P36" s="25">
        <v>79.459999999999994</v>
      </c>
      <c r="Q36" s="21"/>
      <c r="R36" s="8">
        <v>79.489999999999995</v>
      </c>
      <c r="S36" s="21"/>
      <c r="T36" s="25">
        <v>79.44</v>
      </c>
      <c r="U36" s="27"/>
    </row>
    <row r="37" spans="1:21">
      <c r="A37" s="3" t="s">
        <v>85</v>
      </c>
      <c r="B37" s="4">
        <v>403045</v>
      </c>
      <c r="C37" s="4" t="s">
        <v>96</v>
      </c>
      <c r="D37" s="8">
        <v>29.77</v>
      </c>
      <c r="E37" s="14">
        <v>31.04</v>
      </c>
      <c r="F37" s="14">
        <v>29.69</v>
      </c>
      <c r="G37" s="14">
        <v>30.45</v>
      </c>
      <c r="H37" s="14">
        <v>29.94</v>
      </c>
      <c r="I37" s="15">
        <v>30.03</v>
      </c>
      <c r="J37" s="20">
        <v>81.84</v>
      </c>
      <c r="K37" s="21"/>
      <c r="L37" s="25">
        <v>81.83</v>
      </c>
      <c r="M37" s="21"/>
      <c r="N37" s="25">
        <v>81.78</v>
      </c>
      <c r="O37" s="21"/>
      <c r="P37" s="25">
        <v>81.94</v>
      </c>
      <c r="Q37" s="21"/>
      <c r="R37" s="8">
        <v>81.900000000000006</v>
      </c>
      <c r="S37" s="21"/>
      <c r="T37" s="25">
        <v>81.900000000000006</v>
      </c>
      <c r="U37" s="27"/>
    </row>
    <row r="38" spans="1:21">
      <c r="A38" s="3" t="s">
        <v>87</v>
      </c>
      <c r="B38" s="4">
        <v>403049</v>
      </c>
      <c r="C38" s="4" t="s">
        <v>98</v>
      </c>
      <c r="D38" s="8">
        <v>31.32</v>
      </c>
      <c r="E38" s="14">
        <v>33.43</v>
      </c>
      <c r="F38" s="14">
        <v>31</v>
      </c>
      <c r="G38" s="14">
        <v>32.03</v>
      </c>
      <c r="H38" s="14">
        <v>31.94</v>
      </c>
      <c r="I38" s="15">
        <v>31.19</v>
      </c>
      <c r="J38" s="20">
        <v>80.7</v>
      </c>
      <c r="K38" s="21"/>
      <c r="L38" s="25">
        <v>80.64</v>
      </c>
      <c r="M38" s="21"/>
      <c r="N38" s="25">
        <v>80.61</v>
      </c>
      <c r="O38" s="21"/>
      <c r="P38" s="25">
        <v>80.739999999999995</v>
      </c>
      <c r="Q38" s="21"/>
      <c r="R38" s="8">
        <v>80.760000000000005</v>
      </c>
      <c r="S38" s="21"/>
      <c r="T38" s="25">
        <v>80.760000000000005</v>
      </c>
      <c r="U38" s="27"/>
    </row>
    <row r="39" spans="1:21">
      <c r="A39" s="3" t="s">
        <v>89</v>
      </c>
      <c r="B39" s="4">
        <v>403146</v>
      </c>
      <c r="C39" s="4" t="s">
        <v>100</v>
      </c>
      <c r="D39" s="8">
        <v>29.89</v>
      </c>
      <c r="E39" s="14">
        <v>32.97</v>
      </c>
      <c r="F39" s="14">
        <v>30.21</v>
      </c>
      <c r="G39" s="14">
        <v>31.15</v>
      </c>
      <c r="H39" s="14">
        <v>31.08</v>
      </c>
      <c r="I39" s="15">
        <v>30.46</v>
      </c>
      <c r="J39" s="20">
        <v>83.2</v>
      </c>
      <c r="K39" s="21"/>
      <c r="L39" s="25">
        <v>83.12</v>
      </c>
      <c r="M39" s="21"/>
      <c r="N39" s="25">
        <v>83.12</v>
      </c>
      <c r="O39" s="21"/>
      <c r="P39" s="25">
        <v>83.24</v>
      </c>
      <c r="Q39" s="21"/>
      <c r="R39" s="8">
        <v>83.29</v>
      </c>
      <c r="S39" s="21"/>
      <c r="T39" s="25">
        <v>83.23</v>
      </c>
      <c r="U39" s="27"/>
    </row>
    <row r="40" spans="1:21">
      <c r="A40" s="3" t="s">
        <v>91</v>
      </c>
      <c r="B40" s="4">
        <v>404211</v>
      </c>
      <c r="C40" s="4" t="s">
        <v>102</v>
      </c>
      <c r="D40" s="8">
        <v>27.97</v>
      </c>
      <c r="E40" s="14">
        <v>29.8</v>
      </c>
      <c r="F40" s="14">
        <v>28.01</v>
      </c>
      <c r="G40" s="14">
        <v>28.64</v>
      </c>
      <c r="H40" s="14">
        <v>28.19</v>
      </c>
      <c r="I40" s="15">
        <v>27.95</v>
      </c>
      <c r="J40" s="20">
        <v>80.069999999999993</v>
      </c>
      <c r="K40" s="21"/>
      <c r="L40" s="25">
        <v>80.08</v>
      </c>
      <c r="M40" s="21"/>
      <c r="N40" s="25">
        <v>79.989999999999995</v>
      </c>
      <c r="O40" s="21"/>
      <c r="P40" s="25">
        <v>80.209999999999994</v>
      </c>
      <c r="Q40" s="21"/>
      <c r="R40" s="8">
        <v>80.14</v>
      </c>
      <c r="S40" s="21"/>
      <c r="T40" s="25">
        <v>80.16</v>
      </c>
      <c r="U40" s="27"/>
    </row>
    <row r="41" spans="1:21">
      <c r="A41" s="3" t="s">
        <v>93</v>
      </c>
      <c r="B41" s="4">
        <v>406311</v>
      </c>
      <c r="C41" s="4" t="s">
        <v>104</v>
      </c>
      <c r="D41" s="8">
        <v>28.59</v>
      </c>
      <c r="E41" s="14">
        <v>31.19</v>
      </c>
      <c r="F41" s="14">
        <v>28.77</v>
      </c>
      <c r="G41" s="14">
        <v>29.62</v>
      </c>
      <c r="H41" s="14">
        <v>29.15</v>
      </c>
      <c r="I41" s="15">
        <v>28.5</v>
      </c>
      <c r="J41" s="20">
        <v>85.62</v>
      </c>
      <c r="K41" s="21"/>
      <c r="L41" s="25">
        <v>85.57</v>
      </c>
      <c r="M41" s="21"/>
      <c r="N41" s="25">
        <v>85.47</v>
      </c>
      <c r="O41" s="21"/>
      <c r="P41" s="25">
        <v>85.62</v>
      </c>
      <c r="Q41" s="21"/>
      <c r="R41" s="8">
        <v>85.65</v>
      </c>
      <c r="S41" s="21"/>
      <c r="T41" s="25">
        <v>85.62</v>
      </c>
      <c r="U41" s="27"/>
    </row>
    <row r="42" spans="1:21">
      <c r="A42" s="3" t="s">
        <v>95</v>
      </c>
      <c r="B42" s="4">
        <v>406370</v>
      </c>
      <c r="C42" s="4" t="s">
        <v>106</v>
      </c>
      <c r="D42" s="8">
        <v>27.55</v>
      </c>
      <c r="E42" s="14">
        <v>30.23</v>
      </c>
      <c r="F42" s="14">
        <v>27.72</v>
      </c>
      <c r="G42" s="14">
        <v>28.7</v>
      </c>
      <c r="H42" s="14">
        <v>28.34</v>
      </c>
      <c r="I42" s="15">
        <v>27.87</v>
      </c>
      <c r="J42" s="20">
        <v>82.31</v>
      </c>
      <c r="K42" s="21"/>
      <c r="L42" s="25">
        <v>82.29</v>
      </c>
      <c r="M42" s="21"/>
      <c r="N42" s="25">
        <v>82.17</v>
      </c>
      <c r="O42" s="21"/>
      <c r="P42" s="25">
        <v>82.39</v>
      </c>
      <c r="Q42" s="21"/>
      <c r="R42" s="8">
        <v>82.3</v>
      </c>
      <c r="S42" s="21"/>
      <c r="T42" s="25">
        <v>82.35</v>
      </c>
      <c r="U42" s="27"/>
    </row>
    <row r="43" spans="1:21">
      <c r="A43" s="3" t="s">
        <v>97</v>
      </c>
      <c r="B43" s="4">
        <v>406598</v>
      </c>
      <c r="C43" s="4" t="s">
        <v>108</v>
      </c>
      <c r="D43" s="8">
        <v>28.93</v>
      </c>
      <c r="E43" s="14">
        <v>31.56</v>
      </c>
      <c r="F43" s="14">
        <v>28.86</v>
      </c>
      <c r="G43" s="14">
        <v>29.87</v>
      </c>
      <c r="H43" s="14">
        <v>30.31</v>
      </c>
      <c r="I43" s="15">
        <v>29.18</v>
      </c>
      <c r="J43" s="20">
        <v>80.58</v>
      </c>
      <c r="K43" s="21"/>
      <c r="L43" s="25">
        <v>80.489999999999995</v>
      </c>
      <c r="M43" s="21"/>
      <c r="N43" s="25">
        <v>80.39</v>
      </c>
      <c r="O43" s="21"/>
      <c r="P43" s="25">
        <v>80.58</v>
      </c>
      <c r="Q43" s="21"/>
      <c r="R43" s="8">
        <v>80.53</v>
      </c>
      <c r="S43" s="21"/>
      <c r="T43" s="25">
        <v>80.569999999999993</v>
      </c>
      <c r="U43" s="27"/>
    </row>
    <row r="44" spans="1:21">
      <c r="A44" s="3" t="s">
        <v>99</v>
      </c>
      <c r="B44" s="4">
        <v>406728</v>
      </c>
      <c r="C44" s="4" t="s">
        <v>110</v>
      </c>
      <c r="D44" s="8">
        <v>27.34</v>
      </c>
      <c r="E44" s="14">
        <v>30.73</v>
      </c>
      <c r="F44" s="14">
        <v>27.45</v>
      </c>
      <c r="G44" s="14">
        <v>28.88</v>
      </c>
      <c r="H44" s="14">
        <v>28.55</v>
      </c>
      <c r="I44" s="15">
        <v>27.71</v>
      </c>
      <c r="J44" s="20">
        <v>83.06</v>
      </c>
      <c r="K44" s="21"/>
      <c r="L44" s="25">
        <v>82.97</v>
      </c>
      <c r="M44" s="21"/>
      <c r="N44" s="25">
        <v>82.89</v>
      </c>
      <c r="O44" s="21"/>
      <c r="P44" s="25">
        <v>83.1</v>
      </c>
      <c r="Q44" s="21"/>
      <c r="R44" s="8">
        <v>83.04</v>
      </c>
      <c r="S44" s="21"/>
      <c r="T44" s="25">
        <v>83.04</v>
      </c>
      <c r="U44" s="27"/>
    </row>
    <row r="45" spans="1:21">
      <c r="A45" s="3" t="s">
        <v>101</v>
      </c>
      <c r="B45" s="4">
        <v>406739</v>
      </c>
      <c r="C45" s="4" t="s">
        <v>112</v>
      </c>
      <c r="D45" s="8">
        <v>33.57</v>
      </c>
      <c r="E45" s="14">
        <v>33.74</v>
      </c>
      <c r="F45" s="14">
        <v>31.78</v>
      </c>
      <c r="G45" s="14">
        <v>32.78</v>
      </c>
      <c r="H45" s="14">
        <v>33.83</v>
      </c>
      <c r="I45" s="15">
        <v>32.28</v>
      </c>
      <c r="J45" s="20">
        <v>82.05</v>
      </c>
      <c r="K45" s="21"/>
      <c r="L45" s="25">
        <v>81.92</v>
      </c>
      <c r="M45" s="21"/>
      <c r="N45" s="25">
        <v>81.88</v>
      </c>
      <c r="O45" s="21"/>
      <c r="P45" s="25">
        <v>82.01</v>
      </c>
      <c r="Q45" s="21"/>
      <c r="R45" s="8">
        <v>81.96</v>
      </c>
      <c r="S45" s="21"/>
      <c r="T45" s="25">
        <v>81.97</v>
      </c>
      <c r="U45" s="27"/>
    </row>
    <row r="46" spans="1:21">
      <c r="A46" s="3" t="s">
        <v>103</v>
      </c>
      <c r="B46" s="4">
        <v>415151</v>
      </c>
      <c r="C46" s="4" t="s">
        <v>114</v>
      </c>
      <c r="D46" s="8">
        <v>32.11</v>
      </c>
      <c r="E46" s="14">
        <v>34.26</v>
      </c>
      <c r="F46" s="14">
        <v>32.43</v>
      </c>
      <c r="G46" s="14">
        <v>33.07</v>
      </c>
      <c r="H46" s="14">
        <v>32.71</v>
      </c>
      <c r="I46" s="15">
        <v>32.950000000000003</v>
      </c>
      <c r="J46" s="20">
        <v>81.89</v>
      </c>
      <c r="K46" s="21"/>
      <c r="L46" s="25">
        <v>81.63</v>
      </c>
      <c r="M46" s="21"/>
      <c r="N46" s="25">
        <v>81.62</v>
      </c>
      <c r="O46" s="21"/>
      <c r="P46" s="25">
        <v>81.7</v>
      </c>
      <c r="Q46" s="21"/>
      <c r="R46" s="8">
        <v>81.739999999999995</v>
      </c>
      <c r="S46" s="21"/>
      <c r="T46" s="25">
        <v>81.760000000000005</v>
      </c>
      <c r="U46" s="27"/>
    </row>
    <row r="47" spans="1:21">
      <c r="A47" s="3" t="s">
        <v>105</v>
      </c>
      <c r="B47" s="4">
        <v>415185</v>
      </c>
      <c r="C47" s="4" t="s">
        <v>116</v>
      </c>
      <c r="D47" s="8">
        <v>30.55</v>
      </c>
      <c r="E47" s="14">
        <v>33.270000000000003</v>
      </c>
      <c r="F47" s="14">
        <v>30.25</v>
      </c>
      <c r="G47" s="14">
        <v>30.81</v>
      </c>
      <c r="H47" s="14">
        <v>30.5</v>
      </c>
      <c r="I47" s="15">
        <v>30.16</v>
      </c>
      <c r="J47" s="20">
        <v>79.709999999999994</v>
      </c>
      <c r="K47" s="21"/>
      <c r="L47" s="25">
        <v>79.430000000000007</v>
      </c>
      <c r="M47" s="21"/>
      <c r="N47" s="25">
        <v>79.430000000000007</v>
      </c>
      <c r="O47" s="21"/>
      <c r="P47" s="25">
        <v>79.62</v>
      </c>
      <c r="Q47" s="21"/>
      <c r="R47" s="8">
        <v>79.56</v>
      </c>
      <c r="S47" s="21"/>
      <c r="T47" s="25">
        <v>79.69</v>
      </c>
      <c r="U47" s="27"/>
    </row>
    <row r="48" spans="1:21">
      <c r="A48" s="3" t="s">
        <v>107</v>
      </c>
      <c r="B48" s="4">
        <v>437027</v>
      </c>
      <c r="C48" s="4" t="s">
        <v>120</v>
      </c>
      <c r="D48" s="8">
        <v>24.94</v>
      </c>
      <c r="E48" s="14">
        <v>27.28</v>
      </c>
      <c r="F48" s="14">
        <v>24.91</v>
      </c>
      <c r="G48" s="14">
        <v>25.28</v>
      </c>
      <c r="H48" s="14">
        <v>25.1</v>
      </c>
      <c r="I48" s="15">
        <v>24.91</v>
      </c>
      <c r="J48" s="20">
        <v>79.25</v>
      </c>
      <c r="K48" s="21"/>
      <c r="L48" s="25">
        <v>78.98</v>
      </c>
      <c r="M48" s="21"/>
      <c r="N48" s="25">
        <v>78.97</v>
      </c>
      <c r="O48" s="21"/>
      <c r="P48" s="25">
        <v>79.11</v>
      </c>
      <c r="Q48" s="21"/>
      <c r="R48" s="8">
        <v>79.12</v>
      </c>
      <c r="S48" s="21"/>
      <c r="T48" s="25">
        <v>79.150000000000006</v>
      </c>
      <c r="U48" s="27"/>
    </row>
    <row r="49" spans="1:21">
      <c r="A49" s="3" t="s">
        <v>109</v>
      </c>
      <c r="B49" s="4">
        <v>445289</v>
      </c>
      <c r="C49" s="4" t="s">
        <v>122</v>
      </c>
      <c r="D49" s="8">
        <v>25.35</v>
      </c>
      <c r="E49" s="14">
        <v>25.6</v>
      </c>
      <c r="F49" s="14">
        <v>25.13</v>
      </c>
      <c r="G49" s="14">
        <v>25.08</v>
      </c>
      <c r="H49" s="14">
        <v>25.01</v>
      </c>
      <c r="I49" s="15">
        <v>25.46</v>
      </c>
      <c r="J49" s="20">
        <v>81.83</v>
      </c>
      <c r="K49" s="21"/>
      <c r="L49" s="25">
        <v>81.59</v>
      </c>
      <c r="M49" s="21"/>
      <c r="N49" s="25">
        <v>81.59</v>
      </c>
      <c r="O49" s="21"/>
      <c r="P49" s="25">
        <v>81.45</v>
      </c>
      <c r="Q49" s="21"/>
      <c r="R49" s="8">
        <v>81.67</v>
      </c>
      <c r="S49" s="21"/>
      <c r="T49" s="25">
        <v>81.680000000000007</v>
      </c>
      <c r="U49" s="27"/>
    </row>
    <row r="50" spans="1:21">
      <c r="A50" s="3" t="s">
        <v>111</v>
      </c>
      <c r="B50" s="4">
        <v>447814</v>
      </c>
      <c r="C50" s="4" t="s">
        <v>124</v>
      </c>
      <c r="D50" s="8">
        <v>26.06</v>
      </c>
      <c r="E50" s="14">
        <v>29.06</v>
      </c>
      <c r="F50" s="14">
        <v>25.98</v>
      </c>
      <c r="G50" s="14">
        <v>27.39</v>
      </c>
      <c r="H50" s="14">
        <v>26.82</v>
      </c>
      <c r="I50" s="15">
        <v>26</v>
      </c>
      <c r="J50" s="20">
        <v>87.3</v>
      </c>
      <c r="K50" s="21"/>
      <c r="L50" s="25">
        <v>87.07</v>
      </c>
      <c r="M50" s="21"/>
      <c r="N50" s="25">
        <v>87.09</v>
      </c>
      <c r="O50" s="21"/>
      <c r="P50" s="25">
        <v>87.16</v>
      </c>
      <c r="Q50" s="21"/>
      <c r="R50" s="8">
        <v>87.24</v>
      </c>
      <c r="S50" s="21"/>
      <c r="T50" s="25">
        <v>87.25</v>
      </c>
      <c r="U50" s="27"/>
    </row>
    <row r="51" spans="1:21">
      <c r="A51" s="3" t="s">
        <v>113</v>
      </c>
      <c r="B51" s="4">
        <v>492763</v>
      </c>
      <c r="C51" s="4" t="s">
        <v>126</v>
      </c>
      <c r="D51" s="8">
        <v>26.97</v>
      </c>
      <c r="E51" s="14">
        <v>29.89</v>
      </c>
      <c r="F51" s="14">
        <v>26.9</v>
      </c>
      <c r="G51" s="14">
        <v>27.86</v>
      </c>
      <c r="H51" s="14">
        <v>27.67</v>
      </c>
      <c r="I51" s="15">
        <v>27.23</v>
      </c>
      <c r="J51" s="20">
        <v>83.14</v>
      </c>
      <c r="K51" s="21"/>
      <c r="L51" s="25">
        <v>82.97</v>
      </c>
      <c r="M51" s="21"/>
      <c r="N51" s="25">
        <v>83.04</v>
      </c>
      <c r="O51" s="21"/>
      <c r="P51" s="25">
        <v>83.1</v>
      </c>
      <c r="Q51" s="21"/>
      <c r="R51" s="8">
        <v>83.14</v>
      </c>
      <c r="S51" s="21"/>
      <c r="T51" s="25">
        <v>83.09</v>
      </c>
      <c r="U51" s="27"/>
    </row>
    <row r="52" spans="1:21">
      <c r="A52" s="3" t="s">
        <v>115</v>
      </c>
      <c r="B52" s="4">
        <v>493634</v>
      </c>
      <c r="C52" s="4" t="s">
        <v>128</v>
      </c>
      <c r="D52" s="8">
        <v>28.22</v>
      </c>
      <c r="E52" s="14">
        <v>30.21</v>
      </c>
      <c r="F52" s="14">
        <v>28.58</v>
      </c>
      <c r="G52" s="14">
        <v>28.58</v>
      </c>
      <c r="H52" s="14">
        <v>28.45</v>
      </c>
      <c r="I52" s="15">
        <v>27.98</v>
      </c>
      <c r="J52" s="20">
        <v>83.27</v>
      </c>
      <c r="K52" s="21"/>
      <c r="L52" s="25">
        <v>83.08</v>
      </c>
      <c r="M52" s="21"/>
      <c r="N52" s="25">
        <v>83.11</v>
      </c>
      <c r="O52" s="21"/>
      <c r="P52" s="25">
        <v>83.22</v>
      </c>
      <c r="Q52" s="21"/>
      <c r="R52" s="8">
        <v>83.26</v>
      </c>
      <c r="S52" s="21"/>
      <c r="T52" s="25">
        <v>83.27</v>
      </c>
      <c r="U52" s="27"/>
    </row>
    <row r="53" spans="1:21">
      <c r="A53" s="3" t="s">
        <v>117</v>
      </c>
      <c r="B53" s="4">
        <v>497384</v>
      </c>
      <c r="C53" s="4" t="s">
        <v>130</v>
      </c>
      <c r="D53" s="8">
        <v>27.13</v>
      </c>
      <c r="E53" s="14">
        <v>30.01</v>
      </c>
      <c r="F53" s="14">
        <v>27.09</v>
      </c>
      <c r="G53" s="14">
        <v>28.24</v>
      </c>
      <c r="H53" s="14">
        <v>28.07</v>
      </c>
      <c r="I53" s="15">
        <v>27.33</v>
      </c>
      <c r="J53" s="20">
        <v>82.07</v>
      </c>
      <c r="K53" s="21"/>
      <c r="L53" s="25">
        <v>81.96</v>
      </c>
      <c r="M53" s="21"/>
      <c r="N53" s="25">
        <v>81.95</v>
      </c>
      <c r="O53" s="21"/>
      <c r="P53" s="25">
        <v>82.03</v>
      </c>
      <c r="Q53" s="21"/>
      <c r="R53" s="8">
        <v>82.07</v>
      </c>
      <c r="S53" s="21"/>
      <c r="T53" s="25">
        <v>82.07</v>
      </c>
      <c r="U53" s="27"/>
    </row>
    <row r="54" spans="1:21">
      <c r="A54" s="3" t="s">
        <v>119</v>
      </c>
      <c r="B54" s="4">
        <v>544667</v>
      </c>
      <c r="C54" s="4" t="s">
        <v>132</v>
      </c>
      <c r="D54" s="8">
        <v>32.01</v>
      </c>
      <c r="E54" s="14">
        <v>33.9</v>
      </c>
      <c r="F54" s="14">
        <v>32.47</v>
      </c>
      <c r="G54" s="14">
        <v>33.979999999999997</v>
      </c>
      <c r="H54" s="14">
        <v>34.590000000000003</v>
      </c>
      <c r="I54" s="15">
        <v>32.61</v>
      </c>
      <c r="J54" s="20">
        <v>82.69</v>
      </c>
      <c r="K54" s="21"/>
      <c r="L54" s="25">
        <v>82.56</v>
      </c>
      <c r="M54" s="21"/>
      <c r="N54" s="25">
        <v>82.51</v>
      </c>
      <c r="O54" s="21"/>
      <c r="P54" s="25">
        <v>82.67</v>
      </c>
      <c r="Q54" s="21"/>
      <c r="R54" s="8">
        <v>82.68</v>
      </c>
      <c r="S54" s="21"/>
      <c r="T54" s="25">
        <v>82.7</v>
      </c>
      <c r="U54" s="27"/>
    </row>
    <row r="55" spans="1:21">
      <c r="A55" s="3" t="s">
        <v>121</v>
      </c>
      <c r="B55" s="4">
        <v>550286</v>
      </c>
      <c r="C55" s="4" t="s">
        <v>134</v>
      </c>
      <c r="D55" s="8">
        <v>26.88</v>
      </c>
      <c r="E55" s="14">
        <v>30.08</v>
      </c>
      <c r="F55" s="14">
        <v>26.94</v>
      </c>
      <c r="G55" s="14">
        <v>27.67</v>
      </c>
      <c r="H55" s="14">
        <v>27.48</v>
      </c>
      <c r="I55" s="15">
        <v>27.09</v>
      </c>
      <c r="J55" s="20">
        <v>83.85</v>
      </c>
      <c r="K55" s="21"/>
      <c r="L55" s="25">
        <v>83.63</v>
      </c>
      <c r="M55" s="21"/>
      <c r="N55" s="25">
        <v>83.59</v>
      </c>
      <c r="O55" s="21"/>
      <c r="P55" s="25">
        <v>83.81</v>
      </c>
      <c r="Q55" s="21"/>
      <c r="R55" s="8">
        <v>83.72</v>
      </c>
      <c r="S55" s="21"/>
      <c r="T55" s="25">
        <v>83.68</v>
      </c>
      <c r="U55" s="27"/>
    </row>
    <row r="56" spans="1:21">
      <c r="A56" s="3" t="s">
        <v>123</v>
      </c>
      <c r="B56" s="4">
        <v>550554</v>
      </c>
      <c r="C56" s="4" t="s">
        <v>136</v>
      </c>
      <c r="D56" s="8">
        <v>25.62</v>
      </c>
      <c r="E56" s="14">
        <v>29.62</v>
      </c>
      <c r="F56" s="14">
        <v>25.75</v>
      </c>
      <c r="G56" s="14">
        <v>26.89</v>
      </c>
      <c r="H56" s="14">
        <v>26.73</v>
      </c>
      <c r="I56" s="15">
        <v>25.79</v>
      </c>
      <c r="J56" s="20">
        <v>81.400000000000006</v>
      </c>
      <c r="K56" s="21"/>
      <c r="L56" s="25">
        <v>81.239999999999995</v>
      </c>
      <c r="M56" s="21"/>
      <c r="N56" s="25">
        <v>81.23</v>
      </c>
      <c r="O56" s="21"/>
      <c r="P56" s="25">
        <v>81.37</v>
      </c>
      <c r="Q56" s="21"/>
      <c r="R56" s="8">
        <v>81.36</v>
      </c>
      <c r="S56" s="21"/>
      <c r="T56" s="25">
        <v>81.33</v>
      </c>
      <c r="U56" s="27"/>
    </row>
    <row r="57" spans="1:21">
      <c r="A57" s="3" t="s">
        <v>125</v>
      </c>
      <c r="B57" s="4">
        <v>553656</v>
      </c>
      <c r="C57" s="4" t="s">
        <v>138</v>
      </c>
      <c r="D57" s="8">
        <v>27.83</v>
      </c>
      <c r="E57" s="14">
        <v>31.66</v>
      </c>
      <c r="F57" s="14">
        <v>28</v>
      </c>
      <c r="G57" s="14">
        <v>27.8</v>
      </c>
      <c r="H57" s="14">
        <v>28.69</v>
      </c>
      <c r="I57" s="15">
        <v>27.9</v>
      </c>
      <c r="J57" s="20">
        <v>82.74</v>
      </c>
      <c r="K57" s="21"/>
      <c r="L57" s="25">
        <v>82.58</v>
      </c>
      <c r="M57" s="21"/>
      <c r="N57" s="25">
        <v>82.57</v>
      </c>
      <c r="O57" s="21"/>
      <c r="P57" s="25">
        <v>82.65</v>
      </c>
      <c r="Q57" s="21"/>
      <c r="R57" s="8">
        <v>82.68</v>
      </c>
      <c r="S57" s="21"/>
      <c r="T57" s="25">
        <v>82.7</v>
      </c>
      <c r="U57" s="27"/>
    </row>
    <row r="58" spans="1:21">
      <c r="A58" s="3" t="s">
        <v>127</v>
      </c>
      <c r="B58" s="4">
        <v>554230</v>
      </c>
      <c r="C58" s="4" t="s">
        <v>140</v>
      </c>
      <c r="D58" s="8">
        <v>32.619999999999997</v>
      </c>
      <c r="E58" s="14">
        <v>34.729999999999997</v>
      </c>
      <c r="F58" s="14">
        <v>33.71</v>
      </c>
      <c r="G58" s="14">
        <v>34.479999999999997</v>
      </c>
      <c r="H58" s="14">
        <v>33.49</v>
      </c>
      <c r="I58" s="15">
        <v>33.67</v>
      </c>
      <c r="J58" s="20">
        <v>82.19</v>
      </c>
      <c r="K58" s="21"/>
      <c r="L58" s="25">
        <v>82.08</v>
      </c>
      <c r="M58" s="21"/>
      <c r="N58" s="25">
        <v>82.02</v>
      </c>
      <c r="O58" s="21"/>
      <c r="P58" s="25">
        <v>82.14</v>
      </c>
      <c r="Q58" s="21"/>
      <c r="R58" s="8">
        <v>82.17</v>
      </c>
      <c r="S58" s="21"/>
      <c r="T58" s="25">
        <v>82.18</v>
      </c>
      <c r="U58" s="27"/>
    </row>
    <row r="59" spans="1:21">
      <c r="A59" s="3" t="s">
        <v>129</v>
      </c>
      <c r="B59" s="4">
        <v>555703</v>
      </c>
      <c r="C59" s="4" t="s">
        <v>142</v>
      </c>
      <c r="D59" s="8">
        <v>25.43</v>
      </c>
      <c r="E59" s="14">
        <v>27.33</v>
      </c>
      <c r="F59" s="14">
        <v>25.08</v>
      </c>
      <c r="G59" s="14">
        <v>25.56</v>
      </c>
      <c r="H59" s="14">
        <v>25.51</v>
      </c>
      <c r="I59" s="15">
        <v>25.59</v>
      </c>
      <c r="J59" s="20">
        <v>78.59</v>
      </c>
      <c r="K59" s="21"/>
      <c r="L59" s="25">
        <v>78.489999999999995</v>
      </c>
      <c r="M59" s="21"/>
      <c r="N59" s="25">
        <v>78.5</v>
      </c>
      <c r="O59" s="21"/>
      <c r="P59" s="25">
        <v>78.59</v>
      </c>
      <c r="Q59" s="21"/>
      <c r="R59" s="8">
        <v>78.64</v>
      </c>
      <c r="S59" s="21"/>
      <c r="T59" s="25">
        <v>78.569999999999993</v>
      </c>
      <c r="U59" s="27"/>
    </row>
    <row r="60" spans="1:21">
      <c r="A60" s="3" t="s">
        <v>131</v>
      </c>
      <c r="B60" s="4">
        <v>556226</v>
      </c>
      <c r="C60" s="4" t="s">
        <v>144</v>
      </c>
      <c r="D60" s="8">
        <v>29.03</v>
      </c>
      <c r="E60" s="14">
        <v>31.11</v>
      </c>
      <c r="F60" s="14">
        <v>29.09</v>
      </c>
      <c r="G60" s="14">
        <v>29.21</v>
      </c>
      <c r="H60" s="14">
        <v>28.99</v>
      </c>
      <c r="I60" s="15">
        <v>29.17</v>
      </c>
      <c r="J60" s="20">
        <v>78.349999999999994</v>
      </c>
      <c r="K60" s="21"/>
      <c r="L60" s="25">
        <v>78.2</v>
      </c>
      <c r="M60" s="21"/>
      <c r="N60" s="25">
        <v>78.209999999999994</v>
      </c>
      <c r="O60" s="21"/>
      <c r="P60" s="25">
        <v>78.38</v>
      </c>
      <c r="Q60" s="21"/>
      <c r="R60" s="8">
        <v>78.37</v>
      </c>
      <c r="S60" s="21"/>
      <c r="T60" s="25">
        <v>78.36</v>
      </c>
      <c r="U60" s="27"/>
    </row>
    <row r="61" spans="1:21">
      <c r="A61" s="3" t="s">
        <v>133</v>
      </c>
      <c r="B61" s="4">
        <v>556286</v>
      </c>
      <c r="C61" s="4" t="s">
        <v>146</v>
      </c>
      <c r="D61" s="8">
        <v>30.23</v>
      </c>
      <c r="E61" s="14">
        <v>32.5</v>
      </c>
      <c r="F61" s="14">
        <v>30.71</v>
      </c>
      <c r="G61" s="14">
        <v>30.74</v>
      </c>
      <c r="H61" s="14">
        <v>30.79</v>
      </c>
      <c r="I61" s="15">
        <v>30.33</v>
      </c>
      <c r="J61" s="20">
        <v>82.46</v>
      </c>
      <c r="K61" s="21"/>
      <c r="L61" s="25">
        <v>82.33</v>
      </c>
      <c r="M61" s="21"/>
      <c r="N61" s="25">
        <v>82.35</v>
      </c>
      <c r="O61" s="21"/>
      <c r="P61" s="25">
        <v>82.48</v>
      </c>
      <c r="Q61" s="21"/>
      <c r="R61" s="8">
        <v>82.51</v>
      </c>
      <c r="S61" s="21"/>
      <c r="T61" s="25">
        <v>82.48</v>
      </c>
      <c r="U61" s="27"/>
    </row>
    <row r="62" spans="1:21">
      <c r="A62" s="3" t="s">
        <v>135</v>
      </c>
      <c r="B62" s="4">
        <v>557109</v>
      </c>
      <c r="C62" s="4" t="s">
        <v>148</v>
      </c>
      <c r="D62" s="8">
        <v>28.64</v>
      </c>
      <c r="E62" s="14">
        <v>31.72</v>
      </c>
      <c r="F62" s="14">
        <v>28.74</v>
      </c>
      <c r="G62" s="14">
        <v>29.42</v>
      </c>
      <c r="H62" s="14">
        <v>29.56</v>
      </c>
      <c r="I62" s="15">
        <v>28.61</v>
      </c>
      <c r="J62" s="20">
        <v>84.18</v>
      </c>
      <c r="K62" s="21"/>
      <c r="L62" s="25">
        <v>84.06</v>
      </c>
      <c r="M62" s="21"/>
      <c r="N62" s="25">
        <v>84.05</v>
      </c>
      <c r="O62" s="21"/>
      <c r="P62" s="25">
        <v>84.21</v>
      </c>
      <c r="Q62" s="21"/>
      <c r="R62" s="8">
        <v>84.23</v>
      </c>
      <c r="S62" s="21"/>
      <c r="T62" s="25">
        <v>84.17</v>
      </c>
      <c r="U62" s="27"/>
    </row>
    <row r="63" spans="1:21">
      <c r="A63" s="3" t="s">
        <v>137</v>
      </c>
      <c r="B63" s="4">
        <v>557176</v>
      </c>
      <c r="C63" s="4" t="s">
        <v>150</v>
      </c>
      <c r="D63" s="8">
        <v>27.7</v>
      </c>
      <c r="E63" s="14">
        <v>30.84</v>
      </c>
      <c r="F63" s="14">
        <v>28.17</v>
      </c>
      <c r="G63" s="14">
        <v>29.03</v>
      </c>
      <c r="H63" s="14">
        <v>28.77</v>
      </c>
      <c r="I63" s="15">
        <v>28.23</v>
      </c>
      <c r="J63" s="20">
        <v>83.31</v>
      </c>
      <c r="K63" s="21"/>
      <c r="L63" s="25">
        <v>83.18</v>
      </c>
      <c r="M63" s="21"/>
      <c r="N63" s="25">
        <v>83.16</v>
      </c>
      <c r="O63" s="21"/>
      <c r="P63" s="25">
        <v>83.33</v>
      </c>
      <c r="Q63" s="21"/>
      <c r="R63" s="8">
        <v>83.32</v>
      </c>
      <c r="S63" s="21"/>
      <c r="T63" s="25">
        <v>83.29</v>
      </c>
      <c r="U63" s="27"/>
    </row>
    <row r="64" spans="1:21">
      <c r="A64" s="3" t="s">
        <v>139</v>
      </c>
      <c r="B64" s="4">
        <v>557810</v>
      </c>
      <c r="C64" s="4" t="s">
        <v>152</v>
      </c>
      <c r="D64" s="8">
        <v>30.01</v>
      </c>
      <c r="E64" s="14">
        <v>32.04</v>
      </c>
      <c r="F64" s="14">
        <v>30.05</v>
      </c>
      <c r="G64" s="14">
        <v>30.45</v>
      </c>
      <c r="H64" s="14">
        <v>29.99</v>
      </c>
      <c r="I64" s="15">
        <v>29.92</v>
      </c>
      <c r="J64" s="20">
        <v>80.86</v>
      </c>
      <c r="K64" s="21"/>
      <c r="L64" s="25">
        <v>80.709999999999994</v>
      </c>
      <c r="M64" s="21"/>
      <c r="N64" s="25">
        <v>80.680000000000007</v>
      </c>
      <c r="O64" s="21"/>
      <c r="P64" s="25">
        <v>80.86</v>
      </c>
      <c r="Q64" s="21"/>
      <c r="R64" s="8">
        <v>80.849999999999994</v>
      </c>
      <c r="S64" s="21"/>
      <c r="T64" s="25">
        <v>80.86</v>
      </c>
      <c r="U64" s="27"/>
    </row>
    <row r="65" spans="1:21">
      <c r="A65" s="3" t="s">
        <v>141</v>
      </c>
      <c r="B65" s="4">
        <v>557926</v>
      </c>
      <c r="C65" s="4" t="s">
        <v>154</v>
      </c>
      <c r="D65" s="8">
        <v>26.26</v>
      </c>
      <c r="E65" s="14">
        <v>28.35</v>
      </c>
      <c r="F65" s="14">
        <v>26.19</v>
      </c>
      <c r="G65" s="14">
        <v>26.77</v>
      </c>
      <c r="H65" s="14">
        <v>26.61</v>
      </c>
      <c r="I65" s="15">
        <v>26.31</v>
      </c>
      <c r="J65" s="20">
        <v>81.819999999999993</v>
      </c>
      <c r="K65" s="21"/>
      <c r="L65" s="25">
        <v>81.67</v>
      </c>
      <c r="M65" s="21"/>
      <c r="N65" s="25">
        <v>81.64</v>
      </c>
      <c r="O65" s="21"/>
      <c r="P65" s="25">
        <v>81.81</v>
      </c>
      <c r="Q65" s="21"/>
      <c r="R65" s="8">
        <v>81.849999999999994</v>
      </c>
      <c r="S65" s="21"/>
      <c r="T65" s="25">
        <v>81.77</v>
      </c>
      <c r="U65" s="27"/>
    </row>
    <row r="66" spans="1:21">
      <c r="A66" s="3" t="s">
        <v>143</v>
      </c>
      <c r="B66" s="4">
        <v>558154</v>
      </c>
      <c r="C66" s="4" t="s">
        <v>156</v>
      </c>
      <c r="D66" s="8">
        <v>29.83</v>
      </c>
      <c r="E66" s="14">
        <v>33.01</v>
      </c>
      <c r="F66" s="14">
        <v>29.99</v>
      </c>
      <c r="G66" s="14">
        <v>30.3</v>
      </c>
      <c r="H66" s="14">
        <v>30.26</v>
      </c>
      <c r="I66" s="15">
        <v>30.23</v>
      </c>
      <c r="J66" s="20">
        <v>78.56</v>
      </c>
      <c r="K66" s="21">
        <v>83.63</v>
      </c>
      <c r="L66" s="25">
        <v>78.239999999999995</v>
      </c>
      <c r="M66" s="21">
        <v>83.09</v>
      </c>
      <c r="N66" s="25">
        <v>78.42</v>
      </c>
      <c r="O66" s="21">
        <v>83.4</v>
      </c>
      <c r="P66" s="25">
        <v>78.33</v>
      </c>
      <c r="Q66" s="21">
        <v>83.26</v>
      </c>
      <c r="R66" s="8">
        <v>78.56</v>
      </c>
      <c r="S66" s="21"/>
      <c r="T66" s="25">
        <v>78.38</v>
      </c>
      <c r="U66" s="27">
        <v>83.3</v>
      </c>
    </row>
    <row r="67" spans="1:21">
      <c r="A67" s="3" t="s">
        <v>145</v>
      </c>
      <c r="B67" s="4">
        <v>559020</v>
      </c>
      <c r="C67" s="4" t="s">
        <v>158</v>
      </c>
      <c r="D67" s="8">
        <v>32.270000000000003</v>
      </c>
      <c r="E67" s="14">
        <v>34.61</v>
      </c>
      <c r="F67" s="14">
        <v>32.42</v>
      </c>
      <c r="G67" s="14">
        <v>33</v>
      </c>
      <c r="H67" s="14">
        <v>32.53</v>
      </c>
      <c r="I67" s="15">
        <v>32.21</v>
      </c>
      <c r="J67" s="20">
        <v>80.42</v>
      </c>
      <c r="K67" s="21"/>
      <c r="L67" s="25">
        <v>80.290000000000006</v>
      </c>
      <c r="M67" s="21"/>
      <c r="N67" s="25">
        <v>80.17</v>
      </c>
      <c r="O67" s="21"/>
      <c r="P67" s="25">
        <v>80.45</v>
      </c>
      <c r="Q67" s="21"/>
      <c r="R67" s="8">
        <v>80.38</v>
      </c>
      <c r="S67" s="21"/>
      <c r="T67" s="25">
        <v>80.42</v>
      </c>
      <c r="U67" s="27"/>
    </row>
    <row r="68" spans="1:21">
      <c r="A68" s="3" t="s">
        <v>147</v>
      </c>
      <c r="B68" s="4">
        <v>559529</v>
      </c>
      <c r="C68" s="4" t="s">
        <v>160</v>
      </c>
      <c r="D68" s="8">
        <v>30.96</v>
      </c>
      <c r="E68" s="14">
        <v>34.67</v>
      </c>
      <c r="F68" s="14">
        <v>31.25</v>
      </c>
      <c r="G68" s="14">
        <v>31.57</v>
      </c>
      <c r="H68" s="14">
        <v>32.74</v>
      </c>
      <c r="I68" s="15">
        <v>31.44</v>
      </c>
      <c r="J68" s="20">
        <v>82.85</v>
      </c>
      <c r="K68" s="21"/>
      <c r="L68" s="25">
        <v>82.7</v>
      </c>
      <c r="M68" s="21"/>
      <c r="N68" s="25">
        <v>82.67</v>
      </c>
      <c r="O68" s="21"/>
      <c r="P68" s="25">
        <v>82.92</v>
      </c>
      <c r="Q68" s="21"/>
      <c r="R68" s="8">
        <v>82.84</v>
      </c>
      <c r="S68" s="21"/>
      <c r="T68" s="25">
        <v>82.88</v>
      </c>
      <c r="U68" s="27"/>
    </row>
    <row r="69" spans="1:21">
      <c r="A69" s="3" t="s">
        <v>149</v>
      </c>
      <c r="B69" s="4">
        <v>560549</v>
      </c>
      <c r="C69" s="4" t="s">
        <v>162</v>
      </c>
      <c r="D69" s="8">
        <v>27.82</v>
      </c>
      <c r="E69" s="14">
        <v>31.5</v>
      </c>
      <c r="F69" s="14">
        <v>28.08</v>
      </c>
      <c r="G69" s="14">
        <v>28.89</v>
      </c>
      <c r="H69" s="14">
        <v>28.63</v>
      </c>
      <c r="I69" s="15">
        <v>28.12</v>
      </c>
      <c r="J69" s="20">
        <v>84.07</v>
      </c>
      <c r="K69" s="21"/>
      <c r="L69" s="25">
        <v>83.86</v>
      </c>
      <c r="M69" s="21"/>
      <c r="N69" s="25">
        <v>83.79</v>
      </c>
      <c r="O69" s="21"/>
      <c r="P69" s="25">
        <v>83.93</v>
      </c>
      <c r="Q69" s="21"/>
      <c r="R69" s="8">
        <v>83.96</v>
      </c>
      <c r="S69" s="21"/>
      <c r="T69" s="25">
        <v>84.03</v>
      </c>
      <c r="U69" s="27"/>
    </row>
    <row r="70" spans="1:21">
      <c r="A70" s="3" t="s">
        <v>151</v>
      </c>
      <c r="B70" s="4">
        <v>560913</v>
      </c>
      <c r="C70" s="4" t="s">
        <v>164</v>
      </c>
      <c r="D70" s="8">
        <v>30.07</v>
      </c>
      <c r="E70" s="14">
        <v>32.22</v>
      </c>
      <c r="F70" s="14">
        <v>30.81</v>
      </c>
      <c r="G70" s="14">
        <v>30.85</v>
      </c>
      <c r="H70" s="14">
        <v>30.61</v>
      </c>
      <c r="I70" s="15">
        <v>30.66</v>
      </c>
      <c r="J70" s="20">
        <v>84.93</v>
      </c>
      <c r="K70" s="21"/>
      <c r="L70" s="25">
        <v>84.67</v>
      </c>
      <c r="M70" s="21"/>
      <c r="N70" s="25">
        <v>84.63</v>
      </c>
      <c r="O70" s="21"/>
      <c r="P70" s="25">
        <v>84.75</v>
      </c>
      <c r="Q70" s="21"/>
      <c r="R70" s="8">
        <v>84.76</v>
      </c>
      <c r="S70" s="21"/>
      <c r="T70" s="25">
        <v>84.82</v>
      </c>
      <c r="U70" s="27"/>
    </row>
    <row r="71" spans="1:21">
      <c r="A71" s="3" t="s">
        <v>153</v>
      </c>
      <c r="B71" s="4">
        <v>561747</v>
      </c>
      <c r="C71" s="4" t="s">
        <v>166</v>
      </c>
      <c r="D71" s="8">
        <v>33.130000000000003</v>
      </c>
      <c r="E71" s="14">
        <v>36.4</v>
      </c>
      <c r="F71" s="14">
        <v>33.22</v>
      </c>
      <c r="G71" s="14">
        <v>33.86</v>
      </c>
      <c r="H71" s="14">
        <v>35.43</v>
      </c>
      <c r="I71" s="15">
        <v>33.92</v>
      </c>
      <c r="J71" s="20">
        <v>81.11</v>
      </c>
      <c r="K71" s="21"/>
      <c r="L71" s="25">
        <v>78.87</v>
      </c>
      <c r="M71" s="21"/>
      <c r="N71" s="25">
        <v>81.02</v>
      </c>
      <c r="O71" s="21"/>
      <c r="P71" s="25">
        <v>80.790000000000006</v>
      </c>
      <c r="Q71" s="21"/>
      <c r="R71" s="8">
        <v>81.260000000000005</v>
      </c>
      <c r="S71" s="21"/>
      <c r="T71" s="25">
        <v>80.86</v>
      </c>
      <c r="U71" s="27"/>
    </row>
    <row r="72" spans="1:21">
      <c r="A72" s="3" t="s">
        <v>155</v>
      </c>
      <c r="B72" s="4">
        <v>562011</v>
      </c>
      <c r="C72" s="4" t="s">
        <v>168</v>
      </c>
      <c r="D72" s="8">
        <v>30.86</v>
      </c>
      <c r="E72" s="14">
        <v>33.46</v>
      </c>
      <c r="F72" s="14">
        <v>31.99</v>
      </c>
      <c r="G72" s="14">
        <v>31.67</v>
      </c>
      <c r="H72" s="14">
        <v>31.29</v>
      </c>
      <c r="I72" s="15">
        <v>30.65</v>
      </c>
      <c r="J72" s="20">
        <v>82.65</v>
      </c>
      <c r="K72" s="21"/>
      <c r="L72" s="25">
        <v>82.38</v>
      </c>
      <c r="M72" s="21"/>
      <c r="N72" s="25">
        <v>82.38</v>
      </c>
      <c r="O72" s="21"/>
      <c r="P72" s="25">
        <v>82.44</v>
      </c>
      <c r="Q72" s="21"/>
      <c r="R72" s="8">
        <v>82.62</v>
      </c>
      <c r="S72" s="21"/>
      <c r="T72" s="25">
        <v>82.5</v>
      </c>
      <c r="U72" s="27"/>
    </row>
    <row r="73" spans="1:21">
      <c r="A73" s="3" t="s">
        <v>157</v>
      </c>
      <c r="B73" s="4">
        <v>562552</v>
      </c>
      <c r="C73" s="4" t="s">
        <v>170</v>
      </c>
      <c r="D73" s="8">
        <v>30.67</v>
      </c>
      <c r="E73" s="14">
        <v>33.18</v>
      </c>
      <c r="F73" s="14">
        <v>30.84</v>
      </c>
      <c r="G73" s="14">
        <v>31.78</v>
      </c>
      <c r="H73" s="14">
        <v>31.47</v>
      </c>
      <c r="I73" s="15">
        <v>31.64</v>
      </c>
      <c r="J73" s="20">
        <v>82.62</v>
      </c>
      <c r="K73" s="21"/>
      <c r="L73" s="25">
        <v>82.27</v>
      </c>
      <c r="M73" s="21"/>
      <c r="N73" s="25">
        <v>82.31</v>
      </c>
      <c r="O73" s="21"/>
      <c r="P73" s="25">
        <v>82.36</v>
      </c>
      <c r="Q73" s="21"/>
      <c r="R73" s="8">
        <v>82.4</v>
      </c>
      <c r="S73" s="21"/>
      <c r="T73" s="25">
        <v>82.43</v>
      </c>
      <c r="U73" s="27"/>
    </row>
    <row r="74" spans="1:21">
      <c r="A74" s="3" t="s">
        <v>159</v>
      </c>
      <c r="B74" s="4">
        <v>562838</v>
      </c>
      <c r="C74" s="4" t="s">
        <v>172</v>
      </c>
      <c r="D74" s="8">
        <v>29.02</v>
      </c>
      <c r="E74" s="14">
        <v>32.04</v>
      </c>
      <c r="F74" s="14">
        <v>29.47</v>
      </c>
      <c r="G74" s="14">
        <v>30.27</v>
      </c>
      <c r="H74" s="14">
        <v>30.27</v>
      </c>
      <c r="I74" s="15">
        <v>29.12</v>
      </c>
      <c r="J74" s="20">
        <v>79.959999999999994</v>
      </c>
      <c r="K74" s="21"/>
      <c r="L74" s="25">
        <v>79.63</v>
      </c>
      <c r="M74" s="21"/>
      <c r="N74" s="25">
        <v>79.73</v>
      </c>
      <c r="O74" s="21"/>
      <c r="P74" s="25">
        <v>79.75</v>
      </c>
      <c r="Q74" s="21"/>
      <c r="R74" s="8">
        <v>79.87</v>
      </c>
      <c r="S74" s="21"/>
      <c r="T74" s="25">
        <v>79.849999999999994</v>
      </c>
      <c r="U74" s="27"/>
    </row>
    <row r="75" spans="1:21">
      <c r="A75" s="3" t="s">
        <v>161</v>
      </c>
      <c r="B75" s="4">
        <v>563181</v>
      </c>
      <c r="C75" s="4" t="s">
        <v>174</v>
      </c>
      <c r="D75" s="8">
        <v>29.07</v>
      </c>
      <c r="E75" s="14">
        <v>32.06</v>
      </c>
      <c r="F75" s="14">
        <v>29.23</v>
      </c>
      <c r="G75" s="14">
        <v>30.05</v>
      </c>
      <c r="H75" s="14">
        <v>30.14</v>
      </c>
      <c r="I75" s="15">
        <v>29.46</v>
      </c>
      <c r="J75" s="20">
        <v>81.599999999999994</v>
      </c>
      <c r="K75" s="21"/>
      <c r="L75" s="25">
        <v>81.36</v>
      </c>
      <c r="M75" s="21"/>
      <c r="N75" s="25">
        <v>81.39</v>
      </c>
      <c r="O75" s="21"/>
      <c r="P75" s="25">
        <v>81.41</v>
      </c>
      <c r="Q75" s="21"/>
      <c r="R75" s="8">
        <v>81.53</v>
      </c>
      <c r="S75" s="21"/>
      <c r="T75" s="25">
        <v>81.489999999999995</v>
      </c>
      <c r="U75" s="27"/>
    </row>
    <row r="76" spans="1:21">
      <c r="A76" s="3" t="s">
        <v>163</v>
      </c>
      <c r="B76" s="4">
        <v>565241</v>
      </c>
      <c r="C76" s="4" t="s">
        <v>176</v>
      </c>
      <c r="D76" s="8">
        <v>26.67</v>
      </c>
      <c r="E76" s="14">
        <v>28.11</v>
      </c>
      <c r="F76" s="14">
        <v>26.89</v>
      </c>
      <c r="G76" s="14">
        <v>26.99</v>
      </c>
      <c r="H76" s="14">
        <v>27</v>
      </c>
      <c r="I76" s="15">
        <v>26.72</v>
      </c>
      <c r="J76" s="20">
        <v>80.92</v>
      </c>
      <c r="K76" s="21"/>
      <c r="L76" s="25">
        <v>80.709999999999994</v>
      </c>
      <c r="M76" s="21"/>
      <c r="N76" s="25">
        <v>80.790000000000006</v>
      </c>
      <c r="O76" s="21"/>
      <c r="P76" s="25">
        <v>80.81</v>
      </c>
      <c r="Q76" s="21"/>
      <c r="R76" s="8">
        <v>80.91</v>
      </c>
      <c r="S76" s="21"/>
      <c r="T76" s="25">
        <v>80.87</v>
      </c>
      <c r="U76" s="27"/>
    </row>
    <row r="77" spans="1:21">
      <c r="A77" s="3" t="s">
        <v>165</v>
      </c>
      <c r="B77" s="4">
        <v>568315</v>
      </c>
      <c r="C77" s="4" t="s">
        <v>178</v>
      </c>
      <c r="D77" s="8">
        <v>31.29</v>
      </c>
      <c r="E77" s="14">
        <v>34.049999999999997</v>
      </c>
      <c r="F77" s="14">
        <v>31.59</v>
      </c>
      <c r="G77" s="14">
        <v>32.29</v>
      </c>
      <c r="H77" s="14">
        <v>32.72</v>
      </c>
      <c r="I77" s="15">
        <v>31.15</v>
      </c>
      <c r="J77" s="20">
        <v>82.23</v>
      </c>
      <c r="K77" s="21"/>
      <c r="L77" s="25">
        <v>82.04</v>
      </c>
      <c r="M77" s="21"/>
      <c r="N77" s="25">
        <v>82.08</v>
      </c>
      <c r="O77" s="21"/>
      <c r="P77" s="25">
        <v>82.12</v>
      </c>
      <c r="Q77" s="21"/>
      <c r="R77" s="8">
        <v>82.2</v>
      </c>
      <c r="S77" s="21"/>
      <c r="T77" s="25">
        <v>82.17</v>
      </c>
      <c r="U77" s="27"/>
    </row>
    <row r="78" spans="1:21">
      <c r="A78" s="3" t="s">
        <v>167</v>
      </c>
      <c r="B78" s="4">
        <v>569698</v>
      </c>
      <c r="C78" s="4" t="s">
        <v>180</v>
      </c>
      <c r="D78" s="8">
        <v>24.75</v>
      </c>
      <c r="E78" s="14">
        <v>26.64</v>
      </c>
      <c r="F78" s="14">
        <v>24.75</v>
      </c>
      <c r="G78" s="14">
        <v>25.07</v>
      </c>
      <c r="H78" s="14">
        <v>25.11</v>
      </c>
      <c r="I78" s="15">
        <v>24.78</v>
      </c>
      <c r="J78" s="20">
        <v>81.87</v>
      </c>
      <c r="K78" s="21"/>
      <c r="L78" s="25">
        <v>81.7</v>
      </c>
      <c r="M78" s="21"/>
      <c r="N78" s="25">
        <v>81.72</v>
      </c>
      <c r="O78" s="21"/>
      <c r="P78" s="25">
        <v>81.81</v>
      </c>
      <c r="Q78" s="21"/>
      <c r="R78" s="8">
        <v>81.88</v>
      </c>
      <c r="S78" s="21"/>
      <c r="T78" s="25">
        <v>81.849999999999994</v>
      </c>
      <c r="U78" s="27"/>
    </row>
    <row r="79" spans="1:21">
      <c r="A79" s="3" t="s">
        <v>169</v>
      </c>
      <c r="B79" s="4">
        <v>678512</v>
      </c>
      <c r="C79" s="4" t="s">
        <v>182</v>
      </c>
      <c r="D79" s="8">
        <v>28.9</v>
      </c>
      <c r="E79" s="14">
        <v>31.12</v>
      </c>
      <c r="F79" s="14">
        <v>28.96</v>
      </c>
      <c r="G79" s="14">
        <v>29.61</v>
      </c>
      <c r="H79" s="14">
        <v>29.62</v>
      </c>
      <c r="I79" s="15">
        <v>29.2</v>
      </c>
      <c r="J79" s="20">
        <v>79.86</v>
      </c>
      <c r="K79" s="21"/>
      <c r="L79" s="25">
        <v>79.67</v>
      </c>
      <c r="M79" s="21"/>
      <c r="N79" s="25">
        <v>79.680000000000007</v>
      </c>
      <c r="O79" s="21"/>
      <c r="P79" s="25">
        <v>79.760000000000005</v>
      </c>
      <c r="Q79" s="21"/>
      <c r="R79" s="8">
        <v>79.83</v>
      </c>
      <c r="S79" s="21"/>
      <c r="T79" s="25">
        <v>79.73</v>
      </c>
      <c r="U79" s="27"/>
    </row>
    <row r="80" spans="1:21">
      <c r="A80" s="3" t="s">
        <v>171</v>
      </c>
      <c r="B80" s="4">
        <v>790934</v>
      </c>
      <c r="C80" s="4" t="s">
        <v>184</v>
      </c>
      <c r="D80" s="8">
        <v>29.19</v>
      </c>
      <c r="E80" s="14">
        <v>32.69</v>
      </c>
      <c r="F80" s="14">
        <v>29.57</v>
      </c>
      <c r="G80" s="14">
        <v>30.15</v>
      </c>
      <c r="H80" s="14">
        <v>30.12</v>
      </c>
      <c r="I80" s="15">
        <v>29.59</v>
      </c>
      <c r="J80" s="20">
        <v>82.3</v>
      </c>
      <c r="K80" s="21"/>
      <c r="L80" s="25">
        <v>82.09</v>
      </c>
      <c r="M80" s="21"/>
      <c r="N80" s="25">
        <v>82.08</v>
      </c>
      <c r="O80" s="21"/>
      <c r="P80" s="25">
        <v>82.18</v>
      </c>
      <c r="Q80" s="21"/>
      <c r="R80" s="8">
        <v>82.25</v>
      </c>
      <c r="S80" s="21"/>
      <c r="T80" s="25">
        <v>82.2</v>
      </c>
      <c r="U80" s="27"/>
    </row>
    <row r="81" spans="1:21">
      <c r="A81" s="3" t="s">
        <v>173</v>
      </c>
      <c r="B81" s="4">
        <v>793158</v>
      </c>
      <c r="C81" s="4" t="s">
        <v>186</v>
      </c>
      <c r="D81" s="8">
        <v>26.25</v>
      </c>
      <c r="E81" s="14">
        <v>28.67</v>
      </c>
      <c r="F81" s="14">
        <v>26.57</v>
      </c>
      <c r="G81" s="14">
        <v>26.81</v>
      </c>
      <c r="H81" s="14">
        <v>26.65</v>
      </c>
      <c r="I81" s="15">
        <v>26.51</v>
      </c>
      <c r="J81" s="20">
        <v>81.19</v>
      </c>
      <c r="K81" s="21"/>
      <c r="L81" s="25">
        <v>80.95</v>
      </c>
      <c r="M81" s="21"/>
      <c r="N81" s="25">
        <v>80.95</v>
      </c>
      <c r="O81" s="21"/>
      <c r="P81" s="25">
        <v>81.09</v>
      </c>
      <c r="Q81" s="21"/>
      <c r="R81" s="8">
        <v>81.13</v>
      </c>
      <c r="S81" s="21"/>
      <c r="T81" s="25">
        <v>81.06</v>
      </c>
      <c r="U81" s="27"/>
    </row>
    <row r="82" spans="1:21">
      <c r="A82" s="3" t="s">
        <v>175</v>
      </c>
      <c r="B82" s="4">
        <v>794574</v>
      </c>
      <c r="C82" s="4" t="s">
        <v>188</v>
      </c>
      <c r="D82" s="8">
        <v>25.61</v>
      </c>
      <c r="E82" s="14">
        <v>28.16</v>
      </c>
      <c r="F82" s="14">
        <v>25.73</v>
      </c>
      <c r="G82" s="14">
        <v>26.26</v>
      </c>
      <c r="H82" s="14">
        <v>25.92</v>
      </c>
      <c r="I82" s="15">
        <v>25.66</v>
      </c>
      <c r="J82" s="20">
        <v>83.5</v>
      </c>
      <c r="K82" s="21"/>
      <c r="L82" s="25">
        <v>83.32</v>
      </c>
      <c r="M82" s="21"/>
      <c r="N82" s="25">
        <v>83.31</v>
      </c>
      <c r="O82" s="21"/>
      <c r="P82" s="25">
        <v>83.43</v>
      </c>
      <c r="Q82" s="21"/>
      <c r="R82" s="8">
        <v>83.49</v>
      </c>
      <c r="S82" s="21"/>
      <c r="T82" s="25">
        <v>83.42</v>
      </c>
      <c r="U82" s="27"/>
    </row>
    <row r="83" spans="1:21">
      <c r="A83" s="3" t="s">
        <v>177</v>
      </c>
      <c r="B83" s="4">
        <v>795167</v>
      </c>
      <c r="C83" s="4" t="s">
        <v>190</v>
      </c>
      <c r="D83" s="8">
        <v>25.83</v>
      </c>
      <c r="E83" s="14">
        <v>26.63</v>
      </c>
      <c r="F83" s="14">
        <v>25.21</v>
      </c>
      <c r="G83" s="14">
        <v>25.59</v>
      </c>
      <c r="H83" s="14">
        <v>25.45</v>
      </c>
      <c r="I83" s="15">
        <v>25.54</v>
      </c>
      <c r="J83" s="20">
        <v>82.84</v>
      </c>
      <c r="K83" s="21"/>
      <c r="L83" s="25">
        <v>82.7</v>
      </c>
      <c r="M83" s="21"/>
      <c r="N83" s="25">
        <v>82.59</v>
      </c>
      <c r="O83" s="21"/>
      <c r="P83" s="25">
        <v>82.83</v>
      </c>
      <c r="Q83" s="21"/>
      <c r="R83" s="8">
        <v>82.87</v>
      </c>
      <c r="S83" s="21"/>
      <c r="T83" s="25">
        <v>82.8</v>
      </c>
      <c r="U83" s="27"/>
    </row>
    <row r="84" spans="1:21">
      <c r="A84" s="3" t="s">
        <v>179</v>
      </c>
      <c r="B84" s="4">
        <v>796537</v>
      </c>
      <c r="C84" s="4" t="s">
        <v>192</v>
      </c>
      <c r="D84" s="8">
        <v>29.48</v>
      </c>
      <c r="E84" s="14">
        <v>34.21</v>
      </c>
      <c r="F84" s="14">
        <v>29.84</v>
      </c>
      <c r="G84" s="14">
        <v>31.7</v>
      </c>
      <c r="H84" s="14">
        <v>30.91</v>
      </c>
      <c r="I84" s="15">
        <v>30</v>
      </c>
      <c r="J84" s="20">
        <v>81.86</v>
      </c>
      <c r="K84" s="21"/>
      <c r="L84" s="25">
        <v>81.7</v>
      </c>
      <c r="M84" s="21"/>
      <c r="N84" s="25">
        <v>81.73</v>
      </c>
      <c r="O84" s="21"/>
      <c r="P84" s="25">
        <v>81.83</v>
      </c>
      <c r="Q84" s="21"/>
      <c r="R84" s="8">
        <v>81.89</v>
      </c>
      <c r="S84" s="21"/>
      <c r="T84" s="25">
        <v>81.849999999999994</v>
      </c>
      <c r="U84" s="27"/>
    </row>
    <row r="85" spans="1:21">
      <c r="A85" s="3" t="s">
        <v>181</v>
      </c>
      <c r="B85" s="4">
        <v>100000252</v>
      </c>
      <c r="C85" s="4" t="s">
        <v>194</v>
      </c>
      <c r="D85" s="8">
        <v>25.01</v>
      </c>
      <c r="E85" s="14">
        <v>26.96</v>
      </c>
      <c r="F85" s="14">
        <v>25</v>
      </c>
      <c r="G85" s="14">
        <v>25.44</v>
      </c>
      <c r="H85" s="14">
        <v>25.29</v>
      </c>
      <c r="I85" s="15">
        <v>24.98</v>
      </c>
      <c r="J85" s="20">
        <v>78.63</v>
      </c>
      <c r="K85" s="21"/>
      <c r="L85" s="25">
        <v>78.510000000000005</v>
      </c>
      <c r="M85" s="21"/>
      <c r="N85" s="25">
        <v>78.5</v>
      </c>
      <c r="O85" s="21"/>
      <c r="P85" s="25">
        <v>78.62</v>
      </c>
      <c r="Q85" s="21"/>
      <c r="R85" s="8">
        <v>78.7</v>
      </c>
      <c r="S85" s="21"/>
      <c r="T85" s="25">
        <v>78.61</v>
      </c>
      <c r="U85" s="27"/>
    </row>
    <row r="86" spans="1:21">
      <c r="A86" s="3" t="s">
        <v>183</v>
      </c>
      <c r="B86" s="4">
        <v>100002225</v>
      </c>
      <c r="C86" s="4" t="s">
        <v>196</v>
      </c>
      <c r="D86" s="8">
        <v>28.76</v>
      </c>
      <c r="E86" s="14">
        <v>31.34</v>
      </c>
      <c r="F86" s="14">
        <v>28.8</v>
      </c>
      <c r="G86" s="14">
        <v>29.55</v>
      </c>
      <c r="H86" s="14">
        <v>29.56</v>
      </c>
      <c r="I86" s="15">
        <v>28.28</v>
      </c>
      <c r="J86" s="20">
        <v>82.09</v>
      </c>
      <c r="K86" s="21"/>
      <c r="L86" s="25">
        <v>81.96</v>
      </c>
      <c r="M86" s="21"/>
      <c r="N86" s="25">
        <v>81.99</v>
      </c>
      <c r="O86" s="21"/>
      <c r="P86" s="25">
        <v>82.04</v>
      </c>
      <c r="Q86" s="21"/>
      <c r="R86" s="8">
        <v>82.1</v>
      </c>
      <c r="S86" s="21"/>
      <c r="T86" s="25">
        <v>82.01</v>
      </c>
      <c r="U86" s="27"/>
    </row>
    <row r="87" spans="1:21">
      <c r="A87" s="3" t="s">
        <v>185</v>
      </c>
      <c r="B87" s="4">
        <v>100006675</v>
      </c>
      <c r="C87" s="4" t="s">
        <v>198</v>
      </c>
      <c r="D87" s="8">
        <v>29.48</v>
      </c>
      <c r="E87" s="14">
        <v>32.81</v>
      </c>
      <c r="F87" s="14">
        <v>29.99</v>
      </c>
      <c r="G87" s="14">
        <v>30.82</v>
      </c>
      <c r="H87" s="14">
        <v>30.63</v>
      </c>
      <c r="I87" s="15">
        <v>29.85</v>
      </c>
      <c r="J87" s="20">
        <v>84.49</v>
      </c>
      <c r="K87" s="21"/>
      <c r="L87" s="25">
        <v>84.3</v>
      </c>
      <c r="M87" s="21"/>
      <c r="N87" s="25">
        <v>84.34</v>
      </c>
      <c r="O87" s="21"/>
      <c r="P87" s="25">
        <v>84.44</v>
      </c>
      <c r="Q87" s="21"/>
      <c r="R87" s="8">
        <v>84.51</v>
      </c>
      <c r="S87" s="21"/>
      <c r="T87" s="25">
        <v>84.4</v>
      </c>
      <c r="U87" s="27"/>
    </row>
    <row r="88" spans="1:21">
      <c r="A88" s="3" t="s">
        <v>187</v>
      </c>
      <c r="B88" s="4">
        <v>100148818</v>
      </c>
      <c r="C88" s="4" t="s">
        <v>200</v>
      </c>
      <c r="D88" s="8">
        <v>40</v>
      </c>
      <c r="E88" s="14">
        <v>35.590000000000003</v>
      </c>
      <c r="F88" s="14">
        <v>34.76</v>
      </c>
      <c r="G88" s="14">
        <v>33.64</v>
      </c>
      <c r="H88" s="14">
        <v>33.65</v>
      </c>
      <c r="I88" s="15">
        <v>34.96</v>
      </c>
      <c r="J88" s="20">
        <v>78.8</v>
      </c>
      <c r="K88" s="21"/>
      <c r="L88" s="25">
        <v>80.55</v>
      </c>
      <c r="M88" s="21"/>
      <c r="N88" s="25">
        <v>80.11</v>
      </c>
      <c r="O88" s="21"/>
      <c r="P88" s="25">
        <v>80.239999999999995</v>
      </c>
      <c r="Q88" s="21"/>
      <c r="R88" s="8">
        <v>80.3</v>
      </c>
      <c r="S88" s="21"/>
      <c r="T88" s="25">
        <v>80.239999999999995</v>
      </c>
      <c r="U88" s="27"/>
    </row>
    <row r="89" spans="1:21">
      <c r="A89" s="3" t="s">
        <v>189</v>
      </c>
      <c r="B89" s="4">
        <v>100150664</v>
      </c>
      <c r="C89" s="4" t="s">
        <v>202</v>
      </c>
      <c r="D89" s="8">
        <v>30.68</v>
      </c>
      <c r="E89" s="14">
        <v>34.479999999999997</v>
      </c>
      <c r="F89" s="14">
        <v>31.28</v>
      </c>
      <c r="G89" s="14">
        <v>32.590000000000003</v>
      </c>
      <c r="H89" s="14">
        <v>31.45</v>
      </c>
      <c r="I89" s="15">
        <v>31.15</v>
      </c>
      <c r="J89" s="20">
        <v>86.15</v>
      </c>
      <c r="K89" s="21"/>
      <c r="L89" s="25">
        <v>85.92</v>
      </c>
      <c r="M89" s="21"/>
      <c r="N89" s="25">
        <v>85.93</v>
      </c>
      <c r="O89" s="21"/>
      <c r="P89" s="25">
        <v>86.06</v>
      </c>
      <c r="Q89" s="21"/>
      <c r="R89" s="8">
        <v>86.09</v>
      </c>
      <c r="S89" s="21"/>
      <c r="T89" s="25">
        <v>86.06</v>
      </c>
      <c r="U89" s="27"/>
    </row>
    <row r="90" spans="1:21">
      <c r="A90" s="3" t="s">
        <v>191</v>
      </c>
      <c r="B90" s="4">
        <v>101910198</v>
      </c>
      <c r="C90" s="4" t="s">
        <v>204</v>
      </c>
      <c r="D90" s="8">
        <v>28.8</v>
      </c>
      <c r="E90" s="14">
        <v>30.3</v>
      </c>
      <c r="F90" s="14">
        <v>28.85</v>
      </c>
      <c r="G90" s="14">
        <v>28.73</v>
      </c>
      <c r="H90" s="14">
        <v>28.76</v>
      </c>
      <c r="I90" s="15">
        <v>28.57</v>
      </c>
      <c r="J90" s="20">
        <v>82.67</v>
      </c>
      <c r="K90" s="21"/>
      <c r="L90" s="25">
        <v>82.49</v>
      </c>
      <c r="M90" s="21"/>
      <c r="N90" s="25">
        <v>82.43</v>
      </c>
      <c r="O90" s="21"/>
      <c r="P90" s="25">
        <v>82.58</v>
      </c>
      <c r="Q90" s="21"/>
      <c r="R90" s="8">
        <v>82.59</v>
      </c>
      <c r="S90" s="21"/>
      <c r="T90" s="25">
        <v>82.58</v>
      </c>
      <c r="U90" s="27"/>
    </row>
    <row r="91" spans="1:21">
      <c r="A91" s="3" t="s">
        <v>193</v>
      </c>
      <c r="B91" s="4">
        <v>30400</v>
      </c>
      <c r="C91" s="32" t="s">
        <v>22</v>
      </c>
      <c r="D91" s="8">
        <v>31.88</v>
      </c>
      <c r="E91" s="14">
        <v>34.1</v>
      </c>
      <c r="F91" s="14">
        <v>31.62</v>
      </c>
      <c r="G91" s="14">
        <v>33.200000000000003</v>
      </c>
      <c r="H91" s="14">
        <v>31.95</v>
      </c>
      <c r="I91" s="15">
        <v>31.8</v>
      </c>
      <c r="J91" s="20">
        <v>79.95</v>
      </c>
      <c r="K91" s="21"/>
      <c r="L91" s="25">
        <v>79.83</v>
      </c>
      <c r="M91" s="21"/>
      <c r="N91" s="25">
        <v>79.760000000000005</v>
      </c>
      <c r="O91" s="21"/>
      <c r="P91" s="25">
        <v>79.97</v>
      </c>
      <c r="Q91" s="21"/>
      <c r="R91" s="8">
        <v>79.84</v>
      </c>
      <c r="S91" s="21"/>
      <c r="T91" s="25">
        <v>79.930000000000007</v>
      </c>
      <c r="U91" s="27"/>
    </row>
    <row r="92" spans="1:21">
      <c r="A92" s="3" t="s">
        <v>195</v>
      </c>
      <c r="B92" s="4">
        <v>57934</v>
      </c>
      <c r="C92" s="32" t="s">
        <v>36</v>
      </c>
      <c r="D92" s="8">
        <v>24.15</v>
      </c>
      <c r="E92" s="14">
        <v>27.45</v>
      </c>
      <c r="F92" s="14">
        <v>24.29</v>
      </c>
      <c r="G92" s="14">
        <v>25.47</v>
      </c>
      <c r="H92" s="14">
        <v>25.25</v>
      </c>
      <c r="I92" s="15">
        <v>24.27</v>
      </c>
      <c r="J92" s="20">
        <v>84.77</v>
      </c>
      <c r="K92" s="21"/>
      <c r="L92" s="25">
        <v>84.81</v>
      </c>
      <c r="M92" s="21"/>
      <c r="N92" s="25">
        <v>84.74</v>
      </c>
      <c r="O92" s="21"/>
      <c r="P92" s="25">
        <v>84.94</v>
      </c>
      <c r="Q92" s="21"/>
      <c r="R92" s="8">
        <v>84.85</v>
      </c>
      <c r="S92" s="21"/>
      <c r="T92" s="25">
        <v>84.9</v>
      </c>
      <c r="U92" s="27"/>
    </row>
    <row r="93" spans="1:21">
      <c r="A93" s="3" t="s">
        <v>197</v>
      </c>
      <c r="B93" s="4">
        <v>336334</v>
      </c>
      <c r="C93" s="32" t="s">
        <v>60</v>
      </c>
      <c r="D93" s="8">
        <v>22.74</v>
      </c>
      <c r="E93" s="14">
        <v>24.13</v>
      </c>
      <c r="F93" s="14">
        <v>22.51</v>
      </c>
      <c r="G93" s="14">
        <v>23.02</v>
      </c>
      <c r="H93" s="14">
        <v>22.84</v>
      </c>
      <c r="I93" s="15">
        <v>22.71</v>
      </c>
      <c r="J93" s="20">
        <v>82.26</v>
      </c>
      <c r="K93" s="21"/>
      <c r="L93" s="25">
        <v>82.38</v>
      </c>
      <c r="M93" s="21"/>
      <c r="N93" s="25">
        <v>82.24</v>
      </c>
      <c r="O93" s="21"/>
      <c r="P93" s="25">
        <v>82.42</v>
      </c>
      <c r="Q93" s="21"/>
      <c r="R93" s="8">
        <v>82.27</v>
      </c>
      <c r="S93" s="21"/>
      <c r="T93" s="25">
        <v>82.3</v>
      </c>
      <c r="U93" s="27"/>
    </row>
    <row r="94" spans="1:21">
      <c r="A94" s="3" t="s">
        <v>199</v>
      </c>
      <c r="B94" s="4">
        <v>373080</v>
      </c>
      <c r="C94" s="32" t="s">
        <v>68</v>
      </c>
      <c r="D94" s="8">
        <v>30.25</v>
      </c>
      <c r="E94" s="14">
        <v>34.200000000000003</v>
      </c>
      <c r="F94" s="14">
        <v>30.27</v>
      </c>
      <c r="G94" s="14">
        <v>32</v>
      </c>
      <c r="H94" s="14">
        <v>31.24</v>
      </c>
      <c r="I94" s="15">
        <v>30.01</v>
      </c>
      <c r="J94" s="20">
        <v>77.52</v>
      </c>
      <c r="K94" s="21"/>
      <c r="L94" s="25">
        <v>77.34</v>
      </c>
      <c r="M94" s="21"/>
      <c r="N94" s="25">
        <v>77.239999999999995</v>
      </c>
      <c r="O94" s="21"/>
      <c r="P94" s="25">
        <v>77.45</v>
      </c>
      <c r="Q94" s="21"/>
      <c r="R94" s="8">
        <v>77.45</v>
      </c>
      <c r="S94" s="21"/>
      <c r="T94" s="25">
        <v>77.459999999999994</v>
      </c>
      <c r="U94" s="27"/>
    </row>
    <row r="95" spans="1:21">
      <c r="A95" s="3" t="s">
        <v>201</v>
      </c>
      <c r="B95" s="4">
        <v>378961</v>
      </c>
      <c r="C95" s="32" t="s">
        <v>74</v>
      </c>
      <c r="D95" s="8">
        <v>19.440000000000001</v>
      </c>
      <c r="E95" s="14">
        <v>22.13</v>
      </c>
      <c r="F95" s="14">
        <v>19.45</v>
      </c>
      <c r="G95" s="14">
        <v>20.04</v>
      </c>
      <c r="H95" s="14">
        <v>20.09</v>
      </c>
      <c r="I95" s="15">
        <v>19.61</v>
      </c>
      <c r="J95" s="20">
        <v>83.69</v>
      </c>
      <c r="K95" s="21"/>
      <c r="L95" s="25">
        <v>83.6</v>
      </c>
      <c r="M95" s="21"/>
      <c r="N95" s="25">
        <v>83.52</v>
      </c>
      <c r="O95" s="21"/>
      <c r="P95" s="25">
        <v>83.69</v>
      </c>
      <c r="Q95" s="21"/>
      <c r="R95" s="8">
        <v>83.69</v>
      </c>
      <c r="S95" s="21"/>
      <c r="T95" s="25">
        <v>83.69</v>
      </c>
      <c r="U95" s="27"/>
    </row>
    <row r="96" spans="1:21">
      <c r="A96" s="3" t="s">
        <v>203</v>
      </c>
      <c r="B96" s="4">
        <v>436644</v>
      </c>
      <c r="C96" s="32" t="s">
        <v>118</v>
      </c>
      <c r="D96" s="8">
        <v>30.71</v>
      </c>
      <c r="E96" s="14">
        <v>31.62</v>
      </c>
      <c r="F96" s="14">
        <v>30.65</v>
      </c>
      <c r="G96" s="14">
        <v>31.13</v>
      </c>
      <c r="H96" s="14">
        <v>30.73</v>
      </c>
      <c r="I96" s="15">
        <v>30.01</v>
      </c>
      <c r="J96" s="20">
        <v>82.88</v>
      </c>
      <c r="K96" s="21"/>
      <c r="L96" s="25">
        <v>82.67</v>
      </c>
      <c r="M96" s="21"/>
      <c r="N96" s="25">
        <v>82.62</v>
      </c>
      <c r="O96" s="21"/>
      <c r="P96" s="25">
        <v>82.73</v>
      </c>
      <c r="Q96" s="21"/>
      <c r="R96" s="8">
        <v>82.75</v>
      </c>
      <c r="S96" s="21"/>
      <c r="T96" s="25">
        <v>82.72</v>
      </c>
      <c r="U96" s="27"/>
    </row>
    <row r="97" spans="1:21">
      <c r="A97" s="3" t="s">
        <v>205</v>
      </c>
      <c r="B97" s="4" t="s">
        <v>206</v>
      </c>
      <c r="C97" s="4"/>
      <c r="D97" s="8">
        <v>22</v>
      </c>
      <c r="E97" s="14">
        <v>24.08</v>
      </c>
      <c r="F97" s="14">
        <v>24.33</v>
      </c>
      <c r="G97" s="14">
        <v>23.18</v>
      </c>
      <c r="H97" s="14">
        <v>21.2</v>
      </c>
      <c r="I97" s="15">
        <v>23.93</v>
      </c>
      <c r="J97" s="20">
        <v>83.94</v>
      </c>
      <c r="K97" s="21"/>
      <c r="L97" s="25">
        <v>83.77</v>
      </c>
      <c r="M97" s="21"/>
      <c r="N97" s="25">
        <v>83.72</v>
      </c>
      <c r="O97" s="21"/>
      <c r="P97" s="25">
        <v>83.86</v>
      </c>
      <c r="Q97" s="21"/>
      <c r="R97" s="8">
        <v>83.87</v>
      </c>
      <c r="S97" s="21"/>
      <c r="T97" s="25">
        <v>83.93</v>
      </c>
      <c r="U97" s="27"/>
    </row>
    <row r="98" spans="1:21" ht="15.75" thickBot="1">
      <c r="A98" s="6" t="s">
        <v>207</v>
      </c>
      <c r="B98" s="7" t="s">
        <v>238</v>
      </c>
      <c r="C98" s="7"/>
      <c r="D98" s="8">
        <v>34.47</v>
      </c>
      <c r="E98" s="16"/>
      <c r="F98" s="16">
        <v>33.51</v>
      </c>
      <c r="G98" s="16"/>
      <c r="H98" s="16">
        <v>34.61</v>
      </c>
      <c r="I98" s="17">
        <v>33.869999999999997</v>
      </c>
      <c r="J98" s="22">
        <v>82.65</v>
      </c>
      <c r="K98" s="23"/>
      <c r="L98" s="9"/>
      <c r="M98" s="23"/>
      <c r="N98" s="9">
        <v>82.42</v>
      </c>
      <c r="O98" s="23"/>
      <c r="P98" s="9"/>
      <c r="Q98" s="23"/>
      <c r="R98" s="10">
        <v>75.63</v>
      </c>
      <c r="S98" s="23">
        <v>82.62</v>
      </c>
      <c r="T98" s="9">
        <v>76</v>
      </c>
      <c r="U98" s="11">
        <v>82.69</v>
      </c>
    </row>
  </sheetData>
  <mergeCells count="11">
    <mergeCell ref="T2:U2"/>
    <mergeCell ref="A1:A2"/>
    <mergeCell ref="B1:B2"/>
    <mergeCell ref="C1:C2"/>
    <mergeCell ref="D1:I1"/>
    <mergeCell ref="J1:U1"/>
    <mergeCell ref="J2:K2"/>
    <mergeCell ref="L2:M2"/>
    <mergeCell ref="N2:O2"/>
    <mergeCell ref="P2:Q2"/>
    <mergeCell ref="R2:S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tabSelected="1" topLeftCell="A94" workbookViewId="0">
      <selection activeCell="C100" sqref="C100:H100"/>
    </sheetView>
  </sheetViews>
  <sheetFormatPr defaultRowHeight="13.5"/>
  <cols>
    <col min="2" max="2" width="18.5" customWidth="1"/>
    <col min="9" max="21" width="9" style="34"/>
    <col min="22" max="22" width="24.5" style="34" customWidth="1"/>
    <col min="23" max="23" width="9" style="34"/>
  </cols>
  <sheetData>
    <row r="1" spans="1:23" ht="14.25">
      <c r="A1" s="64" t="s">
        <v>208</v>
      </c>
      <c r="B1" s="64" t="s">
        <v>209</v>
      </c>
      <c r="C1" s="52" t="s">
        <v>210</v>
      </c>
      <c r="D1" s="56"/>
      <c r="E1" s="56"/>
      <c r="F1" s="56"/>
      <c r="G1" s="56"/>
      <c r="H1" s="56"/>
      <c r="I1" s="52" t="s">
        <v>211</v>
      </c>
      <c r="J1" s="58"/>
      <c r="K1" s="58"/>
      <c r="L1" s="58"/>
      <c r="M1" s="58"/>
      <c r="N1" s="59"/>
      <c r="O1" s="62" t="s">
        <v>212</v>
      </c>
      <c r="P1" s="62"/>
      <c r="Q1" s="62"/>
      <c r="R1" s="62"/>
      <c r="S1" s="62"/>
      <c r="T1" s="62"/>
      <c r="U1" s="63" t="s">
        <v>213</v>
      </c>
      <c r="V1" s="63"/>
      <c r="W1" s="63"/>
    </row>
    <row r="2" spans="1:23" ht="14.25">
      <c r="A2" s="64"/>
      <c r="B2" s="64"/>
      <c r="C2" s="65" t="s">
        <v>214</v>
      </c>
      <c r="D2" s="58"/>
      <c r="E2" s="58"/>
      <c r="F2" s="65" t="s">
        <v>215</v>
      </c>
      <c r="G2" s="58"/>
      <c r="H2" s="58"/>
      <c r="I2" s="65" t="s">
        <v>216</v>
      </c>
      <c r="J2" s="66"/>
      <c r="K2" s="67"/>
      <c r="L2" s="65" t="s">
        <v>215</v>
      </c>
      <c r="M2" s="66"/>
      <c r="N2" s="67"/>
      <c r="O2" s="62" t="s">
        <v>214</v>
      </c>
      <c r="P2" s="62"/>
      <c r="Q2" s="62"/>
      <c r="R2" s="63" t="s">
        <v>215</v>
      </c>
      <c r="S2" s="63"/>
      <c r="T2" s="63"/>
      <c r="U2" s="63" t="s">
        <v>217</v>
      </c>
      <c r="V2" s="62"/>
      <c r="W2" s="62"/>
    </row>
    <row r="3" spans="1:23" ht="14.25">
      <c r="A3" s="55"/>
      <c r="B3" s="55"/>
      <c r="C3" s="28" t="s">
        <v>218</v>
      </c>
      <c r="D3" s="28" t="s">
        <v>219</v>
      </c>
      <c r="E3" s="28" t="s">
        <v>220</v>
      </c>
      <c r="F3" s="28" t="s">
        <v>221</v>
      </c>
      <c r="G3" s="28" t="s">
        <v>222</v>
      </c>
      <c r="H3" s="28" t="s">
        <v>223</v>
      </c>
      <c r="I3" s="28" t="s">
        <v>218</v>
      </c>
      <c r="J3" s="28" t="s">
        <v>219</v>
      </c>
      <c r="K3" s="28" t="s">
        <v>220</v>
      </c>
      <c r="L3" s="28" t="s">
        <v>221</v>
      </c>
      <c r="M3" s="28" t="s">
        <v>222</v>
      </c>
      <c r="N3" s="29" t="s">
        <v>223</v>
      </c>
      <c r="O3" s="30" t="s">
        <v>218</v>
      </c>
      <c r="P3" s="30" t="s">
        <v>219</v>
      </c>
      <c r="Q3" s="30" t="s">
        <v>220</v>
      </c>
      <c r="R3" s="30" t="s">
        <v>221</v>
      </c>
      <c r="S3" s="30" t="s">
        <v>222</v>
      </c>
      <c r="T3" s="30" t="s">
        <v>223</v>
      </c>
      <c r="U3" s="31" t="s">
        <v>224</v>
      </c>
      <c r="V3" s="31" t="s">
        <v>225</v>
      </c>
      <c r="W3" s="30" t="s">
        <v>226</v>
      </c>
    </row>
    <row r="4" spans="1:23" ht="15">
      <c r="A4" s="3" t="s">
        <v>17</v>
      </c>
      <c r="B4" s="4" t="s">
        <v>18</v>
      </c>
      <c r="C4" s="12">
        <f>原始数据!D3</f>
        <v>33.56</v>
      </c>
      <c r="D4" s="12">
        <f>原始数据!E3</f>
        <v>34.54</v>
      </c>
      <c r="E4" s="12">
        <f>原始数据!F3</f>
        <v>32.79</v>
      </c>
      <c r="F4" s="12">
        <f>原始数据!G3</f>
        <v>35.53</v>
      </c>
      <c r="G4" s="12">
        <f>原始数据!H3</f>
        <v>40</v>
      </c>
      <c r="H4" s="13">
        <f>原始数据!I3</f>
        <v>34.229999999999997</v>
      </c>
      <c r="I4" s="45">
        <f>C4-C$100</f>
        <v>7.0316666666666663</v>
      </c>
      <c r="J4" s="35">
        <f>D4-D$100</f>
        <v>5.6016666666666666</v>
      </c>
      <c r="K4" s="35">
        <f t="shared" ref="K4:N4" si="0">E4-E$100</f>
        <v>6.3249999999999993</v>
      </c>
      <c r="L4" s="35">
        <f t="shared" si="0"/>
        <v>8.0533333333333381</v>
      </c>
      <c r="M4" s="35">
        <f t="shared" si="0"/>
        <v>12.983333333333334</v>
      </c>
      <c r="N4" s="37">
        <f t="shared" si="0"/>
        <v>7.8283333333333296</v>
      </c>
      <c r="O4" s="43">
        <f>POWER(2,-I4)</f>
        <v>7.6428865640781355E-3</v>
      </c>
      <c r="P4" s="36">
        <f t="shared" ref="P4:T4" si="1">POWER(2,-J4)</f>
        <v>2.0593506806603417E-2</v>
      </c>
      <c r="Q4" s="36">
        <f t="shared" si="1"/>
        <v>1.2473412286822668E-2</v>
      </c>
      <c r="R4" s="36">
        <f t="shared" si="1"/>
        <v>3.7644809312169891E-3</v>
      </c>
      <c r="S4" s="36">
        <f t="shared" si="1"/>
        <v>1.2348870120873072E-4</v>
      </c>
      <c r="T4" s="48">
        <f t="shared" si="1"/>
        <v>4.3998396650490931E-3</v>
      </c>
      <c r="U4" s="45">
        <f>2^-(AVERAGE(I4:K4)-AVERAGE(L4:N4))</f>
        <v>9.8643379173655799</v>
      </c>
      <c r="V4" s="35">
        <f>IF(U4&gt;1,U4,-1/U4)</f>
        <v>9.8643379173655799</v>
      </c>
      <c r="W4" s="37">
        <f>TTEST(O4:Q4,R4:T4,2,2)</f>
        <v>5.4237296443264409E-2</v>
      </c>
    </row>
    <row r="5" spans="1:23" ht="15">
      <c r="A5" s="3" t="s">
        <v>19</v>
      </c>
      <c r="B5" s="4" t="s">
        <v>20</v>
      </c>
      <c r="C5" s="14">
        <f>原始数据!D4</f>
        <v>30.69</v>
      </c>
      <c r="D5" s="14">
        <f>原始数据!E4</f>
        <v>33.479999999999997</v>
      </c>
      <c r="E5" s="14">
        <f>原始数据!F4</f>
        <v>30.24</v>
      </c>
      <c r="F5" s="14">
        <f>原始数据!G4</f>
        <v>31.57</v>
      </c>
      <c r="G5" s="14">
        <f>原始数据!H4</f>
        <v>30.97</v>
      </c>
      <c r="H5" s="15">
        <f>原始数据!I4</f>
        <v>31.14</v>
      </c>
      <c r="I5" s="46">
        <f>C5-C$100</f>
        <v>4.1616666666666653</v>
      </c>
      <c r="J5" s="38">
        <f t="shared" ref="J5:J68" si="2">D5-D$100</f>
        <v>4.5416666666666643</v>
      </c>
      <c r="K5" s="38">
        <f t="shared" ref="K5:K68" si="3">E5-E$100</f>
        <v>3.7749999999999986</v>
      </c>
      <c r="L5" s="38">
        <f t="shared" ref="L5:L68" si="4">F5-F$100</f>
        <v>4.0933333333333373</v>
      </c>
      <c r="M5" s="38">
        <f t="shared" ref="M5:M68" si="5">G5-G$100</f>
        <v>3.9533333333333331</v>
      </c>
      <c r="N5" s="39">
        <f t="shared" ref="N5:N68" si="6">H5-H$100</f>
        <v>4.7383333333333333</v>
      </c>
      <c r="O5" s="43">
        <f t="shared" ref="O5:O68" si="7">POWER(2,-I5)</f>
        <v>5.5874480902322624E-2</v>
      </c>
      <c r="P5" s="36">
        <f t="shared" ref="P5:P68" si="8">POWER(2,-J5)</f>
        <v>4.2936051483065361E-2</v>
      </c>
      <c r="Q5" s="36">
        <f t="shared" ref="Q5:Q68" si="9">POWER(2,-K5)</f>
        <v>7.304857803507793E-2</v>
      </c>
      <c r="R5" s="36">
        <f t="shared" ref="R5:R68" si="10">POWER(2,-L5)</f>
        <v>5.8584656034998607E-2</v>
      </c>
      <c r="S5" s="36">
        <f t="shared" ref="S5:S68" si="11">POWER(2,-M5)</f>
        <v>6.4554732196836703E-2</v>
      </c>
      <c r="T5" s="49">
        <f t="shared" ref="T5:T68" si="12">POWER(2,-N5)</f>
        <v>3.746446517643056E-2</v>
      </c>
      <c r="U5" s="46">
        <f t="shared" ref="U5:U68" si="13">2^-(AVERAGE(I5:K5)-AVERAGE(L5:N5))</f>
        <v>1.0734256163132405</v>
      </c>
      <c r="V5" s="38">
        <f t="shared" ref="V5:V68" si="14">IF(U5&gt;1,U5,-1/U5)</f>
        <v>1.0734256163132405</v>
      </c>
      <c r="W5" s="39">
        <f t="shared" ref="W5:W68" si="15">TTEST(O5:Q5,R5:T5,2,2)</f>
        <v>0.76985981131192804</v>
      </c>
    </row>
    <row r="6" spans="1:23" ht="15">
      <c r="A6" s="3" t="s">
        <v>21</v>
      </c>
      <c r="B6" s="4" t="s">
        <v>24</v>
      </c>
      <c r="C6" s="14">
        <f>原始数据!D5</f>
        <v>34.840000000000003</v>
      </c>
      <c r="D6" s="14">
        <f>原始数据!E5</f>
        <v>34.909999999999997</v>
      </c>
      <c r="E6" s="14">
        <f>原始数据!F5</f>
        <v>33.58</v>
      </c>
      <c r="F6" s="14">
        <f>原始数据!G5</f>
        <v>37.39</v>
      </c>
      <c r="G6" s="14">
        <f>原始数据!H5</f>
        <v>34.67</v>
      </c>
      <c r="H6" s="15">
        <f>原始数据!I5</f>
        <v>35.770000000000003</v>
      </c>
      <c r="I6" s="46">
        <f t="shared" ref="I6:I69" si="16">C6-C$100</f>
        <v>8.3116666666666674</v>
      </c>
      <c r="J6" s="38">
        <f t="shared" si="2"/>
        <v>5.971666666666664</v>
      </c>
      <c r="K6" s="38">
        <f t="shared" si="3"/>
        <v>7.1149999999999984</v>
      </c>
      <c r="L6" s="38">
        <f t="shared" si="4"/>
        <v>9.9133333333333375</v>
      </c>
      <c r="M6" s="38">
        <f t="shared" si="5"/>
        <v>7.653333333333336</v>
      </c>
      <c r="N6" s="39">
        <f t="shared" si="6"/>
        <v>9.3683333333333358</v>
      </c>
      <c r="O6" s="43">
        <f t="shared" si="7"/>
        <v>3.147306360084888E-3</v>
      </c>
      <c r="P6" s="36">
        <f t="shared" si="8"/>
        <v>1.5934895114088223E-2</v>
      </c>
      <c r="Q6" s="36">
        <f t="shared" si="9"/>
        <v>7.2139243025734056E-3</v>
      </c>
      <c r="R6" s="36">
        <f t="shared" si="10"/>
        <v>1.0370251991819869E-3</v>
      </c>
      <c r="S6" s="36">
        <f t="shared" si="11"/>
        <v>4.9672623686945333E-3</v>
      </c>
      <c r="T6" s="49">
        <f t="shared" si="12"/>
        <v>1.5130408630962403E-3</v>
      </c>
      <c r="U6" s="46">
        <f t="shared" si="13"/>
        <v>3.593913175538912</v>
      </c>
      <c r="V6" s="38">
        <f t="shared" si="14"/>
        <v>3.593913175538912</v>
      </c>
      <c r="W6" s="39">
        <f t="shared" si="15"/>
        <v>0.19000458607169832</v>
      </c>
    </row>
    <row r="7" spans="1:23" ht="15">
      <c r="A7" s="3" t="s">
        <v>23</v>
      </c>
      <c r="B7" s="4" t="s">
        <v>26</v>
      </c>
      <c r="C7" s="14">
        <f>原始数据!D6</f>
        <v>34.19</v>
      </c>
      <c r="D7" s="14">
        <f>原始数据!E6</f>
        <v>35.65</v>
      </c>
      <c r="E7" s="14">
        <f>原始数据!F6</f>
        <v>36.21</v>
      </c>
      <c r="F7" s="14">
        <f>原始数据!G6</f>
        <v>34.72</v>
      </c>
      <c r="G7" s="14">
        <f>原始数据!H6</f>
        <v>34.82</v>
      </c>
      <c r="H7" s="15">
        <f>原始数据!I6</f>
        <v>34.56</v>
      </c>
      <c r="I7" s="46">
        <f t="shared" si="16"/>
        <v>7.6616666666666617</v>
      </c>
      <c r="J7" s="38">
        <f t="shared" si="2"/>
        <v>6.711666666666666</v>
      </c>
      <c r="K7" s="38">
        <f t="shared" si="3"/>
        <v>9.745000000000001</v>
      </c>
      <c r="L7" s="38">
        <f t="shared" si="4"/>
        <v>7.2433333333333358</v>
      </c>
      <c r="M7" s="38">
        <f t="shared" si="5"/>
        <v>7.8033333333333346</v>
      </c>
      <c r="N7" s="39">
        <f t="shared" si="6"/>
        <v>8.158333333333335</v>
      </c>
      <c r="O7" s="43">
        <f t="shared" si="7"/>
        <v>4.9386530426638311E-3</v>
      </c>
      <c r="P7" s="36">
        <f t="shared" si="8"/>
        <v>9.5408487797284201E-3</v>
      </c>
      <c r="Q7" s="36">
        <f t="shared" si="9"/>
        <v>1.1653669365544151E-3</v>
      </c>
      <c r="R7" s="36">
        <f t="shared" si="10"/>
        <v>6.5999310441798653E-3</v>
      </c>
      <c r="S7" s="36">
        <f t="shared" si="11"/>
        <v>4.4767475076953221E-3</v>
      </c>
      <c r="T7" s="49">
        <f t="shared" si="12"/>
        <v>3.500232976218562E-3</v>
      </c>
      <c r="U7" s="46">
        <f t="shared" si="13"/>
        <v>0.80975397800939941</v>
      </c>
      <c r="V7" s="38">
        <f t="shared" si="14"/>
        <v>-1.2349429915222871</v>
      </c>
      <c r="W7" s="39">
        <f t="shared" si="15"/>
        <v>0.89727277097395941</v>
      </c>
    </row>
    <row r="8" spans="1:23" ht="15">
      <c r="A8" s="3" t="s">
        <v>25</v>
      </c>
      <c r="B8" s="4" t="s">
        <v>28</v>
      </c>
      <c r="C8" s="14">
        <f>原始数据!D7</f>
        <v>28.35</v>
      </c>
      <c r="D8" s="14">
        <f>原始数据!E7</f>
        <v>30.75</v>
      </c>
      <c r="E8" s="14">
        <f>原始数据!F7</f>
        <v>28.27</v>
      </c>
      <c r="F8" s="14">
        <f>原始数据!G7</f>
        <v>29.5</v>
      </c>
      <c r="G8" s="14">
        <f>原始数据!H7</f>
        <v>29.09</v>
      </c>
      <c r="H8" s="15">
        <f>原始数据!I7</f>
        <v>28.33</v>
      </c>
      <c r="I8" s="46">
        <f t="shared" si="16"/>
        <v>1.8216666666666654</v>
      </c>
      <c r="J8" s="38">
        <f t="shared" si="2"/>
        <v>1.8116666666666674</v>
      </c>
      <c r="K8" s="38">
        <f t="shared" si="3"/>
        <v>1.8049999999999997</v>
      </c>
      <c r="L8" s="38">
        <f t="shared" si="4"/>
        <v>2.023333333333337</v>
      </c>
      <c r="M8" s="38">
        <f t="shared" si="5"/>
        <v>2.0733333333333341</v>
      </c>
      <c r="N8" s="39">
        <f t="shared" si="6"/>
        <v>1.928333333333331</v>
      </c>
      <c r="O8" s="43">
        <f t="shared" si="7"/>
        <v>0.28289397054712534</v>
      </c>
      <c r="P8" s="36">
        <f t="shared" si="8"/>
        <v>0.28486165372000938</v>
      </c>
      <c r="Q8" s="36">
        <f t="shared" si="9"/>
        <v>0.28618104014967122</v>
      </c>
      <c r="R8" s="36">
        <f t="shared" si="10"/>
        <v>0.24598916337702742</v>
      </c>
      <c r="S8" s="36">
        <f t="shared" si="11"/>
        <v>0.23760986942770038</v>
      </c>
      <c r="T8" s="49">
        <f t="shared" si="12"/>
        <v>0.26273251615763549</v>
      </c>
      <c r="U8" s="46">
        <f t="shared" si="13"/>
        <v>1.1451650578864561</v>
      </c>
      <c r="V8" s="38">
        <f t="shared" si="14"/>
        <v>1.1451650578864561</v>
      </c>
      <c r="W8" s="39">
        <f t="shared" si="15"/>
        <v>8.5429955213770191E-3</v>
      </c>
    </row>
    <row r="9" spans="1:23" ht="15">
      <c r="A9" s="3" t="s">
        <v>27</v>
      </c>
      <c r="B9" s="4" t="s">
        <v>30</v>
      </c>
      <c r="C9" s="14">
        <f>原始数据!D8</f>
        <v>29.9</v>
      </c>
      <c r="D9" s="14">
        <f>原始数据!E8</f>
        <v>32.22</v>
      </c>
      <c r="E9" s="14">
        <f>原始数据!F8</f>
        <v>30.17</v>
      </c>
      <c r="F9" s="14">
        <f>原始数据!G8</f>
        <v>31.81</v>
      </c>
      <c r="G9" s="14">
        <f>原始数据!H8</f>
        <v>30.53</v>
      </c>
      <c r="H9" s="15">
        <f>原始数据!I8</f>
        <v>30.95</v>
      </c>
      <c r="I9" s="46">
        <f t="shared" si="16"/>
        <v>3.3716666666666626</v>
      </c>
      <c r="J9" s="38">
        <f t="shared" si="2"/>
        <v>3.2816666666666663</v>
      </c>
      <c r="K9" s="38">
        <f t="shared" si="3"/>
        <v>3.7050000000000018</v>
      </c>
      <c r="L9" s="38">
        <f t="shared" si="4"/>
        <v>4.3333333333333357</v>
      </c>
      <c r="M9" s="38">
        <f t="shared" si="5"/>
        <v>3.5133333333333354</v>
      </c>
      <c r="N9" s="39">
        <f t="shared" si="6"/>
        <v>4.548333333333332</v>
      </c>
      <c r="O9" s="43">
        <f t="shared" si="7"/>
        <v>9.6611138040116548E-2</v>
      </c>
      <c r="P9" s="36">
        <f t="shared" si="8"/>
        <v>0.10283001462278533</v>
      </c>
      <c r="Q9" s="36">
        <f t="shared" si="9"/>
        <v>7.6680311078362651E-2</v>
      </c>
      <c r="R9" s="36">
        <f t="shared" si="10"/>
        <v>4.9606282874006161E-2</v>
      </c>
      <c r="S9" s="36">
        <f t="shared" si="11"/>
        <v>8.757522905545409E-2</v>
      </c>
      <c r="T9" s="49">
        <f t="shared" si="12"/>
        <v>4.2738102507688114E-2</v>
      </c>
      <c r="U9" s="46">
        <f t="shared" si="13"/>
        <v>1.6009063205976426</v>
      </c>
      <c r="V9" s="38">
        <f t="shared" si="14"/>
        <v>1.6009063205976426</v>
      </c>
      <c r="W9" s="39">
        <f t="shared" si="15"/>
        <v>0.11587298814778915</v>
      </c>
    </row>
    <row r="10" spans="1:23" ht="15">
      <c r="A10" s="3" t="s">
        <v>29</v>
      </c>
      <c r="B10" s="4" t="s">
        <v>32</v>
      </c>
      <c r="C10" s="14">
        <f>原始数据!D9</f>
        <v>29.99</v>
      </c>
      <c r="D10" s="14">
        <f>原始数据!E9</f>
        <v>30.66</v>
      </c>
      <c r="E10" s="14">
        <f>原始数据!F9</f>
        <v>29.92</v>
      </c>
      <c r="F10" s="14">
        <f>原始数据!G9</f>
        <v>29.72</v>
      </c>
      <c r="G10" s="14">
        <f>原始数据!H9</f>
        <v>29.98</v>
      </c>
      <c r="H10" s="15">
        <f>原始数据!I9</f>
        <v>29.93</v>
      </c>
      <c r="I10" s="46">
        <f t="shared" si="16"/>
        <v>3.4616666666666625</v>
      </c>
      <c r="J10" s="38">
        <f t="shared" si="2"/>
        <v>1.7216666666666676</v>
      </c>
      <c r="K10" s="38">
        <f t="shared" si="3"/>
        <v>3.4550000000000018</v>
      </c>
      <c r="L10" s="38">
        <f t="shared" si="4"/>
        <v>2.2433333333333358</v>
      </c>
      <c r="M10" s="38">
        <f t="shared" si="5"/>
        <v>2.9633333333333347</v>
      </c>
      <c r="N10" s="39">
        <f t="shared" si="6"/>
        <v>3.5283333333333324</v>
      </c>
      <c r="O10" s="43">
        <f t="shared" si="7"/>
        <v>9.0768362016144716E-2</v>
      </c>
      <c r="P10" s="36">
        <f t="shared" si="8"/>
        <v>0.30319825034393216</v>
      </c>
      <c r="Q10" s="36">
        <f t="shared" si="9"/>
        <v>9.1188771515010827E-2</v>
      </c>
      <c r="R10" s="36">
        <f t="shared" si="10"/>
        <v>0.21119779341375561</v>
      </c>
      <c r="S10" s="36">
        <f t="shared" si="11"/>
        <v>0.12821764017925213</v>
      </c>
      <c r="T10" s="49">
        <f t="shared" si="12"/>
        <v>8.6669408371816734E-2</v>
      </c>
      <c r="U10" s="46">
        <f t="shared" si="13"/>
        <v>1.0225860301737244</v>
      </c>
      <c r="V10" s="38">
        <f t="shared" si="14"/>
        <v>1.0225860301737244</v>
      </c>
      <c r="W10" s="39">
        <f t="shared" si="15"/>
        <v>0.81691647487428498</v>
      </c>
    </row>
    <row r="11" spans="1:23" ht="15">
      <c r="A11" s="3" t="s">
        <v>31</v>
      </c>
      <c r="B11" s="4" t="s">
        <v>34</v>
      </c>
      <c r="C11" s="14">
        <f>原始数据!D10</f>
        <v>32.21</v>
      </c>
      <c r="D11" s="14">
        <f>原始数据!E10</f>
        <v>36.21</v>
      </c>
      <c r="E11" s="14">
        <f>原始数据!F10</f>
        <v>32.21</v>
      </c>
      <c r="F11" s="14">
        <f>原始数据!G10</f>
        <v>33.21</v>
      </c>
      <c r="G11" s="14">
        <f>原始数据!H10</f>
        <v>33.03</v>
      </c>
      <c r="H11" s="15">
        <f>原始数据!I10</f>
        <v>32.93</v>
      </c>
      <c r="I11" s="46">
        <f t="shared" si="16"/>
        <v>5.6816666666666649</v>
      </c>
      <c r="J11" s="38">
        <f t="shared" si="2"/>
        <v>7.2716666666666683</v>
      </c>
      <c r="K11" s="38">
        <f t="shared" si="3"/>
        <v>5.745000000000001</v>
      </c>
      <c r="L11" s="38">
        <f t="shared" si="4"/>
        <v>5.7333333333333378</v>
      </c>
      <c r="M11" s="38">
        <f t="shared" si="5"/>
        <v>6.0133333333333354</v>
      </c>
      <c r="N11" s="39">
        <f t="shared" si="6"/>
        <v>6.5283333333333324</v>
      </c>
      <c r="O11" s="43">
        <f t="shared" si="7"/>
        <v>1.9482644587282799E-2</v>
      </c>
      <c r="P11" s="36">
        <f t="shared" si="8"/>
        <v>6.4715783710516967E-3</v>
      </c>
      <c r="Q11" s="36">
        <f t="shared" si="9"/>
        <v>1.8645870984870645E-2</v>
      </c>
      <c r="R11" s="36">
        <f t="shared" si="10"/>
        <v>1.8797266188783017E-2</v>
      </c>
      <c r="S11" s="36">
        <f t="shared" si="11"/>
        <v>1.5481259582269187E-2</v>
      </c>
      <c r="T11" s="49">
        <f t="shared" si="12"/>
        <v>1.0833676046477099E-2</v>
      </c>
      <c r="U11" s="46">
        <f t="shared" si="13"/>
        <v>0.90682048623662947</v>
      </c>
      <c r="V11" s="38">
        <f t="shared" si="14"/>
        <v>-1.1027540898971882</v>
      </c>
      <c r="W11" s="39">
        <f t="shared" si="15"/>
        <v>0.97331853557981807</v>
      </c>
    </row>
    <row r="12" spans="1:23" ht="15">
      <c r="A12" s="3" t="s">
        <v>33</v>
      </c>
      <c r="B12" s="4" t="s">
        <v>38</v>
      </c>
      <c r="C12" s="14">
        <f>原始数据!D11</f>
        <v>27.55</v>
      </c>
      <c r="D12" s="14">
        <f>原始数据!E11</f>
        <v>28.89</v>
      </c>
      <c r="E12" s="14">
        <f>原始数据!F11</f>
        <v>27.6</v>
      </c>
      <c r="F12" s="14">
        <f>原始数据!G11</f>
        <v>27.89</v>
      </c>
      <c r="G12" s="14">
        <f>原始数据!H11</f>
        <v>27.82</v>
      </c>
      <c r="H12" s="15">
        <f>原始数据!I11</f>
        <v>27.77</v>
      </c>
      <c r="I12" s="46">
        <f t="shared" si="16"/>
        <v>1.0216666666666647</v>
      </c>
      <c r="J12" s="38">
        <f t="shared" si="2"/>
        <v>-4.8333333333332007E-2</v>
      </c>
      <c r="K12" s="38">
        <f t="shared" si="3"/>
        <v>1.1350000000000016</v>
      </c>
      <c r="L12" s="38">
        <f t="shared" si="4"/>
        <v>0.41333333333333755</v>
      </c>
      <c r="M12" s="38">
        <f t="shared" si="5"/>
        <v>0.80333333333333456</v>
      </c>
      <c r="N12" s="39">
        <f t="shared" si="6"/>
        <v>1.3683333333333323</v>
      </c>
      <c r="O12" s="43">
        <f t="shared" si="7"/>
        <v>0.49254701082575431</v>
      </c>
      <c r="P12" s="36">
        <f t="shared" si="8"/>
        <v>1.0340696294649294</v>
      </c>
      <c r="Q12" s="36">
        <f t="shared" si="9"/>
        <v>0.45533491679598875</v>
      </c>
      <c r="R12" s="36">
        <f t="shared" si="10"/>
        <v>0.75088645181738289</v>
      </c>
      <c r="S12" s="36">
        <f t="shared" si="11"/>
        <v>0.573023680985001</v>
      </c>
      <c r="T12" s="49">
        <f t="shared" si="12"/>
        <v>0.38733846095263857</v>
      </c>
      <c r="U12" s="46">
        <f t="shared" si="13"/>
        <v>1.1164269755369465</v>
      </c>
      <c r="V12" s="38">
        <f t="shared" si="14"/>
        <v>1.1164269755369465</v>
      </c>
      <c r="W12" s="39">
        <f t="shared" si="15"/>
        <v>0.69555369756793284</v>
      </c>
    </row>
    <row r="13" spans="1:23" ht="15">
      <c r="A13" s="3" t="s">
        <v>35</v>
      </c>
      <c r="B13" s="4" t="s">
        <v>40</v>
      </c>
      <c r="C13" s="14">
        <f>原始数据!D12</f>
        <v>28.5</v>
      </c>
      <c r="D13" s="14">
        <f>原始数据!E12</f>
        <v>31.56</v>
      </c>
      <c r="E13" s="14">
        <f>原始数据!F12</f>
        <v>28.56</v>
      </c>
      <c r="F13" s="14">
        <f>原始数据!G12</f>
        <v>29.51</v>
      </c>
      <c r="G13" s="14">
        <f>原始数据!H12</f>
        <v>29.22</v>
      </c>
      <c r="H13" s="15">
        <f>原始数据!I12</f>
        <v>28.53</v>
      </c>
      <c r="I13" s="46">
        <f t="shared" si="16"/>
        <v>1.971666666666664</v>
      </c>
      <c r="J13" s="38">
        <f t="shared" si="2"/>
        <v>2.6216666666666661</v>
      </c>
      <c r="K13" s="38">
        <f t="shared" si="3"/>
        <v>2.0949999999999989</v>
      </c>
      <c r="L13" s="38">
        <f t="shared" si="4"/>
        <v>2.0333333333333385</v>
      </c>
      <c r="M13" s="38">
        <f t="shared" si="5"/>
        <v>2.2033333333333331</v>
      </c>
      <c r="N13" s="39">
        <f t="shared" si="6"/>
        <v>2.1283333333333339</v>
      </c>
      <c r="O13" s="43">
        <f t="shared" si="7"/>
        <v>0.2549583218254115</v>
      </c>
      <c r="P13" s="36">
        <f t="shared" si="8"/>
        <v>0.16247991930303118</v>
      </c>
      <c r="Q13" s="36">
        <f t="shared" si="9"/>
        <v>0.23406806185862325</v>
      </c>
      <c r="R13" s="36">
        <f t="shared" si="10"/>
        <v>0.24428999210856056</v>
      </c>
      <c r="S13" s="36">
        <f t="shared" si="11"/>
        <v>0.21713537156793411</v>
      </c>
      <c r="T13" s="49">
        <f t="shared" si="12"/>
        <v>0.22872193993723719</v>
      </c>
      <c r="U13" s="46">
        <f t="shared" si="13"/>
        <v>0.92801641034238824</v>
      </c>
      <c r="V13" s="38">
        <f t="shared" si="14"/>
        <v>-1.077567151674671</v>
      </c>
      <c r="W13" s="39">
        <f t="shared" si="15"/>
        <v>0.68077429116366694</v>
      </c>
    </row>
    <row r="14" spans="1:23" ht="15">
      <c r="A14" s="3" t="s">
        <v>37</v>
      </c>
      <c r="B14" s="4" t="s">
        <v>42</v>
      </c>
      <c r="C14" s="14">
        <f>原始数据!D13</f>
        <v>28.02</v>
      </c>
      <c r="D14" s="14">
        <f>原始数据!E13</f>
        <v>30.86</v>
      </c>
      <c r="E14" s="14">
        <f>原始数据!F13</f>
        <v>28.43</v>
      </c>
      <c r="F14" s="14">
        <f>原始数据!G13</f>
        <v>28.65</v>
      </c>
      <c r="G14" s="14">
        <f>原始数据!H13</f>
        <v>28.82</v>
      </c>
      <c r="H14" s="15">
        <f>原始数据!I13</f>
        <v>28.16</v>
      </c>
      <c r="I14" s="46">
        <f t="shared" si="16"/>
        <v>1.4916666666666636</v>
      </c>
      <c r="J14" s="38">
        <f t="shared" si="2"/>
        <v>1.9216666666666669</v>
      </c>
      <c r="K14" s="38">
        <f t="shared" si="3"/>
        <v>1.9649999999999999</v>
      </c>
      <c r="L14" s="38">
        <f t="shared" si="4"/>
        <v>1.1733333333333356</v>
      </c>
      <c r="M14" s="38">
        <f t="shared" si="5"/>
        <v>1.8033333333333346</v>
      </c>
      <c r="N14" s="39">
        <f t="shared" si="6"/>
        <v>1.7583333333333329</v>
      </c>
      <c r="O14" s="43">
        <f t="shared" si="7"/>
        <v>0.35560150454932116</v>
      </c>
      <c r="P14" s="36">
        <f t="shared" si="8"/>
        <v>0.26394940762730951</v>
      </c>
      <c r="Q14" s="36">
        <f t="shared" si="9"/>
        <v>0.25613920575820037</v>
      </c>
      <c r="R14" s="36">
        <f t="shared" si="10"/>
        <v>0.44339569458159456</v>
      </c>
      <c r="S14" s="36">
        <f t="shared" si="11"/>
        <v>0.28651184049250056</v>
      </c>
      <c r="T14" s="49">
        <f t="shared" si="12"/>
        <v>0.29558944650678715</v>
      </c>
      <c r="U14" s="46">
        <f t="shared" si="13"/>
        <v>0.86187798931619786</v>
      </c>
      <c r="V14" s="38">
        <f t="shared" si="14"/>
        <v>-1.160257034517596</v>
      </c>
      <c r="W14" s="39">
        <f t="shared" si="15"/>
        <v>0.45237263159265267</v>
      </c>
    </row>
    <row r="15" spans="1:23" ht="15">
      <c r="A15" s="3" t="s">
        <v>39</v>
      </c>
      <c r="B15" s="4" t="s">
        <v>44</v>
      </c>
      <c r="C15" s="14">
        <f>原始数据!D14</f>
        <v>29.63</v>
      </c>
      <c r="D15" s="14">
        <f>原始数据!E14</f>
        <v>29.73</v>
      </c>
      <c r="E15" s="14">
        <f>原始数据!F14</f>
        <v>29.53</v>
      </c>
      <c r="F15" s="14">
        <f>原始数据!G14</f>
        <v>30.13</v>
      </c>
      <c r="G15" s="14">
        <f>原始数据!H14</f>
        <v>29.84</v>
      </c>
      <c r="H15" s="15">
        <f>原始数据!I14</f>
        <v>29.54</v>
      </c>
      <c r="I15" s="46">
        <f t="shared" si="16"/>
        <v>3.101666666666663</v>
      </c>
      <c r="J15" s="38">
        <f t="shared" si="2"/>
        <v>0.79166666666666785</v>
      </c>
      <c r="K15" s="38">
        <f t="shared" si="3"/>
        <v>3.0650000000000013</v>
      </c>
      <c r="L15" s="38">
        <f t="shared" si="4"/>
        <v>2.653333333333336</v>
      </c>
      <c r="M15" s="38">
        <f t="shared" si="5"/>
        <v>2.8233333333333341</v>
      </c>
      <c r="N15" s="39">
        <f t="shared" si="6"/>
        <v>3.1383333333333319</v>
      </c>
      <c r="O15" s="43">
        <f t="shared" si="7"/>
        <v>0.11649446649088507</v>
      </c>
      <c r="P15" s="36">
        <f t="shared" si="8"/>
        <v>0.57767634843613602</v>
      </c>
      <c r="Q15" s="36">
        <f t="shared" si="9"/>
        <v>0.11949316469921768</v>
      </c>
      <c r="R15" s="36">
        <f t="shared" si="10"/>
        <v>0.15895239579822507</v>
      </c>
      <c r="S15" s="36">
        <f t="shared" si="11"/>
        <v>0.1412836736591444</v>
      </c>
      <c r="T15" s="49">
        <f t="shared" si="12"/>
        <v>0.11357102104673551</v>
      </c>
      <c r="U15" s="46">
        <f t="shared" si="13"/>
        <v>1.4663426045152828</v>
      </c>
      <c r="V15" s="38">
        <f t="shared" si="14"/>
        <v>1.4663426045152828</v>
      </c>
      <c r="W15" s="39">
        <f t="shared" si="15"/>
        <v>0.43503716449089302</v>
      </c>
    </row>
    <row r="16" spans="1:23" ht="15">
      <c r="A16" s="3" t="s">
        <v>41</v>
      </c>
      <c r="B16" s="4" t="s">
        <v>46</v>
      </c>
      <c r="C16" s="14">
        <f>原始数据!D15</f>
        <v>27.37</v>
      </c>
      <c r="D16" s="14">
        <f>原始数据!E15</f>
        <v>28.88</v>
      </c>
      <c r="E16" s="14">
        <f>原始数据!F15</f>
        <v>27.3</v>
      </c>
      <c r="F16" s="14">
        <f>原始数据!G15</f>
        <v>27.17</v>
      </c>
      <c r="G16" s="14">
        <f>原始数据!H15</f>
        <v>27.28</v>
      </c>
      <c r="H16" s="15">
        <f>原始数据!I15</f>
        <v>27.3</v>
      </c>
      <c r="I16" s="46">
        <f t="shared" si="16"/>
        <v>0.84166666666666501</v>
      </c>
      <c r="J16" s="38">
        <f t="shared" si="2"/>
        <v>-5.833333333333357E-2</v>
      </c>
      <c r="K16" s="38">
        <f t="shared" si="3"/>
        <v>0.83500000000000085</v>
      </c>
      <c r="L16" s="38">
        <f t="shared" si="4"/>
        <v>-0.30666666666666131</v>
      </c>
      <c r="M16" s="38">
        <f t="shared" si="5"/>
        <v>0.26333333333333542</v>
      </c>
      <c r="N16" s="39">
        <f t="shared" si="6"/>
        <v>0.89833333333333343</v>
      </c>
      <c r="O16" s="43">
        <f t="shared" si="7"/>
        <v>0.55799857131511232</v>
      </c>
      <c r="P16" s="36">
        <f t="shared" si="8"/>
        <v>1.0412621525348065</v>
      </c>
      <c r="Q16" s="36">
        <f t="shared" si="9"/>
        <v>0.5605830390142541</v>
      </c>
      <c r="R16" s="36">
        <f t="shared" si="10"/>
        <v>1.2368466734094328</v>
      </c>
      <c r="S16" s="36">
        <f t="shared" si="11"/>
        <v>0.83316068392591214</v>
      </c>
      <c r="T16" s="49">
        <f t="shared" si="12"/>
        <v>0.53650616962901287</v>
      </c>
      <c r="U16" s="46">
        <f t="shared" si="13"/>
        <v>0.83830989037415327</v>
      </c>
      <c r="V16" s="38">
        <f t="shared" si="14"/>
        <v>-1.1928762996625049</v>
      </c>
      <c r="W16" s="39">
        <f t="shared" si="15"/>
        <v>0.59596271707979409</v>
      </c>
    </row>
    <row r="17" spans="1:23" ht="15">
      <c r="A17" s="3" t="s">
        <v>43</v>
      </c>
      <c r="B17" s="4" t="s">
        <v>48</v>
      </c>
      <c r="C17" s="14">
        <f>原始数据!D16</f>
        <v>29.25</v>
      </c>
      <c r="D17" s="14">
        <f>原始数据!E16</f>
        <v>32.130000000000003</v>
      </c>
      <c r="E17" s="14">
        <f>原始数据!F16</f>
        <v>29.7</v>
      </c>
      <c r="F17" s="14">
        <f>原始数据!G16</f>
        <v>30.33</v>
      </c>
      <c r="G17" s="14">
        <f>原始数据!H16</f>
        <v>29.85</v>
      </c>
      <c r="H17" s="15">
        <f>原始数据!I16</f>
        <v>30.32</v>
      </c>
      <c r="I17" s="46">
        <f t="shared" si="16"/>
        <v>2.721666666666664</v>
      </c>
      <c r="J17" s="38">
        <f t="shared" si="2"/>
        <v>3.19166666666667</v>
      </c>
      <c r="K17" s="38">
        <f t="shared" si="3"/>
        <v>3.2349999999999994</v>
      </c>
      <c r="L17" s="38">
        <f t="shared" si="4"/>
        <v>2.8533333333333353</v>
      </c>
      <c r="M17" s="38">
        <f t="shared" si="5"/>
        <v>2.8333333333333357</v>
      </c>
      <c r="N17" s="39">
        <f t="shared" si="6"/>
        <v>3.918333333333333</v>
      </c>
      <c r="O17" s="43">
        <f t="shared" si="7"/>
        <v>0.15159912517196647</v>
      </c>
      <c r="P17" s="36">
        <f t="shared" si="8"/>
        <v>0.10944920142573542</v>
      </c>
      <c r="Q17" s="36">
        <f t="shared" si="9"/>
        <v>0.10621062489233134</v>
      </c>
      <c r="R17" s="36">
        <f t="shared" si="10"/>
        <v>0.13837609769941336</v>
      </c>
      <c r="S17" s="36">
        <f t="shared" si="11"/>
        <v>0.14030775603867141</v>
      </c>
      <c r="T17" s="49">
        <f t="shared" si="12"/>
        <v>6.6139991331324324E-2</v>
      </c>
      <c r="U17" s="46">
        <f t="shared" si="13"/>
        <v>1.1112798889219095</v>
      </c>
      <c r="V17" s="38">
        <f t="shared" si="14"/>
        <v>1.1112798889219095</v>
      </c>
      <c r="W17" s="39">
        <f t="shared" si="15"/>
        <v>0.805646307407762</v>
      </c>
    </row>
    <row r="18" spans="1:23" ht="15">
      <c r="A18" s="3" t="s">
        <v>45</v>
      </c>
      <c r="B18" s="4" t="s">
        <v>50</v>
      </c>
      <c r="C18" s="14">
        <f>原始数据!D17</f>
        <v>27.43</v>
      </c>
      <c r="D18" s="14">
        <f>原始数据!E17</f>
        <v>29.82</v>
      </c>
      <c r="E18" s="14">
        <f>原始数据!F17</f>
        <v>27.55</v>
      </c>
      <c r="F18" s="14">
        <f>原始数据!G17</f>
        <v>28.15</v>
      </c>
      <c r="G18" s="14">
        <f>原始数据!H17</f>
        <v>28.13</v>
      </c>
      <c r="H18" s="15">
        <f>原始数据!I17</f>
        <v>27.54</v>
      </c>
      <c r="I18" s="46">
        <f t="shared" si="16"/>
        <v>0.90166666666666373</v>
      </c>
      <c r="J18" s="38">
        <f t="shared" si="2"/>
        <v>0.88166666666666771</v>
      </c>
      <c r="K18" s="38">
        <f t="shared" si="3"/>
        <v>1.0850000000000009</v>
      </c>
      <c r="L18" s="38">
        <f t="shared" si="4"/>
        <v>0.67333333333333556</v>
      </c>
      <c r="M18" s="38">
        <f t="shared" si="5"/>
        <v>1.1133333333333333</v>
      </c>
      <c r="N18" s="39">
        <f t="shared" si="6"/>
        <v>1.1383333333333319</v>
      </c>
      <c r="O18" s="43">
        <f t="shared" si="7"/>
        <v>0.53526800809734743</v>
      </c>
      <c r="P18" s="36">
        <f t="shared" si="8"/>
        <v>0.54274007103862998</v>
      </c>
      <c r="Q18" s="36">
        <f t="shared" si="9"/>
        <v>0.47139226795911954</v>
      </c>
      <c r="R18" s="36">
        <f t="shared" si="10"/>
        <v>0.62705620477512969</v>
      </c>
      <c r="S18" s="36">
        <f t="shared" si="11"/>
        <v>0.46222483010568016</v>
      </c>
      <c r="T18" s="49">
        <f t="shared" si="12"/>
        <v>0.45428408418694205</v>
      </c>
      <c r="U18" s="46">
        <f t="shared" si="13"/>
        <v>1.0131788658125818</v>
      </c>
      <c r="V18" s="38">
        <f t="shared" si="14"/>
        <v>1.0131788658125818</v>
      </c>
      <c r="W18" s="39">
        <f t="shared" si="15"/>
        <v>0.9759699519283016</v>
      </c>
    </row>
    <row r="19" spans="1:23" ht="15">
      <c r="A19" s="3" t="s">
        <v>47</v>
      </c>
      <c r="B19" s="4" t="s">
        <v>52</v>
      </c>
      <c r="C19" s="14">
        <f>原始数据!D18</f>
        <v>29.91</v>
      </c>
      <c r="D19" s="14">
        <f>原始数据!E18</f>
        <v>32.090000000000003</v>
      </c>
      <c r="E19" s="14">
        <f>原始数据!F18</f>
        <v>30.99</v>
      </c>
      <c r="F19" s="14">
        <f>原始数据!G18</f>
        <v>30.89</v>
      </c>
      <c r="G19" s="14">
        <f>原始数据!H18</f>
        <v>31.19</v>
      </c>
      <c r="H19" s="15">
        <f>原始数据!I18</f>
        <v>30.56</v>
      </c>
      <c r="I19" s="46">
        <f t="shared" si="16"/>
        <v>3.3816666666666642</v>
      </c>
      <c r="J19" s="38">
        <f t="shared" si="2"/>
        <v>3.1516666666666708</v>
      </c>
      <c r="K19" s="38">
        <f t="shared" si="3"/>
        <v>4.5249999999999986</v>
      </c>
      <c r="L19" s="38">
        <f t="shared" si="4"/>
        <v>3.4133333333333375</v>
      </c>
      <c r="M19" s="38">
        <f t="shared" si="5"/>
        <v>4.1733333333333356</v>
      </c>
      <c r="N19" s="39">
        <f t="shared" si="6"/>
        <v>4.1583333333333314</v>
      </c>
      <c r="O19" s="43">
        <f t="shared" si="7"/>
        <v>9.5943796163271172E-2</v>
      </c>
      <c r="P19" s="36">
        <f t="shared" si="8"/>
        <v>0.11252623730226337</v>
      </c>
      <c r="Q19" s="36">
        <f t="shared" si="9"/>
        <v>4.3434944370073086E-2</v>
      </c>
      <c r="R19" s="36">
        <f t="shared" si="10"/>
        <v>9.3860806477172862E-2</v>
      </c>
      <c r="S19" s="36">
        <f t="shared" si="11"/>
        <v>5.5424461822699313E-2</v>
      </c>
      <c r="T19" s="49">
        <f t="shared" si="12"/>
        <v>5.6003727619497116E-2</v>
      </c>
      <c r="U19" s="46">
        <f t="shared" si="13"/>
        <v>1.1719320222679745</v>
      </c>
      <c r="V19" s="38">
        <f t="shared" si="14"/>
        <v>1.1719320222679745</v>
      </c>
      <c r="W19" s="39">
        <f t="shared" si="15"/>
        <v>0.55885891851840208</v>
      </c>
    </row>
    <row r="20" spans="1:23" ht="15">
      <c r="A20" s="3" t="s">
        <v>49</v>
      </c>
      <c r="B20" s="4" t="s">
        <v>54</v>
      </c>
      <c r="C20" s="14">
        <f>原始数据!D19</f>
        <v>28.26</v>
      </c>
      <c r="D20" s="14">
        <f>原始数据!E19</f>
        <v>31.53</v>
      </c>
      <c r="E20" s="14">
        <f>原始数据!F19</f>
        <v>28.51</v>
      </c>
      <c r="F20" s="14">
        <f>原始数据!G19</f>
        <v>29.11</v>
      </c>
      <c r="G20" s="14">
        <f>原始数据!H19</f>
        <v>29.46</v>
      </c>
      <c r="H20" s="15">
        <f>原始数据!I19</f>
        <v>28.23</v>
      </c>
      <c r="I20" s="46">
        <f t="shared" si="16"/>
        <v>1.7316666666666656</v>
      </c>
      <c r="J20" s="38">
        <f t="shared" si="2"/>
        <v>2.5916666666666686</v>
      </c>
      <c r="K20" s="38">
        <f t="shared" si="3"/>
        <v>2.0450000000000017</v>
      </c>
      <c r="L20" s="38">
        <f t="shared" si="4"/>
        <v>1.6333333333333364</v>
      </c>
      <c r="M20" s="38">
        <f t="shared" si="5"/>
        <v>2.4433333333333351</v>
      </c>
      <c r="N20" s="39">
        <f t="shared" si="6"/>
        <v>1.8283333333333331</v>
      </c>
      <c r="O20" s="43">
        <f t="shared" si="7"/>
        <v>0.3011039070461991</v>
      </c>
      <c r="P20" s="36">
        <f t="shared" si="8"/>
        <v>0.16589396779232082</v>
      </c>
      <c r="Q20" s="36">
        <f t="shared" si="9"/>
        <v>0.24232245423376597</v>
      </c>
      <c r="R20" s="36">
        <f t="shared" si="10"/>
        <v>0.32234257710989417</v>
      </c>
      <c r="S20" s="36">
        <f t="shared" si="11"/>
        <v>0.18385835802324349</v>
      </c>
      <c r="T20" s="49">
        <f t="shared" si="12"/>
        <v>0.28158973856314118</v>
      </c>
      <c r="U20" s="46">
        <f t="shared" si="13"/>
        <v>0.89847829388472511</v>
      </c>
      <c r="V20" s="38">
        <f t="shared" si="14"/>
        <v>-1.1129929424074658</v>
      </c>
      <c r="W20" s="39">
        <f t="shared" si="15"/>
        <v>0.66880332333822357</v>
      </c>
    </row>
    <row r="21" spans="1:23" ht="15">
      <c r="A21" s="3" t="s">
        <v>51</v>
      </c>
      <c r="B21" s="4" t="s">
        <v>56</v>
      </c>
      <c r="C21" s="14">
        <f>原始数据!D20</f>
        <v>28.98</v>
      </c>
      <c r="D21" s="14">
        <f>原始数据!E20</f>
        <v>32.58</v>
      </c>
      <c r="E21" s="14">
        <f>原始数据!F20</f>
        <v>29.61</v>
      </c>
      <c r="F21" s="14">
        <f>原始数据!G20</f>
        <v>30.59</v>
      </c>
      <c r="G21" s="14">
        <f>原始数据!H20</f>
        <v>30.17</v>
      </c>
      <c r="H21" s="15">
        <f>原始数据!I20</f>
        <v>29.01</v>
      </c>
      <c r="I21" s="46">
        <f t="shared" si="16"/>
        <v>2.4516666666666644</v>
      </c>
      <c r="J21" s="38">
        <f t="shared" si="2"/>
        <v>3.6416666666666657</v>
      </c>
      <c r="K21" s="38">
        <f t="shared" si="3"/>
        <v>3.1449999999999996</v>
      </c>
      <c r="L21" s="38">
        <f t="shared" si="4"/>
        <v>3.1133333333333368</v>
      </c>
      <c r="M21" s="38">
        <f t="shared" si="5"/>
        <v>3.153333333333336</v>
      </c>
      <c r="N21" s="39">
        <f t="shared" si="6"/>
        <v>2.6083333333333343</v>
      </c>
      <c r="O21" s="43">
        <f t="shared" si="7"/>
        <v>0.18279941180342851</v>
      </c>
      <c r="P21" s="36">
        <f t="shared" si="8"/>
        <v>8.0121505120045636E-2</v>
      </c>
      <c r="Q21" s="36">
        <f t="shared" si="9"/>
        <v>0.11304742219513605</v>
      </c>
      <c r="R21" s="36">
        <f t="shared" si="10"/>
        <v>0.11555620752641975</v>
      </c>
      <c r="S21" s="36">
        <f t="shared" si="11"/>
        <v>0.11239631695477302</v>
      </c>
      <c r="T21" s="49">
        <f t="shared" si="12"/>
        <v>0.16398851305468101</v>
      </c>
      <c r="U21" s="46">
        <f t="shared" si="13"/>
        <v>0.91947922848743524</v>
      </c>
      <c r="V21" s="38">
        <f t="shared" si="14"/>
        <v>-1.0875721484704155</v>
      </c>
      <c r="W21" s="39">
        <f t="shared" si="15"/>
        <v>0.88505245154489609</v>
      </c>
    </row>
    <row r="22" spans="1:23" ht="15">
      <c r="A22" s="3" t="s">
        <v>53</v>
      </c>
      <c r="B22" s="4" t="s">
        <v>58</v>
      </c>
      <c r="C22" s="14">
        <f>原始数据!D21</f>
        <v>28.09</v>
      </c>
      <c r="D22" s="14">
        <f>原始数据!E21</f>
        <v>31.19</v>
      </c>
      <c r="E22" s="14">
        <f>原始数据!F21</f>
        <v>27.91</v>
      </c>
      <c r="F22" s="14">
        <f>原始数据!G21</f>
        <v>29.06</v>
      </c>
      <c r="G22" s="14">
        <f>原始数据!H21</f>
        <v>29.07</v>
      </c>
      <c r="H22" s="15">
        <f>原始数据!I21</f>
        <v>28.13</v>
      </c>
      <c r="I22" s="46">
        <f t="shared" si="16"/>
        <v>1.5616666666666639</v>
      </c>
      <c r="J22" s="38">
        <f t="shared" si="2"/>
        <v>2.2516666666666687</v>
      </c>
      <c r="K22" s="38">
        <f t="shared" si="3"/>
        <v>1.4450000000000003</v>
      </c>
      <c r="L22" s="38">
        <f t="shared" si="4"/>
        <v>1.5833333333333357</v>
      </c>
      <c r="M22" s="38">
        <f t="shared" si="5"/>
        <v>2.0533333333333346</v>
      </c>
      <c r="N22" s="39">
        <f t="shared" si="6"/>
        <v>1.7283333333333317</v>
      </c>
      <c r="O22" s="43">
        <f t="shared" si="7"/>
        <v>0.33875950539527727</v>
      </c>
      <c r="P22" s="36">
        <f t="shared" si="8"/>
        <v>0.20998138363302327</v>
      </c>
      <c r="Q22" s="36">
        <f t="shared" si="9"/>
        <v>0.36729215831957712</v>
      </c>
      <c r="R22" s="36">
        <f t="shared" si="10"/>
        <v>0.33370996354250804</v>
      </c>
      <c r="S22" s="36">
        <f t="shared" si="11"/>
        <v>0.24092677959788777</v>
      </c>
      <c r="T22" s="49">
        <f t="shared" si="12"/>
        <v>0.30180040911450767</v>
      </c>
      <c r="U22" s="46">
        <f t="shared" si="13"/>
        <v>1.0249514371590609</v>
      </c>
      <c r="V22" s="38">
        <f t="shared" si="14"/>
        <v>1.0249514371590609</v>
      </c>
      <c r="W22" s="39">
        <f t="shared" si="15"/>
        <v>0.82376153060958346</v>
      </c>
    </row>
    <row r="23" spans="1:23" ht="15">
      <c r="A23" s="3" t="s">
        <v>55</v>
      </c>
      <c r="B23" s="4" t="s">
        <v>62</v>
      </c>
      <c r="C23" s="14">
        <f>原始数据!D22</f>
        <v>25.24</v>
      </c>
      <c r="D23" s="14">
        <f>原始数据!E22</f>
        <v>28.65</v>
      </c>
      <c r="E23" s="14">
        <f>原始数据!F22</f>
        <v>25.44</v>
      </c>
      <c r="F23" s="14">
        <f>原始数据!G22</f>
        <v>26.6</v>
      </c>
      <c r="G23" s="14">
        <f>原始数据!H22</f>
        <v>25.96</v>
      </c>
      <c r="H23" s="15">
        <f>原始数据!I22</f>
        <v>25.43</v>
      </c>
      <c r="I23" s="46">
        <f t="shared" si="16"/>
        <v>-1.2883333333333375</v>
      </c>
      <c r="J23" s="38">
        <f t="shared" si="2"/>
        <v>-0.288333333333334</v>
      </c>
      <c r="K23" s="38">
        <f t="shared" si="3"/>
        <v>-1.0249999999999986</v>
      </c>
      <c r="L23" s="38">
        <f t="shared" si="4"/>
        <v>-0.8766666666666616</v>
      </c>
      <c r="M23" s="38">
        <f t="shared" si="5"/>
        <v>-1.0566666666666649</v>
      </c>
      <c r="N23" s="39">
        <f t="shared" si="6"/>
        <v>-0.97166666666666757</v>
      </c>
      <c r="O23" s="43">
        <f t="shared" si="7"/>
        <v>2.44245728761048</v>
      </c>
      <c r="P23" s="36">
        <f t="shared" si="8"/>
        <v>1.2212286438052371</v>
      </c>
      <c r="Q23" s="36">
        <f t="shared" si="9"/>
        <v>2.0349593842053708</v>
      </c>
      <c r="R23" s="36">
        <f t="shared" si="10"/>
        <v>1.8361280399304329</v>
      </c>
      <c r="S23" s="36">
        <f t="shared" si="11"/>
        <v>2.0801198677769528</v>
      </c>
      <c r="T23" s="49">
        <f t="shared" si="12"/>
        <v>1.9611048441964078</v>
      </c>
      <c r="U23" s="46">
        <f t="shared" si="13"/>
        <v>0.93231468019485686</v>
      </c>
      <c r="V23" s="38">
        <f t="shared" si="14"/>
        <v>-1.0725992213176314</v>
      </c>
      <c r="W23" s="39">
        <f t="shared" si="15"/>
        <v>0.87854426607452807</v>
      </c>
    </row>
    <row r="24" spans="1:23" ht="15">
      <c r="A24" s="3" t="s">
        <v>57</v>
      </c>
      <c r="B24" s="4" t="s">
        <v>64</v>
      </c>
      <c r="C24" s="14">
        <f>原始数据!D23</f>
        <v>26.29</v>
      </c>
      <c r="D24" s="14">
        <f>原始数据!E23</f>
        <v>28.18</v>
      </c>
      <c r="E24" s="14">
        <f>原始数据!F23</f>
        <v>26.26</v>
      </c>
      <c r="F24" s="14">
        <f>原始数据!G23</f>
        <v>26.6</v>
      </c>
      <c r="G24" s="14">
        <f>原始数据!H23</f>
        <v>26.62</v>
      </c>
      <c r="H24" s="15">
        <f>原始数据!I23</f>
        <v>26.26</v>
      </c>
      <c r="I24" s="46">
        <f t="shared" si="16"/>
        <v>-0.23833333333333684</v>
      </c>
      <c r="J24" s="38">
        <f t="shared" si="2"/>
        <v>-0.75833333333333286</v>
      </c>
      <c r="K24" s="38">
        <f t="shared" si="3"/>
        <v>-0.20499999999999829</v>
      </c>
      <c r="L24" s="38">
        <f t="shared" si="4"/>
        <v>-0.8766666666666616</v>
      </c>
      <c r="M24" s="38">
        <f t="shared" si="5"/>
        <v>-0.39666666666666472</v>
      </c>
      <c r="N24" s="39">
        <f t="shared" si="6"/>
        <v>-0.14166666666666572</v>
      </c>
      <c r="O24" s="43">
        <f t="shared" si="7"/>
        <v>1.1796291129751009</v>
      </c>
      <c r="P24" s="36">
        <f t="shared" si="8"/>
        <v>1.6915353572628964</v>
      </c>
      <c r="Q24" s="36">
        <f t="shared" si="9"/>
        <v>1.1526863467988628</v>
      </c>
      <c r="R24" s="36">
        <f t="shared" si="10"/>
        <v>1.8361280399304329</v>
      </c>
      <c r="S24" s="36">
        <f t="shared" si="11"/>
        <v>1.3164627194436322</v>
      </c>
      <c r="T24" s="49">
        <f t="shared" si="12"/>
        <v>1.1031788221637457</v>
      </c>
      <c r="U24" s="46">
        <f t="shared" si="13"/>
        <v>0.95190459345377276</v>
      </c>
      <c r="V24" s="38">
        <f t="shared" si="14"/>
        <v>-1.0505254485344206</v>
      </c>
      <c r="W24" s="39">
        <f t="shared" si="15"/>
        <v>0.79578090675648916</v>
      </c>
    </row>
    <row r="25" spans="1:23" ht="15">
      <c r="A25" s="3" t="s">
        <v>59</v>
      </c>
      <c r="B25" s="4" t="s">
        <v>66</v>
      </c>
      <c r="C25" s="14">
        <f>原始数据!D24</f>
        <v>30.04</v>
      </c>
      <c r="D25" s="14">
        <f>原始数据!E24</f>
        <v>33.5</v>
      </c>
      <c r="E25" s="14">
        <f>原始数据!F24</f>
        <v>29.98</v>
      </c>
      <c r="F25" s="14">
        <f>原始数据!G24</f>
        <v>30.49</v>
      </c>
      <c r="G25" s="14">
        <f>原始数据!H24</f>
        <v>30.01</v>
      </c>
      <c r="H25" s="15">
        <f>原始数据!I24</f>
        <v>30.03</v>
      </c>
      <c r="I25" s="46">
        <f t="shared" si="16"/>
        <v>3.5116666666666632</v>
      </c>
      <c r="J25" s="38">
        <f t="shared" si="2"/>
        <v>4.5616666666666674</v>
      </c>
      <c r="K25" s="38">
        <f t="shared" si="3"/>
        <v>3.5150000000000006</v>
      </c>
      <c r="L25" s="38">
        <f t="shared" si="4"/>
        <v>3.0133333333333354</v>
      </c>
      <c r="M25" s="38">
        <f t="shared" si="5"/>
        <v>2.9933333333333358</v>
      </c>
      <c r="N25" s="39">
        <f t="shared" si="6"/>
        <v>3.6283333333333339</v>
      </c>
      <c r="O25" s="43">
        <f t="shared" si="7"/>
        <v>8.7676458388396175E-2</v>
      </c>
      <c r="P25" s="36">
        <f t="shared" si="8"/>
        <v>4.2344938174409562E-2</v>
      </c>
      <c r="Q25" s="36">
        <f t="shared" si="9"/>
        <v>8.7474116599699711E-2</v>
      </c>
      <c r="R25" s="36">
        <f t="shared" si="10"/>
        <v>0.12385007665815352</v>
      </c>
      <c r="S25" s="36">
        <f t="shared" si="11"/>
        <v>0.12557895930025653</v>
      </c>
      <c r="T25" s="49">
        <f t="shared" si="12"/>
        <v>8.0865417367881318E-2</v>
      </c>
      <c r="U25" s="46">
        <f t="shared" si="13"/>
        <v>0.6367896925546368</v>
      </c>
      <c r="V25" s="38">
        <f t="shared" si="14"/>
        <v>-1.5703771774135613</v>
      </c>
      <c r="W25" s="39">
        <f t="shared" si="15"/>
        <v>0.14794143357742898</v>
      </c>
    </row>
    <row r="26" spans="1:23" ht="15">
      <c r="A26" s="3" t="s">
        <v>61</v>
      </c>
      <c r="B26" s="4" t="s">
        <v>70</v>
      </c>
      <c r="C26" s="14">
        <f>原始数据!D25</f>
        <v>32.159999999999997</v>
      </c>
      <c r="D26" s="14">
        <f>原始数据!E25</f>
        <v>34.17</v>
      </c>
      <c r="E26" s="14">
        <f>原始数据!F25</f>
        <v>32.56</v>
      </c>
      <c r="F26" s="14">
        <f>原始数据!G25</f>
        <v>33.630000000000003</v>
      </c>
      <c r="G26" s="14">
        <f>原始数据!H25</f>
        <v>33.520000000000003</v>
      </c>
      <c r="H26" s="15">
        <f>原始数据!I25</f>
        <v>32.549999999999997</v>
      </c>
      <c r="I26" s="46">
        <f t="shared" si="16"/>
        <v>5.6316666666666606</v>
      </c>
      <c r="J26" s="38">
        <f t="shared" si="2"/>
        <v>5.2316666666666691</v>
      </c>
      <c r="K26" s="38">
        <f t="shared" si="3"/>
        <v>6.0950000000000024</v>
      </c>
      <c r="L26" s="38">
        <f t="shared" si="4"/>
        <v>6.1533333333333395</v>
      </c>
      <c r="M26" s="38">
        <f t="shared" si="5"/>
        <v>6.5033333333333374</v>
      </c>
      <c r="N26" s="39">
        <f t="shared" si="6"/>
        <v>6.1483333333333299</v>
      </c>
      <c r="O26" s="43">
        <f t="shared" si="7"/>
        <v>2.0169698564882006E-2</v>
      </c>
      <c r="P26" s="36">
        <f t="shared" si="8"/>
        <v>2.6614076814266346E-2</v>
      </c>
      <c r="Q26" s="36">
        <f t="shared" si="9"/>
        <v>1.4629253866163917E-2</v>
      </c>
      <c r="R26" s="36">
        <f t="shared" si="10"/>
        <v>1.4049539619346595E-2</v>
      </c>
      <c r="S26" s="36">
        <f t="shared" si="11"/>
        <v>1.102304536810972E-2</v>
      </c>
      <c r="T26" s="49">
        <f t="shared" si="12"/>
        <v>1.4098316087579357E-2</v>
      </c>
      <c r="U26" s="46">
        <f t="shared" si="13"/>
        <v>1.5321478857245237</v>
      </c>
      <c r="V26" s="38">
        <f t="shared" si="14"/>
        <v>1.5321478857245237</v>
      </c>
      <c r="W26" s="39">
        <f t="shared" si="15"/>
        <v>0.10917207824268996</v>
      </c>
    </row>
    <row r="27" spans="1:23" ht="15">
      <c r="A27" s="3" t="s">
        <v>227</v>
      </c>
      <c r="B27" s="4" t="s">
        <v>72</v>
      </c>
      <c r="C27" s="14">
        <f>原始数据!D26</f>
        <v>30.68</v>
      </c>
      <c r="D27" s="14">
        <f>原始数据!E26</f>
        <v>33.72</v>
      </c>
      <c r="E27" s="14">
        <f>原始数据!F26</f>
        <v>30.94</v>
      </c>
      <c r="F27" s="14">
        <f>原始数据!G26</f>
        <v>31.32</v>
      </c>
      <c r="G27" s="14">
        <f>原始数据!H26</f>
        <v>31.02</v>
      </c>
      <c r="H27" s="15">
        <f>原始数据!I26</f>
        <v>30.86</v>
      </c>
      <c r="I27" s="46">
        <f t="shared" si="16"/>
        <v>4.1516666666666637</v>
      </c>
      <c r="J27" s="38">
        <f t="shared" si="2"/>
        <v>4.7816666666666663</v>
      </c>
      <c r="K27" s="38">
        <f t="shared" si="3"/>
        <v>4.4750000000000014</v>
      </c>
      <c r="L27" s="38">
        <f t="shared" si="4"/>
        <v>3.8433333333333373</v>
      </c>
      <c r="M27" s="38">
        <f t="shared" si="5"/>
        <v>4.0033333333333339</v>
      </c>
      <c r="N27" s="39">
        <f t="shared" si="6"/>
        <v>4.4583333333333321</v>
      </c>
      <c r="O27" s="43">
        <f t="shared" si="7"/>
        <v>5.6263118651131955E-2</v>
      </c>
      <c r="P27" s="36">
        <f t="shared" si="8"/>
        <v>3.6355900324641671E-2</v>
      </c>
      <c r="Q27" s="36">
        <f t="shared" si="9"/>
        <v>4.4966674375338078E-2</v>
      </c>
      <c r="R27" s="36">
        <f t="shared" si="10"/>
        <v>6.9669289786807448E-2</v>
      </c>
      <c r="S27" s="36">
        <f t="shared" si="11"/>
        <v>6.2355761032938946E-2</v>
      </c>
      <c r="T27" s="49">
        <f t="shared" si="12"/>
        <v>4.54891619638184E-2</v>
      </c>
      <c r="U27" s="46">
        <f t="shared" si="13"/>
        <v>0.7749752933082078</v>
      </c>
      <c r="V27" s="38">
        <f t="shared" si="14"/>
        <v>-1.2903637169272955</v>
      </c>
      <c r="W27" s="39">
        <f t="shared" si="15"/>
        <v>0.22117851321558402</v>
      </c>
    </row>
    <row r="28" spans="1:23" ht="15">
      <c r="A28" s="3" t="s">
        <v>228</v>
      </c>
      <c r="B28" s="4" t="s">
        <v>76</v>
      </c>
      <c r="C28" s="14">
        <f>原始数据!D27</f>
        <v>27.73</v>
      </c>
      <c r="D28" s="14">
        <f>原始数据!E27</f>
        <v>30.97</v>
      </c>
      <c r="E28" s="14">
        <f>原始数据!F27</f>
        <v>27.87</v>
      </c>
      <c r="F28" s="14">
        <f>原始数据!G27</f>
        <v>28.92</v>
      </c>
      <c r="G28" s="14">
        <f>原始数据!H27</f>
        <v>28.74</v>
      </c>
      <c r="H28" s="15">
        <f>原始数据!I27</f>
        <v>27.76</v>
      </c>
      <c r="I28" s="46">
        <f t="shared" si="16"/>
        <v>1.2016666666666644</v>
      </c>
      <c r="J28" s="38">
        <f t="shared" si="2"/>
        <v>2.0316666666666663</v>
      </c>
      <c r="K28" s="38">
        <f t="shared" si="3"/>
        <v>1.4050000000000011</v>
      </c>
      <c r="L28" s="38">
        <f t="shared" si="4"/>
        <v>1.4433333333333387</v>
      </c>
      <c r="M28" s="38">
        <f t="shared" si="5"/>
        <v>1.7233333333333327</v>
      </c>
      <c r="N28" s="39">
        <f t="shared" si="6"/>
        <v>1.3583333333333343</v>
      </c>
      <c r="O28" s="43">
        <f t="shared" si="7"/>
        <v>0.4347727222698991</v>
      </c>
      <c r="P28" s="36">
        <f t="shared" si="8"/>
        <v>0.24457237005050031</v>
      </c>
      <c r="Q28" s="36">
        <f t="shared" si="9"/>
        <v>0.37761814639070612</v>
      </c>
      <c r="R28" s="36">
        <f t="shared" si="10"/>
        <v>0.36771671604648615</v>
      </c>
      <c r="S28" s="36">
        <f t="shared" si="11"/>
        <v>0.30284818423501803</v>
      </c>
      <c r="T28" s="49">
        <f t="shared" si="12"/>
        <v>0.39003261300668651</v>
      </c>
      <c r="U28" s="46">
        <f t="shared" si="13"/>
        <v>0.97415430861239483</v>
      </c>
      <c r="V28" s="38">
        <f t="shared" si="14"/>
        <v>-1.026531414129267</v>
      </c>
      <c r="W28" s="39">
        <f t="shared" si="15"/>
        <v>0.98537418139953781</v>
      </c>
    </row>
    <row r="29" spans="1:23" ht="15">
      <c r="A29" s="3" t="s">
        <v>229</v>
      </c>
      <c r="B29" s="4" t="s">
        <v>78</v>
      </c>
      <c r="C29" s="14">
        <f>原始数据!D28</f>
        <v>30.11</v>
      </c>
      <c r="D29" s="14">
        <f>原始数据!E28</f>
        <v>32.200000000000003</v>
      </c>
      <c r="E29" s="14">
        <f>原始数据!F28</f>
        <v>30.15</v>
      </c>
      <c r="F29" s="14">
        <f>原始数据!G28</f>
        <v>31.24</v>
      </c>
      <c r="G29" s="14">
        <f>原始数据!H28</f>
        <v>30.83</v>
      </c>
      <c r="H29" s="15">
        <f>原始数据!I28</f>
        <v>31</v>
      </c>
      <c r="I29" s="46">
        <f t="shared" si="16"/>
        <v>3.5816666666666634</v>
      </c>
      <c r="J29" s="38">
        <f t="shared" si="2"/>
        <v>3.2616666666666703</v>
      </c>
      <c r="K29" s="38">
        <f t="shared" si="3"/>
        <v>3.6849999999999987</v>
      </c>
      <c r="L29" s="38">
        <f t="shared" si="4"/>
        <v>3.7633333333333354</v>
      </c>
      <c r="M29" s="38">
        <f t="shared" si="5"/>
        <v>3.8133333333333326</v>
      </c>
      <c r="N29" s="39">
        <f t="shared" si="6"/>
        <v>4.5983333333333327</v>
      </c>
      <c r="O29" s="43">
        <f t="shared" si="7"/>
        <v>8.3523925794704273E-2</v>
      </c>
      <c r="P29" s="36">
        <f t="shared" si="8"/>
        <v>0.10426546813372023</v>
      </c>
      <c r="Q29" s="36">
        <f t="shared" si="9"/>
        <v>7.7750728331154373E-2</v>
      </c>
      <c r="R29" s="36">
        <f t="shared" si="10"/>
        <v>7.364169617775429E-2</v>
      </c>
      <c r="S29" s="36">
        <f t="shared" si="11"/>
        <v>7.1133189661738941E-2</v>
      </c>
      <c r="T29" s="49">
        <f t="shared" si="12"/>
        <v>4.128228584148997E-2</v>
      </c>
      <c r="U29" s="46">
        <f t="shared" si="13"/>
        <v>1.4629585446331561</v>
      </c>
      <c r="V29" s="38">
        <f t="shared" si="14"/>
        <v>1.4629585446331561</v>
      </c>
      <c r="W29" s="39">
        <f t="shared" si="15"/>
        <v>0.11411081597728537</v>
      </c>
    </row>
    <row r="30" spans="1:23" ht="15">
      <c r="A30" s="3" t="s">
        <v>230</v>
      </c>
      <c r="B30" s="4" t="s">
        <v>80</v>
      </c>
      <c r="C30" s="14">
        <f>原始数据!D29</f>
        <v>29.8</v>
      </c>
      <c r="D30" s="14">
        <f>原始数据!E29</f>
        <v>32.24</v>
      </c>
      <c r="E30" s="14">
        <f>原始数据!F29</f>
        <v>30.14</v>
      </c>
      <c r="F30" s="14">
        <f>原始数据!G29</f>
        <v>30.83</v>
      </c>
      <c r="G30" s="14">
        <f>原始数据!H29</f>
        <v>30.46</v>
      </c>
      <c r="H30" s="15">
        <f>原始数据!I29</f>
        <v>30.25</v>
      </c>
      <c r="I30" s="46">
        <f t="shared" si="16"/>
        <v>3.2716666666666647</v>
      </c>
      <c r="J30" s="38">
        <f t="shared" si="2"/>
        <v>3.3016666666666694</v>
      </c>
      <c r="K30" s="38">
        <f t="shared" si="3"/>
        <v>3.6750000000000007</v>
      </c>
      <c r="L30" s="38">
        <f t="shared" si="4"/>
        <v>3.3533333333333353</v>
      </c>
      <c r="M30" s="38">
        <f t="shared" si="5"/>
        <v>3.4433333333333351</v>
      </c>
      <c r="N30" s="39">
        <f t="shared" si="6"/>
        <v>3.8483333333333327</v>
      </c>
      <c r="O30" s="43">
        <f t="shared" si="7"/>
        <v>0.10354525393682737</v>
      </c>
      <c r="P30" s="36">
        <f t="shared" si="8"/>
        <v>0.10141432342452102</v>
      </c>
      <c r="Q30" s="36">
        <f t="shared" si="9"/>
        <v>7.8291527414007953E-2</v>
      </c>
      <c r="R30" s="36">
        <f t="shared" si="10"/>
        <v>9.7846677037387406E-2</v>
      </c>
      <c r="S30" s="36">
        <f t="shared" si="11"/>
        <v>9.1929179011621759E-2</v>
      </c>
      <c r="T30" s="49">
        <f t="shared" si="12"/>
        <v>6.942825235517619E-2</v>
      </c>
      <c r="U30" s="46">
        <f t="shared" si="13"/>
        <v>1.0959805703005339</v>
      </c>
      <c r="V30" s="38">
        <f t="shared" si="14"/>
        <v>1.0959805703005339</v>
      </c>
      <c r="W30" s="39">
        <f t="shared" si="15"/>
        <v>0.53573214019862681</v>
      </c>
    </row>
    <row r="31" spans="1:23" ht="15">
      <c r="A31" s="3" t="s">
        <v>71</v>
      </c>
      <c r="B31" s="4" t="s">
        <v>82</v>
      </c>
      <c r="C31" s="14">
        <f>原始数据!D30</f>
        <v>30.56</v>
      </c>
      <c r="D31" s="14">
        <f>原始数据!E30</f>
        <v>34.08</v>
      </c>
      <c r="E31" s="14">
        <f>原始数据!F30</f>
        <v>30.76</v>
      </c>
      <c r="F31" s="14">
        <f>原始数据!G30</f>
        <v>32.04</v>
      </c>
      <c r="G31" s="14">
        <f>原始数据!H30</f>
        <v>31.66</v>
      </c>
      <c r="H31" s="15">
        <f>原始数据!I30</f>
        <v>30.45</v>
      </c>
      <c r="I31" s="46">
        <f t="shared" si="16"/>
        <v>4.0316666666666627</v>
      </c>
      <c r="J31" s="38">
        <f t="shared" si="2"/>
        <v>5.1416666666666657</v>
      </c>
      <c r="K31" s="38">
        <f t="shared" si="3"/>
        <v>4.2950000000000017</v>
      </c>
      <c r="L31" s="38">
        <f t="shared" si="4"/>
        <v>4.5633333333333361</v>
      </c>
      <c r="M31" s="38">
        <f t="shared" si="5"/>
        <v>4.6433333333333344</v>
      </c>
      <c r="N31" s="39">
        <f t="shared" si="6"/>
        <v>4.048333333333332</v>
      </c>
      <c r="O31" s="43">
        <f t="shared" si="7"/>
        <v>6.1143092512625244E-2</v>
      </c>
      <c r="P31" s="36">
        <f t="shared" si="8"/>
        <v>2.8327229794628477E-2</v>
      </c>
      <c r="Q31" s="36">
        <f t="shared" si="9"/>
        <v>5.0942020775164021E-2</v>
      </c>
      <c r="R31" s="36">
        <f t="shared" si="10"/>
        <v>4.2296047629288874E-2</v>
      </c>
      <c r="S31" s="36">
        <f t="shared" si="11"/>
        <v>4.0014499285958786E-2</v>
      </c>
      <c r="T31" s="49">
        <f t="shared" si="12"/>
        <v>6.0440804196464117E-2</v>
      </c>
      <c r="U31" s="46">
        <f t="shared" si="13"/>
        <v>0.95190459345377154</v>
      </c>
      <c r="V31" s="38">
        <f t="shared" si="14"/>
        <v>-1.050525448534422</v>
      </c>
      <c r="W31" s="39">
        <f t="shared" si="15"/>
        <v>0.94986410573678426</v>
      </c>
    </row>
    <row r="32" spans="1:23" ht="15">
      <c r="A32" s="3" t="s">
        <v>73</v>
      </c>
      <c r="B32" s="4" t="s">
        <v>84</v>
      </c>
      <c r="C32" s="14">
        <f>原始数据!D31</f>
        <v>28.1</v>
      </c>
      <c r="D32" s="14">
        <f>原始数据!E31</f>
        <v>30.75</v>
      </c>
      <c r="E32" s="14">
        <f>原始数据!F31</f>
        <v>27.86</v>
      </c>
      <c r="F32" s="14">
        <f>原始数据!G31</f>
        <v>28.69</v>
      </c>
      <c r="G32" s="14">
        <f>原始数据!H31</f>
        <v>28.56</v>
      </c>
      <c r="H32" s="15">
        <f>原始数据!I31</f>
        <v>29.02</v>
      </c>
      <c r="I32" s="46">
        <f t="shared" si="16"/>
        <v>1.5716666666666654</v>
      </c>
      <c r="J32" s="38">
        <f t="shared" si="2"/>
        <v>1.8116666666666674</v>
      </c>
      <c r="K32" s="38">
        <f t="shared" si="3"/>
        <v>1.3949999999999996</v>
      </c>
      <c r="L32" s="38">
        <f t="shared" si="4"/>
        <v>1.2133333333333383</v>
      </c>
      <c r="M32" s="38">
        <f t="shared" si="5"/>
        <v>1.543333333333333</v>
      </c>
      <c r="N32" s="39">
        <f t="shared" si="6"/>
        <v>2.6183333333333323</v>
      </c>
      <c r="O32" s="43">
        <f t="shared" si="7"/>
        <v>0.33641952256601165</v>
      </c>
      <c r="P32" s="36">
        <f t="shared" si="8"/>
        <v>0.28486165372000938</v>
      </c>
      <c r="Q32" s="36">
        <f t="shared" si="9"/>
        <v>0.38024468831025249</v>
      </c>
      <c r="R32" s="36">
        <f t="shared" si="10"/>
        <v>0.4312710159960938</v>
      </c>
      <c r="S32" s="36">
        <f t="shared" si="11"/>
        <v>0.34309182761094509</v>
      </c>
      <c r="T32" s="49">
        <f t="shared" si="12"/>
        <v>0.16285576165248231</v>
      </c>
      <c r="U32" s="46">
        <f t="shared" si="13"/>
        <v>1.147814010001349</v>
      </c>
      <c r="V32" s="38">
        <f t="shared" si="14"/>
        <v>1.147814010001349</v>
      </c>
      <c r="W32" s="39">
        <f t="shared" si="15"/>
        <v>0.81041698160079867</v>
      </c>
    </row>
    <row r="33" spans="1:23" ht="15">
      <c r="A33" s="3" t="s">
        <v>75</v>
      </c>
      <c r="B33" s="4" t="s">
        <v>86</v>
      </c>
      <c r="C33" s="14">
        <f>原始数据!D32</f>
        <v>28.94</v>
      </c>
      <c r="D33" s="14">
        <f>原始数据!E32</f>
        <v>32.479999999999997</v>
      </c>
      <c r="E33" s="14">
        <f>原始数据!F32</f>
        <v>29.17</v>
      </c>
      <c r="F33" s="14">
        <f>原始数据!G32</f>
        <v>30.07</v>
      </c>
      <c r="G33" s="14">
        <f>原始数据!H32</f>
        <v>29.79</v>
      </c>
      <c r="H33" s="15">
        <f>原始数据!I32</f>
        <v>29.23</v>
      </c>
      <c r="I33" s="46">
        <f t="shared" si="16"/>
        <v>2.4116666666666653</v>
      </c>
      <c r="J33" s="38">
        <f t="shared" si="2"/>
        <v>3.5416666666666643</v>
      </c>
      <c r="K33" s="38">
        <f t="shared" si="3"/>
        <v>2.7050000000000018</v>
      </c>
      <c r="L33" s="38">
        <f t="shared" si="4"/>
        <v>2.5933333333333373</v>
      </c>
      <c r="M33" s="38">
        <f t="shared" si="5"/>
        <v>2.7733333333333334</v>
      </c>
      <c r="N33" s="39">
        <f t="shared" si="6"/>
        <v>2.8283333333333331</v>
      </c>
      <c r="O33" s="43">
        <f t="shared" si="7"/>
        <v>0.18793860277970087</v>
      </c>
      <c r="P33" s="36">
        <f t="shared" si="8"/>
        <v>8.5872102966130737E-2</v>
      </c>
      <c r="Q33" s="36">
        <f t="shared" si="9"/>
        <v>0.15336062215672533</v>
      </c>
      <c r="R33" s="36">
        <f t="shared" si="10"/>
        <v>0.16570243022331563</v>
      </c>
      <c r="S33" s="36">
        <f t="shared" si="11"/>
        <v>0.14626603165076427</v>
      </c>
      <c r="T33" s="49">
        <f t="shared" si="12"/>
        <v>0.14079486928157059</v>
      </c>
      <c r="U33" s="46">
        <f t="shared" si="13"/>
        <v>0.89847829388472578</v>
      </c>
      <c r="V33" s="38">
        <f t="shared" si="14"/>
        <v>-1.1129929424074649</v>
      </c>
      <c r="W33" s="39">
        <f t="shared" si="15"/>
        <v>0.79622232141233629</v>
      </c>
    </row>
    <row r="34" spans="1:23" ht="15">
      <c r="A34" s="3" t="s">
        <v>77</v>
      </c>
      <c r="B34" s="4" t="s">
        <v>88</v>
      </c>
      <c r="C34" s="14">
        <f>原始数据!D33</f>
        <v>31.21</v>
      </c>
      <c r="D34" s="14">
        <f>原始数据!E33</f>
        <v>34.630000000000003</v>
      </c>
      <c r="E34" s="14">
        <f>原始数据!F33</f>
        <v>31.26</v>
      </c>
      <c r="F34" s="14">
        <f>原始数据!G33</f>
        <v>31.92</v>
      </c>
      <c r="G34" s="14">
        <f>原始数据!H33</f>
        <v>31.95</v>
      </c>
      <c r="H34" s="15">
        <f>原始数据!I33</f>
        <v>31.51</v>
      </c>
      <c r="I34" s="46">
        <f t="shared" si="16"/>
        <v>4.6816666666666649</v>
      </c>
      <c r="J34" s="38">
        <f t="shared" si="2"/>
        <v>5.69166666666667</v>
      </c>
      <c r="K34" s="38">
        <f t="shared" si="3"/>
        <v>4.7950000000000017</v>
      </c>
      <c r="L34" s="38">
        <f t="shared" si="4"/>
        <v>4.4433333333333387</v>
      </c>
      <c r="M34" s="38">
        <f t="shared" si="5"/>
        <v>4.9333333333333336</v>
      </c>
      <c r="N34" s="39">
        <f t="shared" si="6"/>
        <v>5.1083333333333343</v>
      </c>
      <c r="O34" s="43">
        <f t="shared" si="7"/>
        <v>3.8965289174565598E-2</v>
      </c>
      <c r="P34" s="36">
        <f t="shared" si="8"/>
        <v>1.9348068130897463E-2</v>
      </c>
      <c r="Q34" s="36">
        <f t="shared" si="9"/>
        <v>3.6021448337464464E-2</v>
      </c>
      <c r="R34" s="36">
        <f t="shared" si="10"/>
        <v>4.5964589505810775E-2</v>
      </c>
      <c r="S34" s="36">
        <f t="shared" si="11"/>
        <v>3.2727941338144578E-2</v>
      </c>
      <c r="T34" s="49">
        <f t="shared" si="12"/>
        <v>2.8989347404415909E-2</v>
      </c>
      <c r="U34" s="46">
        <f t="shared" si="13"/>
        <v>0.85394924037429132</v>
      </c>
      <c r="V34" s="38">
        <f t="shared" si="14"/>
        <v>-1.1710297904377709</v>
      </c>
      <c r="W34" s="39">
        <f t="shared" si="15"/>
        <v>0.60728928725810971</v>
      </c>
    </row>
    <row r="35" spans="1:23" ht="15">
      <c r="A35" s="3" t="s">
        <v>79</v>
      </c>
      <c r="B35" s="4" t="s">
        <v>90</v>
      </c>
      <c r="C35" s="14">
        <f>原始数据!D34</f>
        <v>23.39</v>
      </c>
      <c r="D35" s="14">
        <f>原始数据!E34</f>
        <v>24.11</v>
      </c>
      <c r="E35" s="14">
        <f>原始数据!F34</f>
        <v>23.35</v>
      </c>
      <c r="F35" s="14">
        <f>原始数据!G34</f>
        <v>23.26</v>
      </c>
      <c r="G35" s="14">
        <f>原始数据!H34</f>
        <v>23.39</v>
      </c>
      <c r="H35" s="15">
        <f>原始数据!I34</f>
        <v>23.45</v>
      </c>
      <c r="I35" s="46">
        <f t="shared" si="16"/>
        <v>-3.1383333333333354</v>
      </c>
      <c r="J35" s="38">
        <f t="shared" si="2"/>
        <v>-4.8283333333333331</v>
      </c>
      <c r="K35" s="38">
        <f t="shared" si="3"/>
        <v>-3.1149999999999984</v>
      </c>
      <c r="L35" s="38">
        <f t="shared" si="4"/>
        <v>-4.2166666666666615</v>
      </c>
      <c r="M35" s="38">
        <f t="shared" si="5"/>
        <v>-3.6266666666666652</v>
      </c>
      <c r="N35" s="39">
        <f t="shared" si="6"/>
        <v>-2.951666666666668</v>
      </c>
      <c r="O35" s="43">
        <f t="shared" si="7"/>
        <v>8.8050630414645426</v>
      </c>
      <c r="P35" s="36">
        <f t="shared" si="8"/>
        <v>28.410126167314683</v>
      </c>
      <c r="Q35" s="36">
        <f t="shared" si="9"/>
        <v>8.663800364207388</v>
      </c>
      <c r="R35" s="36">
        <f t="shared" si="10"/>
        <v>18.592729391325364</v>
      </c>
      <c r="S35" s="36">
        <f t="shared" si="11"/>
        <v>12.351947893794669</v>
      </c>
      <c r="T35" s="49">
        <f t="shared" si="12"/>
        <v>7.7364229371474078</v>
      </c>
      <c r="U35" s="46">
        <f t="shared" si="13"/>
        <v>1.068476779763222</v>
      </c>
      <c r="V35" s="38">
        <f t="shared" si="14"/>
        <v>1.068476779763222</v>
      </c>
      <c r="W35" s="39">
        <f t="shared" si="15"/>
        <v>0.75806827816724309</v>
      </c>
    </row>
    <row r="36" spans="1:23" ht="15">
      <c r="A36" s="3" t="s">
        <v>81</v>
      </c>
      <c r="B36" s="4" t="s">
        <v>92</v>
      </c>
      <c r="C36" s="14">
        <f>原始数据!D35</f>
        <v>28.27</v>
      </c>
      <c r="D36" s="14">
        <f>原始数据!E35</f>
        <v>31.64</v>
      </c>
      <c r="E36" s="14">
        <f>原始数据!F35</f>
        <v>28.53</v>
      </c>
      <c r="F36" s="14">
        <f>原始数据!G35</f>
        <v>29.34</v>
      </c>
      <c r="G36" s="14">
        <f>原始数据!H35</f>
        <v>29.18</v>
      </c>
      <c r="H36" s="15">
        <f>原始数据!I35</f>
        <v>28.75</v>
      </c>
      <c r="I36" s="46">
        <f t="shared" si="16"/>
        <v>1.7416666666666636</v>
      </c>
      <c r="J36" s="38">
        <f t="shared" si="2"/>
        <v>2.701666666666668</v>
      </c>
      <c r="K36" s="38">
        <f t="shared" si="3"/>
        <v>2.0650000000000013</v>
      </c>
      <c r="L36" s="38">
        <f t="shared" si="4"/>
        <v>1.8633333333333368</v>
      </c>
      <c r="M36" s="38">
        <f t="shared" si="5"/>
        <v>2.163333333333334</v>
      </c>
      <c r="N36" s="39">
        <f t="shared" si="6"/>
        <v>2.3483333333333327</v>
      </c>
      <c r="O36" s="43">
        <f t="shared" si="7"/>
        <v>0.29902403043435161</v>
      </c>
      <c r="P36" s="36">
        <f t="shared" si="8"/>
        <v>0.15371537009599021</v>
      </c>
      <c r="Q36" s="36">
        <f t="shared" si="9"/>
        <v>0.23898632939843537</v>
      </c>
      <c r="R36" s="36">
        <f t="shared" si="10"/>
        <v>0.27484052834629868</v>
      </c>
      <c r="S36" s="36">
        <f t="shared" si="11"/>
        <v>0.22323987776509546</v>
      </c>
      <c r="T36" s="49">
        <f t="shared" si="12"/>
        <v>0.19637275218510392</v>
      </c>
      <c r="U36" s="46">
        <f t="shared" si="13"/>
        <v>0.96966314464671899</v>
      </c>
      <c r="V36" s="38">
        <f t="shared" si="14"/>
        <v>-1.0312859734029942</v>
      </c>
      <c r="W36" s="39">
        <f t="shared" si="15"/>
        <v>0.9858059560141802</v>
      </c>
    </row>
    <row r="37" spans="1:23" ht="15">
      <c r="A37" s="3" t="s">
        <v>83</v>
      </c>
      <c r="B37" s="4" t="s">
        <v>94</v>
      </c>
      <c r="C37" s="14">
        <f>原始数据!D36</f>
        <v>30.62</v>
      </c>
      <c r="D37" s="14">
        <f>原始数据!E36</f>
        <v>32.799999999999997</v>
      </c>
      <c r="E37" s="14">
        <f>原始数据!F36</f>
        <v>30.58</v>
      </c>
      <c r="F37" s="14">
        <f>原始数据!G36</f>
        <v>30.95</v>
      </c>
      <c r="G37" s="14">
        <f>原始数据!H36</f>
        <v>30.78</v>
      </c>
      <c r="H37" s="15">
        <f>原始数据!I36</f>
        <v>30.51</v>
      </c>
      <c r="I37" s="46">
        <f t="shared" si="16"/>
        <v>4.091666666666665</v>
      </c>
      <c r="J37" s="38">
        <f t="shared" si="2"/>
        <v>3.8616666666666646</v>
      </c>
      <c r="K37" s="38">
        <f t="shared" si="3"/>
        <v>4.1149999999999984</v>
      </c>
      <c r="L37" s="38">
        <f t="shared" si="4"/>
        <v>3.4733333333333363</v>
      </c>
      <c r="M37" s="38">
        <f t="shared" si="5"/>
        <v>3.7633333333333354</v>
      </c>
      <c r="N37" s="39">
        <f t="shared" si="6"/>
        <v>4.1083333333333343</v>
      </c>
      <c r="O37" s="43">
        <f t="shared" si="7"/>
        <v>5.8652374791946522E-2</v>
      </c>
      <c r="P37" s="36">
        <f t="shared" si="8"/>
        <v>6.8789555011441753E-2</v>
      </c>
      <c r="Q37" s="36">
        <f t="shared" si="9"/>
        <v>5.7711394420587231E-2</v>
      </c>
      <c r="R37" s="36">
        <f t="shared" si="10"/>
        <v>9.0037303864484372E-2</v>
      </c>
      <c r="S37" s="36">
        <f t="shared" si="11"/>
        <v>7.364169617775429E-2</v>
      </c>
      <c r="T37" s="49">
        <f t="shared" si="12"/>
        <v>5.7978694808831797E-2</v>
      </c>
      <c r="U37" s="46">
        <f t="shared" si="13"/>
        <v>0.84609343106022583</v>
      </c>
      <c r="V37" s="38">
        <f t="shared" si="14"/>
        <v>-1.1819025692551666</v>
      </c>
      <c r="W37" s="39">
        <f t="shared" si="15"/>
        <v>0.28687283009380998</v>
      </c>
    </row>
    <row r="38" spans="1:23" ht="15">
      <c r="A38" s="3" t="s">
        <v>85</v>
      </c>
      <c r="B38" s="4" t="s">
        <v>96</v>
      </c>
      <c r="C38" s="14">
        <f>原始数据!D37</f>
        <v>29.77</v>
      </c>
      <c r="D38" s="14">
        <f>原始数据!E37</f>
        <v>31.04</v>
      </c>
      <c r="E38" s="14">
        <f>原始数据!F37</f>
        <v>29.69</v>
      </c>
      <c r="F38" s="14">
        <f>原始数据!G37</f>
        <v>30.45</v>
      </c>
      <c r="G38" s="14">
        <f>原始数据!H37</f>
        <v>29.94</v>
      </c>
      <c r="H38" s="15">
        <f>原始数据!I37</f>
        <v>30.03</v>
      </c>
      <c r="I38" s="46">
        <f t="shared" si="16"/>
        <v>3.2416666666666636</v>
      </c>
      <c r="J38" s="38">
        <f t="shared" si="2"/>
        <v>2.1016666666666666</v>
      </c>
      <c r="K38" s="38">
        <f t="shared" si="3"/>
        <v>3.2250000000000014</v>
      </c>
      <c r="L38" s="38">
        <f t="shared" si="4"/>
        <v>2.9733333333333363</v>
      </c>
      <c r="M38" s="38">
        <f t="shared" si="5"/>
        <v>2.9233333333333356</v>
      </c>
      <c r="N38" s="39">
        <f t="shared" si="6"/>
        <v>3.6283333333333339</v>
      </c>
      <c r="O38" s="43">
        <f t="shared" si="7"/>
        <v>0.1057209598289313</v>
      </c>
      <c r="P38" s="36">
        <f t="shared" si="8"/>
        <v>0.23298893298176962</v>
      </c>
      <c r="Q38" s="36">
        <f t="shared" si="9"/>
        <v>0.10694937821032517</v>
      </c>
      <c r="R38" s="36">
        <f t="shared" si="10"/>
        <v>0.1273319762446613</v>
      </c>
      <c r="S38" s="36">
        <f t="shared" si="11"/>
        <v>0.13182232868950142</v>
      </c>
      <c r="T38" s="49">
        <f t="shared" si="12"/>
        <v>8.0865417367881318E-2</v>
      </c>
      <c r="U38" s="46">
        <f t="shared" si="13"/>
        <v>1.2473695003643006</v>
      </c>
      <c r="V38" s="38">
        <f t="shared" si="14"/>
        <v>1.2473695003643006</v>
      </c>
      <c r="W38" s="39">
        <f t="shared" si="15"/>
        <v>0.47994352861380007</v>
      </c>
    </row>
    <row r="39" spans="1:23" ht="15">
      <c r="A39" s="3" t="s">
        <v>87</v>
      </c>
      <c r="B39" s="4" t="s">
        <v>98</v>
      </c>
      <c r="C39" s="14">
        <f>原始数据!D38</f>
        <v>31.32</v>
      </c>
      <c r="D39" s="14">
        <f>原始数据!E38</f>
        <v>33.43</v>
      </c>
      <c r="E39" s="14">
        <f>原始数据!F38</f>
        <v>31</v>
      </c>
      <c r="F39" s="14">
        <f>原始数据!G38</f>
        <v>32.03</v>
      </c>
      <c r="G39" s="14">
        <f>原始数据!H38</f>
        <v>31.94</v>
      </c>
      <c r="H39" s="15">
        <f>原始数据!I38</f>
        <v>31.19</v>
      </c>
      <c r="I39" s="46">
        <f t="shared" si="16"/>
        <v>4.7916666666666643</v>
      </c>
      <c r="J39" s="38">
        <f t="shared" si="2"/>
        <v>4.4916666666666671</v>
      </c>
      <c r="K39" s="38">
        <f t="shared" si="3"/>
        <v>4.5350000000000001</v>
      </c>
      <c r="L39" s="38">
        <f t="shared" si="4"/>
        <v>4.5533333333333381</v>
      </c>
      <c r="M39" s="38">
        <f t="shared" si="5"/>
        <v>4.9233333333333356</v>
      </c>
      <c r="N39" s="39">
        <f t="shared" si="6"/>
        <v>4.788333333333334</v>
      </c>
      <c r="O39" s="43">
        <f t="shared" si="7"/>
        <v>3.6104771777258592E-2</v>
      </c>
      <c r="P39" s="36">
        <f t="shared" si="8"/>
        <v>4.4450188068665041E-2</v>
      </c>
      <c r="Q39" s="36">
        <f t="shared" si="9"/>
        <v>4.3134917293644659E-2</v>
      </c>
      <c r="R39" s="36">
        <f t="shared" si="10"/>
        <v>4.2590239905775693E-2</v>
      </c>
      <c r="S39" s="36">
        <f t="shared" si="11"/>
        <v>3.2955582172375354E-2</v>
      </c>
      <c r="T39" s="49">
        <f t="shared" si="12"/>
        <v>3.6188287957654039E-2</v>
      </c>
      <c r="U39" s="46">
        <f t="shared" si="13"/>
        <v>1.10871525110921</v>
      </c>
      <c r="V39" s="38">
        <f t="shared" si="14"/>
        <v>1.10871525110921</v>
      </c>
      <c r="W39" s="39">
        <f t="shared" si="15"/>
        <v>0.35767546205020306</v>
      </c>
    </row>
    <row r="40" spans="1:23" ht="15">
      <c r="A40" s="3" t="s">
        <v>89</v>
      </c>
      <c r="B40" s="4" t="s">
        <v>100</v>
      </c>
      <c r="C40" s="14">
        <f>原始数据!D39</f>
        <v>29.89</v>
      </c>
      <c r="D40" s="14">
        <f>原始数据!E39</f>
        <v>32.97</v>
      </c>
      <c r="E40" s="14">
        <f>原始数据!F39</f>
        <v>30.21</v>
      </c>
      <c r="F40" s="14">
        <f>原始数据!G39</f>
        <v>31.15</v>
      </c>
      <c r="G40" s="14">
        <f>原始数据!H39</f>
        <v>31.08</v>
      </c>
      <c r="H40" s="15">
        <f>原始数据!I39</f>
        <v>30.46</v>
      </c>
      <c r="I40" s="46">
        <f t="shared" si="16"/>
        <v>3.3616666666666646</v>
      </c>
      <c r="J40" s="38">
        <f t="shared" si="2"/>
        <v>4.0316666666666663</v>
      </c>
      <c r="K40" s="38">
        <f t="shared" si="3"/>
        <v>3.745000000000001</v>
      </c>
      <c r="L40" s="38">
        <f t="shared" si="4"/>
        <v>3.6733333333333356</v>
      </c>
      <c r="M40" s="38">
        <f t="shared" si="5"/>
        <v>4.0633333333333326</v>
      </c>
      <c r="N40" s="39">
        <f t="shared" si="6"/>
        <v>4.0583333333333336</v>
      </c>
      <c r="O40" s="43">
        <f t="shared" si="7"/>
        <v>9.728312164679101E-2</v>
      </c>
      <c r="P40" s="36">
        <f t="shared" si="8"/>
        <v>6.1143092512625077E-2</v>
      </c>
      <c r="Q40" s="36">
        <f t="shared" si="9"/>
        <v>7.4583483939482567E-2</v>
      </c>
      <c r="R40" s="36">
        <f t="shared" si="10"/>
        <v>7.8382025596891211E-2</v>
      </c>
      <c r="S40" s="36">
        <f t="shared" si="11"/>
        <v>5.9815644192118857E-2</v>
      </c>
      <c r="T40" s="49">
        <f t="shared" si="12"/>
        <v>6.0023309065687744E-2</v>
      </c>
      <c r="U40" s="46">
        <f t="shared" si="13"/>
        <v>1.1638368964766745</v>
      </c>
      <c r="V40" s="38">
        <f t="shared" si="14"/>
        <v>1.1638368964766745</v>
      </c>
      <c r="W40" s="39">
        <f t="shared" si="15"/>
        <v>0.39605177764792071</v>
      </c>
    </row>
    <row r="41" spans="1:23" ht="15">
      <c r="A41" s="3" t="s">
        <v>91</v>
      </c>
      <c r="B41" s="4" t="s">
        <v>102</v>
      </c>
      <c r="C41" s="14">
        <f>原始数据!D40</f>
        <v>27.97</v>
      </c>
      <c r="D41" s="14">
        <f>原始数据!E40</f>
        <v>29.8</v>
      </c>
      <c r="E41" s="14">
        <f>原始数据!F40</f>
        <v>28.01</v>
      </c>
      <c r="F41" s="14">
        <f>原始数据!G40</f>
        <v>28.64</v>
      </c>
      <c r="G41" s="14">
        <f>原始数据!H40</f>
        <v>28.19</v>
      </c>
      <c r="H41" s="15">
        <f>原始数据!I40</f>
        <v>27.95</v>
      </c>
      <c r="I41" s="46">
        <f t="shared" si="16"/>
        <v>1.4416666666666629</v>
      </c>
      <c r="J41" s="38">
        <f t="shared" si="2"/>
        <v>0.86166666666666814</v>
      </c>
      <c r="K41" s="38">
        <f t="shared" si="3"/>
        <v>1.5450000000000017</v>
      </c>
      <c r="L41" s="38">
        <f t="shared" si="4"/>
        <v>1.1633333333333375</v>
      </c>
      <c r="M41" s="38">
        <f t="shared" si="5"/>
        <v>1.1733333333333356</v>
      </c>
      <c r="N41" s="39">
        <f t="shared" si="6"/>
        <v>1.548333333333332</v>
      </c>
      <c r="O41" s="43">
        <f t="shared" si="7"/>
        <v>0.36814176452513236</v>
      </c>
      <c r="P41" s="36">
        <f t="shared" si="8"/>
        <v>0.55031644009153258</v>
      </c>
      <c r="Q41" s="36">
        <f t="shared" si="9"/>
        <v>0.34269570124492543</v>
      </c>
      <c r="R41" s="36">
        <f t="shared" si="10"/>
        <v>0.44647975553018981</v>
      </c>
      <c r="S41" s="36">
        <f t="shared" si="11"/>
        <v>0.44339569458159456</v>
      </c>
      <c r="T41" s="49">
        <f t="shared" si="12"/>
        <v>0.34190482006150491</v>
      </c>
      <c r="U41" s="46">
        <f t="shared" si="13"/>
        <v>1.0085077861153602</v>
      </c>
      <c r="V41" s="38">
        <f t="shared" si="14"/>
        <v>1.0085077861153602</v>
      </c>
      <c r="W41" s="39">
        <f t="shared" si="15"/>
        <v>0.90093492823756272</v>
      </c>
    </row>
    <row r="42" spans="1:23" ht="15">
      <c r="A42" s="3" t="s">
        <v>93</v>
      </c>
      <c r="B42" s="4" t="s">
        <v>104</v>
      </c>
      <c r="C42" s="14">
        <f>原始数据!D41</f>
        <v>28.59</v>
      </c>
      <c r="D42" s="14">
        <f>原始数据!E41</f>
        <v>31.19</v>
      </c>
      <c r="E42" s="14">
        <f>原始数据!F41</f>
        <v>28.77</v>
      </c>
      <c r="F42" s="14">
        <f>原始数据!G41</f>
        <v>29.62</v>
      </c>
      <c r="G42" s="14">
        <f>原始数据!H41</f>
        <v>29.15</v>
      </c>
      <c r="H42" s="15">
        <f>原始数据!I41</f>
        <v>28.5</v>
      </c>
      <c r="I42" s="46">
        <f t="shared" si="16"/>
        <v>2.0616666666666639</v>
      </c>
      <c r="J42" s="38">
        <f t="shared" si="2"/>
        <v>2.2516666666666687</v>
      </c>
      <c r="K42" s="38">
        <f t="shared" si="3"/>
        <v>2.3049999999999997</v>
      </c>
      <c r="L42" s="38">
        <f t="shared" si="4"/>
        <v>2.143333333333338</v>
      </c>
      <c r="M42" s="38">
        <f t="shared" si="5"/>
        <v>2.1333333333333329</v>
      </c>
      <c r="N42" s="39">
        <f t="shared" si="6"/>
        <v>2.0983333333333327</v>
      </c>
      <c r="O42" s="43">
        <f t="shared" si="7"/>
        <v>0.2395391434564014</v>
      </c>
      <c r="P42" s="36">
        <f t="shared" si="8"/>
        <v>0.20998138363302327</v>
      </c>
      <c r="Q42" s="36">
        <f t="shared" si="9"/>
        <v>0.20236055413685219</v>
      </c>
      <c r="R42" s="36">
        <f t="shared" si="10"/>
        <v>0.22635619032708526</v>
      </c>
      <c r="S42" s="36">
        <f t="shared" si="11"/>
        <v>0.22793062213955426</v>
      </c>
      <c r="T42" s="49">
        <f t="shared" si="12"/>
        <v>0.23352787409119166</v>
      </c>
      <c r="U42" s="46">
        <f t="shared" si="13"/>
        <v>0.94532930813098337</v>
      </c>
      <c r="V42" s="38">
        <f t="shared" si="14"/>
        <v>-1.05783243087756</v>
      </c>
      <c r="W42" s="39">
        <f t="shared" si="15"/>
        <v>0.35810944710024462</v>
      </c>
    </row>
    <row r="43" spans="1:23" ht="15">
      <c r="A43" s="3" t="s">
        <v>95</v>
      </c>
      <c r="B43" s="4" t="s">
        <v>106</v>
      </c>
      <c r="C43" s="14">
        <f>原始数据!D42</f>
        <v>27.55</v>
      </c>
      <c r="D43" s="14">
        <f>原始数据!E42</f>
        <v>30.23</v>
      </c>
      <c r="E43" s="14">
        <f>原始数据!F42</f>
        <v>27.72</v>
      </c>
      <c r="F43" s="14">
        <f>原始数据!G42</f>
        <v>28.7</v>
      </c>
      <c r="G43" s="14">
        <f>原始数据!H42</f>
        <v>28.34</v>
      </c>
      <c r="H43" s="15">
        <f>原始数据!I42</f>
        <v>27.87</v>
      </c>
      <c r="I43" s="46">
        <f t="shared" si="16"/>
        <v>1.0216666666666647</v>
      </c>
      <c r="J43" s="38">
        <f t="shared" si="2"/>
        <v>1.2916666666666679</v>
      </c>
      <c r="K43" s="38">
        <f t="shared" si="3"/>
        <v>1.254999999999999</v>
      </c>
      <c r="L43" s="38">
        <f t="shared" si="4"/>
        <v>1.2233333333333363</v>
      </c>
      <c r="M43" s="38">
        <f t="shared" si="5"/>
        <v>1.3233333333333341</v>
      </c>
      <c r="N43" s="39">
        <f t="shared" si="6"/>
        <v>1.4683333333333337</v>
      </c>
      <c r="O43" s="43">
        <f t="shared" si="7"/>
        <v>0.49254701082575431</v>
      </c>
      <c r="P43" s="36">
        <f t="shared" si="8"/>
        <v>0.40847886331027461</v>
      </c>
      <c r="Q43" s="36">
        <f t="shared" si="9"/>
        <v>0.41899356733397458</v>
      </c>
      <c r="R43" s="36">
        <f t="shared" si="10"/>
        <v>0.42829200948522728</v>
      </c>
      <c r="S43" s="36">
        <f t="shared" si="11"/>
        <v>0.39961057486131285</v>
      </c>
      <c r="T43" s="49">
        <f t="shared" si="12"/>
        <v>0.36139956295990283</v>
      </c>
      <c r="U43" s="46">
        <f t="shared" si="13"/>
        <v>1.1087152511092093</v>
      </c>
      <c r="V43" s="38">
        <f t="shared" si="14"/>
        <v>1.1087152511092093</v>
      </c>
      <c r="W43" s="39">
        <f t="shared" si="15"/>
        <v>0.25455633174773068</v>
      </c>
    </row>
    <row r="44" spans="1:23" ht="15">
      <c r="A44" s="3" t="s">
        <v>97</v>
      </c>
      <c r="B44" s="4" t="s">
        <v>108</v>
      </c>
      <c r="C44" s="14">
        <f>原始数据!D43</f>
        <v>28.93</v>
      </c>
      <c r="D44" s="14">
        <f>原始数据!E43</f>
        <v>31.56</v>
      </c>
      <c r="E44" s="14">
        <f>原始数据!F43</f>
        <v>28.86</v>
      </c>
      <c r="F44" s="14">
        <f>原始数据!G43</f>
        <v>29.87</v>
      </c>
      <c r="G44" s="14">
        <f>原始数据!H43</f>
        <v>30.31</v>
      </c>
      <c r="H44" s="15">
        <f>原始数据!I43</f>
        <v>29.18</v>
      </c>
      <c r="I44" s="46">
        <f t="shared" si="16"/>
        <v>2.4016666666666637</v>
      </c>
      <c r="J44" s="38">
        <f t="shared" si="2"/>
        <v>2.6216666666666661</v>
      </c>
      <c r="K44" s="38">
        <f t="shared" si="3"/>
        <v>2.3949999999999996</v>
      </c>
      <c r="L44" s="38">
        <f t="shared" si="4"/>
        <v>2.393333333333338</v>
      </c>
      <c r="M44" s="38">
        <f t="shared" si="5"/>
        <v>3.293333333333333</v>
      </c>
      <c r="N44" s="39">
        <f t="shared" si="6"/>
        <v>2.7783333333333324</v>
      </c>
      <c r="O44" s="43">
        <f t="shared" si="7"/>
        <v>0.1892458191389251</v>
      </c>
      <c r="P44" s="36">
        <f t="shared" si="8"/>
        <v>0.16247991930303118</v>
      </c>
      <c r="Q44" s="36">
        <f t="shared" si="9"/>
        <v>0.19012234415512624</v>
      </c>
      <c r="R44" s="36">
        <f t="shared" si="10"/>
        <v>0.19034210901653356</v>
      </c>
      <c r="S44" s="36">
        <f t="shared" si="11"/>
        <v>0.10200181062355572</v>
      </c>
      <c r="T44" s="49">
        <f t="shared" si="12"/>
        <v>0.14575998962404194</v>
      </c>
      <c r="U44" s="46">
        <f t="shared" si="13"/>
        <v>1.2735793851092734</v>
      </c>
      <c r="V44" s="38">
        <f t="shared" si="14"/>
        <v>1.2735793851092734</v>
      </c>
      <c r="W44" s="39">
        <f t="shared" si="15"/>
        <v>0.27050202831546816</v>
      </c>
    </row>
    <row r="45" spans="1:23" ht="15">
      <c r="A45" s="3" t="s">
        <v>99</v>
      </c>
      <c r="B45" s="4" t="s">
        <v>110</v>
      </c>
      <c r="C45" s="14">
        <f>原始数据!D44</f>
        <v>27.34</v>
      </c>
      <c r="D45" s="14">
        <f>原始数据!E44</f>
        <v>30.73</v>
      </c>
      <c r="E45" s="14">
        <f>原始数据!F44</f>
        <v>27.45</v>
      </c>
      <c r="F45" s="14">
        <f>原始数据!G44</f>
        <v>28.88</v>
      </c>
      <c r="G45" s="14">
        <f>原始数据!H44</f>
        <v>28.55</v>
      </c>
      <c r="H45" s="15">
        <f>原始数据!I44</f>
        <v>27.71</v>
      </c>
      <c r="I45" s="46">
        <f t="shared" si="16"/>
        <v>0.81166666666666387</v>
      </c>
      <c r="J45" s="38">
        <f t="shared" si="2"/>
        <v>1.7916666666666679</v>
      </c>
      <c r="K45" s="38">
        <f t="shared" si="3"/>
        <v>0.98499999999999943</v>
      </c>
      <c r="L45" s="38">
        <f t="shared" si="4"/>
        <v>1.403333333333336</v>
      </c>
      <c r="M45" s="38">
        <f t="shared" si="5"/>
        <v>1.533333333333335</v>
      </c>
      <c r="N45" s="39">
        <f t="shared" si="6"/>
        <v>1.3083333333333336</v>
      </c>
      <c r="O45" s="43">
        <f t="shared" si="7"/>
        <v>0.5697233074400202</v>
      </c>
      <c r="P45" s="36">
        <f t="shared" si="8"/>
        <v>0.28883817421806807</v>
      </c>
      <c r="Q45" s="36">
        <f t="shared" si="9"/>
        <v>0.50522572324338211</v>
      </c>
      <c r="R45" s="36">
        <f t="shared" si="10"/>
        <v>0.37805464005995576</v>
      </c>
      <c r="S45" s="36">
        <f t="shared" si="11"/>
        <v>0.34547821999194361</v>
      </c>
      <c r="T45" s="49">
        <f t="shared" si="12"/>
        <v>0.40378708340002101</v>
      </c>
      <c r="U45" s="46">
        <f t="shared" si="13"/>
        <v>1.1638368964766757</v>
      </c>
      <c r="V45" s="38">
        <f t="shared" si="14"/>
        <v>1.1638368964766757</v>
      </c>
      <c r="W45" s="39">
        <f t="shared" si="15"/>
        <v>0.41422660563682911</v>
      </c>
    </row>
    <row r="46" spans="1:23" ht="15">
      <c r="A46" s="3" t="s">
        <v>101</v>
      </c>
      <c r="B46" s="4" t="s">
        <v>112</v>
      </c>
      <c r="C46" s="14">
        <f>原始数据!D45</f>
        <v>33.57</v>
      </c>
      <c r="D46" s="14">
        <f>原始数据!E45</f>
        <v>33.74</v>
      </c>
      <c r="E46" s="14">
        <f>原始数据!F45</f>
        <v>31.78</v>
      </c>
      <c r="F46" s="14">
        <f>原始数据!G45</f>
        <v>32.78</v>
      </c>
      <c r="G46" s="14">
        <f>原始数据!H45</f>
        <v>33.83</v>
      </c>
      <c r="H46" s="15">
        <f>原始数据!I45</f>
        <v>32.28</v>
      </c>
      <c r="I46" s="46">
        <f t="shared" si="16"/>
        <v>7.0416666666666643</v>
      </c>
      <c r="J46" s="38">
        <f t="shared" si="2"/>
        <v>4.8016666666666694</v>
      </c>
      <c r="K46" s="38">
        <f t="shared" si="3"/>
        <v>5.3150000000000013</v>
      </c>
      <c r="L46" s="38">
        <f t="shared" si="4"/>
        <v>5.3033333333333381</v>
      </c>
      <c r="M46" s="38">
        <f t="shared" si="5"/>
        <v>6.8133333333333326</v>
      </c>
      <c r="N46" s="39">
        <f t="shared" si="6"/>
        <v>5.8783333333333339</v>
      </c>
      <c r="O46" s="43">
        <f t="shared" si="7"/>
        <v>7.5900932902625605E-3</v>
      </c>
      <c r="P46" s="36">
        <f t="shared" si="8"/>
        <v>3.5855377901462281E-2</v>
      </c>
      <c r="Q46" s="36">
        <f t="shared" si="9"/>
        <v>2.5120343460723459E-2</v>
      </c>
      <c r="R46" s="36">
        <f t="shared" si="10"/>
        <v>2.5324308162810633E-2</v>
      </c>
      <c r="S46" s="36">
        <f t="shared" si="11"/>
        <v>8.8916487077173711E-3</v>
      </c>
      <c r="T46" s="49">
        <f t="shared" si="12"/>
        <v>1.6999859895661721E-2</v>
      </c>
      <c r="U46" s="46">
        <f t="shared" si="13"/>
        <v>1.2132601157805261</v>
      </c>
      <c r="V46" s="38">
        <f t="shared" si="14"/>
        <v>1.2132601157805261</v>
      </c>
      <c r="W46" s="39">
        <f t="shared" si="15"/>
        <v>0.57578392179051852</v>
      </c>
    </row>
    <row r="47" spans="1:23" ht="15">
      <c r="A47" s="3" t="s">
        <v>103</v>
      </c>
      <c r="B47" s="4" t="s">
        <v>114</v>
      </c>
      <c r="C47" s="14">
        <f>原始数据!D46</f>
        <v>32.11</v>
      </c>
      <c r="D47" s="14">
        <f>原始数据!E46</f>
        <v>34.26</v>
      </c>
      <c r="E47" s="14">
        <f>原始数据!F46</f>
        <v>32.43</v>
      </c>
      <c r="F47" s="14">
        <f>原始数据!G46</f>
        <v>33.07</v>
      </c>
      <c r="G47" s="14">
        <f>原始数据!H46</f>
        <v>32.71</v>
      </c>
      <c r="H47" s="15">
        <f>原始数据!I46</f>
        <v>32.950000000000003</v>
      </c>
      <c r="I47" s="46">
        <f t="shared" si="16"/>
        <v>5.5816666666666634</v>
      </c>
      <c r="J47" s="38">
        <f t="shared" si="2"/>
        <v>5.3216666666666654</v>
      </c>
      <c r="K47" s="38">
        <f t="shared" si="3"/>
        <v>5.9649999999999999</v>
      </c>
      <c r="L47" s="38">
        <f t="shared" si="4"/>
        <v>5.5933333333333373</v>
      </c>
      <c r="M47" s="38">
        <f t="shared" si="5"/>
        <v>5.6933333333333351</v>
      </c>
      <c r="N47" s="39">
        <f t="shared" si="6"/>
        <v>6.5483333333333356</v>
      </c>
      <c r="O47" s="43">
        <f t="shared" si="7"/>
        <v>2.0880981448676072E-2</v>
      </c>
      <c r="P47" s="36">
        <f t="shared" si="8"/>
        <v>2.5004530616332465E-2</v>
      </c>
      <c r="Q47" s="36">
        <f t="shared" si="9"/>
        <v>1.6008700359887523E-2</v>
      </c>
      <c r="R47" s="36">
        <f t="shared" si="10"/>
        <v>2.0712803777914453E-2</v>
      </c>
      <c r="S47" s="36">
        <f t="shared" si="11"/>
        <v>1.9325729272022443E-2</v>
      </c>
      <c r="T47" s="49">
        <f t="shared" si="12"/>
        <v>1.0684525626922008E-2</v>
      </c>
      <c r="U47" s="46">
        <f t="shared" si="13"/>
        <v>1.2502548678956347</v>
      </c>
      <c r="V47" s="38">
        <f t="shared" si="14"/>
        <v>1.2502548678956347</v>
      </c>
      <c r="W47" s="39">
        <f t="shared" si="15"/>
        <v>0.41247042050208976</v>
      </c>
    </row>
    <row r="48" spans="1:23" ht="15">
      <c r="A48" s="3" t="s">
        <v>105</v>
      </c>
      <c r="B48" s="4" t="s">
        <v>116</v>
      </c>
      <c r="C48" s="14">
        <f>原始数据!D47</f>
        <v>30.55</v>
      </c>
      <c r="D48" s="14">
        <f>原始数据!E47</f>
        <v>33.270000000000003</v>
      </c>
      <c r="E48" s="14">
        <f>原始数据!F47</f>
        <v>30.25</v>
      </c>
      <c r="F48" s="14">
        <f>原始数据!G47</f>
        <v>30.81</v>
      </c>
      <c r="G48" s="14">
        <f>原始数据!H47</f>
        <v>30.5</v>
      </c>
      <c r="H48" s="15">
        <f>原始数据!I47</f>
        <v>30.16</v>
      </c>
      <c r="I48" s="46">
        <f t="shared" si="16"/>
        <v>4.0216666666666647</v>
      </c>
      <c r="J48" s="38">
        <f t="shared" si="2"/>
        <v>4.3316666666666706</v>
      </c>
      <c r="K48" s="38">
        <f t="shared" si="3"/>
        <v>3.7850000000000001</v>
      </c>
      <c r="L48" s="38">
        <f t="shared" si="4"/>
        <v>3.3333333333333357</v>
      </c>
      <c r="M48" s="38">
        <f t="shared" si="5"/>
        <v>3.4833333333333343</v>
      </c>
      <c r="N48" s="39">
        <f t="shared" si="6"/>
        <v>3.7583333333333329</v>
      </c>
      <c r="O48" s="43">
        <f t="shared" si="7"/>
        <v>6.1568376353219302E-2</v>
      </c>
      <c r="P48" s="36">
        <f t="shared" si="8"/>
        <v>4.9663623414010587E-2</v>
      </c>
      <c r="Q48" s="36">
        <f t="shared" si="9"/>
        <v>7.2543994648982507E-2</v>
      </c>
      <c r="R48" s="36">
        <f t="shared" si="10"/>
        <v>9.9212565748012294E-2</v>
      </c>
      <c r="S48" s="36">
        <f t="shared" si="11"/>
        <v>8.9415370777203601E-2</v>
      </c>
      <c r="T48" s="49">
        <f t="shared" si="12"/>
        <v>7.38973616266968E-2</v>
      </c>
      <c r="U48" s="46">
        <f t="shared" si="13"/>
        <v>0.69683494959030068</v>
      </c>
      <c r="V48" s="38">
        <f t="shared" si="14"/>
        <v>-1.4350600534429898</v>
      </c>
      <c r="W48" s="39">
        <f t="shared" si="15"/>
        <v>5.685615682803076E-2</v>
      </c>
    </row>
    <row r="49" spans="1:23" ht="15">
      <c r="A49" s="3" t="s">
        <v>107</v>
      </c>
      <c r="B49" s="4" t="s">
        <v>120</v>
      </c>
      <c r="C49" s="14">
        <f>原始数据!D48</f>
        <v>24.94</v>
      </c>
      <c r="D49" s="14">
        <f>原始数据!E48</f>
        <v>27.28</v>
      </c>
      <c r="E49" s="14">
        <f>原始数据!F48</f>
        <v>24.91</v>
      </c>
      <c r="F49" s="14">
        <f>原始数据!G48</f>
        <v>25.28</v>
      </c>
      <c r="G49" s="14">
        <f>原始数据!H48</f>
        <v>25.1</v>
      </c>
      <c r="H49" s="15">
        <f>原始数据!I48</f>
        <v>24.91</v>
      </c>
      <c r="I49" s="46">
        <f t="shared" si="16"/>
        <v>-1.5883333333333347</v>
      </c>
      <c r="J49" s="38">
        <f t="shared" si="2"/>
        <v>-1.6583333333333314</v>
      </c>
      <c r="K49" s="38">
        <f t="shared" si="3"/>
        <v>-1.5549999999999997</v>
      </c>
      <c r="L49" s="38">
        <f t="shared" si="4"/>
        <v>-2.1966666666666619</v>
      </c>
      <c r="M49" s="38">
        <f t="shared" si="5"/>
        <v>-1.9166666666666643</v>
      </c>
      <c r="N49" s="39">
        <f t="shared" si="6"/>
        <v>-1.4916666666666671</v>
      </c>
      <c r="O49" s="43">
        <f t="shared" si="7"/>
        <v>3.0070176444752139</v>
      </c>
      <c r="P49" s="36">
        <f t="shared" si="8"/>
        <v>3.1565165893545624</v>
      </c>
      <c r="Q49" s="36">
        <f t="shared" si="9"/>
        <v>2.9383372665566174</v>
      </c>
      <c r="R49" s="36">
        <f t="shared" si="10"/>
        <v>4.5841894478799974</v>
      </c>
      <c r="S49" s="36">
        <f t="shared" si="11"/>
        <v>3.7754972507267675</v>
      </c>
      <c r="T49" s="49">
        <f t="shared" si="12"/>
        <v>2.8121365832446994</v>
      </c>
      <c r="U49" s="46">
        <f t="shared" si="13"/>
        <v>0.83059795348901755</v>
      </c>
      <c r="V49" s="38">
        <f t="shared" si="14"/>
        <v>-1.2039519189752281</v>
      </c>
      <c r="W49" s="39">
        <f t="shared" si="15"/>
        <v>0.25231848615120051</v>
      </c>
    </row>
    <row r="50" spans="1:23" ht="15">
      <c r="A50" s="3" t="s">
        <v>109</v>
      </c>
      <c r="B50" s="4" t="s">
        <v>122</v>
      </c>
      <c r="C50" s="14">
        <f>原始数据!D49</f>
        <v>25.35</v>
      </c>
      <c r="D50" s="14">
        <f>原始数据!E49</f>
        <v>25.6</v>
      </c>
      <c r="E50" s="14">
        <f>原始数据!F49</f>
        <v>25.13</v>
      </c>
      <c r="F50" s="14">
        <f>原始数据!G49</f>
        <v>25.08</v>
      </c>
      <c r="G50" s="14">
        <f>原始数据!H49</f>
        <v>25.01</v>
      </c>
      <c r="H50" s="15">
        <f>原始数据!I49</f>
        <v>25.46</v>
      </c>
      <c r="I50" s="46">
        <f t="shared" si="16"/>
        <v>-1.1783333333333346</v>
      </c>
      <c r="J50" s="38">
        <f t="shared" si="2"/>
        <v>-3.3383333333333312</v>
      </c>
      <c r="K50" s="38">
        <f t="shared" si="3"/>
        <v>-1.3350000000000009</v>
      </c>
      <c r="L50" s="38">
        <f t="shared" si="4"/>
        <v>-2.3966666666666647</v>
      </c>
      <c r="M50" s="38">
        <f t="shared" si="5"/>
        <v>-2.0066666666666642</v>
      </c>
      <c r="N50" s="39">
        <f t="shared" si="6"/>
        <v>-0.94166666666666643</v>
      </c>
      <c r="O50" s="43">
        <f t="shared" si="7"/>
        <v>2.2631517643770023</v>
      </c>
      <c r="P50" s="36">
        <f t="shared" si="8"/>
        <v>10.114361431375478</v>
      </c>
      <c r="Q50" s="36">
        <f t="shared" si="9"/>
        <v>2.5227548176625008</v>
      </c>
      <c r="R50" s="36">
        <f t="shared" si="10"/>
        <v>5.2658508777745299</v>
      </c>
      <c r="S50" s="36">
        <f t="shared" si="11"/>
        <v>4.0185266976082081</v>
      </c>
      <c r="T50" s="49">
        <f t="shared" si="12"/>
        <v>1.9207458901020082</v>
      </c>
      <c r="U50" s="46">
        <f t="shared" si="13"/>
        <v>1.1241923392499651</v>
      </c>
      <c r="V50" s="38">
        <f t="shared" si="14"/>
        <v>1.1241923392499651</v>
      </c>
      <c r="W50" s="39">
        <f t="shared" si="15"/>
        <v>0.67781083798502761</v>
      </c>
    </row>
    <row r="51" spans="1:23" ht="15">
      <c r="A51" s="3" t="s">
        <v>111</v>
      </c>
      <c r="B51" s="4" t="s">
        <v>124</v>
      </c>
      <c r="C51" s="14">
        <f>原始数据!D50</f>
        <v>26.06</v>
      </c>
      <c r="D51" s="14">
        <f>原始数据!E50</f>
        <v>29.06</v>
      </c>
      <c r="E51" s="14">
        <f>原始数据!F50</f>
        <v>25.98</v>
      </c>
      <c r="F51" s="14">
        <f>原始数据!G50</f>
        <v>27.39</v>
      </c>
      <c r="G51" s="14">
        <f>原始数据!H50</f>
        <v>26.82</v>
      </c>
      <c r="H51" s="15">
        <f>原始数据!I50</f>
        <v>26</v>
      </c>
      <c r="I51" s="46">
        <f t="shared" si="16"/>
        <v>-0.46833333333333727</v>
      </c>
      <c r="J51" s="38">
        <f t="shared" si="2"/>
        <v>0.12166666666666615</v>
      </c>
      <c r="K51" s="38">
        <f t="shared" si="3"/>
        <v>-0.48499999999999943</v>
      </c>
      <c r="L51" s="38">
        <f t="shared" si="4"/>
        <v>-8.6666666666662451E-2</v>
      </c>
      <c r="M51" s="38">
        <f t="shared" si="5"/>
        <v>-0.19666666666666544</v>
      </c>
      <c r="N51" s="39">
        <f t="shared" si="6"/>
        <v>-0.40166666666666728</v>
      </c>
      <c r="O51" s="43">
        <f t="shared" si="7"/>
        <v>1.383510250828599</v>
      </c>
      <c r="P51" s="36">
        <f t="shared" si="8"/>
        <v>0.9191252219665309</v>
      </c>
      <c r="Q51" s="36">
        <f t="shared" si="9"/>
        <v>1.3995858655951954</v>
      </c>
      <c r="R51" s="36">
        <f t="shared" si="10"/>
        <v>1.0619138039623544</v>
      </c>
      <c r="S51" s="36">
        <f t="shared" si="11"/>
        <v>1.1460473619700022</v>
      </c>
      <c r="T51" s="49">
        <f t="shared" si="12"/>
        <v>1.321033146927679</v>
      </c>
      <c r="U51" s="46">
        <f t="shared" si="13"/>
        <v>1.0344679075049088</v>
      </c>
      <c r="V51" s="38">
        <f t="shared" si="14"/>
        <v>1.0344679075049088</v>
      </c>
      <c r="W51" s="39">
        <f t="shared" si="15"/>
        <v>0.75806238813906202</v>
      </c>
    </row>
    <row r="52" spans="1:23" ht="15">
      <c r="A52" s="3" t="s">
        <v>231</v>
      </c>
      <c r="B52" s="4" t="s">
        <v>126</v>
      </c>
      <c r="C52" s="14">
        <f>原始数据!D51</f>
        <v>26.97</v>
      </c>
      <c r="D52" s="14">
        <f>原始数据!E51</f>
        <v>29.89</v>
      </c>
      <c r="E52" s="14">
        <f>原始数据!F51</f>
        <v>26.9</v>
      </c>
      <c r="F52" s="14">
        <f>原始数据!G51</f>
        <v>27.86</v>
      </c>
      <c r="G52" s="14">
        <f>原始数据!H51</f>
        <v>27.67</v>
      </c>
      <c r="H52" s="15">
        <f>原始数据!I51</f>
        <v>27.23</v>
      </c>
      <c r="I52" s="46">
        <f t="shared" si="16"/>
        <v>0.44166666666666288</v>
      </c>
      <c r="J52" s="38">
        <f t="shared" si="2"/>
        <v>0.95166666666666799</v>
      </c>
      <c r="K52" s="38">
        <f t="shared" si="3"/>
        <v>0.43499999999999872</v>
      </c>
      <c r="L52" s="38">
        <f t="shared" si="4"/>
        <v>0.38333333333333641</v>
      </c>
      <c r="M52" s="38">
        <f t="shared" si="5"/>
        <v>0.65333333333333599</v>
      </c>
      <c r="N52" s="39">
        <f t="shared" si="6"/>
        <v>0.82833333333333314</v>
      </c>
      <c r="O52" s="43">
        <f t="shared" si="7"/>
        <v>0.73628352905026473</v>
      </c>
      <c r="P52" s="36">
        <f t="shared" si="8"/>
        <v>0.51703481473246482</v>
      </c>
      <c r="Q52" s="36">
        <f t="shared" si="9"/>
        <v>0.73969375462441933</v>
      </c>
      <c r="R52" s="36">
        <f t="shared" si="10"/>
        <v>0.76666417233479867</v>
      </c>
      <c r="S52" s="36">
        <f t="shared" si="11"/>
        <v>0.63580958319290026</v>
      </c>
      <c r="T52" s="49">
        <f t="shared" si="12"/>
        <v>0.56317947712628236</v>
      </c>
      <c r="U52" s="46">
        <f t="shared" si="13"/>
        <v>1.0085077861153611</v>
      </c>
      <c r="V52" s="38">
        <f t="shared" si="14"/>
        <v>1.0085077861153611</v>
      </c>
      <c r="W52" s="39">
        <f t="shared" si="15"/>
        <v>0.92792235521157385</v>
      </c>
    </row>
    <row r="53" spans="1:23" ht="15">
      <c r="A53" s="3" t="s">
        <v>232</v>
      </c>
      <c r="B53" s="4" t="s">
        <v>128</v>
      </c>
      <c r="C53" s="14">
        <f>原始数据!D52</f>
        <v>28.22</v>
      </c>
      <c r="D53" s="14">
        <f>原始数据!E52</f>
        <v>30.21</v>
      </c>
      <c r="E53" s="14">
        <f>原始数据!F52</f>
        <v>28.58</v>
      </c>
      <c r="F53" s="14">
        <f>原始数据!G52</f>
        <v>28.58</v>
      </c>
      <c r="G53" s="14">
        <f>原始数据!H52</f>
        <v>28.45</v>
      </c>
      <c r="H53" s="15">
        <f>原始数据!I52</f>
        <v>27.98</v>
      </c>
      <c r="I53" s="46">
        <f t="shared" si="16"/>
        <v>1.6916666666666629</v>
      </c>
      <c r="J53" s="38">
        <f t="shared" si="2"/>
        <v>1.2716666666666683</v>
      </c>
      <c r="K53" s="38">
        <f t="shared" si="3"/>
        <v>2.1149999999999984</v>
      </c>
      <c r="L53" s="38">
        <f t="shared" si="4"/>
        <v>1.1033333333333353</v>
      </c>
      <c r="M53" s="38">
        <f t="shared" si="5"/>
        <v>1.4333333333333336</v>
      </c>
      <c r="N53" s="39">
        <f t="shared" si="6"/>
        <v>1.5783333333333331</v>
      </c>
      <c r="O53" s="43">
        <f t="shared" si="7"/>
        <v>0.3095690900943609</v>
      </c>
      <c r="P53" s="36">
        <f t="shared" si="8"/>
        <v>0.41418101574730831</v>
      </c>
      <c r="Q53" s="36">
        <f t="shared" si="9"/>
        <v>0.23084557768234898</v>
      </c>
      <c r="R53" s="36">
        <f t="shared" si="10"/>
        <v>0.46543985804893795</v>
      </c>
      <c r="S53" s="36">
        <f t="shared" si="11"/>
        <v>0.37027438807164098</v>
      </c>
      <c r="T53" s="49">
        <f t="shared" si="12"/>
        <v>0.33486852061104355</v>
      </c>
      <c r="U53" s="46">
        <f t="shared" si="13"/>
        <v>0.80045316029882141</v>
      </c>
      <c r="V53" s="38">
        <f t="shared" si="14"/>
        <v>-1.249292337888559</v>
      </c>
      <c r="W53" s="39">
        <f t="shared" si="15"/>
        <v>0.3358404077653675</v>
      </c>
    </row>
    <row r="54" spans="1:23" ht="15">
      <c r="A54" s="3" t="s">
        <v>233</v>
      </c>
      <c r="B54" s="4" t="s">
        <v>130</v>
      </c>
      <c r="C54" s="14">
        <f>原始数据!D53</f>
        <v>27.13</v>
      </c>
      <c r="D54" s="14">
        <f>原始数据!E53</f>
        <v>30.01</v>
      </c>
      <c r="E54" s="14">
        <f>原始数据!F53</f>
        <v>27.09</v>
      </c>
      <c r="F54" s="14">
        <f>原始数据!G53</f>
        <v>28.24</v>
      </c>
      <c r="G54" s="14">
        <f>原始数据!H53</f>
        <v>28.07</v>
      </c>
      <c r="H54" s="15">
        <f>原始数据!I53</f>
        <v>27.33</v>
      </c>
      <c r="I54" s="46">
        <f t="shared" si="16"/>
        <v>0.60166666666666302</v>
      </c>
      <c r="J54" s="38">
        <f t="shared" si="2"/>
        <v>1.071666666666669</v>
      </c>
      <c r="K54" s="38">
        <f t="shared" si="3"/>
        <v>0.625</v>
      </c>
      <c r="L54" s="38">
        <f t="shared" si="4"/>
        <v>0.76333333333333542</v>
      </c>
      <c r="M54" s="38">
        <f t="shared" si="5"/>
        <v>1.0533333333333346</v>
      </c>
      <c r="N54" s="39">
        <f t="shared" si="6"/>
        <v>0.92833333333333101</v>
      </c>
      <c r="O54" s="43">
        <f t="shared" si="7"/>
        <v>0.65899221781131101</v>
      </c>
      <c r="P54" s="36">
        <f t="shared" si="8"/>
        <v>0.47576905145993392</v>
      </c>
      <c r="Q54" s="36">
        <f t="shared" si="9"/>
        <v>0.64841977732550482</v>
      </c>
      <c r="R54" s="36">
        <f t="shared" si="10"/>
        <v>0.58913356942203421</v>
      </c>
      <c r="S54" s="36">
        <f t="shared" si="11"/>
        <v>0.48185355919577555</v>
      </c>
      <c r="T54" s="49">
        <f t="shared" si="12"/>
        <v>0.52546503231527109</v>
      </c>
      <c r="U54" s="46">
        <f t="shared" si="13"/>
        <v>1.1087152511092084</v>
      </c>
      <c r="V54" s="38">
        <f t="shared" si="14"/>
        <v>1.1087152511092084</v>
      </c>
      <c r="W54" s="39">
        <f t="shared" si="15"/>
        <v>0.40588033499337767</v>
      </c>
    </row>
    <row r="55" spans="1:23" ht="15">
      <c r="A55" s="3" t="s">
        <v>119</v>
      </c>
      <c r="B55" s="4" t="s">
        <v>132</v>
      </c>
      <c r="C55" s="14">
        <f>原始数据!D54</f>
        <v>32.01</v>
      </c>
      <c r="D55" s="14">
        <f>原始数据!E54</f>
        <v>33.9</v>
      </c>
      <c r="E55" s="14">
        <f>原始数据!F54</f>
        <v>32.47</v>
      </c>
      <c r="F55" s="14">
        <f>原始数据!G54</f>
        <v>33.979999999999997</v>
      </c>
      <c r="G55" s="14">
        <f>原始数据!H54</f>
        <v>34.590000000000003</v>
      </c>
      <c r="H55" s="15">
        <f>原始数据!I54</f>
        <v>32.61</v>
      </c>
      <c r="I55" s="46">
        <f t="shared" si="16"/>
        <v>5.481666666666662</v>
      </c>
      <c r="J55" s="38">
        <f t="shared" si="2"/>
        <v>4.961666666666666</v>
      </c>
      <c r="K55" s="38">
        <f t="shared" si="3"/>
        <v>6.004999999999999</v>
      </c>
      <c r="L55" s="38">
        <f t="shared" si="4"/>
        <v>6.5033333333333339</v>
      </c>
      <c r="M55" s="38">
        <f t="shared" si="5"/>
        <v>7.5733333333333377</v>
      </c>
      <c r="N55" s="39">
        <f t="shared" si="6"/>
        <v>6.2083333333333321</v>
      </c>
      <c r="O55" s="43">
        <f t="shared" si="7"/>
        <v>2.2379681788403678E-2</v>
      </c>
      <c r="P55" s="36">
        <f t="shared" si="8"/>
        <v>3.2091462149405607E-2</v>
      </c>
      <c r="Q55" s="36">
        <f t="shared" si="9"/>
        <v>1.5570941606685445E-2</v>
      </c>
      <c r="R55" s="36">
        <f t="shared" si="10"/>
        <v>1.102304536810975E-2</v>
      </c>
      <c r="S55" s="36">
        <f t="shared" si="11"/>
        <v>5.2504859359117691E-3</v>
      </c>
      <c r="T55" s="49">
        <f t="shared" si="12"/>
        <v>1.3524008765720996E-2</v>
      </c>
      <c r="U55" s="46">
        <f t="shared" si="13"/>
        <v>2.4265202315610552</v>
      </c>
      <c r="V55" s="38">
        <f t="shared" si="14"/>
        <v>2.4265202315610552</v>
      </c>
      <c r="W55" s="39">
        <f t="shared" si="15"/>
        <v>6.7343794378939198E-2</v>
      </c>
    </row>
    <row r="56" spans="1:23" ht="15">
      <c r="A56" s="3" t="s">
        <v>121</v>
      </c>
      <c r="B56" s="4" t="s">
        <v>134</v>
      </c>
      <c r="C56" s="14">
        <f>原始数据!D55</f>
        <v>26.88</v>
      </c>
      <c r="D56" s="14">
        <f>原始数据!E55</f>
        <v>30.08</v>
      </c>
      <c r="E56" s="14">
        <f>原始数据!F55</f>
        <v>26.94</v>
      </c>
      <c r="F56" s="14">
        <f>原始数据!G55</f>
        <v>27.67</v>
      </c>
      <c r="G56" s="14">
        <f>原始数据!H55</f>
        <v>27.48</v>
      </c>
      <c r="H56" s="15">
        <f>原始数据!I55</f>
        <v>27.09</v>
      </c>
      <c r="I56" s="46">
        <f t="shared" si="16"/>
        <v>0.35166666666666302</v>
      </c>
      <c r="J56" s="38">
        <f t="shared" si="2"/>
        <v>1.1416666666666657</v>
      </c>
      <c r="K56" s="38">
        <f t="shared" si="3"/>
        <v>0.47500000000000142</v>
      </c>
      <c r="L56" s="38">
        <f t="shared" si="4"/>
        <v>0.19333333333333869</v>
      </c>
      <c r="M56" s="38">
        <f t="shared" si="5"/>
        <v>0.46333333333333471</v>
      </c>
      <c r="N56" s="39">
        <f t="shared" si="6"/>
        <v>0.68833333333333258</v>
      </c>
      <c r="O56" s="43">
        <f t="shared" si="7"/>
        <v>0.78367823415263393</v>
      </c>
      <c r="P56" s="36">
        <f t="shared" si="8"/>
        <v>0.45323567671405551</v>
      </c>
      <c r="Q56" s="36">
        <f t="shared" si="9"/>
        <v>0.71946679000540936</v>
      </c>
      <c r="R56" s="36">
        <f t="shared" si="10"/>
        <v>0.87458267005583312</v>
      </c>
      <c r="S56" s="36">
        <f t="shared" si="11"/>
        <v>0.72530850270788716</v>
      </c>
      <c r="T56" s="49">
        <f t="shared" si="12"/>
        <v>0.6205703470021654</v>
      </c>
      <c r="U56" s="46">
        <f t="shared" si="13"/>
        <v>0.86586992753700787</v>
      </c>
      <c r="V56" s="38">
        <f t="shared" si="14"/>
        <v>-1.1549078772657333</v>
      </c>
      <c r="W56" s="39">
        <f t="shared" si="15"/>
        <v>0.52063933481175118</v>
      </c>
    </row>
    <row r="57" spans="1:23" ht="15">
      <c r="A57" s="3" t="s">
        <v>123</v>
      </c>
      <c r="B57" s="4" t="s">
        <v>136</v>
      </c>
      <c r="C57" s="14">
        <f>原始数据!D56</f>
        <v>25.62</v>
      </c>
      <c r="D57" s="14">
        <f>原始数据!E56</f>
        <v>29.62</v>
      </c>
      <c r="E57" s="14">
        <f>原始数据!F56</f>
        <v>25.75</v>
      </c>
      <c r="F57" s="14">
        <f>原始数据!G56</f>
        <v>26.89</v>
      </c>
      <c r="G57" s="14">
        <f>原始数据!H56</f>
        <v>26.73</v>
      </c>
      <c r="H57" s="15">
        <f>原始数据!I56</f>
        <v>25.79</v>
      </c>
      <c r="I57" s="46">
        <f t="shared" si="16"/>
        <v>-0.90833333333333499</v>
      </c>
      <c r="J57" s="38">
        <f t="shared" si="2"/>
        <v>0.68166666666666842</v>
      </c>
      <c r="K57" s="38">
        <f t="shared" si="3"/>
        <v>-0.71499999999999986</v>
      </c>
      <c r="L57" s="38">
        <f t="shared" si="4"/>
        <v>-0.58666666666666245</v>
      </c>
      <c r="M57" s="38">
        <f t="shared" si="5"/>
        <v>-0.28666666666666529</v>
      </c>
      <c r="N57" s="39">
        <f t="shared" si="6"/>
        <v>-0.61166666666666814</v>
      </c>
      <c r="O57" s="43">
        <f t="shared" si="7"/>
        <v>1.8768759933422883</v>
      </c>
      <c r="P57" s="36">
        <f t="shared" si="8"/>
        <v>0.6234446267930478</v>
      </c>
      <c r="Q57" s="36">
        <f t="shared" si="9"/>
        <v>1.6414832176209966</v>
      </c>
      <c r="R57" s="36">
        <f t="shared" si="10"/>
        <v>1.5017729036347658</v>
      </c>
      <c r="S57" s="36">
        <f t="shared" si="11"/>
        <v>1.2198186397602029</v>
      </c>
      <c r="T57" s="49">
        <f t="shared" si="12"/>
        <v>1.5280234315984649</v>
      </c>
      <c r="U57" s="46">
        <f t="shared" si="13"/>
        <v>0.88202343235287173</v>
      </c>
      <c r="V57" s="38">
        <f t="shared" si="14"/>
        <v>-1.1337567272248266</v>
      </c>
      <c r="W57" s="39">
        <f t="shared" si="15"/>
        <v>0.93223781017149576</v>
      </c>
    </row>
    <row r="58" spans="1:23" ht="15">
      <c r="A58" s="3" t="s">
        <v>125</v>
      </c>
      <c r="B58" s="4" t="s">
        <v>138</v>
      </c>
      <c r="C58" s="14">
        <f>原始数据!D57</f>
        <v>27.83</v>
      </c>
      <c r="D58" s="14">
        <f>原始数据!E57</f>
        <v>31.66</v>
      </c>
      <c r="E58" s="14">
        <f>原始数据!F57</f>
        <v>28</v>
      </c>
      <c r="F58" s="14">
        <f>原始数据!G57</f>
        <v>27.8</v>
      </c>
      <c r="G58" s="14">
        <f>原始数据!H57</f>
        <v>28.69</v>
      </c>
      <c r="H58" s="15">
        <f>原始数据!I57</f>
        <v>27.9</v>
      </c>
      <c r="I58" s="46">
        <f t="shared" si="16"/>
        <v>1.3016666666666623</v>
      </c>
      <c r="J58" s="38">
        <f t="shared" si="2"/>
        <v>2.7216666666666676</v>
      </c>
      <c r="K58" s="38">
        <f t="shared" si="3"/>
        <v>1.5350000000000001</v>
      </c>
      <c r="L58" s="38">
        <f t="shared" si="4"/>
        <v>0.32333333333333769</v>
      </c>
      <c r="M58" s="38">
        <f t="shared" si="5"/>
        <v>1.6733333333333356</v>
      </c>
      <c r="N58" s="39">
        <f t="shared" si="6"/>
        <v>1.4983333333333313</v>
      </c>
      <c r="O58" s="43">
        <f t="shared" si="7"/>
        <v>0.40565729369808612</v>
      </c>
      <c r="P58" s="36">
        <f t="shared" si="8"/>
        <v>0.15159912517196605</v>
      </c>
      <c r="Q58" s="36">
        <f t="shared" si="9"/>
        <v>0.34507933834915727</v>
      </c>
      <c r="R58" s="36">
        <f t="shared" si="10"/>
        <v>0.79922114972262381</v>
      </c>
      <c r="S58" s="36">
        <f t="shared" si="11"/>
        <v>0.31352810238756479</v>
      </c>
      <c r="T58" s="49">
        <f t="shared" si="12"/>
        <v>0.35396206750197395</v>
      </c>
      <c r="U58" s="46">
        <f t="shared" si="13"/>
        <v>0.62080936334538805</v>
      </c>
      <c r="V58" s="38">
        <f t="shared" si="14"/>
        <v>-1.6108004470345734</v>
      </c>
      <c r="W58" s="39">
        <f t="shared" si="15"/>
        <v>0.33905913179820502</v>
      </c>
    </row>
    <row r="59" spans="1:23" ht="15">
      <c r="A59" s="3" t="s">
        <v>127</v>
      </c>
      <c r="B59" s="4" t="s">
        <v>140</v>
      </c>
      <c r="C59" s="14">
        <f>原始数据!D58</f>
        <v>32.619999999999997</v>
      </c>
      <c r="D59" s="14">
        <f>原始数据!E58</f>
        <v>34.729999999999997</v>
      </c>
      <c r="E59" s="14">
        <f>原始数据!F58</f>
        <v>33.71</v>
      </c>
      <c r="F59" s="14">
        <f>原始数据!G58</f>
        <v>34.479999999999997</v>
      </c>
      <c r="G59" s="14">
        <f>原始数据!H58</f>
        <v>33.49</v>
      </c>
      <c r="H59" s="15">
        <f>原始数据!I58</f>
        <v>33.67</v>
      </c>
      <c r="I59" s="46">
        <f t="shared" si="16"/>
        <v>6.0916666666666615</v>
      </c>
      <c r="J59" s="38">
        <f t="shared" si="2"/>
        <v>5.7916666666666643</v>
      </c>
      <c r="K59" s="38">
        <f t="shared" si="3"/>
        <v>7.245000000000001</v>
      </c>
      <c r="L59" s="38">
        <f t="shared" si="4"/>
        <v>7.0033333333333339</v>
      </c>
      <c r="M59" s="38">
        <f t="shared" si="5"/>
        <v>6.4733333333333363</v>
      </c>
      <c r="N59" s="39">
        <f t="shared" si="6"/>
        <v>7.2683333333333344</v>
      </c>
      <c r="O59" s="43">
        <f t="shared" si="7"/>
        <v>1.4663093697986662E-2</v>
      </c>
      <c r="P59" s="36">
        <f t="shared" si="8"/>
        <v>1.8052385888629296E-2</v>
      </c>
      <c r="Q59" s="36">
        <f t="shared" si="9"/>
        <v>6.5923109072657613E-3</v>
      </c>
      <c r="R59" s="36">
        <f t="shared" si="10"/>
        <v>7.7944701291173665E-3</v>
      </c>
      <c r="S59" s="36">
        <f t="shared" si="11"/>
        <v>1.1254662983060545E-2</v>
      </c>
      <c r="T59" s="49">
        <f t="shared" si="12"/>
        <v>6.4865481791982421E-3</v>
      </c>
      <c r="U59" s="46">
        <f t="shared" si="13"/>
        <v>1.4528531518106791</v>
      </c>
      <c r="V59" s="38">
        <f t="shared" si="14"/>
        <v>1.4528531518106791</v>
      </c>
      <c r="W59" s="39">
        <f t="shared" si="15"/>
        <v>0.28078888173344912</v>
      </c>
    </row>
    <row r="60" spans="1:23" ht="15">
      <c r="A60" s="3" t="s">
        <v>129</v>
      </c>
      <c r="B60" s="4" t="s">
        <v>142</v>
      </c>
      <c r="C60" s="14">
        <f>原始数据!D59</f>
        <v>25.43</v>
      </c>
      <c r="D60" s="14">
        <f>原始数据!E59</f>
        <v>27.33</v>
      </c>
      <c r="E60" s="14">
        <f>原始数据!F59</f>
        <v>25.08</v>
      </c>
      <c r="F60" s="14">
        <f>原始数据!G59</f>
        <v>25.56</v>
      </c>
      <c r="G60" s="14">
        <f>原始数据!H59</f>
        <v>25.51</v>
      </c>
      <c r="H60" s="15">
        <f>原始数据!I59</f>
        <v>25.59</v>
      </c>
      <c r="I60" s="46">
        <f t="shared" si="16"/>
        <v>-1.0983333333333363</v>
      </c>
      <c r="J60" s="38">
        <f t="shared" si="2"/>
        <v>-1.6083333333333343</v>
      </c>
      <c r="K60" s="38">
        <f t="shared" si="3"/>
        <v>-1.3850000000000016</v>
      </c>
      <c r="L60" s="38">
        <f t="shared" si="4"/>
        <v>-1.9166666666666643</v>
      </c>
      <c r="M60" s="38">
        <f t="shared" si="5"/>
        <v>-1.5066666666666642</v>
      </c>
      <c r="N60" s="39">
        <f t="shared" si="6"/>
        <v>-0.81166666666666742</v>
      </c>
      <c r="O60" s="43">
        <f t="shared" si="7"/>
        <v>2.1410720323893893</v>
      </c>
      <c r="P60" s="36">
        <f t="shared" si="8"/>
        <v>3.0489940465115253</v>
      </c>
      <c r="Q60" s="36">
        <f t="shared" si="9"/>
        <v>2.6117195741778381</v>
      </c>
      <c r="R60" s="36">
        <f t="shared" si="10"/>
        <v>3.7754972507267675</v>
      </c>
      <c r="S60" s="36">
        <f t="shared" si="11"/>
        <v>2.8415274782579463</v>
      </c>
      <c r="T60" s="49">
        <f t="shared" si="12"/>
        <v>1.7552380022740801</v>
      </c>
      <c r="U60" s="46">
        <f t="shared" si="13"/>
        <v>0.96742533328062408</v>
      </c>
      <c r="V60" s="38">
        <f t="shared" si="14"/>
        <v>-1.0336715047650369</v>
      </c>
      <c r="W60" s="39">
        <f t="shared" si="15"/>
        <v>0.78113471184283467</v>
      </c>
    </row>
    <row r="61" spans="1:23" ht="15">
      <c r="A61" s="3" t="s">
        <v>131</v>
      </c>
      <c r="B61" s="4" t="s">
        <v>144</v>
      </c>
      <c r="C61" s="14">
        <f>原始数据!D60</f>
        <v>29.03</v>
      </c>
      <c r="D61" s="14">
        <f>原始数据!E60</f>
        <v>31.11</v>
      </c>
      <c r="E61" s="14">
        <f>原始数据!F60</f>
        <v>29.09</v>
      </c>
      <c r="F61" s="14">
        <f>原始数据!G60</f>
        <v>29.21</v>
      </c>
      <c r="G61" s="14">
        <f>原始数据!H60</f>
        <v>28.99</v>
      </c>
      <c r="H61" s="15">
        <f>原始数据!I60</f>
        <v>29.17</v>
      </c>
      <c r="I61" s="46">
        <f t="shared" si="16"/>
        <v>2.5016666666666652</v>
      </c>
      <c r="J61" s="38">
        <f t="shared" si="2"/>
        <v>2.1716666666666669</v>
      </c>
      <c r="K61" s="38">
        <f t="shared" si="3"/>
        <v>2.625</v>
      </c>
      <c r="L61" s="38">
        <f t="shared" si="4"/>
        <v>1.7333333333333378</v>
      </c>
      <c r="M61" s="38">
        <f t="shared" si="5"/>
        <v>1.9733333333333327</v>
      </c>
      <c r="N61" s="39">
        <f t="shared" si="6"/>
        <v>2.7683333333333344</v>
      </c>
      <c r="O61" s="43">
        <f t="shared" si="7"/>
        <v>0.17657259276702472</v>
      </c>
      <c r="P61" s="36">
        <f t="shared" si="8"/>
        <v>0.22195411068214602</v>
      </c>
      <c r="Q61" s="36">
        <f t="shared" si="9"/>
        <v>0.16210494433137621</v>
      </c>
      <c r="R61" s="36">
        <f t="shared" si="10"/>
        <v>0.30075625902052822</v>
      </c>
      <c r="S61" s="36">
        <f t="shared" si="11"/>
        <v>0.25466395248932322</v>
      </c>
      <c r="T61" s="49">
        <f t="shared" si="12"/>
        <v>0.14677383052813858</v>
      </c>
      <c r="U61" s="46">
        <f t="shared" si="13"/>
        <v>0.82676863038723214</v>
      </c>
      <c r="V61" s="38">
        <f t="shared" si="14"/>
        <v>-1.209528232259649</v>
      </c>
      <c r="W61" s="39">
        <f t="shared" si="15"/>
        <v>0.39061260032432271</v>
      </c>
    </row>
    <row r="62" spans="1:23" ht="15">
      <c r="A62" s="3" t="s">
        <v>133</v>
      </c>
      <c r="B62" s="4" t="s">
        <v>146</v>
      </c>
      <c r="C62" s="14">
        <f>原始数据!D61</f>
        <v>30.23</v>
      </c>
      <c r="D62" s="14">
        <f>原始数据!E61</f>
        <v>32.5</v>
      </c>
      <c r="E62" s="14">
        <f>原始数据!F61</f>
        <v>30.71</v>
      </c>
      <c r="F62" s="14">
        <f>原始数据!G61</f>
        <v>30.74</v>
      </c>
      <c r="G62" s="14">
        <f>原始数据!H61</f>
        <v>30.79</v>
      </c>
      <c r="H62" s="15">
        <f>原始数据!I61</f>
        <v>30.33</v>
      </c>
      <c r="I62" s="46">
        <f t="shared" si="16"/>
        <v>3.7016666666666644</v>
      </c>
      <c r="J62" s="38">
        <f t="shared" si="2"/>
        <v>3.5616666666666674</v>
      </c>
      <c r="K62" s="38">
        <f t="shared" si="3"/>
        <v>4.245000000000001</v>
      </c>
      <c r="L62" s="38">
        <f t="shared" si="4"/>
        <v>3.2633333333333354</v>
      </c>
      <c r="M62" s="38">
        <f t="shared" si="5"/>
        <v>3.7733333333333334</v>
      </c>
      <c r="N62" s="39">
        <f t="shared" si="6"/>
        <v>3.928333333333331</v>
      </c>
      <c r="O62" s="43">
        <f t="shared" si="7"/>
        <v>7.6857685047995283E-2</v>
      </c>
      <c r="P62" s="36">
        <f t="shared" si="8"/>
        <v>8.4689876348819124E-2</v>
      </c>
      <c r="Q62" s="36">
        <f t="shared" si="9"/>
        <v>5.2738487258126084E-2</v>
      </c>
      <c r="R62" s="36">
        <f t="shared" si="10"/>
        <v>0.10414508549073903</v>
      </c>
      <c r="S62" s="36">
        <f t="shared" si="11"/>
        <v>7.3133015825382147E-2</v>
      </c>
      <c r="T62" s="49">
        <f t="shared" si="12"/>
        <v>6.5683129039408886E-2</v>
      </c>
      <c r="U62" s="46">
        <f t="shared" si="13"/>
        <v>0.88202343235287095</v>
      </c>
      <c r="V62" s="38">
        <f t="shared" si="14"/>
        <v>-1.1337567272248275</v>
      </c>
      <c r="W62" s="39">
        <f t="shared" si="15"/>
        <v>0.56365812828732464</v>
      </c>
    </row>
    <row r="63" spans="1:23" ht="15">
      <c r="A63" s="3" t="s">
        <v>135</v>
      </c>
      <c r="B63" s="4" t="s">
        <v>148</v>
      </c>
      <c r="C63" s="14">
        <f>原始数据!D62</f>
        <v>28.64</v>
      </c>
      <c r="D63" s="14">
        <f>原始数据!E62</f>
        <v>31.72</v>
      </c>
      <c r="E63" s="14">
        <f>原始数据!F62</f>
        <v>28.74</v>
      </c>
      <c r="F63" s="14">
        <f>原始数据!G62</f>
        <v>29.42</v>
      </c>
      <c r="G63" s="14">
        <f>原始数据!H62</f>
        <v>29.56</v>
      </c>
      <c r="H63" s="15">
        <f>原始数据!I62</f>
        <v>28.61</v>
      </c>
      <c r="I63" s="46">
        <f t="shared" si="16"/>
        <v>2.1116666666666646</v>
      </c>
      <c r="J63" s="38">
        <f t="shared" si="2"/>
        <v>2.7816666666666663</v>
      </c>
      <c r="K63" s="38">
        <f t="shared" si="3"/>
        <v>2.2749999999999986</v>
      </c>
      <c r="L63" s="38">
        <f t="shared" si="4"/>
        <v>1.9433333333333387</v>
      </c>
      <c r="M63" s="38">
        <f t="shared" si="5"/>
        <v>2.543333333333333</v>
      </c>
      <c r="N63" s="39">
        <f t="shared" si="6"/>
        <v>2.2083333333333321</v>
      </c>
      <c r="O63" s="43">
        <f t="shared" si="7"/>
        <v>0.23137956086407818</v>
      </c>
      <c r="P63" s="36">
        <f t="shared" si="8"/>
        <v>0.14542360129856671</v>
      </c>
      <c r="Q63" s="36">
        <f t="shared" si="9"/>
        <v>0.20661257953855314</v>
      </c>
      <c r="R63" s="36">
        <f t="shared" si="10"/>
        <v>0.26001498347211849</v>
      </c>
      <c r="S63" s="36">
        <f t="shared" si="11"/>
        <v>0.17154591380547252</v>
      </c>
      <c r="T63" s="49">
        <f t="shared" si="12"/>
        <v>0.21638414025153593</v>
      </c>
      <c r="U63" s="46">
        <f t="shared" si="13"/>
        <v>0.89640476458813911</v>
      </c>
      <c r="V63" s="38">
        <f t="shared" si="14"/>
        <v>-1.1155674752124489</v>
      </c>
      <c r="W63" s="39">
        <f t="shared" si="15"/>
        <v>0.58358444905448925</v>
      </c>
    </row>
    <row r="64" spans="1:23" ht="15">
      <c r="A64" s="3" t="s">
        <v>137</v>
      </c>
      <c r="B64" s="4" t="s">
        <v>150</v>
      </c>
      <c r="C64" s="14">
        <f>原始数据!D63</f>
        <v>27.7</v>
      </c>
      <c r="D64" s="14">
        <f>原始数据!E63</f>
        <v>30.84</v>
      </c>
      <c r="E64" s="14">
        <f>原始数据!F63</f>
        <v>28.17</v>
      </c>
      <c r="F64" s="14">
        <f>原始数据!G63</f>
        <v>29.03</v>
      </c>
      <c r="G64" s="14">
        <f>原始数据!H63</f>
        <v>28.77</v>
      </c>
      <c r="H64" s="15">
        <f>原始数据!I63</f>
        <v>28.23</v>
      </c>
      <c r="I64" s="46">
        <f t="shared" si="16"/>
        <v>1.1716666666666633</v>
      </c>
      <c r="J64" s="38">
        <f t="shared" si="2"/>
        <v>1.9016666666666673</v>
      </c>
      <c r="K64" s="38">
        <f t="shared" si="3"/>
        <v>1.7050000000000018</v>
      </c>
      <c r="L64" s="38">
        <f t="shared" si="4"/>
        <v>1.5533333333333381</v>
      </c>
      <c r="M64" s="38">
        <f t="shared" si="5"/>
        <v>1.7533333333333339</v>
      </c>
      <c r="N64" s="39">
        <f t="shared" si="6"/>
        <v>1.8283333333333331</v>
      </c>
      <c r="O64" s="43">
        <f t="shared" si="7"/>
        <v>0.4439082213642932</v>
      </c>
      <c r="P64" s="36">
        <f t="shared" si="8"/>
        <v>0.2676340040486731</v>
      </c>
      <c r="Q64" s="36">
        <f t="shared" si="9"/>
        <v>0.30672124431345066</v>
      </c>
      <c r="R64" s="36">
        <f t="shared" si="10"/>
        <v>0.34072191924620554</v>
      </c>
      <c r="S64" s="36">
        <f t="shared" si="11"/>
        <v>0.29661565872712159</v>
      </c>
      <c r="T64" s="49">
        <f t="shared" si="12"/>
        <v>0.28158973856314118</v>
      </c>
      <c r="U64" s="46">
        <f t="shared" si="13"/>
        <v>1.0858982211805464</v>
      </c>
      <c r="V64" s="38">
        <f t="shared" si="14"/>
        <v>1.0858982211805464</v>
      </c>
      <c r="W64" s="39">
        <f t="shared" si="15"/>
        <v>0.58815065637205355</v>
      </c>
    </row>
    <row r="65" spans="1:23" ht="15">
      <c r="A65" s="3" t="s">
        <v>139</v>
      </c>
      <c r="B65" s="4" t="s">
        <v>152</v>
      </c>
      <c r="C65" s="14">
        <f>原始数据!D64</f>
        <v>30.01</v>
      </c>
      <c r="D65" s="14">
        <f>原始数据!E64</f>
        <v>32.04</v>
      </c>
      <c r="E65" s="14">
        <f>原始数据!F64</f>
        <v>30.05</v>
      </c>
      <c r="F65" s="14">
        <f>原始数据!G64</f>
        <v>30.45</v>
      </c>
      <c r="G65" s="14">
        <f>原始数据!H64</f>
        <v>29.99</v>
      </c>
      <c r="H65" s="15">
        <f>原始数据!I64</f>
        <v>29.92</v>
      </c>
      <c r="I65" s="46">
        <f t="shared" si="16"/>
        <v>3.4816666666666656</v>
      </c>
      <c r="J65" s="38">
        <f t="shared" si="2"/>
        <v>3.1016666666666666</v>
      </c>
      <c r="K65" s="38">
        <f t="shared" si="3"/>
        <v>3.5850000000000009</v>
      </c>
      <c r="L65" s="38">
        <f t="shared" si="4"/>
        <v>2.9733333333333363</v>
      </c>
      <c r="M65" s="38">
        <f t="shared" si="5"/>
        <v>2.9733333333333327</v>
      </c>
      <c r="N65" s="39">
        <f t="shared" si="6"/>
        <v>3.5183333333333344</v>
      </c>
      <c r="O65" s="43">
        <f t="shared" si="7"/>
        <v>8.9518727153614489E-2</v>
      </c>
      <c r="P65" s="36">
        <f t="shared" si="8"/>
        <v>0.11649446649088482</v>
      </c>
      <c r="Q65" s="36">
        <f t="shared" si="9"/>
        <v>8.3331167318199895E-2</v>
      </c>
      <c r="R65" s="36">
        <f t="shared" si="10"/>
        <v>0.1273319762446613</v>
      </c>
      <c r="S65" s="36">
        <f t="shared" si="11"/>
        <v>0.12733197624466158</v>
      </c>
      <c r="T65" s="49">
        <f t="shared" si="12"/>
        <v>8.7272241780133014E-2</v>
      </c>
      <c r="U65" s="46">
        <f t="shared" si="13"/>
        <v>0.8500122603466117</v>
      </c>
      <c r="V65" s="38">
        <f t="shared" si="14"/>
        <v>-1.1764536191421844</v>
      </c>
      <c r="W65" s="39">
        <f t="shared" si="15"/>
        <v>0.35542369849369254</v>
      </c>
    </row>
    <row r="66" spans="1:23" ht="15">
      <c r="A66" s="3" t="s">
        <v>141</v>
      </c>
      <c r="B66" s="4" t="s">
        <v>154</v>
      </c>
      <c r="C66" s="14">
        <f>原始数据!D65</f>
        <v>26.26</v>
      </c>
      <c r="D66" s="14">
        <f>原始数据!E65</f>
        <v>28.35</v>
      </c>
      <c r="E66" s="14">
        <f>原始数据!F65</f>
        <v>26.19</v>
      </c>
      <c r="F66" s="14">
        <f>原始数据!G65</f>
        <v>26.77</v>
      </c>
      <c r="G66" s="14">
        <f>原始数据!H65</f>
        <v>26.61</v>
      </c>
      <c r="H66" s="15">
        <f>原始数据!I65</f>
        <v>26.31</v>
      </c>
      <c r="I66" s="46">
        <f t="shared" si="16"/>
        <v>-0.26833333333333442</v>
      </c>
      <c r="J66" s="38">
        <f t="shared" si="2"/>
        <v>-0.58833333333333115</v>
      </c>
      <c r="K66" s="38">
        <f t="shared" si="3"/>
        <v>-0.27499999999999858</v>
      </c>
      <c r="L66" s="38">
        <f t="shared" si="4"/>
        <v>-0.70666666666666345</v>
      </c>
      <c r="M66" s="38">
        <f t="shared" si="5"/>
        <v>-0.40666666666666629</v>
      </c>
      <c r="N66" s="39">
        <f t="shared" si="6"/>
        <v>-9.1666666666668561E-2</v>
      </c>
      <c r="O66" s="43">
        <f t="shared" si="7"/>
        <v>1.2044156281847964</v>
      </c>
      <c r="P66" s="36">
        <f t="shared" si="8"/>
        <v>1.5035088222376034</v>
      </c>
      <c r="Q66" s="36">
        <f t="shared" si="9"/>
        <v>1.2099940892192913</v>
      </c>
      <c r="R66" s="36">
        <f t="shared" si="10"/>
        <v>1.6320289699768875</v>
      </c>
      <c r="S66" s="36">
        <f t="shared" si="11"/>
        <v>1.3256194417865281</v>
      </c>
      <c r="T66" s="49">
        <f t="shared" si="12"/>
        <v>1.0656005016284857</v>
      </c>
      <c r="U66" s="46">
        <f t="shared" si="13"/>
        <v>0.98319913771754985</v>
      </c>
      <c r="V66" s="38">
        <f t="shared" si="14"/>
        <v>-1.0170879546553027</v>
      </c>
      <c r="W66" s="39">
        <f t="shared" si="15"/>
        <v>0.86323037659907809</v>
      </c>
    </row>
    <row r="67" spans="1:23" ht="15">
      <c r="A67" s="3" t="s">
        <v>143</v>
      </c>
      <c r="B67" s="4" t="s">
        <v>156</v>
      </c>
      <c r="C67" s="14">
        <f>原始数据!D66</f>
        <v>29.83</v>
      </c>
      <c r="D67" s="14">
        <f>原始数据!E66</f>
        <v>33.01</v>
      </c>
      <c r="E67" s="14">
        <f>原始数据!F66</f>
        <v>29.99</v>
      </c>
      <c r="F67" s="14">
        <f>原始数据!G66</f>
        <v>30.3</v>
      </c>
      <c r="G67" s="14">
        <f>原始数据!H66</f>
        <v>30.26</v>
      </c>
      <c r="H67" s="15">
        <f>原始数据!I66</f>
        <v>30.23</v>
      </c>
      <c r="I67" s="46">
        <f t="shared" si="16"/>
        <v>3.3016666666666623</v>
      </c>
      <c r="J67" s="38">
        <f t="shared" si="2"/>
        <v>4.0716666666666654</v>
      </c>
      <c r="K67" s="38">
        <f t="shared" si="3"/>
        <v>3.5249999999999986</v>
      </c>
      <c r="L67" s="38">
        <f t="shared" si="4"/>
        <v>2.8233333333333377</v>
      </c>
      <c r="M67" s="38">
        <f t="shared" si="5"/>
        <v>3.2433333333333358</v>
      </c>
      <c r="N67" s="39">
        <f t="shared" si="6"/>
        <v>3.8283333333333331</v>
      </c>
      <c r="O67" s="43">
        <f t="shared" si="7"/>
        <v>0.1014143234245215</v>
      </c>
      <c r="P67" s="36">
        <f t="shared" si="8"/>
        <v>5.9471131432491893E-2</v>
      </c>
      <c r="Q67" s="36">
        <f t="shared" si="9"/>
        <v>8.6869888740146173E-2</v>
      </c>
      <c r="R67" s="36">
        <f t="shared" si="10"/>
        <v>0.14128367365914407</v>
      </c>
      <c r="S67" s="36">
        <f t="shared" si="11"/>
        <v>0.10559889670687782</v>
      </c>
      <c r="T67" s="49">
        <f t="shared" si="12"/>
        <v>7.0397434640785295E-2</v>
      </c>
      <c r="U67" s="46">
        <f t="shared" si="13"/>
        <v>0.79308948211416463</v>
      </c>
      <c r="V67" s="38">
        <f t="shared" si="14"/>
        <v>-1.2608917689013694</v>
      </c>
      <c r="W67" s="39">
        <f t="shared" si="15"/>
        <v>0.38664629562435993</v>
      </c>
    </row>
    <row r="68" spans="1:23" ht="15">
      <c r="A68" s="3" t="s">
        <v>145</v>
      </c>
      <c r="B68" s="4" t="s">
        <v>158</v>
      </c>
      <c r="C68" s="14">
        <f>原始数据!D67</f>
        <v>32.270000000000003</v>
      </c>
      <c r="D68" s="14">
        <f>原始数据!E67</f>
        <v>34.61</v>
      </c>
      <c r="E68" s="14">
        <f>原始数据!F67</f>
        <v>32.42</v>
      </c>
      <c r="F68" s="14">
        <f>原始数据!G67</f>
        <v>33</v>
      </c>
      <c r="G68" s="14">
        <f>原始数据!H67</f>
        <v>32.53</v>
      </c>
      <c r="H68" s="15">
        <f>原始数据!I67</f>
        <v>32.21</v>
      </c>
      <c r="I68" s="46">
        <f t="shared" si="16"/>
        <v>5.7416666666666671</v>
      </c>
      <c r="J68" s="38">
        <f t="shared" si="2"/>
        <v>5.6716666666666669</v>
      </c>
      <c r="K68" s="38">
        <f t="shared" si="3"/>
        <v>5.9550000000000018</v>
      </c>
      <c r="L68" s="38">
        <f t="shared" si="4"/>
        <v>5.523333333333337</v>
      </c>
      <c r="M68" s="38">
        <f t="shared" si="5"/>
        <v>5.5133333333333354</v>
      </c>
      <c r="N68" s="39">
        <f t="shared" si="6"/>
        <v>5.8083333333333336</v>
      </c>
      <c r="O68" s="43">
        <f t="shared" si="7"/>
        <v>1.8689001902146934E-2</v>
      </c>
      <c r="P68" s="36">
        <f t="shared" si="8"/>
        <v>1.9618157096946875E-2</v>
      </c>
      <c r="Q68" s="36">
        <f t="shared" si="9"/>
        <v>1.612004967658371E-2</v>
      </c>
      <c r="R68" s="36">
        <f t="shared" si="10"/>
        <v>2.1742575690287699E-2</v>
      </c>
      <c r="S68" s="36">
        <f t="shared" si="11"/>
        <v>2.1893807263863519E-2</v>
      </c>
      <c r="T68" s="49">
        <f t="shared" si="12"/>
        <v>1.7845036551730805E-2</v>
      </c>
      <c r="U68" s="46">
        <f t="shared" si="13"/>
        <v>0.88610867770651192</v>
      </c>
      <c r="V68" s="38">
        <f t="shared" si="14"/>
        <v>-1.1285297448934475</v>
      </c>
      <c r="W68" s="39">
        <f t="shared" si="15"/>
        <v>0.23610946960948531</v>
      </c>
    </row>
    <row r="69" spans="1:23" ht="15">
      <c r="A69" s="3" t="s">
        <v>147</v>
      </c>
      <c r="B69" s="4" t="s">
        <v>160</v>
      </c>
      <c r="C69" s="14">
        <f>原始数据!D68</f>
        <v>30.96</v>
      </c>
      <c r="D69" s="14">
        <f>原始数据!E68</f>
        <v>34.67</v>
      </c>
      <c r="E69" s="14">
        <f>原始数据!F68</f>
        <v>31.25</v>
      </c>
      <c r="F69" s="14">
        <f>原始数据!G68</f>
        <v>31.57</v>
      </c>
      <c r="G69" s="14">
        <f>原始数据!H68</f>
        <v>32.74</v>
      </c>
      <c r="H69" s="15">
        <f>原始数据!I68</f>
        <v>31.44</v>
      </c>
      <c r="I69" s="46">
        <f t="shared" si="16"/>
        <v>4.4316666666666649</v>
      </c>
      <c r="J69" s="38">
        <f t="shared" ref="J69:J91" si="17">D69-D$100</f>
        <v>5.7316666666666691</v>
      </c>
      <c r="K69" s="38">
        <f t="shared" ref="K69:K91" si="18">E69-E$100</f>
        <v>4.7850000000000001</v>
      </c>
      <c r="L69" s="38">
        <f t="shared" ref="L69:L91" si="19">F69-F$100</f>
        <v>4.0933333333333373</v>
      </c>
      <c r="M69" s="38">
        <f t="shared" ref="M69:M91" si="20">G69-G$100</f>
        <v>5.7233333333333363</v>
      </c>
      <c r="N69" s="39">
        <f t="shared" ref="N69:N91" si="21">H69-H$100</f>
        <v>5.038333333333334</v>
      </c>
      <c r="O69" s="43">
        <f t="shared" ref="O69:O91" si="22">POWER(2,-I69)</f>
        <v>4.6337799124531898E-2</v>
      </c>
      <c r="P69" s="36">
        <f t="shared" ref="P69:P91" si="23">POWER(2,-J69)</f>
        <v>1.8818994190387399E-2</v>
      </c>
      <c r="Q69" s="36">
        <f t="shared" ref="Q69:Q91" si="24">POWER(2,-K69)</f>
        <v>3.6271997324491254E-2</v>
      </c>
      <c r="R69" s="36">
        <f t="shared" ref="R69:R91" si="25">POWER(2,-L69)</f>
        <v>5.8584656034998607E-2</v>
      </c>
      <c r="S69" s="36">
        <f t="shared" ref="S69:S91" si="26">POWER(2,-M69)</f>
        <v>1.8928011514688588E-2</v>
      </c>
      <c r="T69" s="49">
        <f t="shared" ref="T69:T91" si="27">POWER(2,-N69)</f>
        <v>3.0430601617760449E-2</v>
      </c>
      <c r="U69" s="46">
        <f t="shared" ref="U69:U91" si="28">2^-(AVERAGE(I69:K69)-AVERAGE(L69:N69))</f>
        <v>0.97866627418724506</v>
      </c>
      <c r="V69" s="38">
        <f t="shared" ref="V69:V91" si="29">IF(U69&gt;1,U69,-1/U69)</f>
        <v>-1.0217987748995152</v>
      </c>
      <c r="W69" s="39">
        <f t="shared" ref="W69:W91" si="30">TTEST(O69:Q69,R69:T69,2,2)</f>
        <v>0.88634814686486774</v>
      </c>
    </row>
    <row r="70" spans="1:23" ht="15">
      <c r="A70" s="3" t="s">
        <v>149</v>
      </c>
      <c r="B70" s="4" t="s">
        <v>162</v>
      </c>
      <c r="C70" s="14">
        <f>原始数据!D69</f>
        <v>27.82</v>
      </c>
      <c r="D70" s="14">
        <f>原始数据!E69</f>
        <v>31.5</v>
      </c>
      <c r="E70" s="14">
        <f>原始数据!F69</f>
        <v>28.08</v>
      </c>
      <c r="F70" s="14">
        <f>原始数据!G69</f>
        <v>28.89</v>
      </c>
      <c r="G70" s="14">
        <f>原始数据!H69</f>
        <v>28.63</v>
      </c>
      <c r="H70" s="15">
        <f>原始数据!I69</f>
        <v>28.12</v>
      </c>
      <c r="I70" s="46">
        <f t="shared" ref="I70:I91" si="31">C70-C$100</f>
        <v>1.2916666666666643</v>
      </c>
      <c r="J70" s="38">
        <f t="shared" si="17"/>
        <v>2.5616666666666674</v>
      </c>
      <c r="K70" s="38">
        <f t="shared" si="18"/>
        <v>1.6149999999999984</v>
      </c>
      <c r="L70" s="38">
        <f t="shared" si="19"/>
        <v>1.4133333333333375</v>
      </c>
      <c r="M70" s="38">
        <f t="shared" si="20"/>
        <v>1.6133333333333333</v>
      </c>
      <c r="N70" s="39">
        <f t="shared" si="21"/>
        <v>1.7183333333333337</v>
      </c>
      <c r="O70" s="43">
        <f t="shared" si="22"/>
        <v>0.40847886331027566</v>
      </c>
      <c r="P70" s="36">
        <f t="shared" si="23"/>
        <v>0.16937975269763828</v>
      </c>
      <c r="Q70" s="36">
        <f t="shared" si="24"/>
        <v>0.32646494677222976</v>
      </c>
      <c r="R70" s="36">
        <f t="shared" si="25"/>
        <v>0.3754432259086915</v>
      </c>
      <c r="S70" s="36">
        <f t="shared" si="26"/>
        <v>0.32684231180052625</v>
      </c>
      <c r="T70" s="49">
        <f t="shared" si="27"/>
        <v>0.30389959696724145</v>
      </c>
      <c r="U70" s="46">
        <f t="shared" si="28"/>
        <v>0.84609343106022494</v>
      </c>
      <c r="V70" s="38">
        <f t="shared" si="29"/>
        <v>-1.1819025692551677</v>
      </c>
      <c r="W70" s="39">
        <f t="shared" si="30"/>
        <v>0.66707719127838483</v>
      </c>
    </row>
    <row r="71" spans="1:23" ht="15">
      <c r="A71" s="3" t="s">
        <v>151</v>
      </c>
      <c r="B71" s="4" t="s">
        <v>164</v>
      </c>
      <c r="C71" s="14">
        <f>原始数据!D70</f>
        <v>30.07</v>
      </c>
      <c r="D71" s="14">
        <f>原始数据!E70</f>
        <v>32.22</v>
      </c>
      <c r="E71" s="14">
        <f>原始数据!F70</f>
        <v>30.81</v>
      </c>
      <c r="F71" s="14">
        <f>原始数据!G70</f>
        <v>30.85</v>
      </c>
      <c r="G71" s="14">
        <f>原始数据!H70</f>
        <v>30.61</v>
      </c>
      <c r="H71" s="15">
        <f>原始数据!I70</f>
        <v>30.66</v>
      </c>
      <c r="I71" s="46">
        <f t="shared" si="31"/>
        <v>3.5416666666666643</v>
      </c>
      <c r="J71" s="38">
        <f t="shared" si="17"/>
        <v>3.2816666666666663</v>
      </c>
      <c r="K71" s="38">
        <f t="shared" si="18"/>
        <v>4.3449999999999989</v>
      </c>
      <c r="L71" s="38">
        <f t="shared" si="19"/>
        <v>3.3733333333333384</v>
      </c>
      <c r="M71" s="38">
        <f t="shared" si="20"/>
        <v>3.5933333333333337</v>
      </c>
      <c r="N71" s="39">
        <f t="shared" si="21"/>
        <v>4.2583333333333329</v>
      </c>
      <c r="O71" s="43">
        <f t="shared" si="22"/>
        <v>8.5872102966130737E-2</v>
      </c>
      <c r="P71" s="36">
        <f t="shared" si="23"/>
        <v>0.10283001462278533</v>
      </c>
      <c r="Q71" s="36">
        <f t="shared" si="24"/>
        <v>4.9206748535575266E-2</v>
      </c>
      <c r="R71" s="36">
        <f t="shared" si="25"/>
        <v>9.649959292027066E-2</v>
      </c>
      <c r="S71" s="36">
        <f t="shared" si="26"/>
        <v>8.2851215111658008E-2</v>
      </c>
      <c r="T71" s="49">
        <f t="shared" si="27"/>
        <v>5.2253325518031871E-2</v>
      </c>
      <c r="U71" s="46">
        <f t="shared" si="28"/>
        <v>1.0131788658125835</v>
      </c>
      <c r="V71" s="38">
        <f t="shared" si="29"/>
        <v>1.0131788658125835</v>
      </c>
      <c r="W71" s="39">
        <f t="shared" si="30"/>
        <v>0.92339733546267388</v>
      </c>
    </row>
    <row r="72" spans="1:23" ht="15">
      <c r="A72" s="3" t="s">
        <v>153</v>
      </c>
      <c r="B72" s="4" t="s">
        <v>166</v>
      </c>
      <c r="C72" s="14">
        <f>原始数据!D71</f>
        <v>33.130000000000003</v>
      </c>
      <c r="D72" s="14">
        <f>原始数据!E71</f>
        <v>36.4</v>
      </c>
      <c r="E72" s="14">
        <f>原始数据!F71</f>
        <v>33.22</v>
      </c>
      <c r="F72" s="14">
        <f>原始数据!G71</f>
        <v>33.86</v>
      </c>
      <c r="G72" s="14">
        <f>原始数据!H71</f>
        <v>35.43</v>
      </c>
      <c r="H72" s="15">
        <f>原始数据!I71</f>
        <v>33.92</v>
      </c>
      <c r="I72" s="46">
        <f t="shared" si="31"/>
        <v>6.6016666666666666</v>
      </c>
      <c r="J72" s="38">
        <f t="shared" si="17"/>
        <v>7.461666666666666</v>
      </c>
      <c r="K72" s="38">
        <f t="shared" si="18"/>
        <v>6.754999999999999</v>
      </c>
      <c r="L72" s="38">
        <f t="shared" si="19"/>
        <v>6.3833333333333364</v>
      </c>
      <c r="M72" s="38">
        <f t="shared" si="20"/>
        <v>8.413333333333334</v>
      </c>
      <c r="N72" s="39">
        <f t="shared" si="21"/>
        <v>7.5183333333333344</v>
      </c>
      <c r="O72" s="43">
        <f t="shared" si="22"/>
        <v>1.0296753403301712E-2</v>
      </c>
      <c r="P72" s="36">
        <f t="shared" si="23"/>
        <v>5.67302262600903E-3</v>
      </c>
      <c r="Q72" s="36">
        <f t="shared" si="24"/>
        <v>9.2585372729811193E-3</v>
      </c>
      <c r="R72" s="36">
        <f t="shared" si="25"/>
        <v>1.1979127692731234E-2</v>
      </c>
      <c r="S72" s="36">
        <f t="shared" si="26"/>
        <v>2.9331502024116606E-3</v>
      </c>
      <c r="T72" s="49">
        <f t="shared" si="27"/>
        <v>5.4545151112583134E-3</v>
      </c>
      <c r="U72" s="46">
        <f t="shared" si="28"/>
        <v>1.4131248059721877</v>
      </c>
      <c r="V72" s="38">
        <f t="shared" si="29"/>
        <v>1.4131248059721877</v>
      </c>
      <c r="W72" s="39">
        <f t="shared" si="30"/>
        <v>0.62194863260411926</v>
      </c>
    </row>
    <row r="73" spans="1:23" ht="15">
      <c r="A73" s="3" t="s">
        <v>155</v>
      </c>
      <c r="B73" s="4" t="s">
        <v>168</v>
      </c>
      <c r="C73" s="14">
        <f>原始数据!D72</f>
        <v>30.86</v>
      </c>
      <c r="D73" s="14">
        <f>原始数据!E72</f>
        <v>33.46</v>
      </c>
      <c r="E73" s="14">
        <f>原始数据!F72</f>
        <v>31.99</v>
      </c>
      <c r="F73" s="14">
        <f>原始数据!G72</f>
        <v>31.67</v>
      </c>
      <c r="G73" s="14">
        <f>原始数据!H72</f>
        <v>31.29</v>
      </c>
      <c r="H73" s="15">
        <f>原始数据!I72</f>
        <v>30.65</v>
      </c>
      <c r="I73" s="46">
        <f t="shared" si="31"/>
        <v>4.3316666666666634</v>
      </c>
      <c r="J73" s="38">
        <f t="shared" si="17"/>
        <v>4.5216666666666683</v>
      </c>
      <c r="K73" s="38">
        <f t="shared" si="18"/>
        <v>5.5249999999999986</v>
      </c>
      <c r="L73" s="38">
        <f t="shared" si="19"/>
        <v>4.1933333333333387</v>
      </c>
      <c r="M73" s="38">
        <f t="shared" si="20"/>
        <v>4.2733333333333334</v>
      </c>
      <c r="N73" s="39">
        <f t="shared" si="21"/>
        <v>4.2483333333333313</v>
      </c>
      <c r="O73" s="43">
        <f t="shared" si="22"/>
        <v>4.966362341401083E-2</v>
      </c>
      <c r="P73" s="36">
        <f t="shared" si="23"/>
        <v>4.3535416426006744E-2</v>
      </c>
      <c r="Q73" s="36">
        <f t="shared" si="24"/>
        <v>2.171747218503654E-2</v>
      </c>
      <c r="R73" s="36">
        <f t="shared" si="25"/>
        <v>5.4661416878489577E-2</v>
      </c>
      <c r="S73" s="36">
        <f t="shared" si="26"/>
        <v>5.1712851418750802E-2</v>
      </c>
      <c r="T73" s="49">
        <f t="shared" si="27"/>
        <v>5.2616776139302601E-2</v>
      </c>
      <c r="U73" s="46">
        <f t="shared" si="28"/>
        <v>0.68091921734553873</v>
      </c>
      <c r="V73" s="38">
        <f t="shared" si="29"/>
        <v>-1.4686029921410497</v>
      </c>
      <c r="W73" s="39">
        <f t="shared" si="30"/>
        <v>0.15993467461624913</v>
      </c>
    </row>
    <row r="74" spans="1:23" ht="15">
      <c r="A74" s="3" t="s">
        <v>157</v>
      </c>
      <c r="B74" s="4" t="s">
        <v>170</v>
      </c>
      <c r="C74" s="14">
        <f>原始数据!D73</f>
        <v>30.67</v>
      </c>
      <c r="D74" s="14">
        <f>原始数据!E73</f>
        <v>33.18</v>
      </c>
      <c r="E74" s="14">
        <f>原始数据!F73</f>
        <v>30.84</v>
      </c>
      <c r="F74" s="14">
        <f>原始数据!G73</f>
        <v>31.78</v>
      </c>
      <c r="G74" s="14">
        <f>原始数据!H73</f>
        <v>31.47</v>
      </c>
      <c r="H74" s="15">
        <f>原始数据!I73</f>
        <v>31.64</v>
      </c>
      <c r="I74" s="46">
        <f t="shared" si="31"/>
        <v>4.1416666666666657</v>
      </c>
      <c r="J74" s="38">
        <f t="shared" si="17"/>
        <v>4.2416666666666671</v>
      </c>
      <c r="K74" s="38">
        <f t="shared" si="18"/>
        <v>4.375</v>
      </c>
      <c r="L74" s="38">
        <f t="shared" si="19"/>
        <v>4.3033333333333381</v>
      </c>
      <c r="M74" s="38">
        <f t="shared" si="20"/>
        <v>4.4533333333333331</v>
      </c>
      <c r="N74" s="39">
        <f t="shared" si="21"/>
        <v>5.2383333333333333</v>
      </c>
      <c r="O74" s="43">
        <f t="shared" si="22"/>
        <v>5.6654459589256953E-2</v>
      </c>
      <c r="P74" s="36">
        <f t="shared" si="23"/>
        <v>5.2860479914465512E-2</v>
      </c>
      <c r="Q74" s="36">
        <f t="shared" si="24"/>
        <v>4.8194088293998169E-2</v>
      </c>
      <c r="R74" s="36">
        <f t="shared" si="25"/>
        <v>5.0648616325621273E-2</v>
      </c>
      <c r="S74" s="36">
        <f t="shared" si="26"/>
        <v>4.5647088894064783E-2</v>
      </c>
      <c r="T74" s="49">
        <f t="shared" si="27"/>
        <v>2.6491377379781314E-2</v>
      </c>
      <c r="U74" s="46">
        <f t="shared" si="28"/>
        <v>1.3307340018552762</v>
      </c>
      <c r="V74" s="38">
        <f t="shared" si="29"/>
        <v>1.3307340018552762</v>
      </c>
      <c r="W74" s="39">
        <f t="shared" si="30"/>
        <v>0.20787050557236894</v>
      </c>
    </row>
    <row r="75" spans="1:23" ht="15">
      <c r="A75" s="3" t="s">
        <v>159</v>
      </c>
      <c r="B75" s="4" t="s">
        <v>172</v>
      </c>
      <c r="C75" s="14">
        <f>原始数据!D74</f>
        <v>29.02</v>
      </c>
      <c r="D75" s="14">
        <f>原始数据!E74</f>
        <v>32.04</v>
      </c>
      <c r="E75" s="14">
        <f>原始数据!F74</f>
        <v>29.47</v>
      </c>
      <c r="F75" s="14">
        <f>原始数据!G74</f>
        <v>30.27</v>
      </c>
      <c r="G75" s="14">
        <f>原始数据!H74</f>
        <v>30.27</v>
      </c>
      <c r="H75" s="15">
        <f>原始数据!I74</f>
        <v>29.12</v>
      </c>
      <c r="I75" s="46">
        <f t="shared" si="31"/>
        <v>2.4916666666666636</v>
      </c>
      <c r="J75" s="38">
        <f t="shared" si="17"/>
        <v>3.1016666666666666</v>
      </c>
      <c r="K75" s="38">
        <f t="shared" si="18"/>
        <v>3.004999999999999</v>
      </c>
      <c r="L75" s="38">
        <f t="shared" si="19"/>
        <v>2.7933333333333366</v>
      </c>
      <c r="M75" s="38">
        <f t="shared" si="20"/>
        <v>3.2533333333333339</v>
      </c>
      <c r="N75" s="39">
        <f t="shared" si="21"/>
        <v>2.7183333333333337</v>
      </c>
      <c r="O75" s="43">
        <f t="shared" si="22"/>
        <v>0.17780075227466058</v>
      </c>
      <c r="P75" s="36">
        <f t="shared" si="23"/>
        <v>0.11649446649088482</v>
      </c>
      <c r="Q75" s="36">
        <f t="shared" si="24"/>
        <v>0.12456753285348358</v>
      </c>
      <c r="R75" s="36">
        <f t="shared" si="25"/>
        <v>0.14425234397044417</v>
      </c>
      <c r="S75" s="36">
        <f t="shared" si="26"/>
        <v>0.10486947184603125</v>
      </c>
      <c r="T75" s="49">
        <f t="shared" si="27"/>
        <v>0.1519497984836207</v>
      </c>
      <c r="U75" s="46">
        <f t="shared" si="28"/>
        <v>1.0392592260318454</v>
      </c>
      <c r="V75" s="38">
        <f t="shared" si="29"/>
        <v>1.0392592260318454</v>
      </c>
      <c r="W75" s="39">
        <f t="shared" si="30"/>
        <v>0.81798792776941831</v>
      </c>
    </row>
    <row r="76" spans="1:23" ht="15">
      <c r="A76" s="3" t="s">
        <v>234</v>
      </c>
      <c r="B76" s="4" t="s">
        <v>174</v>
      </c>
      <c r="C76" s="14">
        <f>原始数据!D75</f>
        <v>29.07</v>
      </c>
      <c r="D76" s="14">
        <f>原始数据!E75</f>
        <v>32.06</v>
      </c>
      <c r="E76" s="14">
        <f>原始数据!F75</f>
        <v>29.23</v>
      </c>
      <c r="F76" s="14">
        <f>原始数据!G75</f>
        <v>30.05</v>
      </c>
      <c r="G76" s="14">
        <f>原始数据!H75</f>
        <v>30.14</v>
      </c>
      <c r="H76" s="15">
        <f>原始数据!I75</f>
        <v>29.46</v>
      </c>
      <c r="I76" s="46">
        <f t="shared" si="31"/>
        <v>2.5416666666666643</v>
      </c>
      <c r="J76" s="38">
        <f t="shared" si="17"/>
        <v>3.1216666666666697</v>
      </c>
      <c r="K76" s="38">
        <f t="shared" si="18"/>
        <v>2.7650000000000006</v>
      </c>
      <c r="L76" s="38">
        <f t="shared" si="19"/>
        <v>2.5733333333333377</v>
      </c>
      <c r="M76" s="38">
        <f t="shared" si="20"/>
        <v>3.1233333333333348</v>
      </c>
      <c r="N76" s="39">
        <f t="shared" si="21"/>
        <v>3.0583333333333336</v>
      </c>
      <c r="O76" s="43">
        <f t="shared" si="22"/>
        <v>0.17174420593226145</v>
      </c>
      <c r="P76" s="36">
        <f t="shared" si="23"/>
        <v>0.11489065274581609</v>
      </c>
      <c r="Q76" s="36">
        <f t="shared" si="24"/>
        <v>0.14711334215234587</v>
      </c>
      <c r="R76" s="36">
        <f t="shared" si="25"/>
        <v>0.16801554994917664</v>
      </c>
      <c r="S76" s="36">
        <f t="shared" si="26"/>
        <v>0.11475800249565234</v>
      </c>
      <c r="T76" s="49">
        <f t="shared" si="27"/>
        <v>0.12004661813137552</v>
      </c>
      <c r="U76" s="46">
        <f t="shared" si="28"/>
        <v>1.0783973742628266</v>
      </c>
      <c r="V76" s="38">
        <f t="shared" si="29"/>
        <v>1.0783973742628266</v>
      </c>
      <c r="W76" s="39">
        <f t="shared" si="30"/>
        <v>0.68502930640458437</v>
      </c>
    </row>
    <row r="77" spans="1:23" ht="15">
      <c r="A77" s="3" t="s">
        <v>235</v>
      </c>
      <c r="B77" s="4" t="s">
        <v>176</v>
      </c>
      <c r="C77" s="14">
        <f>原始数据!D76</f>
        <v>26.67</v>
      </c>
      <c r="D77" s="14">
        <f>原始数据!E76</f>
        <v>28.11</v>
      </c>
      <c r="E77" s="14">
        <f>原始数据!F76</f>
        <v>26.89</v>
      </c>
      <c r="F77" s="14">
        <f>原始数据!G76</f>
        <v>26.99</v>
      </c>
      <c r="G77" s="14">
        <f>原始数据!H76</f>
        <v>27</v>
      </c>
      <c r="H77" s="15">
        <f>原始数据!I76</f>
        <v>26.72</v>
      </c>
      <c r="I77" s="46">
        <f t="shared" si="31"/>
        <v>0.14166666666666572</v>
      </c>
      <c r="J77" s="38">
        <f t="shared" si="17"/>
        <v>-0.82833333333333314</v>
      </c>
      <c r="K77" s="38">
        <f t="shared" si="18"/>
        <v>0.42500000000000071</v>
      </c>
      <c r="L77" s="38">
        <f t="shared" si="19"/>
        <v>-0.48666666666666458</v>
      </c>
      <c r="M77" s="38">
        <f t="shared" si="20"/>
        <v>-1.6666666666665719E-2</v>
      </c>
      <c r="N77" s="39">
        <f t="shared" si="21"/>
        <v>0.31833333333333158</v>
      </c>
      <c r="O77" s="43">
        <f t="shared" si="22"/>
        <v>0.90647135342811103</v>
      </c>
      <c r="P77" s="36">
        <f t="shared" si="23"/>
        <v>1.7756328854571684</v>
      </c>
      <c r="Q77" s="36">
        <f t="shared" si="24"/>
        <v>0.74483873156135072</v>
      </c>
      <c r="R77" s="36">
        <f t="shared" si="25"/>
        <v>1.4012036648872652</v>
      </c>
      <c r="S77" s="36">
        <f t="shared" si="26"/>
        <v>1.0116194403019219</v>
      </c>
      <c r="T77" s="49">
        <f t="shared" si="27"/>
        <v>0.80199584455793971</v>
      </c>
      <c r="U77" s="46">
        <f t="shared" si="28"/>
        <v>1.0178715804300678</v>
      </c>
      <c r="V77" s="38">
        <f t="shared" si="29"/>
        <v>1.0178715804300678</v>
      </c>
      <c r="W77" s="39">
        <f t="shared" si="30"/>
        <v>0.85585871740909936</v>
      </c>
    </row>
    <row r="78" spans="1:23" ht="15">
      <c r="A78" s="3" t="s">
        <v>236</v>
      </c>
      <c r="B78" s="4" t="s">
        <v>178</v>
      </c>
      <c r="C78" s="14">
        <f>原始数据!D77</f>
        <v>31.29</v>
      </c>
      <c r="D78" s="14">
        <f>原始数据!E77</f>
        <v>34.049999999999997</v>
      </c>
      <c r="E78" s="14">
        <f>原始数据!F77</f>
        <v>31.59</v>
      </c>
      <c r="F78" s="14">
        <f>原始数据!G77</f>
        <v>32.29</v>
      </c>
      <c r="G78" s="14">
        <f>原始数据!H77</f>
        <v>32.72</v>
      </c>
      <c r="H78" s="15">
        <f>原始数据!I77</f>
        <v>31.15</v>
      </c>
      <c r="I78" s="46">
        <f t="shared" si="31"/>
        <v>4.7616666666666632</v>
      </c>
      <c r="J78" s="38">
        <f t="shared" si="17"/>
        <v>5.1116666666666646</v>
      </c>
      <c r="K78" s="38">
        <f t="shared" si="18"/>
        <v>5.125</v>
      </c>
      <c r="L78" s="38">
        <f t="shared" si="19"/>
        <v>4.8133333333333361</v>
      </c>
      <c r="M78" s="38">
        <f t="shared" si="20"/>
        <v>5.7033333333333331</v>
      </c>
      <c r="N78" s="39">
        <f t="shared" si="21"/>
        <v>4.7483333333333313</v>
      </c>
      <c r="O78" s="43">
        <f t="shared" si="22"/>
        <v>3.6863409780471902E-2</v>
      </c>
      <c r="P78" s="36">
        <f t="shared" si="23"/>
        <v>2.892244510800978E-2</v>
      </c>
      <c r="Q78" s="36">
        <f t="shared" si="24"/>
        <v>2.8656376350145982E-2</v>
      </c>
      <c r="R78" s="36">
        <f t="shared" si="25"/>
        <v>3.5566594830869387E-2</v>
      </c>
      <c r="S78" s="36">
        <f t="shared" si="26"/>
        <v>1.9192236708893359E-2</v>
      </c>
      <c r="T78" s="49">
        <f t="shared" si="27"/>
        <v>3.7205679212275411E-2</v>
      </c>
      <c r="U78" s="46">
        <f t="shared" si="28"/>
        <v>1.0635507589377653</v>
      </c>
      <c r="V78" s="38">
        <f t="shared" si="29"/>
        <v>1.0635507589377653</v>
      </c>
      <c r="W78" s="39">
        <f t="shared" si="30"/>
        <v>0.90279225183138845</v>
      </c>
    </row>
    <row r="79" spans="1:23" ht="15">
      <c r="A79" s="3" t="s">
        <v>167</v>
      </c>
      <c r="B79" s="4" t="s">
        <v>180</v>
      </c>
      <c r="C79" s="14">
        <f>原始数据!D78</f>
        <v>24.75</v>
      </c>
      <c r="D79" s="14">
        <f>原始数据!E78</f>
        <v>26.64</v>
      </c>
      <c r="E79" s="14">
        <f>原始数据!F78</f>
        <v>24.75</v>
      </c>
      <c r="F79" s="14">
        <f>原始数据!G78</f>
        <v>25.07</v>
      </c>
      <c r="G79" s="14">
        <f>原始数据!H78</f>
        <v>25.11</v>
      </c>
      <c r="H79" s="15">
        <f>原始数据!I78</f>
        <v>24.78</v>
      </c>
      <c r="I79" s="46">
        <f t="shared" si="31"/>
        <v>-1.778333333333336</v>
      </c>
      <c r="J79" s="38">
        <f t="shared" si="17"/>
        <v>-2.298333333333332</v>
      </c>
      <c r="K79" s="38">
        <f t="shared" si="18"/>
        <v>-1.7149999999999999</v>
      </c>
      <c r="L79" s="38">
        <f t="shared" si="19"/>
        <v>-2.4066666666666627</v>
      </c>
      <c r="M79" s="38">
        <f t="shared" si="20"/>
        <v>-1.9066666666666663</v>
      </c>
      <c r="N79" s="39">
        <f t="shared" si="21"/>
        <v>-1.6216666666666661</v>
      </c>
      <c r="O79" s="43">
        <f t="shared" si="22"/>
        <v>3.4302966217934623</v>
      </c>
      <c r="P79" s="36">
        <f t="shared" si="23"/>
        <v>4.9188918430716857</v>
      </c>
      <c r="Q79" s="36">
        <f t="shared" si="24"/>
        <v>3.2829664352419932</v>
      </c>
      <c r="R79" s="36">
        <f t="shared" si="25"/>
        <v>5.3024777671460992</v>
      </c>
      <c r="S79" s="36">
        <f t="shared" si="26"/>
        <v>3.7494179862399193</v>
      </c>
      <c r="T79" s="49">
        <f t="shared" si="27"/>
        <v>3.0773033501295703</v>
      </c>
      <c r="U79" s="46">
        <f t="shared" si="28"/>
        <v>0.96742533328062319</v>
      </c>
      <c r="V79" s="38">
        <f t="shared" si="29"/>
        <v>-1.0336715047650378</v>
      </c>
      <c r="W79" s="39">
        <f t="shared" si="30"/>
        <v>0.85341709906251373</v>
      </c>
    </row>
    <row r="80" spans="1:23" ht="15">
      <c r="A80" s="3" t="s">
        <v>169</v>
      </c>
      <c r="B80" s="4" t="s">
        <v>182</v>
      </c>
      <c r="C80" s="14">
        <f>原始数据!D79</f>
        <v>28.9</v>
      </c>
      <c r="D80" s="14">
        <f>原始数据!E79</f>
        <v>31.12</v>
      </c>
      <c r="E80" s="14">
        <f>原始数据!F79</f>
        <v>28.96</v>
      </c>
      <c r="F80" s="14">
        <f>原始数据!G79</f>
        <v>29.61</v>
      </c>
      <c r="G80" s="14">
        <f>原始数据!H79</f>
        <v>29.62</v>
      </c>
      <c r="H80" s="15">
        <f>原始数据!I79</f>
        <v>29.2</v>
      </c>
      <c r="I80" s="46">
        <f t="shared" si="31"/>
        <v>2.3716666666666626</v>
      </c>
      <c r="J80" s="38">
        <f t="shared" si="17"/>
        <v>2.1816666666666684</v>
      </c>
      <c r="K80" s="38">
        <f t="shared" si="18"/>
        <v>2.495000000000001</v>
      </c>
      <c r="L80" s="38">
        <f t="shared" si="19"/>
        <v>2.1333333333333364</v>
      </c>
      <c r="M80" s="38">
        <f t="shared" si="20"/>
        <v>2.6033333333333353</v>
      </c>
      <c r="N80" s="39">
        <f t="shared" si="21"/>
        <v>2.798333333333332</v>
      </c>
      <c r="O80" s="43">
        <f t="shared" si="22"/>
        <v>0.1932222760802331</v>
      </c>
      <c r="P80" s="36">
        <f t="shared" si="23"/>
        <v>0.22042096164984029</v>
      </c>
      <c r="Q80" s="36">
        <f t="shared" si="24"/>
        <v>0.17739041952504772</v>
      </c>
      <c r="R80" s="36">
        <f t="shared" si="25"/>
        <v>0.2279306221395537</v>
      </c>
      <c r="S80" s="36">
        <f t="shared" si="26"/>
        <v>0.16455783993045403</v>
      </c>
      <c r="T80" s="49">
        <f t="shared" si="27"/>
        <v>0.1437532687738429</v>
      </c>
      <c r="U80" s="46">
        <f t="shared" si="28"/>
        <v>1.1190094518163314</v>
      </c>
      <c r="V80" s="38">
        <f t="shared" si="29"/>
        <v>1.1190094518163314</v>
      </c>
      <c r="W80" s="39">
        <f t="shared" si="30"/>
        <v>0.55332640425726876</v>
      </c>
    </row>
    <row r="81" spans="1:23" ht="15">
      <c r="A81" s="3" t="s">
        <v>171</v>
      </c>
      <c r="B81" s="4" t="s">
        <v>184</v>
      </c>
      <c r="C81" s="14">
        <f>原始数据!D80</f>
        <v>29.19</v>
      </c>
      <c r="D81" s="14">
        <f>原始数据!E80</f>
        <v>32.69</v>
      </c>
      <c r="E81" s="14">
        <f>原始数据!F80</f>
        <v>29.57</v>
      </c>
      <c r="F81" s="14">
        <f>原始数据!G80</f>
        <v>30.15</v>
      </c>
      <c r="G81" s="14">
        <f>原始数据!H80</f>
        <v>30.12</v>
      </c>
      <c r="H81" s="15">
        <f>原始数据!I80</f>
        <v>29.59</v>
      </c>
      <c r="I81" s="46">
        <f t="shared" si="31"/>
        <v>2.6616666666666653</v>
      </c>
      <c r="J81" s="38">
        <f t="shared" si="17"/>
        <v>3.7516666666666652</v>
      </c>
      <c r="K81" s="38">
        <f t="shared" si="18"/>
        <v>3.1050000000000004</v>
      </c>
      <c r="L81" s="38">
        <f t="shared" si="19"/>
        <v>2.6733333333333356</v>
      </c>
      <c r="M81" s="38">
        <f t="shared" si="20"/>
        <v>3.1033333333333353</v>
      </c>
      <c r="N81" s="39">
        <f t="shared" si="21"/>
        <v>3.1883333333333326</v>
      </c>
      <c r="O81" s="43">
        <f t="shared" si="22"/>
        <v>0.15803689736524226</v>
      </c>
      <c r="P81" s="36">
        <f t="shared" si="23"/>
        <v>7.4239630144922519E-2</v>
      </c>
      <c r="Q81" s="36">
        <f t="shared" si="24"/>
        <v>0.11622561782664519</v>
      </c>
      <c r="R81" s="36">
        <f t="shared" si="25"/>
        <v>0.15676405119378242</v>
      </c>
      <c r="S81" s="36">
        <f t="shared" si="26"/>
        <v>0.11635996451223449</v>
      </c>
      <c r="T81" s="49">
        <f t="shared" si="27"/>
        <v>0.10970237514213003</v>
      </c>
      <c r="U81" s="46">
        <f t="shared" si="28"/>
        <v>0.87998787797197286</v>
      </c>
      <c r="V81" s="38">
        <f t="shared" si="29"/>
        <v>-1.1363792900245491</v>
      </c>
      <c r="W81" s="39">
        <f t="shared" si="30"/>
        <v>0.70676472348236996</v>
      </c>
    </row>
    <row r="82" spans="1:23" ht="15">
      <c r="A82" s="3" t="s">
        <v>173</v>
      </c>
      <c r="B82" s="4" t="s">
        <v>186</v>
      </c>
      <c r="C82" s="14">
        <f>原始数据!D81</f>
        <v>26.25</v>
      </c>
      <c r="D82" s="14">
        <f>原始数据!E81</f>
        <v>28.67</v>
      </c>
      <c r="E82" s="14">
        <f>原始数据!F81</f>
        <v>26.57</v>
      </c>
      <c r="F82" s="14">
        <f>原始数据!G81</f>
        <v>26.81</v>
      </c>
      <c r="G82" s="14">
        <f>原始数据!H81</f>
        <v>26.65</v>
      </c>
      <c r="H82" s="15">
        <f>原始数据!I81</f>
        <v>26.51</v>
      </c>
      <c r="I82" s="46">
        <f t="shared" si="31"/>
        <v>-0.27833333333333599</v>
      </c>
      <c r="J82" s="38">
        <f t="shared" si="17"/>
        <v>-0.26833333333333087</v>
      </c>
      <c r="K82" s="38">
        <f t="shared" si="18"/>
        <v>0.10500000000000043</v>
      </c>
      <c r="L82" s="38">
        <f t="shared" si="19"/>
        <v>-0.6666666666666643</v>
      </c>
      <c r="M82" s="38">
        <f t="shared" si="20"/>
        <v>-0.36666666666666714</v>
      </c>
      <c r="N82" s="39">
        <f t="shared" si="21"/>
        <v>0.10833333333333428</v>
      </c>
      <c r="O82" s="43">
        <f t="shared" si="22"/>
        <v>1.2127930013757315</v>
      </c>
      <c r="P82" s="36">
        <f t="shared" si="23"/>
        <v>1.2044156281847935</v>
      </c>
      <c r="Q82" s="36">
        <f t="shared" si="24"/>
        <v>0.92980494261316149</v>
      </c>
      <c r="R82" s="36">
        <f t="shared" si="25"/>
        <v>1.5874010519681969</v>
      </c>
      <c r="S82" s="36">
        <f t="shared" si="26"/>
        <v>1.2893703084395796</v>
      </c>
      <c r="T82" s="49">
        <f t="shared" si="27"/>
        <v>0.92765911694130887</v>
      </c>
      <c r="U82" s="46">
        <f t="shared" si="28"/>
        <v>0.89433602063113338</v>
      </c>
      <c r="V82" s="38">
        <f t="shared" si="29"/>
        <v>-1.1181479633284808</v>
      </c>
      <c r="W82" s="39">
        <f t="shared" si="30"/>
        <v>0.512154848692428</v>
      </c>
    </row>
    <row r="83" spans="1:23" ht="15">
      <c r="A83" s="3" t="s">
        <v>175</v>
      </c>
      <c r="B83" s="4" t="s">
        <v>188</v>
      </c>
      <c r="C83" s="14">
        <f>原始数据!D82</f>
        <v>25.61</v>
      </c>
      <c r="D83" s="14">
        <f>原始数据!E82</f>
        <v>28.16</v>
      </c>
      <c r="E83" s="14">
        <f>原始数据!F82</f>
        <v>25.73</v>
      </c>
      <c r="F83" s="14">
        <f>原始数据!G82</f>
        <v>26.26</v>
      </c>
      <c r="G83" s="14">
        <f>原始数据!H82</f>
        <v>25.92</v>
      </c>
      <c r="H83" s="15">
        <f>原始数据!I82</f>
        <v>25.66</v>
      </c>
      <c r="I83" s="46">
        <f t="shared" si="31"/>
        <v>-0.91833333333333655</v>
      </c>
      <c r="J83" s="38">
        <f t="shared" si="17"/>
        <v>-0.77833333333333243</v>
      </c>
      <c r="K83" s="38">
        <f t="shared" si="18"/>
        <v>-0.73499999999999943</v>
      </c>
      <c r="L83" s="38">
        <f t="shared" si="19"/>
        <v>-1.2166666666666615</v>
      </c>
      <c r="M83" s="38">
        <f t="shared" si="20"/>
        <v>-1.096666666666664</v>
      </c>
      <c r="N83" s="39">
        <f t="shared" si="21"/>
        <v>-0.74166666666666714</v>
      </c>
      <c r="O83" s="43">
        <f t="shared" si="22"/>
        <v>1.8899306982642365</v>
      </c>
      <c r="P83" s="36">
        <f t="shared" si="23"/>
        <v>1.7151483108967269</v>
      </c>
      <c r="Q83" s="36">
        <f t="shared" si="24"/>
        <v>1.6643974694230483</v>
      </c>
      <c r="R83" s="36">
        <f t="shared" si="25"/>
        <v>2.3240911739156709</v>
      </c>
      <c r="S83" s="36">
        <f t="shared" si="26"/>
        <v>2.1385999971634728</v>
      </c>
      <c r="T83" s="49">
        <f t="shared" si="27"/>
        <v>1.6721064165770194</v>
      </c>
      <c r="U83" s="46">
        <f t="shared" si="28"/>
        <v>0.86586992753700787</v>
      </c>
      <c r="V83" s="38">
        <f t="shared" si="29"/>
        <v>-1.1549078772657333</v>
      </c>
      <c r="W83" s="39">
        <f t="shared" si="30"/>
        <v>0.23334792784946734</v>
      </c>
    </row>
    <row r="84" spans="1:23" ht="15">
      <c r="A84" s="3" t="s">
        <v>177</v>
      </c>
      <c r="B84" s="4" t="s">
        <v>190</v>
      </c>
      <c r="C84" s="14">
        <f>原始数据!D83</f>
        <v>25.83</v>
      </c>
      <c r="D84" s="14">
        <f>原始数据!E83</f>
        <v>26.63</v>
      </c>
      <c r="E84" s="14">
        <f>原始数据!F83</f>
        <v>25.21</v>
      </c>
      <c r="F84" s="14">
        <f>原始数据!G83</f>
        <v>25.59</v>
      </c>
      <c r="G84" s="14">
        <f>原始数据!H83</f>
        <v>25.45</v>
      </c>
      <c r="H84" s="15">
        <f>原始数据!I83</f>
        <v>25.54</v>
      </c>
      <c r="I84" s="46">
        <f t="shared" si="31"/>
        <v>-0.69833333333333769</v>
      </c>
      <c r="J84" s="38">
        <f t="shared" si="17"/>
        <v>-2.3083333333333336</v>
      </c>
      <c r="K84" s="38">
        <f t="shared" si="18"/>
        <v>-1.254999999999999</v>
      </c>
      <c r="L84" s="38">
        <f t="shared" si="19"/>
        <v>-1.8866666666666632</v>
      </c>
      <c r="M84" s="38">
        <f t="shared" si="20"/>
        <v>-1.5666666666666664</v>
      </c>
      <c r="N84" s="39">
        <f t="shared" si="21"/>
        <v>-0.86166666666666814</v>
      </c>
      <c r="O84" s="43">
        <f t="shared" si="22"/>
        <v>1.6226291747923443</v>
      </c>
      <c r="P84" s="36">
        <f t="shared" si="23"/>
        <v>4.953105441509762</v>
      </c>
      <c r="Q84" s="36">
        <f t="shared" si="24"/>
        <v>2.3866714860634421</v>
      </c>
      <c r="R84" s="36">
        <f t="shared" si="25"/>
        <v>3.697798640845432</v>
      </c>
      <c r="S84" s="36">
        <f t="shared" si="26"/>
        <v>2.9621951045731278</v>
      </c>
      <c r="T84" s="49">
        <f t="shared" si="27"/>
        <v>1.817136336747768</v>
      </c>
      <c r="U84" s="46">
        <f t="shared" si="28"/>
        <v>0.98775299599583888</v>
      </c>
      <c r="V84" s="38">
        <f t="shared" si="29"/>
        <v>-1.0123988528040999</v>
      </c>
      <c r="W84" s="39">
        <f t="shared" si="30"/>
        <v>0.89460040329955159</v>
      </c>
    </row>
    <row r="85" spans="1:23" ht="15">
      <c r="A85" s="3" t="s">
        <v>179</v>
      </c>
      <c r="B85" s="4" t="s">
        <v>192</v>
      </c>
      <c r="C85" s="14">
        <f>原始数据!D84</f>
        <v>29.48</v>
      </c>
      <c r="D85" s="14">
        <f>原始数据!E84</f>
        <v>34.21</v>
      </c>
      <c r="E85" s="14">
        <f>原始数据!F84</f>
        <v>29.84</v>
      </c>
      <c r="F85" s="14">
        <f>原始数据!G84</f>
        <v>31.7</v>
      </c>
      <c r="G85" s="14">
        <f>原始数据!H84</f>
        <v>30.91</v>
      </c>
      <c r="H85" s="15">
        <f>原始数据!I84</f>
        <v>30</v>
      </c>
      <c r="I85" s="46">
        <f t="shared" si="31"/>
        <v>2.9516666666666644</v>
      </c>
      <c r="J85" s="38">
        <f t="shared" si="17"/>
        <v>5.2716666666666683</v>
      </c>
      <c r="K85" s="38">
        <f t="shared" si="18"/>
        <v>3.375</v>
      </c>
      <c r="L85" s="38">
        <f t="shared" si="19"/>
        <v>4.2233333333333363</v>
      </c>
      <c r="M85" s="38">
        <f t="shared" si="20"/>
        <v>3.8933333333333344</v>
      </c>
      <c r="N85" s="39">
        <f t="shared" si="21"/>
        <v>3.5983333333333327</v>
      </c>
      <c r="O85" s="43">
        <f t="shared" si="22"/>
        <v>0.12925870368311651</v>
      </c>
      <c r="P85" s="36">
        <f t="shared" si="23"/>
        <v>2.588631348420678E-2</v>
      </c>
      <c r="Q85" s="36">
        <f t="shared" si="24"/>
        <v>9.6388176587996283E-2</v>
      </c>
      <c r="R85" s="36">
        <f t="shared" si="25"/>
        <v>5.353650118565341E-2</v>
      </c>
      <c r="S85" s="36">
        <f t="shared" si="26"/>
        <v>6.7296098015470138E-2</v>
      </c>
      <c r="T85" s="49">
        <f t="shared" si="27"/>
        <v>8.2564571682979954E-2</v>
      </c>
      <c r="U85" s="46">
        <f t="shared" si="28"/>
        <v>1.0273223157135776</v>
      </c>
      <c r="V85" s="38">
        <f t="shared" si="29"/>
        <v>1.0273223157135776</v>
      </c>
      <c r="W85" s="39">
        <f t="shared" si="30"/>
        <v>0.63858936904541252</v>
      </c>
    </row>
    <row r="86" spans="1:23" ht="15">
      <c r="A86" s="3" t="s">
        <v>181</v>
      </c>
      <c r="B86" s="4" t="s">
        <v>194</v>
      </c>
      <c r="C86" s="14">
        <f>原始数据!D85</f>
        <v>25.01</v>
      </c>
      <c r="D86" s="14">
        <f>原始数据!E85</f>
        <v>26.96</v>
      </c>
      <c r="E86" s="14">
        <f>原始数据!F85</f>
        <v>25</v>
      </c>
      <c r="F86" s="14">
        <f>原始数据!G85</f>
        <v>25.44</v>
      </c>
      <c r="G86" s="14">
        <f>原始数据!H85</f>
        <v>25.29</v>
      </c>
      <c r="H86" s="15">
        <f>原始数据!I85</f>
        <v>24.98</v>
      </c>
      <c r="I86" s="46">
        <f t="shared" si="31"/>
        <v>-1.5183333333333344</v>
      </c>
      <c r="J86" s="38">
        <f t="shared" si="17"/>
        <v>-1.9783333333333317</v>
      </c>
      <c r="K86" s="38">
        <f t="shared" si="18"/>
        <v>-1.4649999999999999</v>
      </c>
      <c r="L86" s="38">
        <f t="shared" si="19"/>
        <v>-2.0366666666666617</v>
      </c>
      <c r="M86" s="38">
        <f t="shared" si="20"/>
        <v>-1.7266666666666666</v>
      </c>
      <c r="N86" s="39">
        <f t="shared" si="21"/>
        <v>-1.4216666666666669</v>
      </c>
      <c r="O86" s="43">
        <f t="shared" si="22"/>
        <v>2.8645992689156636</v>
      </c>
      <c r="P86" s="36">
        <f t="shared" si="23"/>
        <v>3.9403760866060251</v>
      </c>
      <c r="Q86" s="36">
        <f t="shared" si="24"/>
        <v>2.7606347067932577</v>
      </c>
      <c r="R86" s="36">
        <f t="shared" si="25"/>
        <v>4.1029644857360568</v>
      </c>
      <c r="S86" s="36">
        <f t="shared" si="26"/>
        <v>3.3096224908000504</v>
      </c>
      <c r="T86" s="49">
        <f t="shared" si="27"/>
        <v>2.6789481648883484</v>
      </c>
      <c r="U86" s="46">
        <f t="shared" si="28"/>
        <v>0.94970776568896476</v>
      </c>
      <c r="V86" s="38">
        <f t="shared" si="29"/>
        <v>-1.0529554839162032</v>
      </c>
      <c r="W86" s="39">
        <f t="shared" si="30"/>
        <v>0.76929709879367858</v>
      </c>
    </row>
    <row r="87" spans="1:23" ht="15">
      <c r="A87" s="3" t="s">
        <v>183</v>
      </c>
      <c r="B87" s="4" t="s">
        <v>196</v>
      </c>
      <c r="C87" s="14">
        <f>原始数据!D86</f>
        <v>28.76</v>
      </c>
      <c r="D87" s="14">
        <f>原始数据!E86</f>
        <v>31.34</v>
      </c>
      <c r="E87" s="14">
        <f>原始数据!F86</f>
        <v>28.8</v>
      </c>
      <c r="F87" s="14">
        <f>原始数据!G86</f>
        <v>29.55</v>
      </c>
      <c r="G87" s="14">
        <f>原始数据!H86</f>
        <v>29.56</v>
      </c>
      <c r="H87" s="15">
        <f>原始数据!I86</f>
        <v>28.28</v>
      </c>
      <c r="I87" s="46">
        <f t="shared" si="31"/>
        <v>2.2316666666666656</v>
      </c>
      <c r="J87" s="38">
        <f t="shared" si="17"/>
        <v>2.4016666666666673</v>
      </c>
      <c r="K87" s="38">
        <f t="shared" si="18"/>
        <v>2.3350000000000009</v>
      </c>
      <c r="L87" s="38">
        <f t="shared" si="19"/>
        <v>2.0733333333333377</v>
      </c>
      <c r="M87" s="38">
        <f t="shared" si="20"/>
        <v>2.543333333333333</v>
      </c>
      <c r="N87" s="39">
        <f t="shared" si="21"/>
        <v>1.8783333333333339</v>
      </c>
      <c r="O87" s="43">
        <f t="shared" si="22"/>
        <v>0.21291261451413129</v>
      </c>
      <c r="P87" s="36">
        <f t="shared" si="23"/>
        <v>0.18924581913892463</v>
      </c>
      <c r="Q87" s="36">
        <f t="shared" si="24"/>
        <v>0.19819603415257103</v>
      </c>
      <c r="R87" s="36">
        <f t="shared" si="25"/>
        <v>0.23760986942769982</v>
      </c>
      <c r="S87" s="36">
        <f t="shared" si="26"/>
        <v>0.17154591380547252</v>
      </c>
      <c r="T87" s="49">
        <f t="shared" si="27"/>
        <v>0.27199775833058742</v>
      </c>
      <c r="U87" s="46">
        <f t="shared" si="28"/>
        <v>0.89640476458813823</v>
      </c>
      <c r="V87" s="38">
        <f t="shared" si="29"/>
        <v>-1.11556747521245</v>
      </c>
      <c r="W87" s="39">
        <f t="shared" si="30"/>
        <v>0.42389076810758763</v>
      </c>
    </row>
    <row r="88" spans="1:23" ht="15">
      <c r="A88" s="3" t="s">
        <v>185</v>
      </c>
      <c r="B88" s="4" t="s">
        <v>198</v>
      </c>
      <c r="C88" s="14">
        <f>原始数据!D87</f>
        <v>29.48</v>
      </c>
      <c r="D88" s="14">
        <f>原始数据!E87</f>
        <v>32.81</v>
      </c>
      <c r="E88" s="14">
        <f>原始数据!F87</f>
        <v>29.99</v>
      </c>
      <c r="F88" s="14">
        <f>原始数据!G87</f>
        <v>30.82</v>
      </c>
      <c r="G88" s="14">
        <f>原始数据!H87</f>
        <v>30.63</v>
      </c>
      <c r="H88" s="15">
        <f>原始数据!I87</f>
        <v>29.85</v>
      </c>
      <c r="I88" s="46">
        <f t="shared" si="31"/>
        <v>2.9516666666666644</v>
      </c>
      <c r="J88" s="38">
        <f t="shared" si="17"/>
        <v>3.8716666666666697</v>
      </c>
      <c r="K88" s="38">
        <f t="shared" si="18"/>
        <v>3.5249999999999986</v>
      </c>
      <c r="L88" s="38">
        <f t="shared" si="19"/>
        <v>3.3433333333333373</v>
      </c>
      <c r="M88" s="38">
        <f t="shared" si="20"/>
        <v>3.6133333333333333</v>
      </c>
      <c r="N88" s="39">
        <f t="shared" si="21"/>
        <v>3.4483333333333341</v>
      </c>
      <c r="O88" s="43">
        <f t="shared" si="22"/>
        <v>0.12925870368311651</v>
      </c>
      <c r="P88" s="36">
        <f t="shared" si="23"/>
        <v>6.8314390846315687E-2</v>
      </c>
      <c r="Q88" s="36">
        <f t="shared" si="24"/>
        <v>8.6869888740146173E-2</v>
      </c>
      <c r="R88" s="36">
        <f t="shared" si="25"/>
        <v>9.852725449740446E-2</v>
      </c>
      <c r="S88" s="36">
        <f t="shared" si="26"/>
        <v>8.1710577950131577E-2</v>
      </c>
      <c r="T88" s="49">
        <f t="shared" si="27"/>
        <v>9.1611128213791734E-2</v>
      </c>
      <c r="U88" s="46">
        <f t="shared" si="28"/>
        <v>1.0131788658125829</v>
      </c>
      <c r="V88" s="38">
        <f t="shared" si="29"/>
        <v>1.0131788658125829</v>
      </c>
      <c r="W88" s="39">
        <f t="shared" si="30"/>
        <v>0.83323993588235046</v>
      </c>
    </row>
    <row r="89" spans="1:23" ht="15">
      <c r="A89" s="3" t="s">
        <v>187</v>
      </c>
      <c r="B89" s="4" t="s">
        <v>200</v>
      </c>
      <c r="C89" s="14">
        <f>原始数据!D88</f>
        <v>40</v>
      </c>
      <c r="D89" s="14">
        <f>原始数据!E88</f>
        <v>35.590000000000003</v>
      </c>
      <c r="E89" s="14">
        <f>原始数据!F88</f>
        <v>34.76</v>
      </c>
      <c r="F89" s="14">
        <f>原始数据!G88</f>
        <v>33.64</v>
      </c>
      <c r="G89" s="14">
        <f>原始数据!H88</f>
        <v>33.65</v>
      </c>
      <c r="H89" s="15">
        <f>原始数据!I88</f>
        <v>34.96</v>
      </c>
      <c r="I89" s="46">
        <f t="shared" si="31"/>
        <v>13.471666666666664</v>
      </c>
      <c r="J89" s="38">
        <f t="shared" si="17"/>
        <v>6.6516666666666708</v>
      </c>
      <c r="K89" s="38">
        <f t="shared" si="18"/>
        <v>8.2949999999999982</v>
      </c>
      <c r="L89" s="38">
        <f t="shared" si="19"/>
        <v>6.1633333333333375</v>
      </c>
      <c r="M89" s="38">
        <f t="shared" si="20"/>
        <v>6.6333333333333329</v>
      </c>
      <c r="N89" s="39">
        <f t="shared" si="21"/>
        <v>8.5583333333333336</v>
      </c>
      <c r="O89" s="43">
        <f t="shared" si="22"/>
        <v>8.8028690567720078E-5</v>
      </c>
      <c r="P89" s="36">
        <f t="shared" si="23"/>
        <v>9.9460081822296351E-3</v>
      </c>
      <c r="Q89" s="36">
        <f t="shared" si="24"/>
        <v>3.1838762984477608E-3</v>
      </c>
      <c r="R89" s="36">
        <f t="shared" si="25"/>
        <v>1.3952492360318433E-2</v>
      </c>
      <c r="S89" s="36">
        <f t="shared" si="26"/>
        <v>1.0073205534684219E-2</v>
      </c>
      <c r="T89" s="49">
        <f t="shared" si="27"/>
        <v>2.6526805543502377E-3</v>
      </c>
      <c r="U89" s="46">
        <f t="shared" si="28"/>
        <v>0.19554269621267226</v>
      </c>
      <c r="V89" s="38">
        <f t="shared" si="29"/>
        <v>-5.1139726482670564</v>
      </c>
      <c r="W89" s="39">
        <f t="shared" si="30"/>
        <v>0.36662410610154739</v>
      </c>
    </row>
    <row r="90" spans="1:23" ht="15">
      <c r="A90" s="3" t="s">
        <v>189</v>
      </c>
      <c r="B90" s="4" t="s">
        <v>202</v>
      </c>
      <c r="C90" s="14">
        <f>原始数据!D89</f>
        <v>30.68</v>
      </c>
      <c r="D90" s="14">
        <f>原始数据!E89</f>
        <v>34.479999999999997</v>
      </c>
      <c r="E90" s="14">
        <f>原始数据!F89</f>
        <v>31.28</v>
      </c>
      <c r="F90" s="14">
        <f>原始数据!G89</f>
        <v>32.590000000000003</v>
      </c>
      <c r="G90" s="14">
        <f>原始数据!H89</f>
        <v>31.45</v>
      </c>
      <c r="H90" s="15">
        <f>原始数据!I89</f>
        <v>31.15</v>
      </c>
      <c r="I90" s="46">
        <f t="shared" si="31"/>
        <v>4.1516666666666637</v>
      </c>
      <c r="J90" s="38">
        <f t="shared" si="17"/>
        <v>5.5416666666666643</v>
      </c>
      <c r="K90" s="38">
        <f t="shared" si="18"/>
        <v>4.8150000000000013</v>
      </c>
      <c r="L90" s="38">
        <f t="shared" si="19"/>
        <v>5.1133333333333404</v>
      </c>
      <c r="M90" s="38">
        <f t="shared" si="20"/>
        <v>4.4333333333333336</v>
      </c>
      <c r="N90" s="39">
        <f t="shared" si="21"/>
        <v>4.7483333333333313</v>
      </c>
      <c r="O90" s="43">
        <f t="shared" si="22"/>
        <v>5.6263118651131955E-2</v>
      </c>
      <c r="P90" s="36">
        <f t="shared" si="23"/>
        <v>2.1468025741532677E-2</v>
      </c>
      <c r="Q90" s="36">
        <f t="shared" si="24"/>
        <v>3.5525530413625411E-2</v>
      </c>
      <c r="R90" s="36">
        <f t="shared" si="25"/>
        <v>2.8889051881604868E-2</v>
      </c>
      <c r="S90" s="36">
        <f t="shared" si="26"/>
        <v>4.628429850895513E-2</v>
      </c>
      <c r="T90" s="49">
        <f t="shared" si="27"/>
        <v>3.7205679212275411E-2</v>
      </c>
      <c r="U90" s="46">
        <f t="shared" si="28"/>
        <v>0.95190459345377276</v>
      </c>
      <c r="V90" s="38">
        <f t="shared" si="29"/>
        <v>-1.0505254485344206</v>
      </c>
      <c r="W90" s="39">
        <f t="shared" si="30"/>
        <v>0.9805609145410541</v>
      </c>
    </row>
    <row r="91" spans="1:23" ht="15.75" thickBot="1">
      <c r="A91" s="3" t="s">
        <v>191</v>
      </c>
      <c r="B91" s="4" t="s">
        <v>204</v>
      </c>
      <c r="C91" s="14">
        <f>原始数据!D90</f>
        <v>28.8</v>
      </c>
      <c r="D91" s="14">
        <f>原始数据!E90</f>
        <v>30.3</v>
      </c>
      <c r="E91" s="14">
        <f>原始数据!F90</f>
        <v>28.85</v>
      </c>
      <c r="F91" s="14">
        <f>原始数据!G90</f>
        <v>28.73</v>
      </c>
      <c r="G91" s="14">
        <f>原始数据!H90</f>
        <v>28.76</v>
      </c>
      <c r="H91" s="15">
        <f>原始数据!I90</f>
        <v>28.57</v>
      </c>
      <c r="I91" s="47">
        <f t="shared" si="31"/>
        <v>2.2716666666666647</v>
      </c>
      <c r="J91" s="40">
        <f t="shared" si="17"/>
        <v>1.3616666666666681</v>
      </c>
      <c r="K91" s="40">
        <f t="shared" si="18"/>
        <v>2.3850000000000016</v>
      </c>
      <c r="L91" s="40">
        <f t="shared" si="19"/>
        <v>1.2533333333333374</v>
      </c>
      <c r="M91" s="40">
        <f t="shared" si="20"/>
        <v>1.7433333333333358</v>
      </c>
      <c r="N91" s="41">
        <f t="shared" si="21"/>
        <v>2.168333333333333</v>
      </c>
      <c r="O91" s="44">
        <f t="shared" si="22"/>
        <v>0.20709050787365471</v>
      </c>
      <c r="P91" s="42">
        <f t="shared" si="23"/>
        <v>0.38913248658716315</v>
      </c>
      <c r="Q91" s="42">
        <f t="shared" si="24"/>
        <v>0.1914447496367977</v>
      </c>
      <c r="R91" s="42">
        <f t="shared" si="25"/>
        <v>0.41947788738412384</v>
      </c>
      <c r="S91" s="42">
        <f t="shared" si="26"/>
        <v>0.29867878378900437</v>
      </c>
      <c r="T91" s="50">
        <f t="shared" si="27"/>
        <v>0.22246752646168946</v>
      </c>
      <c r="U91" s="47">
        <f t="shared" si="28"/>
        <v>0.82105772230031637</v>
      </c>
      <c r="V91" s="40">
        <f t="shared" si="29"/>
        <v>-1.2179411664241462</v>
      </c>
      <c r="W91" s="41">
        <f t="shared" si="30"/>
        <v>0.58319676054948633</v>
      </c>
    </row>
    <row r="92" spans="1:23" ht="15">
      <c r="A92" s="3" t="s">
        <v>193</v>
      </c>
      <c r="B92" s="32" t="s">
        <v>22</v>
      </c>
      <c r="C92" s="14">
        <f>原始数据!D91</f>
        <v>31.88</v>
      </c>
      <c r="D92" s="14">
        <f>原始数据!E91</f>
        <v>34.1</v>
      </c>
      <c r="E92" s="14">
        <f>原始数据!F91</f>
        <v>31.62</v>
      </c>
      <c r="F92" s="14">
        <f>原始数据!G91</f>
        <v>33.200000000000003</v>
      </c>
      <c r="G92" s="14">
        <f>原始数据!H91</f>
        <v>31.95</v>
      </c>
      <c r="H92" s="15">
        <f>原始数据!I91</f>
        <v>31.8</v>
      </c>
    </row>
    <row r="93" spans="1:23" ht="15">
      <c r="A93" s="3" t="s">
        <v>195</v>
      </c>
      <c r="B93" s="32" t="s">
        <v>36</v>
      </c>
      <c r="C93" s="14">
        <f>原始数据!D92</f>
        <v>24.15</v>
      </c>
      <c r="D93" s="14">
        <f>原始数据!E92</f>
        <v>27.45</v>
      </c>
      <c r="E93" s="14">
        <f>原始数据!F92</f>
        <v>24.29</v>
      </c>
      <c r="F93" s="14">
        <f>原始数据!G92</f>
        <v>25.47</v>
      </c>
      <c r="G93" s="14">
        <f>原始数据!H92</f>
        <v>25.25</v>
      </c>
      <c r="H93" s="15">
        <f>原始数据!I92</f>
        <v>24.27</v>
      </c>
    </row>
    <row r="94" spans="1:23" ht="15">
      <c r="A94" s="3" t="s">
        <v>197</v>
      </c>
      <c r="B94" s="32" t="s">
        <v>60</v>
      </c>
      <c r="C94" s="14">
        <f>原始数据!D93</f>
        <v>22.74</v>
      </c>
      <c r="D94" s="14">
        <f>原始数据!E93</f>
        <v>24.13</v>
      </c>
      <c r="E94" s="14">
        <f>原始数据!F93</f>
        <v>22.51</v>
      </c>
      <c r="F94" s="14">
        <f>原始数据!G93</f>
        <v>23.02</v>
      </c>
      <c r="G94" s="14">
        <f>原始数据!H93</f>
        <v>22.84</v>
      </c>
      <c r="H94" s="15">
        <f>原始数据!I93</f>
        <v>22.71</v>
      </c>
    </row>
    <row r="95" spans="1:23" ht="15">
      <c r="A95" s="3" t="s">
        <v>199</v>
      </c>
      <c r="B95" s="32" t="s">
        <v>68</v>
      </c>
      <c r="C95" s="14">
        <f>原始数据!D94</f>
        <v>30.25</v>
      </c>
      <c r="D95" s="14">
        <f>原始数据!E94</f>
        <v>34.200000000000003</v>
      </c>
      <c r="E95" s="14">
        <f>原始数据!F94</f>
        <v>30.27</v>
      </c>
      <c r="F95" s="14">
        <f>原始数据!G94</f>
        <v>32</v>
      </c>
      <c r="G95" s="14">
        <f>原始数据!H94</f>
        <v>31.24</v>
      </c>
      <c r="H95" s="15">
        <f>原始数据!I94</f>
        <v>30.01</v>
      </c>
    </row>
    <row r="96" spans="1:23" ht="15">
      <c r="A96" s="3" t="s">
        <v>201</v>
      </c>
      <c r="B96" s="32" t="s">
        <v>74</v>
      </c>
      <c r="C96" s="14">
        <f>原始数据!D95</f>
        <v>19.440000000000001</v>
      </c>
      <c r="D96" s="14">
        <f>原始数据!E95</f>
        <v>22.13</v>
      </c>
      <c r="E96" s="14">
        <f>原始数据!F95</f>
        <v>19.45</v>
      </c>
      <c r="F96" s="14">
        <f>原始数据!G95</f>
        <v>20.04</v>
      </c>
      <c r="G96" s="14">
        <f>原始数据!H95</f>
        <v>20.09</v>
      </c>
      <c r="H96" s="15">
        <f>原始数据!I95</f>
        <v>19.61</v>
      </c>
    </row>
    <row r="97" spans="1:8" ht="15">
      <c r="A97" s="3" t="s">
        <v>203</v>
      </c>
      <c r="B97" s="32" t="s">
        <v>118</v>
      </c>
      <c r="C97" s="14">
        <f>原始数据!D96</f>
        <v>30.71</v>
      </c>
      <c r="D97" s="14">
        <f>原始数据!E96</f>
        <v>31.62</v>
      </c>
      <c r="E97" s="14">
        <f>原始数据!F96</f>
        <v>30.65</v>
      </c>
      <c r="F97" s="14">
        <f>原始数据!G96</f>
        <v>31.13</v>
      </c>
      <c r="G97" s="14">
        <f>原始数据!H96</f>
        <v>30.73</v>
      </c>
      <c r="H97" s="15">
        <f>原始数据!I96</f>
        <v>30.01</v>
      </c>
    </row>
    <row r="98" spans="1:8" ht="15">
      <c r="A98" s="3" t="s">
        <v>205</v>
      </c>
      <c r="B98" s="4" t="s">
        <v>206</v>
      </c>
      <c r="C98" s="14">
        <f>原始数据!D97</f>
        <v>22</v>
      </c>
      <c r="D98" s="14">
        <f>原始数据!E97</f>
        <v>24.08</v>
      </c>
      <c r="E98" s="14">
        <f>原始数据!F97</f>
        <v>24.33</v>
      </c>
      <c r="F98" s="14">
        <f>原始数据!G97</f>
        <v>23.18</v>
      </c>
      <c r="G98" s="14">
        <f>原始数据!H97</f>
        <v>21.2</v>
      </c>
      <c r="H98" s="15">
        <f>原始数据!I97</f>
        <v>23.93</v>
      </c>
    </row>
    <row r="99" spans="1:8" ht="15.75" thickBot="1">
      <c r="A99" s="6" t="s">
        <v>207</v>
      </c>
      <c r="B99" s="7" t="s">
        <v>238</v>
      </c>
      <c r="C99" s="16">
        <f>原始数据!D98</f>
        <v>34.47</v>
      </c>
      <c r="D99" s="16">
        <f>原始数据!E98</f>
        <v>0</v>
      </c>
      <c r="E99" s="16">
        <f>原始数据!F98</f>
        <v>33.51</v>
      </c>
      <c r="F99" s="16">
        <f>原始数据!G98</f>
        <v>0</v>
      </c>
      <c r="G99" s="16">
        <f>原始数据!H98</f>
        <v>34.61</v>
      </c>
      <c r="H99" s="17">
        <f>原始数据!I98</f>
        <v>33.869999999999997</v>
      </c>
    </row>
    <row r="100" spans="1:8" ht="15">
      <c r="B100" s="33" t="s">
        <v>237</v>
      </c>
      <c r="C100" s="38">
        <f>AVERAGE(C92:C97)</f>
        <v>26.528333333333336</v>
      </c>
      <c r="D100" s="68">
        <f>AVERAGE(D92:D97)</f>
        <v>28.938333333333333</v>
      </c>
      <c r="E100" s="68">
        <f t="shared" ref="E100:H100" si="32">AVERAGE(E92:E97)</f>
        <v>26.465</v>
      </c>
      <c r="F100" s="68">
        <f t="shared" si="32"/>
        <v>27.476666666666663</v>
      </c>
      <c r="G100" s="68">
        <f t="shared" si="32"/>
        <v>27.016666666666666</v>
      </c>
      <c r="H100" s="69">
        <f t="shared" si="32"/>
        <v>26.401666666666667</v>
      </c>
    </row>
  </sheetData>
  <mergeCells count="13">
    <mergeCell ref="O2:Q2"/>
    <mergeCell ref="R2:T2"/>
    <mergeCell ref="U2:W2"/>
    <mergeCell ref="A1:A3"/>
    <mergeCell ref="B1:B3"/>
    <mergeCell ref="C1:H1"/>
    <mergeCell ref="I1:N1"/>
    <mergeCell ref="O1:T1"/>
    <mergeCell ref="U1:W1"/>
    <mergeCell ref="C2:E2"/>
    <mergeCell ref="F2:H2"/>
    <mergeCell ref="I2:K2"/>
    <mergeCell ref="L2:N2"/>
  </mergeCells>
  <phoneticPr fontId="2" type="noConversion"/>
  <conditionalFormatting sqref="U3 W3">
    <cfRule type="cellIs" dxfId="3" priority="12" stopIfTrue="1" operator="lessThan">
      <formula>0.05</formula>
    </cfRule>
  </conditionalFormatting>
  <conditionalFormatting sqref="V4:V91">
    <cfRule type="cellIs" dxfId="2" priority="3" operator="greaterThan">
      <formula>2</formula>
    </cfRule>
    <cfRule type="cellIs" dxfId="1" priority="2" operator="lessThan">
      <formula>-2</formula>
    </cfRule>
  </conditionalFormatting>
  <conditionalFormatting sqref="W4:W91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原始数据</vt:lpstr>
      <vt:lpstr>数据比较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2015-09-18T07:38:34Z</dcterms:modified>
</cp:coreProperties>
</file>