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预实验" sheetId="8" r:id="rId1"/>
    <sheet name="原始数据" sheetId="7" r:id="rId2"/>
    <sheet name="数据分析" sheetId="4" r:id="rId3"/>
    <sheet name="实验流程" sheetId="9" r:id="rId4"/>
    <sheet name="基因列表" sheetId="10" r:id="rId5"/>
  </sheets>
  <definedNames>
    <definedName name="_xlnm._FilterDatabase" localSheetId="2" hidden="1">数据分析!$A$1:$J$98</definedName>
    <definedName name="_xlnm._FilterDatabase" localSheetId="1" hidden="1">原始数据!$A$1:$I$98</definedName>
  </definedNames>
  <calcPr calcId="152511"/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3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4" i="4"/>
  <c r="D5" i="4"/>
  <c r="D6" i="4"/>
  <c r="D7" i="4"/>
  <c r="D3" i="4"/>
  <c r="F7" i="4" l="1"/>
  <c r="F78" i="4"/>
  <c r="F70" i="4"/>
  <c r="F62" i="4"/>
  <c r="F54" i="4"/>
  <c r="F46" i="4"/>
  <c r="F38" i="4"/>
  <c r="F30" i="4"/>
  <c r="F22" i="4"/>
  <c r="F14" i="4"/>
  <c r="F6" i="4"/>
  <c r="F91" i="4"/>
  <c r="F87" i="4"/>
  <c r="F83" i="4"/>
  <c r="F9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D99" i="4"/>
  <c r="E99" i="4"/>
  <c r="G90" i="4" s="1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9" i="4"/>
  <c r="G5" i="4"/>
  <c r="G91" i="4" l="1"/>
  <c r="H9" i="4"/>
  <c r="I9" i="4" s="1"/>
  <c r="J9" i="4" s="1"/>
  <c r="H83" i="4"/>
  <c r="I83" i="4" s="1"/>
  <c r="J83" i="4" s="1"/>
  <c r="H91" i="4"/>
  <c r="I91" i="4" s="1"/>
  <c r="J91" i="4" s="1"/>
  <c r="G4" i="4"/>
  <c r="G8" i="4"/>
  <c r="G12" i="4"/>
  <c r="G16" i="4"/>
  <c r="G20" i="4"/>
  <c r="G24" i="4"/>
  <c r="G28" i="4"/>
  <c r="G32" i="4"/>
  <c r="G36" i="4"/>
  <c r="G40" i="4"/>
  <c r="G44" i="4"/>
  <c r="G48" i="4"/>
  <c r="G52" i="4"/>
  <c r="G56" i="4"/>
  <c r="G60" i="4"/>
  <c r="G64" i="4"/>
  <c r="G68" i="4"/>
  <c r="G72" i="4"/>
  <c r="G76" i="4"/>
  <c r="G80" i="4"/>
  <c r="G84" i="4"/>
  <c r="G88" i="4"/>
  <c r="G7" i="4"/>
  <c r="H7" i="4" s="1"/>
  <c r="I7" i="4" s="1"/>
  <c r="J7" i="4" s="1"/>
  <c r="G11" i="4"/>
  <c r="H11" i="4" s="1"/>
  <c r="I11" i="4" s="1"/>
  <c r="J11" i="4" s="1"/>
  <c r="G15" i="4"/>
  <c r="H15" i="4" s="1"/>
  <c r="I15" i="4" s="1"/>
  <c r="J15" i="4" s="1"/>
  <c r="G19" i="4"/>
  <c r="H19" i="4" s="1"/>
  <c r="I19" i="4" s="1"/>
  <c r="J19" i="4" s="1"/>
  <c r="G23" i="4"/>
  <c r="H23" i="4" s="1"/>
  <c r="I23" i="4" s="1"/>
  <c r="J23" i="4" s="1"/>
  <c r="G27" i="4"/>
  <c r="H27" i="4" s="1"/>
  <c r="I27" i="4" s="1"/>
  <c r="J27" i="4" s="1"/>
  <c r="G31" i="4"/>
  <c r="H31" i="4" s="1"/>
  <c r="I31" i="4" s="1"/>
  <c r="J31" i="4" s="1"/>
  <c r="G35" i="4"/>
  <c r="H35" i="4" s="1"/>
  <c r="I35" i="4" s="1"/>
  <c r="J35" i="4" s="1"/>
  <c r="G39" i="4"/>
  <c r="H39" i="4" s="1"/>
  <c r="I39" i="4" s="1"/>
  <c r="J39" i="4" s="1"/>
  <c r="G43" i="4"/>
  <c r="H43" i="4" s="1"/>
  <c r="I43" i="4" s="1"/>
  <c r="J43" i="4" s="1"/>
  <c r="G47" i="4"/>
  <c r="H47" i="4" s="1"/>
  <c r="I47" i="4" s="1"/>
  <c r="J47" i="4" s="1"/>
  <c r="G51" i="4"/>
  <c r="H51" i="4" s="1"/>
  <c r="I51" i="4" s="1"/>
  <c r="J51" i="4" s="1"/>
  <c r="G55" i="4"/>
  <c r="H55" i="4" s="1"/>
  <c r="I55" i="4" s="1"/>
  <c r="J55" i="4" s="1"/>
  <c r="G59" i="4"/>
  <c r="H59" i="4" s="1"/>
  <c r="I59" i="4" s="1"/>
  <c r="J59" i="4" s="1"/>
  <c r="G63" i="4"/>
  <c r="H63" i="4" s="1"/>
  <c r="I63" i="4" s="1"/>
  <c r="J63" i="4" s="1"/>
  <c r="G67" i="4"/>
  <c r="H67" i="4" s="1"/>
  <c r="I67" i="4" s="1"/>
  <c r="J67" i="4" s="1"/>
  <c r="G71" i="4"/>
  <c r="H71" i="4" s="1"/>
  <c r="I71" i="4" s="1"/>
  <c r="J71" i="4" s="1"/>
  <c r="G75" i="4"/>
  <c r="H75" i="4" s="1"/>
  <c r="I75" i="4" s="1"/>
  <c r="J75" i="4" s="1"/>
  <c r="G79" i="4"/>
  <c r="H79" i="4" s="1"/>
  <c r="I79" i="4" s="1"/>
  <c r="J79" i="4" s="1"/>
  <c r="G83" i="4"/>
  <c r="G87" i="4"/>
  <c r="H87" i="4" s="1"/>
  <c r="I87" i="4" s="1"/>
  <c r="J87" i="4" s="1"/>
  <c r="G89" i="4"/>
  <c r="F12" i="4"/>
  <c r="H12" i="4" s="1"/>
  <c r="I12" i="4" s="1"/>
  <c r="J12" i="4" s="1"/>
  <c r="F16" i="4"/>
  <c r="H16" i="4" s="1"/>
  <c r="I16" i="4" s="1"/>
  <c r="J16" i="4" s="1"/>
  <c r="F20" i="4"/>
  <c r="H20" i="4" s="1"/>
  <c r="I20" i="4" s="1"/>
  <c r="J20" i="4" s="1"/>
  <c r="F24" i="4"/>
  <c r="H24" i="4" s="1"/>
  <c r="I24" i="4" s="1"/>
  <c r="J24" i="4" s="1"/>
  <c r="F28" i="4"/>
  <c r="H28" i="4" s="1"/>
  <c r="I28" i="4" s="1"/>
  <c r="J28" i="4" s="1"/>
  <c r="F32" i="4"/>
  <c r="H32" i="4" s="1"/>
  <c r="I32" i="4" s="1"/>
  <c r="J32" i="4" s="1"/>
  <c r="F36" i="4"/>
  <c r="H36" i="4" s="1"/>
  <c r="I36" i="4" s="1"/>
  <c r="J36" i="4" s="1"/>
  <c r="F40" i="4"/>
  <c r="H40" i="4" s="1"/>
  <c r="I40" i="4" s="1"/>
  <c r="J40" i="4" s="1"/>
  <c r="F44" i="4"/>
  <c r="H44" i="4" s="1"/>
  <c r="I44" i="4" s="1"/>
  <c r="J44" i="4" s="1"/>
  <c r="F48" i="4"/>
  <c r="H48" i="4" s="1"/>
  <c r="I48" i="4" s="1"/>
  <c r="J48" i="4" s="1"/>
  <c r="F52" i="4"/>
  <c r="H52" i="4" s="1"/>
  <c r="I52" i="4" s="1"/>
  <c r="J52" i="4" s="1"/>
  <c r="F56" i="4"/>
  <c r="H56" i="4" s="1"/>
  <c r="I56" i="4" s="1"/>
  <c r="J56" i="4" s="1"/>
  <c r="F60" i="4"/>
  <c r="H60" i="4" s="1"/>
  <c r="I60" i="4" s="1"/>
  <c r="J60" i="4" s="1"/>
  <c r="F64" i="4"/>
  <c r="H64" i="4" s="1"/>
  <c r="I64" i="4" s="1"/>
  <c r="J64" i="4" s="1"/>
  <c r="F68" i="4"/>
  <c r="H68" i="4" s="1"/>
  <c r="I68" i="4" s="1"/>
  <c r="J68" i="4" s="1"/>
  <c r="F72" i="4"/>
  <c r="H72" i="4" s="1"/>
  <c r="I72" i="4" s="1"/>
  <c r="J72" i="4" s="1"/>
  <c r="F76" i="4"/>
  <c r="H76" i="4" s="1"/>
  <c r="I76" i="4" s="1"/>
  <c r="J76" i="4" s="1"/>
  <c r="F80" i="4"/>
  <c r="H80" i="4" s="1"/>
  <c r="I80" i="4" s="1"/>
  <c r="J80" i="4" s="1"/>
  <c r="F82" i="4"/>
  <c r="H82" i="4" s="1"/>
  <c r="I82" i="4" s="1"/>
  <c r="J82" i="4" s="1"/>
  <c r="F84" i="4"/>
  <c r="F86" i="4"/>
  <c r="F88" i="4"/>
  <c r="H88" i="4" s="1"/>
  <c r="I88" i="4" s="1"/>
  <c r="J88" i="4" s="1"/>
  <c r="F90" i="4"/>
  <c r="H90" i="4" s="1"/>
  <c r="I90" i="4" s="1"/>
  <c r="J90" i="4" s="1"/>
  <c r="F8" i="4"/>
  <c r="H8" i="4" s="1"/>
  <c r="I8" i="4" s="1"/>
  <c r="J8" i="4" s="1"/>
  <c r="F10" i="4"/>
  <c r="H10" i="4" s="1"/>
  <c r="I10" i="4" s="1"/>
  <c r="J10" i="4" s="1"/>
  <c r="F13" i="4"/>
  <c r="H13" i="4" s="1"/>
  <c r="I13" i="4" s="1"/>
  <c r="J13" i="4" s="1"/>
  <c r="F17" i="4"/>
  <c r="H17" i="4" s="1"/>
  <c r="I17" i="4" s="1"/>
  <c r="J17" i="4" s="1"/>
  <c r="F21" i="4"/>
  <c r="H21" i="4" s="1"/>
  <c r="I21" i="4" s="1"/>
  <c r="J21" i="4" s="1"/>
  <c r="F25" i="4"/>
  <c r="H25" i="4" s="1"/>
  <c r="I25" i="4" s="1"/>
  <c r="J25" i="4" s="1"/>
  <c r="F29" i="4"/>
  <c r="H29" i="4" s="1"/>
  <c r="I29" i="4" s="1"/>
  <c r="J29" i="4" s="1"/>
  <c r="F33" i="4"/>
  <c r="H33" i="4" s="1"/>
  <c r="I33" i="4" s="1"/>
  <c r="J33" i="4" s="1"/>
  <c r="F37" i="4"/>
  <c r="H37" i="4" s="1"/>
  <c r="I37" i="4" s="1"/>
  <c r="J37" i="4" s="1"/>
  <c r="F41" i="4"/>
  <c r="H41" i="4" s="1"/>
  <c r="I41" i="4" s="1"/>
  <c r="J41" i="4" s="1"/>
  <c r="F45" i="4"/>
  <c r="H45" i="4" s="1"/>
  <c r="I45" i="4" s="1"/>
  <c r="J45" i="4" s="1"/>
  <c r="F49" i="4"/>
  <c r="H49" i="4" s="1"/>
  <c r="I49" i="4" s="1"/>
  <c r="J49" i="4" s="1"/>
  <c r="F53" i="4"/>
  <c r="H53" i="4" s="1"/>
  <c r="I53" i="4" s="1"/>
  <c r="J53" i="4" s="1"/>
  <c r="F57" i="4"/>
  <c r="H57" i="4" s="1"/>
  <c r="I57" i="4" s="1"/>
  <c r="J57" i="4" s="1"/>
  <c r="F61" i="4"/>
  <c r="H61" i="4" s="1"/>
  <c r="I61" i="4" s="1"/>
  <c r="J61" i="4" s="1"/>
  <c r="F65" i="4"/>
  <c r="H65" i="4" s="1"/>
  <c r="I65" i="4" s="1"/>
  <c r="J65" i="4" s="1"/>
  <c r="F69" i="4"/>
  <c r="H69" i="4" s="1"/>
  <c r="I69" i="4" s="1"/>
  <c r="J69" i="4" s="1"/>
  <c r="F73" i="4"/>
  <c r="H73" i="4" s="1"/>
  <c r="I73" i="4" s="1"/>
  <c r="J73" i="4" s="1"/>
  <c r="F77" i="4"/>
  <c r="H77" i="4" s="1"/>
  <c r="I77" i="4" s="1"/>
  <c r="J77" i="4" s="1"/>
  <c r="G3" i="4"/>
  <c r="F81" i="4"/>
  <c r="H81" i="4" s="1"/>
  <c r="I81" i="4" s="1"/>
  <c r="J81" i="4" s="1"/>
  <c r="F85" i="4"/>
  <c r="H85" i="4" s="1"/>
  <c r="I85" i="4" s="1"/>
  <c r="J85" i="4" s="1"/>
  <c r="F89" i="4"/>
  <c r="H89" i="4" s="1"/>
  <c r="I89" i="4" s="1"/>
  <c r="J89" i="4" s="1"/>
  <c r="F4" i="4"/>
  <c r="H4" i="4" s="1"/>
  <c r="I4" i="4" s="1"/>
  <c r="J4" i="4" s="1"/>
  <c r="F3" i="4"/>
  <c r="G6" i="4"/>
  <c r="H6" i="4" s="1"/>
  <c r="I6" i="4" s="1"/>
  <c r="J6" i="4" s="1"/>
  <c r="G10" i="4"/>
  <c r="G14" i="4"/>
  <c r="H14" i="4" s="1"/>
  <c r="I14" i="4" s="1"/>
  <c r="J14" i="4" s="1"/>
  <c r="G18" i="4"/>
  <c r="G22" i="4"/>
  <c r="H22" i="4" s="1"/>
  <c r="I22" i="4" s="1"/>
  <c r="J22" i="4" s="1"/>
  <c r="G26" i="4"/>
  <c r="G30" i="4"/>
  <c r="H30" i="4" s="1"/>
  <c r="I30" i="4" s="1"/>
  <c r="J30" i="4" s="1"/>
  <c r="G34" i="4"/>
  <c r="G38" i="4"/>
  <c r="H38" i="4" s="1"/>
  <c r="I38" i="4" s="1"/>
  <c r="J38" i="4" s="1"/>
  <c r="G42" i="4"/>
  <c r="G46" i="4"/>
  <c r="H46" i="4" s="1"/>
  <c r="I46" i="4" s="1"/>
  <c r="J46" i="4" s="1"/>
  <c r="G50" i="4"/>
  <c r="G54" i="4"/>
  <c r="H54" i="4" s="1"/>
  <c r="I54" i="4" s="1"/>
  <c r="J54" i="4" s="1"/>
  <c r="G58" i="4"/>
  <c r="G62" i="4"/>
  <c r="H62" i="4" s="1"/>
  <c r="I62" i="4" s="1"/>
  <c r="J62" i="4" s="1"/>
  <c r="G66" i="4"/>
  <c r="G70" i="4"/>
  <c r="H70" i="4" s="1"/>
  <c r="I70" i="4" s="1"/>
  <c r="J70" i="4" s="1"/>
  <c r="G74" i="4"/>
  <c r="G78" i="4"/>
  <c r="H78" i="4" s="1"/>
  <c r="I78" i="4" s="1"/>
  <c r="J78" i="4" s="1"/>
  <c r="G82" i="4"/>
  <c r="G86" i="4"/>
  <c r="F18" i="4"/>
  <c r="H18" i="4" s="1"/>
  <c r="I18" i="4" s="1"/>
  <c r="J18" i="4" s="1"/>
  <c r="F26" i="4"/>
  <c r="H26" i="4" s="1"/>
  <c r="I26" i="4" s="1"/>
  <c r="J26" i="4" s="1"/>
  <c r="F34" i="4"/>
  <c r="H34" i="4" s="1"/>
  <c r="I34" i="4" s="1"/>
  <c r="J34" i="4" s="1"/>
  <c r="F42" i="4"/>
  <c r="H42" i="4" s="1"/>
  <c r="I42" i="4" s="1"/>
  <c r="J42" i="4" s="1"/>
  <c r="F50" i="4"/>
  <c r="H50" i="4" s="1"/>
  <c r="I50" i="4" s="1"/>
  <c r="J50" i="4" s="1"/>
  <c r="F58" i="4"/>
  <c r="H58" i="4" s="1"/>
  <c r="I58" i="4" s="1"/>
  <c r="J58" i="4" s="1"/>
  <c r="F66" i="4"/>
  <c r="H66" i="4" s="1"/>
  <c r="I66" i="4" s="1"/>
  <c r="J66" i="4" s="1"/>
  <c r="F74" i="4"/>
  <c r="H74" i="4" s="1"/>
  <c r="I74" i="4" s="1"/>
  <c r="J74" i="4" s="1"/>
  <c r="F5" i="4"/>
  <c r="H5" i="4" s="1"/>
  <c r="I5" i="4" s="1"/>
  <c r="J5" i="4" s="1"/>
  <c r="H86" i="4" l="1"/>
  <c r="I86" i="4" s="1"/>
  <c r="J86" i="4" s="1"/>
  <c r="H3" i="4"/>
  <c r="I3" i="4" s="1"/>
  <c r="J3" i="4" s="1"/>
  <c r="H84" i="4"/>
  <c r="I84" i="4" s="1"/>
  <c r="J84" i="4" s="1"/>
</calcChain>
</file>

<file path=xl/sharedStrings.xml><?xml version="1.0" encoding="utf-8"?>
<sst xmlns="http://schemas.openxmlformats.org/spreadsheetml/2006/main" count="725" uniqueCount="294">
  <si>
    <t>A10</t>
  </si>
  <si>
    <t>B10</t>
  </si>
  <si>
    <t>C10</t>
  </si>
  <si>
    <t>D10</t>
  </si>
  <si>
    <t>A11</t>
  </si>
  <si>
    <t>B11</t>
  </si>
  <si>
    <t>C11</t>
  </si>
  <si>
    <t>D11</t>
  </si>
  <si>
    <t>A12</t>
  </si>
  <si>
    <t>B12</t>
  </si>
  <si>
    <t>C12</t>
  </si>
  <si>
    <t>D12</t>
  </si>
  <si>
    <t>E10</t>
  </si>
  <si>
    <t>F10</t>
  </si>
  <si>
    <t>G10</t>
  </si>
  <si>
    <t>H10</t>
  </si>
  <si>
    <t>E11</t>
  </si>
  <si>
    <t>F11</t>
  </si>
  <si>
    <t>G11</t>
  </si>
  <si>
    <t>H11</t>
  </si>
  <si>
    <t>E12</t>
  </si>
  <si>
    <t>F12</t>
  </si>
  <si>
    <t>G12</t>
  </si>
  <si>
    <t>H12</t>
  </si>
  <si>
    <t>position</t>
    <phoneticPr fontId="4" type="noConversion"/>
  </si>
  <si>
    <t>gene id</t>
    <phoneticPr fontId="4" type="noConversion"/>
  </si>
  <si>
    <t>Gene symbol</t>
    <phoneticPr fontId="4" type="noConversion"/>
  </si>
  <si>
    <t>sample A</t>
    <phoneticPr fontId="1" type="noConversion"/>
  </si>
  <si>
    <t>sample B</t>
    <phoneticPr fontId="1" type="noConversion"/>
  </si>
  <si>
    <t xml:space="preserve">ΔCt </t>
    <phoneticPr fontId="4" type="noConversion"/>
  </si>
  <si>
    <t>ΔΔCt</t>
    <phoneticPr fontId="4" type="noConversion"/>
  </si>
  <si>
    <r>
      <t>基因表达差异倍数和</t>
    </r>
    <r>
      <rPr>
        <b/>
        <sz val="11"/>
        <rFont val="Times New Roman"/>
        <family val="1"/>
      </rPr>
      <t>t-test P</t>
    </r>
    <r>
      <rPr>
        <b/>
        <sz val="11"/>
        <rFont val="宋体"/>
        <family val="3"/>
        <charset val="134"/>
      </rPr>
      <t>值</t>
    </r>
    <phoneticPr fontId="4" type="noConversion"/>
  </si>
  <si>
    <t>相差倍数</t>
    <phoneticPr fontId="4" type="noConversion"/>
  </si>
  <si>
    <t>基因表达量上调或下调倍数</t>
    <phoneticPr fontId="4" type="noConversion"/>
  </si>
  <si>
    <t>ANAPC11</t>
  </si>
  <si>
    <t>ANAPC2</t>
  </si>
  <si>
    <t>ARIH1</t>
  </si>
  <si>
    <t>ATG7</t>
  </si>
  <si>
    <t>BARD1</t>
  </si>
  <si>
    <t>BRCA1</t>
  </si>
  <si>
    <t>BRCC3</t>
  </si>
  <si>
    <t>BTRC</t>
  </si>
  <si>
    <t>CBL</t>
  </si>
  <si>
    <t>CDC34</t>
  </si>
  <si>
    <t>CUL1</t>
  </si>
  <si>
    <t>CUL2</t>
  </si>
  <si>
    <t>CUL3</t>
  </si>
  <si>
    <t>CUL4A</t>
  </si>
  <si>
    <t>CUL4B</t>
  </si>
  <si>
    <t>CUL5</t>
  </si>
  <si>
    <t>CUL7</t>
  </si>
  <si>
    <t>CUL9</t>
  </si>
  <si>
    <t>DDB1</t>
  </si>
  <si>
    <t>DZIP3</t>
  </si>
  <si>
    <t>FBXO3</t>
  </si>
  <si>
    <t>FBXO31</t>
  </si>
  <si>
    <t>FBXO4</t>
  </si>
  <si>
    <t>FBXW10</t>
  </si>
  <si>
    <t>FBXW9</t>
  </si>
  <si>
    <t>HECW1</t>
  </si>
  <si>
    <t>HECW2</t>
  </si>
  <si>
    <t>HERC5</t>
  </si>
  <si>
    <t>HUWE1</t>
  </si>
  <si>
    <t>MDM2</t>
  </si>
  <si>
    <t>MIB1</t>
  </si>
  <si>
    <t>MOCS3</t>
  </si>
  <si>
    <t>MUL1</t>
  </si>
  <si>
    <t>NAE1</t>
  </si>
  <si>
    <t>NEDD8</t>
  </si>
  <si>
    <t>PARK2</t>
  </si>
  <si>
    <t>RFWD2</t>
  </si>
  <si>
    <t>RNF123</t>
  </si>
  <si>
    <t>RNF148</t>
  </si>
  <si>
    <t>SAE1</t>
  </si>
  <si>
    <t>SKP1</t>
  </si>
  <si>
    <t>SKP2</t>
  </si>
  <si>
    <t>SMURF1</t>
  </si>
  <si>
    <t>SMURF2</t>
  </si>
  <si>
    <t>STUB1</t>
  </si>
  <si>
    <t>SYVN1</t>
  </si>
  <si>
    <t>TMEM189</t>
  </si>
  <si>
    <t>TP53</t>
  </si>
  <si>
    <t>UBA1</t>
  </si>
  <si>
    <t>UBA2</t>
  </si>
  <si>
    <t>UBA3</t>
  </si>
  <si>
    <t>UBA5</t>
  </si>
  <si>
    <t>UBA6</t>
  </si>
  <si>
    <t>UBE2A</t>
  </si>
  <si>
    <t>UBE2B</t>
  </si>
  <si>
    <t>UBE2C</t>
  </si>
  <si>
    <t>UBE2D1</t>
  </si>
  <si>
    <t>UBE2D2</t>
  </si>
  <si>
    <t>UBE2D3</t>
  </si>
  <si>
    <t>UBE2E1</t>
  </si>
  <si>
    <t>UBE2E2</t>
  </si>
  <si>
    <t>UBE2E3</t>
  </si>
  <si>
    <t>UBE2G1</t>
  </si>
  <si>
    <t>UBE2G2</t>
  </si>
  <si>
    <t>UBE2H</t>
  </si>
  <si>
    <t>UBE2I</t>
  </si>
  <si>
    <t>UBE2J1</t>
  </si>
  <si>
    <t>UBE2J2</t>
  </si>
  <si>
    <t>UBE2K</t>
  </si>
  <si>
    <t>UBE2L3</t>
  </si>
  <si>
    <t>UBE2M</t>
  </si>
  <si>
    <t>UBE2N</t>
  </si>
  <si>
    <t>UBE2Q1</t>
  </si>
  <si>
    <t>UBE2R2</t>
  </si>
  <si>
    <t>UBE2S</t>
  </si>
  <si>
    <t>UBE2T</t>
  </si>
  <si>
    <t>UBE2W</t>
  </si>
  <si>
    <t>UBE2Z</t>
  </si>
  <si>
    <t>UBE4B</t>
  </si>
  <si>
    <t>UBR1</t>
  </si>
  <si>
    <t>UBR2</t>
  </si>
  <si>
    <t>VHL</t>
  </si>
  <si>
    <t>WWP1</t>
  </si>
  <si>
    <t>ACTB</t>
  </si>
  <si>
    <t>B2M</t>
  </si>
  <si>
    <t>GAPDH</t>
  </si>
  <si>
    <t>HPRT1</t>
  </si>
  <si>
    <t>RPLP0</t>
  </si>
  <si>
    <t>HGDC</t>
  </si>
  <si>
    <t>RTC</t>
  </si>
  <si>
    <t>PPC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</si>
  <si>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</si>
  <si>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</si>
  <si>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</si>
  <si>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</si>
  <si>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</si>
  <si>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</si>
  <si>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</si>
  <si>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</si>
  <si>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</si>
  <si>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</si>
  <si>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</si>
  <si>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</si>
  <si>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</si>
  <si>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</si>
  <si>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</si>
  <si>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</si>
  <si>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</si>
  <si>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</si>
  <si>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</si>
  <si>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</si>
  <si>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</si>
  <si>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</si>
  <si>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</si>
  <si>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</si>
  <si>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</si>
  <si>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</si>
  <si>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</si>
  <si>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</si>
  <si>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</si>
  <si>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</si>
  <si>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</si>
  <si>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</si>
  <si>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</si>
  <si>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</si>
  <si>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</si>
  <si>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</si>
  <si>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</si>
  <si>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</si>
  <si>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</si>
  <si>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</si>
  <si>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</si>
  <si>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</si>
  <si>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</si>
  <si>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</si>
  <si>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</si>
  <si>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</si>
  <si>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</si>
  <si>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</si>
  <si>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</si>
  <si>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</si>
  <si>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</si>
  <si>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</si>
  <si>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</si>
  <si>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</si>
  <si>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</si>
  <si>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</si>
  <si>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</si>
  <si>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</si>
  <si>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</si>
  <si>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</si>
  <si>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</si>
  <si>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</si>
  <si>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</si>
  <si>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</si>
  <si>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</si>
  <si>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</si>
  <si>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</si>
  <si>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</si>
  <si>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</si>
  <si>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</si>
  <si>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</si>
  <si>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</si>
  <si>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sample A</t>
    <phoneticPr fontId="4" type="noConversion"/>
  </si>
  <si>
    <r>
      <t>Ct</t>
    </r>
    <r>
      <rPr>
        <b/>
        <sz val="11"/>
        <color theme="1"/>
        <rFont val="宋体"/>
        <family val="2"/>
      </rPr>
      <t>值</t>
    </r>
    <phoneticPr fontId="1" type="noConversion"/>
  </si>
  <si>
    <r>
      <t>Tm</t>
    </r>
    <r>
      <rPr>
        <sz val="11"/>
        <color theme="1"/>
        <rFont val="宋体"/>
        <family val="2"/>
      </rPr>
      <t>值</t>
    </r>
    <phoneticPr fontId="1" type="noConversion"/>
  </si>
  <si>
    <t>AVERAGE HK</t>
    <phoneticPr fontId="1" type="noConversion"/>
  </si>
  <si>
    <t>sample/gene</t>
    <phoneticPr fontId="4" type="noConversion"/>
  </si>
  <si>
    <t>CT</t>
    <phoneticPr fontId="1" type="noConversion"/>
  </si>
  <si>
    <t>TM</t>
    <phoneticPr fontId="1" type="noConversion"/>
  </si>
  <si>
    <t>A</t>
    <phoneticPr fontId="1" type="noConversion"/>
  </si>
  <si>
    <t>B</t>
    <phoneticPr fontId="1" type="noConversion"/>
  </si>
  <si>
    <t>260/280</t>
    <phoneticPr fontId="1" type="noConversion"/>
  </si>
  <si>
    <t>RRI</t>
  </si>
  <si>
    <t>trans buffer</t>
  </si>
  <si>
    <t>DNase</t>
    <phoneticPr fontId="1" type="noConversion"/>
  </si>
  <si>
    <t>5*buffer</t>
  </si>
  <si>
    <t>25mM dNTP</t>
  </si>
  <si>
    <t>RNA</t>
    <phoneticPr fontId="1" type="noConversion"/>
  </si>
  <si>
    <t>sample/gene</t>
    <phoneticPr fontId="4" type="noConversion"/>
  </si>
  <si>
    <t>CT</t>
    <phoneticPr fontId="1" type="noConversion"/>
  </si>
  <si>
    <t>TM</t>
    <phoneticPr fontId="1" type="noConversion"/>
  </si>
  <si>
    <t>cDNA</t>
    <phoneticPr fontId="1" type="noConversion"/>
  </si>
  <si>
    <r>
      <rPr>
        <sz val="11"/>
        <color theme="1"/>
        <rFont val="宋体"/>
        <family val="2"/>
      </rPr>
      <t>张兰男：</t>
    </r>
    <r>
      <rPr>
        <sz val="11"/>
        <color theme="1"/>
        <rFont val="Times New Roman"/>
        <family val="1"/>
      </rPr>
      <t>RNA</t>
    </r>
    <r>
      <rPr>
        <sz val="11"/>
        <color theme="1"/>
        <rFont val="宋体"/>
        <family val="2"/>
      </rPr>
      <t>样本</t>
    </r>
    <r>
      <rPr>
        <sz val="11"/>
        <color theme="1"/>
        <rFont val="Times New Roman"/>
        <family val="1"/>
      </rPr>
      <t xml:space="preserve">A </t>
    </r>
    <r>
      <rPr>
        <sz val="11"/>
        <color theme="1"/>
        <rFont val="宋体"/>
        <family val="2"/>
      </rPr>
      <t>，</t>
    </r>
    <r>
      <rPr>
        <sz val="11"/>
        <color theme="1"/>
        <rFont val="Times New Roman"/>
        <family val="1"/>
      </rPr>
      <t>B</t>
    </r>
    <phoneticPr fontId="1" type="noConversion"/>
  </si>
  <si>
    <r>
      <rPr>
        <b/>
        <sz val="11"/>
        <color theme="1"/>
        <rFont val="宋体"/>
        <family val="2"/>
      </rPr>
      <t>样本编号</t>
    </r>
    <phoneticPr fontId="1" type="noConversion"/>
  </si>
  <si>
    <r>
      <t xml:space="preserve">1. DNase </t>
    </r>
    <r>
      <rPr>
        <sz val="11"/>
        <color theme="1"/>
        <rFont val="宋体"/>
        <family val="2"/>
      </rPr>
      <t>处理，各取</t>
    </r>
    <r>
      <rPr>
        <sz val="11"/>
        <color theme="1"/>
        <rFont val="Times New Roman"/>
        <family val="1"/>
      </rPr>
      <t>20mL RNA</t>
    </r>
    <r>
      <rPr>
        <sz val="11"/>
        <color theme="1"/>
        <rFont val="宋体"/>
        <family val="2"/>
      </rPr>
      <t>进行处理</t>
    </r>
    <phoneticPr fontId="1" type="noConversion"/>
  </si>
  <si>
    <r>
      <t>RNA</t>
    </r>
    <r>
      <rPr>
        <sz val="11"/>
        <color theme="1"/>
        <rFont val="宋体"/>
        <family val="2"/>
      </rPr>
      <t>原液</t>
    </r>
  </si>
  <si>
    <r>
      <t>37</t>
    </r>
    <r>
      <rPr>
        <sz val="11"/>
        <color theme="1"/>
        <rFont val="宋体"/>
        <family val="3"/>
        <charset val="134"/>
      </rPr>
      <t>℃</t>
    </r>
    <r>
      <rPr>
        <sz val="11"/>
        <color theme="1"/>
        <rFont val="Times New Roman"/>
        <family val="1"/>
      </rPr>
      <t xml:space="preserve"> 30min</t>
    </r>
  </si>
  <si>
    <r>
      <t>RNase Free 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phoneticPr fontId="1" type="noConversion"/>
  </si>
  <si>
    <r>
      <t>2.RNA</t>
    </r>
    <r>
      <rPr>
        <sz val="11"/>
        <color theme="1"/>
        <rFont val="宋体"/>
        <family val="2"/>
      </rPr>
      <t>抽提</t>
    </r>
    <phoneticPr fontId="1" type="noConversion"/>
  </si>
  <si>
    <r>
      <t>3.</t>
    </r>
    <r>
      <rPr>
        <sz val="11"/>
        <color theme="1"/>
        <rFont val="宋体"/>
        <family val="2"/>
      </rPr>
      <t>在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℃</t>
    </r>
    <r>
      <rPr>
        <sz val="11"/>
        <color theme="1"/>
        <rFont val="Times New Roman"/>
        <family val="1"/>
      </rPr>
      <t>~8</t>
    </r>
    <r>
      <rPr>
        <sz val="11"/>
        <color theme="1"/>
        <rFont val="宋体"/>
        <family val="3"/>
        <charset val="134"/>
      </rPr>
      <t>℃环境中，</t>
    </r>
    <r>
      <rPr>
        <sz val="11"/>
        <color theme="1"/>
        <rFont val="Times New Roman"/>
        <family val="1"/>
      </rPr>
      <t>12000 g</t>
    </r>
    <r>
      <rPr>
        <sz val="11"/>
        <color theme="1"/>
        <rFont val="宋体"/>
        <family val="2"/>
      </rPr>
      <t>离心</t>
    </r>
    <r>
      <rPr>
        <sz val="11"/>
        <color theme="1"/>
        <rFont val="Times New Roman"/>
        <family val="1"/>
      </rPr>
      <t>15 min,</t>
    </r>
    <r>
      <rPr>
        <sz val="11"/>
        <color theme="1"/>
        <rFont val="宋体"/>
        <family val="2"/>
      </rPr>
      <t>提取上层水相</t>
    </r>
    <phoneticPr fontId="1" type="noConversion"/>
  </si>
  <si>
    <r>
      <t>3.mRNA</t>
    </r>
    <r>
      <rPr>
        <sz val="11"/>
        <color theme="1"/>
        <rFont val="宋体"/>
        <family val="2"/>
      </rPr>
      <t>反转录</t>
    </r>
    <phoneticPr fontId="1" type="noConversion"/>
  </si>
  <si>
    <t>10mM oligo(dT) 18</t>
  </si>
  <si>
    <r>
      <rPr>
        <sz val="11"/>
        <color theme="1"/>
        <rFont val="宋体"/>
        <family val="2"/>
      </rPr>
      <t>上述反应液</t>
    </r>
  </si>
  <si>
    <r>
      <t>42</t>
    </r>
    <r>
      <rPr>
        <sz val="11"/>
        <color theme="1"/>
        <rFont val="宋体"/>
        <family val="2"/>
      </rPr>
      <t>℃</t>
    </r>
    <r>
      <rPr>
        <sz val="11"/>
        <color theme="1"/>
        <rFont val="Times New Roman"/>
        <family val="1"/>
      </rPr>
      <t xml:space="preserve"> 60 min</t>
    </r>
    <r>
      <rPr>
        <sz val="11"/>
        <color theme="1"/>
        <rFont val="宋体"/>
        <family val="2"/>
      </rPr>
      <t>，</t>
    </r>
    <r>
      <rPr>
        <sz val="11"/>
        <color theme="1"/>
        <rFont val="Times New Roman"/>
        <family val="1"/>
      </rPr>
      <t>70</t>
    </r>
    <r>
      <rPr>
        <sz val="11"/>
        <color theme="1"/>
        <rFont val="宋体"/>
        <family val="2"/>
      </rPr>
      <t>℃</t>
    </r>
    <r>
      <rPr>
        <sz val="11"/>
        <color theme="1"/>
        <rFont val="Times New Roman"/>
        <family val="1"/>
      </rPr>
      <t xml:space="preserve"> 15 min</t>
    </r>
    <phoneticPr fontId="1" type="noConversion"/>
  </si>
  <si>
    <r>
      <rPr>
        <sz val="11"/>
        <color theme="1"/>
        <rFont val="宋体"/>
        <family val="2"/>
      </rPr>
      <t>选取看家基因</t>
    </r>
    <r>
      <rPr>
        <sz val="11"/>
        <color theme="1"/>
        <rFont val="Times New Roman"/>
        <family val="1"/>
      </rPr>
      <t xml:space="preserve"> ACTB</t>
    </r>
    <r>
      <rPr>
        <sz val="11"/>
        <color theme="1"/>
        <rFont val="宋体"/>
        <family val="2"/>
      </rPr>
      <t>，</t>
    </r>
    <r>
      <rPr>
        <sz val="11"/>
        <color theme="1"/>
        <rFont val="Times New Roman"/>
        <family val="1"/>
      </rPr>
      <t>B2M</t>
    </r>
    <r>
      <rPr>
        <sz val="11"/>
        <color theme="1"/>
        <rFont val="宋体"/>
        <family val="2"/>
      </rPr>
      <t>，</t>
    </r>
    <r>
      <rPr>
        <sz val="11"/>
        <color theme="1"/>
        <rFont val="Times New Roman"/>
        <family val="1"/>
      </rPr>
      <t>GAPDH</t>
    </r>
    <phoneticPr fontId="1" type="noConversion"/>
  </si>
  <si>
    <r>
      <t>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phoneticPr fontId="1" type="noConversion"/>
  </si>
  <si>
    <r>
      <rPr>
        <sz val="11"/>
        <color theme="1"/>
        <rFont val="宋体"/>
        <family val="2"/>
      </rPr>
      <t>结果如下：</t>
    </r>
    <phoneticPr fontId="1" type="noConversion"/>
  </si>
  <si>
    <r>
      <t>C(ng/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Times New Roman"/>
        <family val="1"/>
      </rPr>
      <t>L)</t>
    </r>
    <phoneticPr fontId="1" type="noConversion"/>
  </si>
  <si>
    <r>
      <t xml:space="preserve">20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</t>
    </r>
    <phoneticPr fontId="1" type="noConversion"/>
  </si>
  <si>
    <r>
      <t xml:space="preserve">1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</t>
    </r>
    <phoneticPr fontId="1" type="noConversion"/>
  </si>
  <si>
    <r>
      <t xml:space="preserve">30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</t>
    </r>
    <phoneticPr fontId="1" type="noConversion"/>
  </si>
  <si>
    <r>
      <t xml:space="preserve">3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</t>
    </r>
    <phoneticPr fontId="1" type="noConversion"/>
  </si>
  <si>
    <r>
      <t xml:space="preserve">4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</t>
    </r>
    <phoneticPr fontId="1" type="noConversion"/>
  </si>
  <si>
    <r>
      <t xml:space="preserve">2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</t>
    </r>
    <phoneticPr fontId="1" type="noConversion"/>
  </si>
  <si>
    <r>
      <t>1.</t>
    </r>
    <r>
      <rPr>
        <sz val="11"/>
        <color theme="1"/>
        <rFont val="宋体"/>
        <family val="2"/>
      </rPr>
      <t>上步反应所得反应液中加入</t>
    </r>
    <r>
      <rPr>
        <sz val="11"/>
        <color theme="1"/>
        <rFont val="Times New Roman"/>
        <family val="1"/>
      </rPr>
      <t xml:space="preserve">500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 trizol</t>
    </r>
    <phoneticPr fontId="1" type="noConversion"/>
  </si>
  <si>
    <r>
      <t>4.</t>
    </r>
    <r>
      <rPr>
        <sz val="11"/>
        <color theme="1"/>
        <rFont val="宋体"/>
        <family val="2"/>
      </rPr>
      <t>在提取的水相中按</t>
    </r>
    <r>
      <rPr>
        <sz val="11"/>
        <color theme="1"/>
        <rFont val="Times New Roman"/>
        <family val="1"/>
      </rPr>
      <t xml:space="preserve">500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 xml:space="preserve">L/1 mL trizol </t>
    </r>
    <r>
      <rPr>
        <sz val="11"/>
        <color theme="1"/>
        <rFont val="宋体"/>
        <family val="2"/>
      </rPr>
      <t>的比例加入异丙醇，轻轻吹打混匀，室温放置</t>
    </r>
    <r>
      <rPr>
        <sz val="11"/>
        <color theme="1"/>
        <rFont val="Times New Roman"/>
        <family val="1"/>
      </rPr>
      <t>10 min</t>
    </r>
    <r>
      <rPr>
        <sz val="11"/>
        <color theme="1"/>
        <rFont val="宋体"/>
        <family val="2"/>
      </rPr>
      <t>，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</rPr>
      <t>℃</t>
    </r>
    <r>
      <rPr>
        <sz val="11"/>
        <color theme="1"/>
        <rFont val="Times New Roman"/>
        <family val="1"/>
      </rPr>
      <t>~8</t>
    </r>
    <r>
      <rPr>
        <sz val="11"/>
        <color theme="1"/>
        <rFont val="宋体"/>
        <family val="2"/>
      </rPr>
      <t>℃环境离心</t>
    </r>
    <r>
      <rPr>
        <sz val="11"/>
        <color theme="1"/>
        <rFont val="Times New Roman"/>
        <family val="1"/>
      </rPr>
      <t>10 min,RNA</t>
    </r>
    <r>
      <rPr>
        <sz val="11"/>
        <color theme="1"/>
        <rFont val="宋体"/>
        <family val="2"/>
      </rPr>
      <t>沉淀于管底，将上层废液倒出（尽量将液体倒干净）</t>
    </r>
    <phoneticPr fontId="1" type="noConversion"/>
  </si>
  <si>
    <r>
      <t>2.</t>
    </r>
    <r>
      <rPr>
        <sz val="11"/>
        <color theme="1"/>
        <rFont val="宋体"/>
        <family val="2"/>
      </rPr>
      <t>按</t>
    </r>
    <r>
      <rPr>
        <sz val="11"/>
        <color theme="1"/>
        <rFont val="Times New Roman"/>
        <family val="1"/>
      </rPr>
      <t xml:space="preserve">200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 xml:space="preserve">L </t>
    </r>
    <r>
      <rPr>
        <sz val="11"/>
        <color theme="1"/>
        <rFont val="宋体"/>
        <family val="2"/>
      </rPr>
      <t>氯仿</t>
    </r>
    <r>
      <rPr>
        <sz val="11"/>
        <color theme="1"/>
        <rFont val="Times New Roman"/>
        <family val="1"/>
      </rPr>
      <t>/1 mL trizol</t>
    </r>
    <r>
      <rPr>
        <sz val="11"/>
        <color theme="1"/>
        <rFont val="宋体"/>
        <family val="2"/>
      </rPr>
      <t>的比例加入氯仿</t>
    </r>
    <r>
      <rPr>
        <sz val="11"/>
        <color theme="1"/>
        <rFont val="Times New Roman"/>
        <family val="1"/>
      </rPr>
      <t>,</t>
    </r>
    <r>
      <rPr>
        <sz val="11"/>
        <color theme="1"/>
        <rFont val="宋体"/>
        <family val="2"/>
      </rPr>
      <t>迅速混匀</t>
    </r>
    <r>
      <rPr>
        <sz val="11"/>
        <color theme="1"/>
        <rFont val="Times New Roman"/>
        <family val="1"/>
      </rPr>
      <t>15 s(</t>
    </r>
    <r>
      <rPr>
        <sz val="11"/>
        <color theme="1"/>
        <rFont val="宋体"/>
        <family val="2"/>
      </rPr>
      <t>注：不能用涡旋仪，以防基因组</t>
    </r>
    <r>
      <rPr>
        <sz val="11"/>
        <color theme="1"/>
        <rFont val="Times New Roman"/>
        <family val="1"/>
      </rPr>
      <t>DNA</t>
    </r>
    <r>
      <rPr>
        <sz val="11"/>
        <color theme="1"/>
        <rFont val="宋体"/>
        <family val="2"/>
      </rPr>
      <t>断裂）在室温放置</t>
    </r>
    <r>
      <rPr>
        <sz val="11"/>
        <color theme="1"/>
        <rFont val="Times New Roman"/>
        <family val="1"/>
      </rPr>
      <t>2-3min</t>
    </r>
    <phoneticPr fontId="1" type="noConversion"/>
  </si>
  <si>
    <r>
      <t>5.</t>
    </r>
    <r>
      <rPr>
        <sz val="11"/>
        <color theme="1"/>
        <rFont val="宋体"/>
        <family val="2"/>
      </rPr>
      <t>按</t>
    </r>
    <r>
      <rPr>
        <sz val="11"/>
        <color theme="1"/>
        <rFont val="Times New Roman"/>
        <family val="1"/>
      </rPr>
      <t>1 mL 75%</t>
    </r>
    <r>
      <rPr>
        <sz val="11"/>
        <color theme="1"/>
        <rFont val="宋体"/>
        <family val="2"/>
      </rPr>
      <t>酒精</t>
    </r>
    <r>
      <rPr>
        <sz val="11"/>
        <color theme="1"/>
        <rFont val="Times New Roman"/>
        <family val="1"/>
      </rPr>
      <t>/1 mL trizol</t>
    </r>
    <r>
      <rPr>
        <sz val="11"/>
        <color theme="1"/>
        <rFont val="宋体"/>
        <family val="2"/>
      </rPr>
      <t>的比例加入异丙醇，悬浮沉淀，在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</rPr>
      <t>℃</t>
    </r>
    <r>
      <rPr>
        <sz val="11"/>
        <color theme="1"/>
        <rFont val="Times New Roman"/>
        <family val="1"/>
      </rPr>
      <t>~8</t>
    </r>
    <r>
      <rPr>
        <sz val="11"/>
        <color theme="1"/>
        <rFont val="宋体"/>
        <family val="2"/>
      </rPr>
      <t>℃环境</t>
    </r>
    <r>
      <rPr>
        <sz val="11"/>
        <color theme="1"/>
        <rFont val="Times New Roman"/>
        <family val="1"/>
      </rPr>
      <t xml:space="preserve">7500 g </t>
    </r>
    <r>
      <rPr>
        <sz val="11"/>
        <color theme="1"/>
        <rFont val="宋体"/>
        <family val="2"/>
      </rPr>
      <t>离心</t>
    </r>
    <r>
      <rPr>
        <sz val="11"/>
        <color theme="1"/>
        <rFont val="Times New Roman"/>
        <family val="1"/>
      </rPr>
      <t>5 min,</t>
    </r>
    <r>
      <rPr>
        <sz val="11"/>
        <color theme="1"/>
        <rFont val="宋体"/>
        <family val="2"/>
      </rPr>
      <t>弃去上层废液，真空或空气中干燥</t>
    </r>
    <r>
      <rPr>
        <sz val="11"/>
        <color theme="1"/>
        <rFont val="Times New Roman"/>
        <family val="1"/>
      </rPr>
      <t>5-10 min</t>
    </r>
    <r>
      <rPr>
        <sz val="11"/>
        <color theme="1"/>
        <rFont val="宋体"/>
        <family val="2"/>
      </rPr>
      <t>，</t>
    </r>
    <r>
      <rPr>
        <sz val="11"/>
        <color theme="1"/>
        <rFont val="Times New Roman"/>
        <family val="1"/>
      </rPr>
      <t xml:space="preserve"> 30—50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 Rnase free 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r>
      <rPr>
        <sz val="11"/>
        <color theme="1"/>
        <rFont val="宋体"/>
        <family val="2"/>
      </rPr>
      <t>溶解</t>
    </r>
    <r>
      <rPr>
        <sz val="11"/>
        <color theme="1"/>
        <rFont val="Times New Roman"/>
        <family val="1"/>
      </rPr>
      <t>RNA</t>
    </r>
    <r>
      <rPr>
        <sz val="11"/>
        <color theme="1"/>
        <rFont val="宋体"/>
        <family val="2"/>
      </rPr>
      <t>沉淀</t>
    </r>
    <phoneticPr fontId="1" type="noConversion"/>
  </si>
  <si>
    <r>
      <t xml:space="preserve">2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g</t>
    </r>
    <phoneticPr fontId="1" type="noConversion"/>
  </si>
  <si>
    <r>
      <t xml:space="preserve">10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</t>
    </r>
    <phoneticPr fontId="1" type="noConversion"/>
  </si>
  <si>
    <r>
      <rPr>
        <sz val="11"/>
        <color theme="1"/>
        <rFont val="宋体"/>
        <family val="2"/>
      </rPr>
      <t>补足至</t>
    </r>
    <r>
      <rPr>
        <sz val="11"/>
        <color theme="1"/>
        <rFont val="Times New Roman"/>
        <family val="1"/>
      </rPr>
      <t xml:space="preserve">14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</t>
    </r>
    <phoneticPr fontId="1" type="noConversion"/>
  </si>
  <si>
    <r>
      <t>4U/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 RNasin</t>
    </r>
    <phoneticPr fontId="1" type="noConversion"/>
  </si>
  <si>
    <r>
      <t>200U/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 xml:space="preserve">L </t>
    </r>
    <r>
      <rPr>
        <sz val="11"/>
        <color theme="1"/>
        <rFont val="宋体"/>
        <family val="2"/>
      </rPr>
      <t>转录酶</t>
    </r>
    <phoneticPr fontId="1" type="noConversion"/>
  </si>
  <si>
    <r>
      <t xml:space="preserve">14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</t>
    </r>
    <phoneticPr fontId="1" type="noConversion"/>
  </si>
  <si>
    <r>
      <t xml:space="preserve">0.4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</t>
    </r>
    <phoneticPr fontId="1" type="noConversion"/>
  </si>
  <si>
    <r>
      <t xml:space="preserve">0.5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</t>
    </r>
    <phoneticPr fontId="1" type="noConversion"/>
  </si>
  <si>
    <r>
      <t xml:space="preserve">0.6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</t>
    </r>
    <phoneticPr fontId="1" type="noConversion"/>
  </si>
  <si>
    <r>
      <t xml:space="preserve">7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</t>
    </r>
    <phoneticPr fontId="1" type="noConversion"/>
  </si>
  <si>
    <r>
      <rPr>
        <sz val="11"/>
        <color theme="1"/>
        <rFont val="Symbol"/>
        <family val="1"/>
        <charset val="2"/>
      </rPr>
      <t>2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</t>
    </r>
    <phoneticPr fontId="1" type="noConversion"/>
  </si>
  <si>
    <r>
      <t>4.</t>
    </r>
    <r>
      <rPr>
        <sz val="11"/>
        <color theme="1"/>
        <rFont val="宋体"/>
        <family val="2"/>
      </rPr>
      <t>样本预实验</t>
    </r>
    <r>
      <rPr>
        <sz val="11"/>
        <color theme="1"/>
        <rFont val="Times New Roman"/>
        <family val="1"/>
      </rPr>
      <t xml:space="preserve">  </t>
    </r>
    <r>
      <rPr>
        <sz val="11"/>
        <color theme="1"/>
        <rFont val="宋体"/>
        <family val="2"/>
      </rPr>
      <t>上步反应中所得</t>
    </r>
    <r>
      <rPr>
        <sz val="11"/>
        <color theme="1"/>
        <rFont val="Times New Roman"/>
        <family val="1"/>
      </rPr>
      <t xml:space="preserve">cDNA </t>
    </r>
    <r>
      <rPr>
        <sz val="11"/>
        <color theme="1"/>
        <rFont val="宋体"/>
        <family val="2"/>
      </rPr>
      <t>加入</t>
    </r>
    <r>
      <rPr>
        <sz val="11"/>
        <color theme="1"/>
        <rFont val="Times New Roman"/>
        <family val="1"/>
      </rPr>
      <t>80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 H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phoneticPr fontId="1" type="noConversion"/>
  </si>
  <si>
    <r>
      <rPr>
        <sz val="11"/>
        <color theme="1"/>
        <rFont val="宋体"/>
        <family val="3"/>
        <charset val="134"/>
      </rPr>
      <t>根据实验结果将</t>
    </r>
    <r>
      <rPr>
        <sz val="11"/>
        <color theme="1"/>
        <rFont val="Times New Roman"/>
        <family val="1"/>
      </rPr>
      <t>cDNA</t>
    </r>
    <r>
      <rPr>
        <sz val="11"/>
        <color theme="1"/>
        <rFont val="宋体"/>
        <family val="3"/>
        <charset val="134"/>
      </rPr>
      <t>进一步稀释，稀释</t>
    </r>
    <r>
      <rPr>
        <sz val="11"/>
        <color theme="1"/>
        <rFont val="Times New Roman"/>
        <family val="1"/>
      </rPr>
      <t>2</t>
    </r>
    <r>
      <rPr>
        <vertAlign val="superscript"/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倍</t>
    </r>
    <phoneticPr fontId="1" type="noConversion"/>
  </si>
  <si>
    <r>
      <t>5.</t>
    </r>
    <r>
      <rPr>
        <sz val="11"/>
        <color theme="1"/>
        <rFont val="宋体"/>
        <family val="3"/>
        <charset val="134"/>
      </rPr>
      <t>定量</t>
    </r>
    <r>
      <rPr>
        <sz val="11"/>
        <color theme="1"/>
        <rFont val="Times New Roman"/>
        <family val="1"/>
      </rPr>
      <t>PCR</t>
    </r>
    <phoneticPr fontId="1" type="noConversion"/>
  </si>
  <si>
    <t>2×SYBR mix</t>
    <phoneticPr fontId="1" type="noConversion"/>
  </si>
  <si>
    <r>
      <t xml:space="preserve">2.5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M primer</t>
    </r>
    <phoneticPr fontId="1" type="noConversion"/>
  </si>
  <si>
    <t>反应程序</t>
  </si>
  <si>
    <t>Roche 480 PCR仪</t>
  </si>
  <si>
    <t>循环数</t>
  </si>
  <si>
    <t>步骤</t>
  </si>
  <si>
    <t>温度</t>
  </si>
  <si>
    <t>时间</t>
  </si>
  <si>
    <t>预变性</t>
  </si>
  <si>
    <t>94℃</t>
  </si>
  <si>
    <t>2min</t>
  </si>
  <si>
    <t>变性</t>
  </si>
  <si>
    <t>10s</t>
  </si>
  <si>
    <t>退火</t>
  </si>
  <si>
    <t>60℃</t>
  </si>
  <si>
    <t>20s</t>
  </si>
  <si>
    <t>single</t>
  </si>
  <si>
    <r>
      <rPr>
        <sz val="11"/>
        <color theme="1"/>
        <rFont val="Symbol"/>
        <family val="1"/>
        <charset val="2"/>
      </rPr>
      <t>1</t>
    </r>
    <r>
      <rPr>
        <sz val="11"/>
        <color theme="1"/>
        <rFont val="Times New Roman"/>
        <family val="1"/>
      </rPr>
      <t xml:space="preserve">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</t>
    </r>
    <phoneticPr fontId="1" type="noConversion"/>
  </si>
  <si>
    <r>
      <rPr>
        <sz val="11"/>
        <color theme="1"/>
        <rFont val="Symbol"/>
        <family val="1"/>
        <charset val="2"/>
      </rPr>
      <t>0.5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</t>
    </r>
    <phoneticPr fontId="1" type="noConversion"/>
  </si>
  <si>
    <r>
      <rPr>
        <sz val="11"/>
        <color theme="1"/>
        <rFont val="Symbol"/>
        <family val="1"/>
        <charset val="2"/>
      </rPr>
      <t>5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</t>
    </r>
    <phoneticPr fontId="1" type="noConversion"/>
  </si>
  <si>
    <r>
      <rPr>
        <sz val="11"/>
        <color theme="1"/>
        <rFont val="Symbol"/>
        <family val="1"/>
        <charset val="2"/>
      </rPr>
      <t>3.5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</t>
    </r>
    <phoneticPr fontId="1" type="noConversion"/>
  </si>
  <si>
    <t>溶解曲线分析</t>
  </si>
  <si>
    <t>恒温时间</t>
  </si>
  <si>
    <t>升温速度</t>
  </si>
  <si>
    <t>溶解曲线</t>
  </si>
  <si>
    <t>95℃</t>
  </si>
  <si>
    <t>5s</t>
  </si>
  <si>
    <t>4.4℃/s</t>
  </si>
  <si>
    <t>65℃</t>
  </si>
  <si>
    <t>1min</t>
  </si>
  <si>
    <t>2.2℃/s</t>
  </si>
  <si>
    <t>continuous</t>
  </si>
  <si>
    <t>0.11℃/s</t>
  </si>
  <si>
    <t>冷却</t>
  </si>
  <si>
    <t>40℃</t>
  </si>
  <si>
    <t>30s</t>
  </si>
  <si>
    <r>
      <rPr>
        <sz val="11"/>
        <color theme="1"/>
        <rFont val="宋体"/>
        <family val="1"/>
        <charset val="2"/>
      </rPr>
      <t>共</t>
    </r>
    <r>
      <rPr>
        <sz val="11"/>
        <color theme="1"/>
        <rFont val="Times New Roman"/>
        <family val="1"/>
      </rPr>
      <t xml:space="preserve">14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L</t>
    </r>
    <r>
      <rPr>
        <sz val="11"/>
        <color theme="1"/>
        <rFont val="宋体"/>
        <family val="1"/>
        <charset val="2"/>
      </rPr>
      <t>，</t>
    </r>
    <r>
      <rPr>
        <sz val="11"/>
        <color theme="1"/>
        <rFont val="Times New Roman"/>
        <family val="1"/>
      </rPr>
      <t>70</t>
    </r>
    <r>
      <rPr>
        <sz val="11"/>
        <color theme="1"/>
        <rFont val="宋体"/>
        <family val="1"/>
        <charset val="2"/>
      </rPr>
      <t>℃</t>
    </r>
    <r>
      <rPr>
        <sz val="11"/>
        <color theme="1"/>
        <rFont val="Times New Roman"/>
        <family val="1"/>
      </rPr>
      <t xml:space="preserve"> 10 min</t>
    </r>
    <r>
      <rPr>
        <sz val="11"/>
        <color theme="1"/>
        <rFont val="宋体"/>
        <family val="1"/>
        <charset val="2"/>
      </rPr>
      <t>，迅速冰上冷却</t>
    </r>
    <r>
      <rPr>
        <sz val="11"/>
        <color theme="1"/>
        <rFont val="Times New Roman"/>
        <family val="1"/>
      </rPr>
      <t>2 min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</si>
</sst>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2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宋体"/>
      <family val="2"/>
    </font>
    <font>
      <b/>
      <sz val="11"/>
      <color rgb="FFFF0000"/>
      <name val="Times New Roman"/>
      <family val="1"/>
    </font>
    <font>
      <b/>
      <sz val="11"/>
      <color rgb="FF00B0F0"/>
      <name val="Times New Roman"/>
      <family val="1"/>
    </font>
    <font>
      <sz val="11"/>
      <color theme="1"/>
      <name val="Symbol"/>
      <family val="1"/>
      <charset val="2"/>
    </font>
    <font>
      <sz val="11"/>
      <color theme="1"/>
      <name val="宋体"/>
      <family val="3"/>
      <charset val="134"/>
    </font>
    <font>
      <b/>
      <sz val="11"/>
      <color theme="1"/>
      <name val="Symbol"/>
      <family val="1"/>
      <charset val="2"/>
    </font>
    <font>
      <vertAlign val="subscript"/>
      <sz val="11"/>
      <color theme="1"/>
      <name val="Times New Roman"/>
      <family val="1"/>
    </font>
    <font>
      <sz val="11"/>
      <color theme="1"/>
      <name val="宋体"/>
      <family val="1"/>
      <charset val="2"/>
    </font>
    <font>
      <vertAlign val="superscript"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176" fontId="5" fillId="2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6" fillId="3" borderId="4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3" borderId="0" xfId="0" applyNumberFormat="1" applyFont="1" applyFill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0" fillId="0" borderId="0" xfId="0" applyNumberFormat="1"/>
    <xf numFmtId="176" fontId="8" fillId="0" borderId="4" xfId="0" applyNumberFormat="1" applyFont="1" applyFill="1" applyBorder="1" applyAlignment="1">
      <alignment horizontal="center" vertical="center"/>
    </xf>
    <xf numFmtId="176" fontId="8" fillId="0" borderId="2" xfId="0" applyNumberFormat="1" applyFont="1" applyFill="1" applyBorder="1" applyAlignment="1">
      <alignment horizontal="center" vertical="center"/>
    </xf>
    <xf numFmtId="176" fontId="8" fillId="0" borderId="3" xfId="0" applyNumberFormat="1" applyFont="1" applyFill="1" applyBorder="1" applyAlignment="1">
      <alignment horizontal="center" vertical="center"/>
    </xf>
    <xf numFmtId="176" fontId="11" fillId="0" borderId="2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" fontId="2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Fill="1"/>
    <xf numFmtId="0" fontId="6" fillId="0" borderId="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0" fillId="0" borderId="3" xfId="0" applyBorder="1" applyAlignment="1"/>
    <xf numFmtId="0" fontId="2" fillId="0" borderId="1" xfId="0" applyFont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76" fontId="5" fillId="2" borderId="6" xfId="0" applyNumberFormat="1" applyFont="1" applyFill="1" applyBorder="1" applyAlignment="1">
      <alignment horizontal="center" vertical="center"/>
    </xf>
    <xf numFmtId="176" fontId="5" fillId="2" borderId="7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3" borderId="6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176" fontId="3" fillId="3" borderId="7" xfId="0" applyNumberFormat="1" applyFont="1" applyFill="1" applyBorder="1" applyAlignment="1">
      <alignment horizontal="center" vertical="center"/>
    </xf>
    <xf numFmtId="176" fontId="3" fillId="2" borderId="4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Border="1" applyAlignment="1"/>
    <xf numFmtId="0" fontId="0" fillId="0" borderId="15" xfId="0" applyBorder="1" applyAlignment="1">
      <alignment horizontal="center" vertical="center"/>
    </xf>
    <xf numFmtId="0" fontId="0" fillId="0" borderId="0" xfId="0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/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font>
        <b/>
        <i val="0"/>
        <condense val="0"/>
        <extend val="0"/>
        <sz val="12"/>
        <color indexed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11" sqref="B11"/>
    </sheetView>
  </sheetViews>
  <sheetFormatPr defaultRowHeight="13.5"/>
  <cols>
    <col min="1" max="1" width="10.25" customWidth="1"/>
  </cols>
  <sheetData>
    <row r="1" spans="1:7" ht="15">
      <c r="A1" s="43" t="s">
        <v>201</v>
      </c>
      <c r="B1" s="45" t="s">
        <v>202</v>
      </c>
      <c r="C1" s="45"/>
      <c r="D1" s="45"/>
      <c r="E1" s="45" t="s">
        <v>203</v>
      </c>
      <c r="F1" s="45"/>
      <c r="G1" s="45"/>
    </row>
    <row r="2" spans="1:7" ht="15">
      <c r="A2" s="44"/>
      <c r="B2" s="35" t="s">
        <v>117</v>
      </c>
      <c r="C2" s="35" t="s">
        <v>118</v>
      </c>
      <c r="D2" s="35" t="s">
        <v>119</v>
      </c>
      <c r="E2" s="35" t="s">
        <v>117</v>
      </c>
      <c r="F2" s="35" t="s">
        <v>118</v>
      </c>
      <c r="G2" s="35" t="s">
        <v>119</v>
      </c>
    </row>
    <row r="3" spans="1:7" ht="15">
      <c r="A3" s="36" t="s">
        <v>27</v>
      </c>
      <c r="B3" s="37">
        <v>16.850000000000001</v>
      </c>
      <c r="C3" s="37">
        <v>15.33</v>
      </c>
      <c r="D3" s="37">
        <v>17.71</v>
      </c>
      <c r="E3" s="37">
        <v>82.78</v>
      </c>
      <c r="F3" s="37">
        <v>79.290000000000006</v>
      </c>
      <c r="G3" s="37">
        <v>83.99</v>
      </c>
    </row>
    <row r="4" spans="1:7" ht="15">
      <c r="A4" s="38" t="s">
        <v>28</v>
      </c>
      <c r="B4" s="39">
        <v>16.96</v>
      </c>
      <c r="C4" s="39">
        <v>15.68</v>
      </c>
      <c r="D4" s="39">
        <v>17.809999999999999</v>
      </c>
      <c r="E4" s="39">
        <v>82.75</v>
      </c>
      <c r="F4" s="39">
        <v>79.31</v>
      </c>
      <c r="G4" s="39">
        <v>84.08</v>
      </c>
    </row>
  </sheetData>
  <mergeCells count="3">
    <mergeCell ref="A1:A2"/>
    <mergeCell ref="B1:D1"/>
    <mergeCell ref="E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78" workbookViewId="0">
      <selection sqref="A1:C98"/>
    </sheetView>
  </sheetViews>
  <sheetFormatPr defaultRowHeight="15"/>
  <cols>
    <col min="1" max="2" width="9" style="32"/>
    <col min="3" max="3" width="11" style="32" customWidth="1"/>
    <col min="4" max="5" width="9" style="32"/>
    <col min="6" max="9" width="9" style="9"/>
  </cols>
  <sheetData>
    <row r="1" spans="1:9">
      <c r="A1" s="46" t="s">
        <v>24</v>
      </c>
      <c r="B1" s="46" t="s">
        <v>25</v>
      </c>
      <c r="C1" s="46" t="s">
        <v>26</v>
      </c>
      <c r="D1" s="48" t="s">
        <v>198</v>
      </c>
      <c r="E1" s="49"/>
      <c r="F1" s="50" t="s">
        <v>199</v>
      </c>
      <c r="G1" s="50"/>
      <c r="H1" s="50"/>
      <c r="I1" s="50"/>
    </row>
    <row r="2" spans="1:9" ht="14.25">
      <c r="A2" s="47"/>
      <c r="B2" s="47"/>
      <c r="C2" s="47"/>
      <c r="D2" s="33" t="s">
        <v>197</v>
      </c>
      <c r="E2" s="34" t="s">
        <v>28</v>
      </c>
      <c r="F2" s="51" t="s">
        <v>197</v>
      </c>
      <c r="G2" s="51"/>
      <c r="H2" s="51" t="s">
        <v>28</v>
      </c>
      <c r="I2" s="51"/>
    </row>
    <row r="3" spans="1:9">
      <c r="A3" s="27" t="s">
        <v>125</v>
      </c>
      <c r="B3" s="27">
        <v>51529</v>
      </c>
      <c r="C3" s="27" t="s">
        <v>34</v>
      </c>
      <c r="D3" s="27">
        <v>34.47</v>
      </c>
      <c r="E3" s="27">
        <v>34.11</v>
      </c>
      <c r="F3" s="3">
        <v>81.739999999999995</v>
      </c>
      <c r="G3" s="4"/>
      <c r="H3" s="3">
        <v>81.75</v>
      </c>
      <c r="I3" s="4"/>
    </row>
    <row r="4" spans="1:9">
      <c r="A4" s="28" t="s">
        <v>126</v>
      </c>
      <c r="B4" s="28">
        <v>29882</v>
      </c>
      <c r="C4" s="28" t="s">
        <v>35</v>
      </c>
      <c r="D4" s="28">
        <v>29.11</v>
      </c>
      <c r="E4" s="28">
        <v>29.1</v>
      </c>
      <c r="F4" s="5">
        <v>84.43</v>
      </c>
      <c r="G4" s="6"/>
      <c r="H4" s="5">
        <v>84.45</v>
      </c>
      <c r="I4" s="6"/>
    </row>
    <row r="5" spans="1:9">
      <c r="A5" s="28" t="s">
        <v>127</v>
      </c>
      <c r="B5" s="28">
        <v>25820</v>
      </c>
      <c r="C5" s="28" t="s">
        <v>36</v>
      </c>
      <c r="D5" s="28">
        <v>29.7</v>
      </c>
      <c r="E5" s="28">
        <v>29.69</v>
      </c>
      <c r="F5" s="5">
        <v>79.94</v>
      </c>
      <c r="G5" s="6"/>
      <c r="H5" s="5">
        <v>79.849999999999994</v>
      </c>
      <c r="I5" s="6"/>
    </row>
    <row r="6" spans="1:9">
      <c r="A6" s="28" t="s">
        <v>128</v>
      </c>
      <c r="B6" s="28">
        <v>10533</v>
      </c>
      <c r="C6" s="28" t="s">
        <v>37</v>
      </c>
      <c r="D6" s="28">
        <v>30.83</v>
      </c>
      <c r="E6" s="28">
        <v>30.82</v>
      </c>
      <c r="F6" s="5">
        <v>84.94</v>
      </c>
      <c r="G6" s="6"/>
      <c r="H6" s="5">
        <v>84.83</v>
      </c>
      <c r="I6" s="6"/>
    </row>
    <row r="7" spans="1:9">
      <c r="A7" s="28" t="s">
        <v>129</v>
      </c>
      <c r="B7" s="28">
        <v>580</v>
      </c>
      <c r="C7" s="28" t="s">
        <v>38</v>
      </c>
      <c r="D7" s="28">
        <v>28.71</v>
      </c>
      <c r="E7" s="28">
        <v>29.56</v>
      </c>
      <c r="F7" s="5">
        <v>90.73</v>
      </c>
      <c r="G7" s="6"/>
      <c r="H7" s="5">
        <v>90.66</v>
      </c>
      <c r="I7" s="6"/>
    </row>
    <row r="8" spans="1:9">
      <c r="A8" s="28" t="s">
        <v>130</v>
      </c>
      <c r="B8" s="28">
        <v>672</v>
      </c>
      <c r="C8" s="28" t="s">
        <v>39</v>
      </c>
      <c r="D8" s="28">
        <v>30.58</v>
      </c>
      <c r="E8" s="28">
        <v>30.56</v>
      </c>
      <c r="F8" s="5">
        <v>79.58</v>
      </c>
      <c r="G8" s="6"/>
      <c r="H8" s="5">
        <v>79.510000000000005</v>
      </c>
      <c r="I8" s="6"/>
    </row>
    <row r="9" spans="1:9">
      <c r="A9" s="28" t="s">
        <v>131</v>
      </c>
      <c r="B9" s="28">
        <v>79184</v>
      </c>
      <c r="C9" s="28" t="s">
        <v>40</v>
      </c>
      <c r="D9" s="28">
        <v>30.76</v>
      </c>
      <c r="E9" s="28">
        <v>30.59</v>
      </c>
      <c r="F9" s="5">
        <v>80.77</v>
      </c>
      <c r="G9" s="6"/>
      <c r="H9" s="5">
        <v>80.67</v>
      </c>
      <c r="I9" s="6"/>
    </row>
    <row r="10" spans="1:9">
      <c r="A10" s="28" t="s">
        <v>132</v>
      </c>
      <c r="B10" s="28">
        <v>8945</v>
      </c>
      <c r="C10" s="28" t="s">
        <v>41</v>
      </c>
      <c r="D10" s="28">
        <v>32.57</v>
      </c>
      <c r="E10" s="28">
        <v>31.31</v>
      </c>
      <c r="F10" s="5">
        <v>80.61</v>
      </c>
      <c r="G10" s="6"/>
      <c r="H10" s="5">
        <v>80.58</v>
      </c>
      <c r="I10" s="6"/>
    </row>
    <row r="11" spans="1:9">
      <c r="A11" s="28" t="s">
        <v>133</v>
      </c>
      <c r="B11" s="28">
        <v>867</v>
      </c>
      <c r="C11" s="28" t="s">
        <v>42</v>
      </c>
      <c r="D11" s="28">
        <v>32.950000000000003</v>
      </c>
      <c r="E11" s="28">
        <v>34.5</v>
      </c>
      <c r="F11" s="5">
        <v>84.38</v>
      </c>
      <c r="G11" s="6"/>
      <c r="H11" s="5">
        <v>84.31</v>
      </c>
      <c r="I11" s="6"/>
    </row>
    <row r="12" spans="1:9">
      <c r="A12" s="28" t="s">
        <v>0</v>
      </c>
      <c r="B12" s="28">
        <v>997</v>
      </c>
      <c r="C12" s="28" t="s">
        <v>43</v>
      </c>
      <c r="D12" s="28">
        <v>28.01</v>
      </c>
      <c r="E12" s="28">
        <v>27.71</v>
      </c>
      <c r="F12" s="5">
        <v>88.44</v>
      </c>
      <c r="G12" s="6"/>
      <c r="H12" s="5">
        <v>88.41</v>
      </c>
      <c r="I12" s="6"/>
    </row>
    <row r="13" spans="1:9">
      <c r="A13" s="2" t="s">
        <v>4</v>
      </c>
      <c r="B13" s="2">
        <v>8454</v>
      </c>
      <c r="C13" s="2" t="s">
        <v>44</v>
      </c>
      <c r="D13" s="2">
        <v>40</v>
      </c>
      <c r="E13" s="2">
        <v>40</v>
      </c>
      <c r="F13" s="5">
        <v>74.34</v>
      </c>
      <c r="G13" s="6"/>
      <c r="H13" s="5">
        <v>75.44</v>
      </c>
      <c r="I13" s="6"/>
    </row>
    <row r="14" spans="1:9">
      <c r="A14" s="28" t="s">
        <v>8</v>
      </c>
      <c r="B14" s="28">
        <v>8453</v>
      </c>
      <c r="C14" s="28" t="s">
        <v>45</v>
      </c>
      <c r="D14" s="28">
        <v>34.19</v>
      </c>
      <c r="E14" s="28">
        <v>35.82</v>
      </c>
      <c r="F14" s="5">
        <v>78.19</v>
      </c>
      <c r="G14" s="6"/>
      <c r="H14" s="5">
        <v>78.16</v>
      </c>
      <c r="I14" s="6"/>
    </row>
    <row r="15" spans="1:9">
      <c r="A15" s="28" t="s">
        <v>134</v>
      </c>
      <c r="B15" s="28">
        <v>8452</v>
      </c>
      <c r="C15" s="28" t="s">
        <v>46</v>
      </c>
      <c r="D15" s="28">
        <v>29.21</v>
      </c>
      <c r="E15" s="28">
        <v>29.17</v>
      </c>
      <c r="F15" s="5">
        <v>76.84</v>
      </c>
      <c r="G15" s="6"/>
      <c r="H15" s="5">
        <v>76.739999999999995</v>
      </c>
      <c r="I15" s="6"/>
    </row>
    <row r="16" spans="1:9">
      <c r="A16" s="28" t="s">
        <v>135</v>
      </c>
      <c r="B16" s="28">
        <v>8451</v>
      </c>
      <c r="C16" s="28" t="s">
        <v>47</v>
      </c>
      <c r="D16" s="28">
        <v>29.96</v>
      </c>
      <c r="E16" s="28">
        <v>30.31</v>
      </c>
      <c r="F16" s="5">
        <v>88.24</v>
      </c>
      <c r="G16" s="6"/>
      <c r="H16" s="5">
        <v>88.11</v>
      </c>
      <c r="I16" s="6"/>
    </row>
    <row r="17" spans="1:9">
      <c r="A17" s="28" t="s">
        <v>136</v>
      </c>
      <c r="B17" s="28">
        <v>8450</v>
      </c>
      <c r="C17" s="28" t="s">
        <v>48</v>
      </c>
      <c r="D17" s="28">
        <v>29.35</v>
      </c>
      <c r="E17" s="28">
        <v>29.29</v>
      </c>
      <c r="F17" s="5">
        <v>79.77</v>
      </c>
      <c r="G17" s="6"/>
      <c r="H17" s="5">
        <v>79.7</v>
      </c>
      <c r="I17" s="6"/>
    </row>
    <row r="18" spans="1:9">
      <c r="A18" s="28" t="s">
        <v>137</v>
      </c>
      <c r="B18" s="28">
        <v>8065</v>
      </c>
      <c r="C18" s="28" t="s">
        <v>49</v>
      </c>
      <c r="D18" s="28">
        <v>30.59</v>
      </c>
      <c r="E18" s="28">
        <v>30.34</v>
      </c>
      <c r="F18" s="5">
        <v>79.05</v>
      </c>
      <c r="G18" s="6"/>
      <c r="H18" s="5">
        <v>78.97</v>
      </c>
      <c r="I18" s="6"/>
    </row>
    <row r="19" spans="1:9">
      <c r="A19" s="28" t="s">
        <v>138</v>
      </c>
      <c r="B19" s="28">
        <v>9820</v>
      </c>
      <c r="C19" s="28" t="s">
        <v>50</v>
      </c>
      <c r="D19" s="28">
        <v>31.47</v>
      </c>
      <c r="E19" s="28">
        <v>30.77</v>
      </c>
      <c r="F19" s="5">
        <v>88.18</v>
      </c>
      <c r="G19" s="6"/>
      <c r="H19" s="5">
        <v>88.11</v>
      </c>
      <c r="I19" s="6"/>
    </row>
    <row r="20" spans="1:9">
      <c r="A20" s="28" t="s">
        <v>139</v>
      </c>
      <c r="B20" s="28">
        <v>23113</v>
      </c>
      <c r="C20" s="28" t="s">
        <v>51</v>
      </c>
      <c r="D20" s="28">
        <v>32.46</v>
      </c>
      <c r="E20" s="28">
        <v>31.65</v>
      </c>
      <c r="F20" s="5">
        <v>87.33</v>
      </c>
      <c r="G20" s="6"/>
      <c r="H20" s="5">
        <v>87.28</v>
      </c>
      <c r="I20" s="6"/>
    </row>
    <row r="21" spans="1:9">
      <c r="A21" s="28" t="s">
        <v>140</v>
      </c>
      <c r="B21" s="28">
        <v>1642</v>
      </c>
      <c r="C21" s="28" t="s">
        <v>52</v>
      </c>
      <c r="D21" s="28">
        <v>27.31</v>
      </c>
      <c r="E21" s="28">
        <v>27.47</v>
      </c>
      <c r="F21" s="5">
        <v>83.77</v>
      </c>
      <c r="G21" s="6"/>
      <c r="H21" s="5">
        <v>83.7</v>
      </c>
      <c r="I21" s="6"/>
    </row>
    <row r="22" spans="1:9">
      <c r="A22" s="28" t="s">
        <v>141</v>
      </c>
      <c r="B22" s="28">
        <v>9666</v>
      </c>
      <c r="C22" s="28" t="s">
        <v>53</v>
      </c>
      <c r="D22" s="28">
        <v>32.24</v>
      </c>
      <c r="E22" s="28">
        <v>31.06</v>
      </c>
      <c r="F22" s="5">
        <v>78.98</v>
      </c>
      <c r="G22" s="6"/>
      <c r="H22" s="5">
        <v>78.86</v>
      </c>
      <c r="I22" s="6"/>
    </row>
    <row r="23" spans="1:9">
      <c r="A23" s="28" t="s">
        <v>142</v>
      </c>
      <c r="B23" s="28">
        <v>26273</v>
      </c>
      <c r="C23" s="28" t="s">
        <v>54</v>
      </c>
      <c r="D23" s="28">
        <v>30.13</v>
      </c>
      <c r="E23" s="28">
        <v>29.49</v>
      </c>
      <c r="F23" s="5">
        <v>82.11</v>
      </c>
      <c r="G23" s="6"/>
      <c r="H23" s="5">
        <v>81.94</v>
      </c>
      <c r="I23" s="6"/>
    </row>
    <row r="24" spans="1:9">
      <c r="A24" s="28" t="s">
        <v>1</v>
      </c>
      <c r="B24" s="28">
        <v>79791</v>
      </c>
      <c r="C24" s="28" t="s">
        <v>55</v>
      </c>
      <c r="D24" s="28">
        <v>34.49</v>
      </c>
      <c r="E24" s="28">
        <v>33.729999999999997</v>
      </c>
      <c r="F24" s="5">
        <v>85.72</v>
      </c>
      <c r="G24" s="6"/>
      <c r="H24" s="5">
        <v>85.6</v>
      </c>
      <c r="I24" s="6"/>
    </row>
    <row r="25" spans="1:9">
      <c r="A25" s="28" t="s">
        <v>5</v>
      </c>
      <c r="B25" s="28">
        <v>26272</v>
      </c>
      <c r="C25" s="28" t="s">
        <v>56</v>
      </c>
      <c r="D25" s="28">
        <v>32.11</v>
      </c>
      <c r="E25" s="28">
        <v>31.88</v>
      </c>
      <c r="F25" s="5">
        <v>80.510000000000005</v>
      </c>
      <c r="G25" s="6"/>
      <c r="H25" s="5">
        <v>80.400000000000006</v>
      </c>
      <c r="I25" s="6"/>
    </row>
    <row r="26" spans="1:9">
      <c r="A26" s="28" t="s">
        <v>9</v>
      </c>
      <c r="B26" s="28">
        <v>10517</v>
      </c>
      <c r="C26" s="28" t="s">
        <v>57</v>
      </c>
      <c r="D26" s="28">
        <v>40</v>
      </c>
      <c r="E26" s="28">
        <v>40</v>
      </c>
      <c r="F26" s="5">
        <v>79.11</v>
      </c>
      <c r="G26" s="6"/>
      <c r="H26" s="5">
        <v>78.290000000000006</v>
      </c>
      <c r="I26" s="6"/>
    </row>
    <row r="27" spans="1:9">
      <c r="A27" s="28" t="s">
        <v>143</v>
      </c>
      <c r="B27" s="28">
        <v>84261</v>
      </c>
      <c r="C27" s="28" t="s">
        <v>58</v>
      </c>
      <c r="D27" s="28">
        <v>32.83</v>
      </c>
      <c r="E27" s="28">
        <v>32.840000000000003</v>
      </c>
      <c r="F27" s="5">
        <v>87.98</v>
      </c>
      <c r="G27" s="6"/>
      <c r="H27" s="5">
        <v>88.01</v>
      </c>
      <c r="I27" s="6"/>
    </row>
    <row r="28" spans="1:9">
      <c r="A28" s="28" t="s">
        <v>144</v>
      </c>
      <c r="B28" s="28">
        <v>23072</v>
      </c>
      <c r="C28" s="28" t="s">
        <v>59</v>
      </c>
      <c r="D28" s="28">
        <v>32.200000000000003</v>
      </c>
      <c r="E28" s="28">
        <v>32.119999999999997</v>
      </c>
      <c r="F28" s="5">
        <v>84.28</v>
      </c>
      <c r="G28" s="6"/>
      <c r="H28" s="5">
        <v>84.23</v>
      </c>
      <c r="I28" s="6"/>
    </row>
    <row r="29" spans="1:9">
      <c r="A29" s="28" t="s">
        <v>145</v>
      </c>
      <c r="B29" s="28">
        <v>57520</v>
      </c>
      <c r="C29" s="28" t="s">
        <v>60</v>
      </c>
      <c r="D29" s="28">
        <v>33.729999999999997</v>
      </c>
      <c r="E29" s="28">
        <v>32.61</v>
      </c>
      <c r="F29" s="5">
        <v>80.09</v>
      </c>
      <c r="G29" s="6"/>
      <c r="H29" s="5">
        <v>80.06</v>
      </c>
      <c r="I29" s="6"/>
    </row>
    <row r="30" spans="1:9">
      <c r="A30" s="28" t="s">
        <v>146</v>
      </c>
      <c r="B30" s="28">
        <v>51191</v>
      </c>
      <c r="C30" s="28" t="s">
        <v>61</v>
      </c>
      <c r="D30" s="28">
        <v>29.1</v>
      </c>
      <c r="E30" s="28">
        <v>29.04</v>
      </c>
      <c r="F30" s="5">
        <v>78.34</v>
      </c>
      <c r="G30" s="6"/>
      <c r="H30" s="5">
        <v>78.27</v>
      </c>
      <c r="I30" s="6"/>
    </row>
    <row r="31" spans="1:9">
      <c r="A31" s="28" t="s">
        <v>147</v>
      </c>
      <c r="B31" s="28">
        <v>10075</v>
      </c>
      <c r="C31" s="28" t="s">
        <v>62</v>
      </c>
      <c r="D31" s="28">
        <v>33.340000000000003</v>
      </c>
      <c r="E31" s="28">
        <v>32.85</v>
      </c>
      <c r="F31" s="5">
        <v>81.41</v>
      </c>
      <c r="G31" s="6"/>
      <c r="H31" s="5">
        <v>81.22</v>
      </c>
      <c r="I31" s="6"/>
    </row>
    <row r="32" spans="1:9">
      <c r="A32" s="28" t="s">
        <v>148</v>
      </c>
      <c r="B32" s="28">
        <v>54708</v>
      </c>
      <c r="C32" s="29">
        <v>42068</v>
      </c>
      <c r="D32" s="28">
        <v>29.71</v>
      </c>
      <c r="E32" s="28">
        <v>30.05</v>
      </c>
      <c r="F32" s="5">
        <v>83.82</v>
      </c>
      <c r="G32" s="6"/>
      <c r="H32" s="5">
        <v>83.8</v>
      </c>
      <c r="I32" s="6"/>
    </row>
    <row r="33" spans="1:9">
      <c r="A33" s="28" t="s">
        <v>149</v>
      </c>
      <c r="B33" s="28">
        <v>4193</v>
      </c>
      <c r="C33" s="28" t="s">
        <v>63</v>
      </c>
      <c r="D33" s="28">
        <v>27.2</v>
      </c>
      <c r="E33" s="28">
        <v>27.11</v>
      </c>
      <c r="F33" s="5">
        <v>78.83</v>
      </c>
      <c r="G33" s="6"/>
      <c r="H33" s="5">
        <v>78.849999999999994</v>
      </c>
      <c r="I33" s="6"/>
    </row>
    <row r="34" spans="1:9">
      <c r="A34" s="28" t="s">
        <v>150</v>
      </c>
      <c r="B34" s="28">
        <v>57534</v>
      </c>
      <c r="C34" s="28" t="s">
        <v>64</v>
      </c>
      <c r="D34" s="28">
        <v>29.86</v>
      </c>
      <c r="E34" s="28">
        <v>29.24</v>
      </c>
      <c r="F34" s="5">
        <v>81.239999999999995</v>
      </c>
      <c r="G34" s="6"/>
      <c r="H34" s="5">
        <v>81.2</v>
      </c>
      <c r="I34" s="6"/>
    </row>
    <row r="35" spans="1:9">
      <c r="A35" s="28" t="s">
        <v>151</v>
      </c>
      <c r="B35" s="28">
        <v>27304</v>
      </c>
      <c r="C35" s="28" t="s">
        <v>65</v>
      </c>
      <c r="D35" s="28">
        <v>32.18</v>
      </c>
      <c r="E35" s="28">
        <v>31.61</v>
      </c>
      <c r="F35" s="5">
        <v>81.08</v>
      </c>
      <c r="G35" s="6"/>
      <c r="H35" s="5">
        <v>80.95</v>
      </c>
      <c r="I35" s="6"/>
    </row>
    <row r="36" spans="1:9">
      <c r="A36" s="28" t="s">
        <v>2</v>
      </c>
      <c r="B36" s="28">
        <v>79594</v>
      </c>
      <c r="C36" s="28" t="s">
        <v>66</v>
      </c>
      <c r="D36" s="28">
        <v>30.17</v>
      </c>
      <c r="E36" s="28">
        <v>29.63</v>
      </c>
      <c r="F36" s="5">
        <v>82.41</v>
      </c>
      <c r="G36" s="6"/>
      <c r="H36" s="5">
        <v>82.4</v>
      </c>
      <c r="I36" s="6"/>
    </row>
    <row r="37" spans="1:9">
      <c r="A37" s="28" t="s">
        <v>6</v>
      </c>
      <c r="B37" s="28">
        <v>8883</v>
      </c>
      <c r="C37" s="28" t="s">
        <v>67</v>
      </c>
      <c r="D37" s="28">
        <v>27.14</v>
      </c>
      <c r="E37" s="28">
        <v>27.21</v>
      </c>
      <c r="F37" s="5">
        <v>80.53</v>
      </c>
      <c r="G37" s="6"/>
      <c r="H37" s="5">
        <v>80.489999999999995</v>
      </c>
      <c r="I37" s="6"/>
    </row>
    <row r="38" spans="1:9">
      <c r="A38" s="28" t="s">
        <v>10</v>
      </c>
      <c r="B38" s="28">
        <v>4738</v>
      </c>
      <c r="C38" s="28" t="s">
        <v>68</v>
      </c>
      <c r="D38" s="28">
        <v>26.73</v>
      </c>
      <c r="E38" s="28">
        <v>26.69</v>
      </c>
      <c r="F38" s="5">
        <v>81.5</v>
      </c>
      <c r="G38" s="6"/>
      <c r="H38" s="5">
        <v>81.45</v>
      </c>
      <c r="I38" s="6"/>
    </row>
    <row r="39" spans="1:9">
      <c r="A39" s="28" t="s">
        <v>152</v>
      </c>
      <c r="B39" s="28">
        <v>5071</v>
      </c>
      <c r="C39" s="28" t="s">
        <v>69</v>
      </c>
      <c r="D39" s="2">
        <v>37.19</v>
      </c>
      <c r="E39" s="2">
        <v>36.69</v>
      </c>
      <c r="F39" s="5">
        <v>74.739999999999995</v>
      </c>
      <c r="G39" s="6"/>
      <c r="H39" s="5">
        <v>75.14</v>
      </c>
      <c r="I39" s="6"/>
    </row>
    <row r="40" spans="1:9">
      <c r="A40" s="28" t="s">
        <v>153</v>
      </c>
      <c r="B40" s="28">
        <v>64326</v>
      </c>
      <c r="C40" s="28" t="s">
        <v>70</v>
      </c>
      <c r="D40" s="28">
        <v>28.24</v>
      </c>
      <c r="E40" s="28">
        <v>28.07</v>
      </c>
      <c r="F40" s="5">
        <v>80.75</v>
      </c>
      <c r="G40" s="6"/>
      <c r="H40" s="5">
        <v>80.72</v>
      </c>
      <c r="I40" s="6"/>
    </row>
    <row r="41" spans="1:9">
      <c r="A41" s="28" t="s">
        <v>154</v>
      </c>
      <c r="B41" s="28">
        <v>63891</v>
      </c>
      <c r="C41" s="28" t="s">
        <v>71</v>
      </c>
      <c r="D41" s="28">
        <v>31.43</v>
      </c>
      <c r="E41" s="28">
        <v>31.67</v>
      </c>
      <c r="F41" s="5">
        <v>84.3</v>
      </c>
      <c r="G41" s="6"/>
      <c r="H41" s="5">
        <v>84.29</v>
      </c>
      <c r="I41" s="6"/>
    </row>
    <row r="42" spans="1:9">
      <c r="A42" s="28" t="s">
        <v>155</v>
      </c>
      <c r="B42" s="28">
        <v>378925</v>
      </c>
      <c r="C42" s="28" t="s">
        <v>72</v>
      </c>
      <c r="D42" s="28">
        <v>34.119999999999997</v>
      </c>
      <c r="E42" s="28">
        <v>33.24</v>
      </c>
      <c r="F42" s="5">
        <v>81.87</v>
      </c>
      <c r="G42" s="6"/>
      <c r="H42" s="5">
        <v>81.81</v>
      </c>
      <c r="I42" s="6"/>
    </row>
    <row r="43" spans="1:9">
      <c r="A43" s="28" t="s">
        <v>156</v>
      </c>
      <c r="B43" s="28">
        <v>10055</v>
      </c>
      <c r="C43" s="28" t="s">
        <v>73</v>
      </c>
      <c r="D43" s="28">
        <v>28.59</v>
      </c>
      <c r="E43" s="28">
        <v>28.3</v>
      </c>
      <c r="F43" s="5">
        <v>78.25</v>
      </c>
      <c r="G43" s="6"/>
      <c r="H43" s="5">
        <v>78.23</v>
      </c>
      <c r="I43" s="6"/>
    </row>
    <row r="44" spans="1:9">
      <c r="A44" s="28" t="s">
        <v>157</v>
      </c>
      <c r="B44" s="28">
        <v>6500</v>
      </c>
      <c r="C44" s="28" t="s">
        <v>74</v>
      </c>
      <c r="D44" s="28">
        <v>30.6</v>
      </c>
      <c r="E44" s="28">
        <v>30.91</v>
      </c>
      <c r="F44" s="5">
        <v>87.01</v>
      </c>
      <c r="G44" s="6"/>
      <c r="H44" s="5">
        <v>86.95</v>
      </c>
      <c r="I44" s="6"/>
    </row>
    <row r="45" spans="1:9">
      <c r="A45" s="28" t="s">
        <v>158</v>
      </c>
      <c r="B45" s="28">
        <v>6502</v>
      </c>
      <c r="C45" s="28" t="s">
        <v>75</v>
      </c>
      <c r="D45" s="28">
        <v>29.7</v>
      </c>
      <c r="E45" s="28">
        <v>30.2</v>
      </c>
      <c r="F45" s="5">
        <v>82.84</v>
      </c>
      <c r="G45" s="6"/>
      <c r="H45" s="5">
        <v>82.77</v>
      </c>
      <c r="I45" s="6"/>
    </row>
    <row r="46" spans="1:9">
      <c r="A46" s="28" t="s">
        <v>159</v>
      </c>
      <c r="B46" s="28">
        <v>57154</v>
      </c>
      <c r="C46" s="28" t="s">
        <v>76</v>
      </c>
      <c r="D46" s="28">
        <v>36.15</v>
      </c>
      <c r="E46" s="28">
        <v>36.56</v>
      </c>
      <c r="F46" s="5">
        <v>86.82</v>
      </c>
      <c r="G46" s="6"/>
      <c r="H46" s="5">
        <v>86.73</v>
      </c>
      <c r="I46" s="6"/>
    </row>
    <row r="47" spans="1:9">
      <c r="A47" s="28" t="s">
        <v>160</v>
      </c>
      <c r="B47" s="28">
        <v>64750</v>
      </c>
      <c r="C47" s="28" t="s">
        <v>77</v>
      </c>
      <c r="D47" s="28">
        <v>31.55</v>
      </c>
      <c r="E47" s="28">
        <v>31.62</v>
      </c>
      <c r="F47" s="5">
        <v>83.25</v>
      </c>
      <c r="G47" s="6"/>
      <c r="H47" s="5">
        <v>83.14</v>
      </c>
      <c r="I47" s="6"/>
    </row>
    <row r="48" spans="1:9">
      <c r="A48" s="28" t="s">
        <v>3</v>
      </c>
      <c r="B48" s="28">
        <v>10273</v>
      </c>
      <c r="C48" s="28" t="s">
        <v>78</v>
      </c>
      <c r="D48" s="2">
        <v>27.78</v>
      </c>
      <c r="E48" s="2">
        <v>27.86</v>
      </c>
      <c r="F48" s="5">
        <v>76.849999999999994</v>
      </c>
      <c r="G48" s="6">
        <v>87.96</v>
      </c>
      <c r="H48" s="5">
        <v>76.790000000000006</v>
      </c>
      <c r="I48" s="6">
        <v>87.96</v>
      </c>
    </row>
    <row r="49" spans="1:9">
      <c r="A49" s="28" t="s">
        <v>7</v>
      </c>
      <c r="B49" s="28">
        <v>84447</v>
      </c>
      <c r="C49" s="28" t="s">
        <v>79</v>
      </c>
      <c r="D49" s="28">
        <v>28.22</v>
      </c>
      <c r="E49" s="28">
        <v>28.11</v>
      </c>
      <c r="F49" s="5">
        <v>81.16</v>
      </c>
      <c r="G49" s="6"/>
      <c r="H49" s="5">
        <v>81.06</v>
      </c>
      <c r="I49" s="6"/>
    </row>
    <row r="50" spans="1:9">
      <c r="A50" s="28" t="s">
        <v>11</v>
      </c>
      <c r="B50" s="28">
        <v>387521</v>
      </c>
      <c r="C50" s="28" t="s">
        <v>80</v>
      </c>
      <c r="D50" s="28">
        <v>30.27</v>
      </c>
      <c r="E50" s="28">
        <v>30.93</v>
      </c>
      <c r="F50" s="5">
        <v>87.35</v>
      </c>
      <c r="G50" s="6"/>
      <c r="H50" s="5">
        <v>87.27</v>
      </c>
      <c r="I50" s="6"/>
    </row>
    <row r="51" spans="1:9">
      <c r="A51" s="28" t="s">
        <v>161</v>
      </c>
      <c r="B51" s="28">
        <v>7157</v>
      </c>
      <c r="C51" s="28" t="s">
        <v>81</v>
      </c>
      <c r="D51" s="28">
        <v>28.68</v>
      </c>
      <c r="E51" s="28">
        <v>28.69</v>
      </c>
      <c r="F51" s="5">
        <v>86.54</v>
      </c>
      <c r="G51" s="6"/>
      <c r="H51" s="5">
        <v>86.5</v>
      </c>
      <c r="I51" s="6"/>
    </row>
    <row r="52" spans="1:9">
      <c r="A52" s="28" t="s">
        <v>162</v>
      </c>
      <c r="B52" s="28">
        <v>7317</v>
      </c>
      <c r="C52" s="28" t="s">
        <v>82</v>
      </c>
      <c r="D52" s="28">
        <v>26.11</v>
      </c>
      <c r="E52" s="28">
        <v>26.18</v>
      </c>
      <c r="F52" s="5">
        <v>84.5</v>
      </c>
      <c r="G52" s="6"/>
      <c r="H52" s="5">
        <v>84.44</v>
      </c>
      <c r="I52" s="6"/>
    </row>
    <row r="53" spans="1:9">
      <c r="A53" s="28" t="s">
        <v>163</v>
      </c>
      <c r="B53" s="28">
        <v>10054</v>
      </c>
      <c r="C53" s="28" t="s">
        <v>83</v>
      </c>
      <c r="D53" s="28">
        <v>26.86</v>
      </c>
      <c r="E53" s="28">
        <v>26.95</v>
      </c>
      <c r="F53" s="5">
        <v>78.41</v>
      </c>
      <c r="G53" s="6"/>
      <c r="H53" s="5">
        <v>78.349999999999994</v>
      </c>
      <c r="I53" s="6"/>
    </row>
    <row r="54" spans="1:9">
      <c r="A54" s="28" t="s">
        <v>164</v>
      </c>
      <c r="B54" s="28">
        <v>9039</v>
      </c>
      <c r="C54" s="28" t="s">
        <v>84</v>
      </c>
      <c r="D54" s="28">
        <v>28.15</v>
      </c>
      <c r="E54" s="28">
        <v>28.23</v>
      </c>
      <c r="F54" s="5">
        <v>79.53</v>
      </c>
      <c r="G54" s="6"/>
      <c r="H54" s="5">
        <v>79.41</v>
      </c>
      <c r="I54" s="6"/>
    </row>
    <row r="55" spans="1:9">
      <c r="A55" s="28" t="s">
        <v>165</v>
      </c>
      <c r="B55" s="28">
        <v>79876</v>
      </c>
      <c r="C55" s="28" t="s">
        <v>85</v>
      </c>
      <c r="D55" s="28">
        <v>27.53</v>
      </c>
      <c r="E55" s="28">
        <v>27.55</v>
      </c>
      <c r="F55" s="5">
        <v>79.930000000000007</v>
      </c>
      <c r="G55" s="6"/>
      <c r="H55" s="5">
        <v>79.92</v>
      </c>
      <c r="I55" s="6"/>
    </row>
    <row r="56" spans="1:9">
      <c r="A56" s="28" t="s">
        <v>166</v>
      </c>
      <c r="B56" s="28">
        <v>55236</v>
      </c>
      <c r="C56" s="28" t="s">
        <v>86</v>
      </c>
      <c r="D56" s="28">
        <v>31.54</v>
      </c>
      <c r="E56" s="28">
        <v>31.05</v>
      </c>
      <c r="F56" s="5">
        <v>85.61</v>
      </c>
      <c r="G56" s="6"/>
      <c r="H56" s="5">
        <v>85.64</v>
      </c>
      <c r="I56" s="6"/>
    </row>
    <row r="57" spans="1:9">
      <c r="A57" s="28" t="s">
        <v>167</v>
      </c>
      <c r="B57" s="28">
        <v>7319</v>
      </c>
      <c r="C57" s="28" t="s">
        <v>87</v>
      </c>
      <c r="D57" s="28">
        <v>27.62</v>
      </c>
      <c r="E57" s="28">
        <v>27.52</v>
      </c>
      <c r="F57" s="5">
        <v>79.77</v>
      </c>
      <c r="G57" s="6"/>
      <c r="H57" s="5">
        <v>79.790000000000006</v>
      </c>
      <c r="I57" s="6"/>
    </row>
    <row r="58" spans="1:9">
      <c r="A58" s="28" t="s">
        <v>168</v>
      </c>
      <c r="B58" s="28">
        <v>7320</v>
      </c>
      <c r="C58" s="28" t="s">
        <v>88</v>
      </c>
      <c r="D58" s="28">
        <v>26.81</v>
      </c>
      <c r="E58" s="28">
        <v>26.7</v>
      </c>
      <c r="F58" s="5">
        <v>77.86</v>
      </c>
      <c r="G58" s="6"/>
      <c r="H58" s="5">
        <v>77.87</v>
      </c>
      <c r="I58" s="6"/>
    </row>
    <row r="59" spans="1:9">
      <c r="A59" s="28" t="s">
        <v>169</v>
      </c>
      <c r="B59" s="28">
        <v>11065</v>
      </c>
      <c r="C59" s="28" t="s">
        <v>89</v>
      </c>
      <c r="D59" s="28">
        <v>26.93</v>
      </c>
      <c r="E59" s="28">
        <v>26.94</v>
      </c>
      <c r="F59" s="5">
        <v>85.6</v>
      </c>
      <c r="G59" s="6"/>
      <c r="H59" s="5">
        <v>85.59</v>
      </c>
      <c r="I59" s="6"/>
    </row>
    <row r="60" spans="1:9">
      <c r="A60" s="28" t="s">
        <v>12</v>
      </c>
      <c r="B60" s="28">
        <v>7321</v>
      </c>
      <c r="C60" s="28" t="s">
        <v>90</v>
      </c>
      <c r="D60" s="28">
        <v>31.19</v>
      </c>
      <c r="E60" s="28">
        <v>31.23</v>
      </c>
      <c r="F60" s="5">
        <v>78.23</v>
      </c>
      <c r="G60" s="6"/>
      <c r="H60" s="5">
        <v>78.239999999999995</v>
      </c>
      <c r="I60" s="6"/>
    </row>
    <row r="61" spans="1:9">
      <c r="A61" s="28" t="s">
        <v>16</v>
      </c>
      <c r="B61" s="28">
        <v>7322</v>
      </c>
      <c r="C61" s="28" t="s">
        <v>91</v>
      </c>
      <c r="D61" s="28">
        <v>24.7</v>
      </c>
      <c r="E61" s="28">
        <v>24.74</v>
      </c>
      <c r="F61" s="5">
        <v>79.349999999999994</v>
      </c>
      <c r="G61" s="6"/>
      <c r="H61" s="5">
        <v>79.319999999999993</v>
      </c>
      <c r="I61" s="6"/>
    </row>
    <row r="62" spans="1:9">
      <c r="A62" s="28" t="s">
        <v>20</v>
      </c>
      <c r="B62" s="28">
        <v>7323</v>
      </c>
      <c r="C62" s="28" t="s">
        <v>92</v>
      </c>
      <c r="D62" s="28">
        <v>25.71</v>
      </c>
      <c r="E62" s="28">
        <v>25.59</v>
      </c>
      <c r="F62" s="5">
        <v>76.849999999999994</v>
      </c>
      <c r="G62" s="6"/>
      <c r="H62" s="5">
        <v>76.83</v>
      </c>
      <c r="I62" s="6"/>
    </row>
    <row r="63" spans="1:9">
      <c r="A63" s="28" t="s">
        <v>170</v>
      </c>
      <c r="B63" s="28">
        <v>7324</v>
      </c>
      <c r="C63" s="28" t="s">
        <v>93</v>
      </c>
      <c r="D63" s="28">
        <v>29.51</v>
      </c>
      <c r="E63" s="28">
        <v>28.86</v>
      </c>
      <c r="F63" s="5">
        <v>77.430000000000007</v>
      </c>
      <c r="G63" s="6"/>
      <c r="H63" s="5">
        <v>77.41</v>
      </c>
      <c r="I63" s="6"/>
    </row>
    <row r="64" spans="1:9">
      <c r="A64" s="28" t="s">
        <v>171</v>
      </c>
      <c r="B64" s="28">
        <v>7325</v>
      </c>
      <c r="C64" s="28" t="s">
        <v>94</v>
      </c>
      <c r="D64" s="28">
        <v>28.45</v>
      </c>
      <c r="E64" s="28">
        <v>28.09</v>
      </c>
      <c r="F64" s="5">
        <v>80.709999999999994</v>
      </c>
      <c r="G64" s="6"/>
      <c r="H64" s="5">
        <v>80.680000000000007</v>
      </c>
      <c r="I64" s="6"/>
    </row>
    <row r="65" spans="1:9">
      <c r="A65" s="28" t="s">
        <v>172</v>
      </c>
      <c r="B65" s="28">
        <v>10477</v>
      </c>
      <c r="C65" s="28" t="s">
        <v>95</v>
      </c>
      <c r="D65" s="28">
        <v>26.33</v>
      </c>
      <c r="E65" s="28">
        <v>26.26</v>
      </c>
      <c r="F65" s="5">
        <v>80.83</v>
      </c>
      <c r="G65" s="6"/>
      <c r="H65" s="5">
        <v>80.819999999999993</v>
      </c>
      <c r="I65" s="6"/>
    </row>
    <row r="66" spans="1:9">
      <c r="A66" s="28" t="s">
        <v>173</v>
      </c>
      <c r="B66" s="28">
        <v>7326</v>
      </c>
      <c r="C66" s="28" t="s">
        <v>96</v>
      </c>
      <c r="D66" s="28">
        <v>27.54</v>
      </c>
      <c r="E66" s="28">
        <v>27.57</v>
      </c>
      <c r="F66" s="5">
        <v>81.319999999999993</v>
      </c>
      <c r="G66" s="6"/>
      <c r="H66" s="5">
        <v>81.3</v>
      </c>
      <c r="I66" s="6"/>
    </row>
    <row r="67" spans="1:9">
      <c r="A67" s="28" t="s">
        <v>174</v>
      </c>
      <c r="B67" s="28">
        <v>7327</v>
      </c>
      <c r="C67" s="28" t="s">
        <v>97</v>
      </c>
      <c r="D67" s="28">
        <v>27.95</v>
      </c>
      <c r="E67" s="28">
        <v>27.95</v>
      </c>
      <c r="F67" s="5">
        <v>87.63</v>
      </c>
      <c r="G67" s="6"/>
      <c r="H67" s="5">
        <v>87.69</v>
      </c>
      <c r="I67" s="6"/>
    </row>
    <row r="68" spans="1:9">
      <c r="A68" s="28" t="s">
        <v>175</v>
      </c>
      <c r="B68" s="28">
        <v>7328</v>
      </c>
      <c r="C68" s="28" t="s">
        <v>98</v>
      </c>
      <c r="D68" s="28">
        <v>27.69</v>
      </c>
      <c r="E68" s="28">
        <v>27.63</v>
      </c>
      <c r="F68" s="5">
        <v>80.09</v>
      </c>
      <c r="G68" s="6"/>
      <c r="H68" s="5">
        <v>80.05</v>
      </c>
      <c r="I68" s="6"/>
    </row>
    <row r="69" spans="1:9">
      <c r="A69" s="28" t="s">
        <v>176</v>
      </c>
      <c r="B69" s="28">
        <v>7329</v>
      </c>
      <c r="C69" s="28" t="s">
        <v>99</v>
      </c>
      <c r="D69" s="28">
        <v>27.5</v>
      </c>
      <c r="E69" s="28">
        <v>27.24</v>
      </c>
      <c r="F69" s="5">
        <v>84.01</v>
      </c>
      <c r="G69" s="6"/>
      <c r="H69" s="5">
        <v>83.98</v>
      </c>
      <c r="I69" s="6"/>
    </row>
    <row r="70" spans="1:9">
      <c r="A70" s="28" t="s">
        <v>177</v>
      </c>
      <c r="B70" s="28">
        <v>51465</v>
      </c>
      <c r="C70" s="28" t="s">
        <v>100</v>
      </c>
      <c r="D70" s="28">
        <v>25.71</v>
      </c>
      <c r="E70" s="28">
        <v>25.59</v>
      </c>
      <c r="F70" s="5">
        <v>79.36</v>
      </c>
      <c r="G70" s="6"/>
      <c r="H70" s="5">
        <v>79.349999999999994</v>
      </c>
      <c r="I70" s="6"/>
    </row>
    <row r="71" spans="1:9">
      <c r="A71" s="28" t="s">
        <v>178</v>
      </c>
      <c r="B71" s="28">
        <v>118424</v>
      </c>
      <c r="C71" s="28" t="s">
        <v>101</v>
      </c>
      <c r="D71" s="28">
        <v>27.73</v>
      </c>
      <c r="E71" s="28">
        <v>27.9</v>
      </c>
      <c r="F71" s="5">
        <v>78.239999999999995</v>
      </c>
      <c r="G71" s="6"/>
      <c r="H71" s="5">
        <v>78.2</v>
      </c>
      <c r="I71" s="6"/>
    </row>
    <row r="72" spans="1:9">
      <c r="A72" s="28" t="s">
        <v>13</v>
      </c>
      <c r="B72" s="28">
        <v>3093</v>
      </c>
      <c r="C72" s="28" t="s">
        <v>102</v>
      </c>
      <c r="D72" s="28">
        <v>28.04</v>
      </c>
      <c r="E72" s="28">
        <v>28.07</v>
      </c>
      <c r="F72" s="5">
        <v>80.78</v>
      </c>
      <c r="G72" s="6"/>
      <c r="H72" s="5">
        <v>80.62</v>
      </c>
      <c r="I72" s="6"/>
    </row>
    <row r="73" spans="1:9">
      <c r="A73" s="28" t="s">
        <v>17</v>
      </c>
      <c r="B73" s="28">
        <v>7332</v>
      </c>
      <c r="C73" s="28" t="s">
        <v>103</v>
      </c>
      <c r="D73" s="28">
        <v>25.25</v>
      </c>
      <c r="E73" s="28">
        <v>25.25</v>
      </c>
      <c r="F73" s="5">
        <v>84.77</v>
      </c>
      <c r="G73" s="6"/>
      <c r="H73" s="5">
        <v>84.68</v>
      </c>
      <c r="I73" s="6"/>
    </row>
    <row r="74" spans="1:9">
      <c r="A74" s="28" t="s">
        <v>21</v>
      </c>
      <c r="B74" s="28">
        <v>9040</v>
      </c>
      <c r="C74" s="28" t="s">
        <v>104</v>
      </c>
      <c r="D74" s="28">
        <v>26.92</v>
      </c>
      <c r="E74" s="28">
        <v>27.1</v>
      </c>
      <c r="F74" s="5">
        <v>81.599999999999994</v>
      </c>
      <c r="G74" s="6"/>
      <c r="H74" s="5">
        <v>81.48</v>
      </c>
      <c r="I74" s="6"/>
    </row>
    <row r="75" spans="1:9">
      <c r="A75" s="28" t="s">
        <v>179</v>
      </c>
      <c r="B75" s="28">
        <v>7334</v>
      </c>
      <c r="C75" s="28" t="s">
        <v>105</v>
      </c>
      <c r="D75" s="28">
        <v>27.67</v>
      </c>
      <c r="E75" s="28">
        <v>27.72</v>
      </c>
      <c r="F75" s="5">
        <v>85.75</v>
      </c>
      <c r="G75" s="6"/>
      <c r="H75" s="5">
        <v>85.67</v>
      </c>
      <c r="I75" s="6"/>
    </row>
    <row r="76" spans="1:9">
      <c r="A76" s="28" t="s">
        <v>180</v>
      </c>
      <c r="B76" s="28">
        <v>55585</v>
      </c>
      <c r="C76" s="28" t="s">
        <v>106</v>
      </c>
      <c r="D76" s="28">
        <v>27.05</v>
      </c>
      <c r="E76" s="28">
        <v>27.05</v>
      </c>
      <c r="F76" s="5">
        <v>81.75</v>
      </c>
      <c r="G76" s="6"/>
      <c r="H76" s="5">
        <v>81.73</v>
      </c>
      <c r="I76" s="6"/>
    </row>
    <row r="77" spans="1:9">
      <c r="A77" s="28" t="s">
        <v>181</v>
      </c>
      <c r="B77" s="28">
        <v>54926</v>
      </c>
      <c r="C77" s="28" t="s">
        <v>107</v>
      </c>
      <c r="D77" s="28">
        <v>27.77</v>
      </c>
      <c r="E77" s="28">
        <v>27.93</v>
      </c>
      <c r="F77" s="5">
        <v>79.58</v>
      </c>
      <c r="G77" s="6"/>
      <c r="H77" s="5">
        <v>79.56</v>
      </c>
      <c r="I77" s="6"/>
    </row>
    <row r="78" spans="1:9">
      <c r="A78" s="28" t="s">
        <v>182</v>
      </c>
      <c r="B78" s="28">
        <v>27338</v>
      </c>
      <c r="C78" s="28" t="s">
        <v>108</v>
      </c>
      <c r="D78" s="28">
        <v>26.51</v>
      </c>
      <c r="E78" s="28">
        <v>26.01</v>
      </c>
      <c r="F78" s="5">
        <v>86.39</v>
      </c>
      <c r="G78" s="6"/>
      <c r="H78" s="5">
        <v>86.42</v>
      </c>
      <c r="I78" s="6"/>
    </row>
    <row r="79" spans="1:9">
      <c r="A79" s="28" t="s">
        <v>183</v>
      </c>
      <c r="B79" s="28">
        <v>29089</v>
      </c>
      <c r="C79" s="28" t="s">
        <v>109</v>
      </c>
      <c r="D79" s="28">
        <v>27.04</v>
      </c>
      <c r="E79" s="28">
        <v>27.02</v>
      </c>
      <c r="F79" s="5">
        <v>85.09</v>
      </c>
      <c r="G79" s="6"/>
      <c r="H79" s="5">
        <v>85.13</v>
      </c>
      <c r="I79" s="6"/>
    </row>
    <row r="80" spans="1:9">
      <c r="A80" s="28" t="s">
        <v>184</v>
      </c>
      <c r="B80" s="28">
        <v>55284</v>
      </c>
      <c r="C80" s="28" t="s">
        <v>110</v>
      </c>
      <c r="D80" s="28">
        <v>29.07</v>
      </c>
      <c r="E80" s="28">
        <v>29.48</v>
      </c>
      <c r="F80" s="5">
        <v>79.760000000000005</v>
      </c>
      <c r="G80" s="6"/>
      <c r="H80" s="5">
        <v>79.84</v>
      </c>
      <c r="I80" s="6"/>
    </row>
    <row r="81" spans="1:9">
      <c r="A81" s="28" t="s">
        <v>185</v>
      </c>
      <c r="B81" s="28">
        <v>65264</v>
      </c>
      <c r="C81" s="28" t="s">
        <v>111</v>
      </c>
      <c r="D81" s="28">
        <v>29.29</v>
      </c>
      <c r="E81" s="28">
        <v>29.63</v>
      </c>
      <c r="F81" s="5">
        <v>83.9</v>
      </c>
      <c r="G81" s="6"/>
      <c r="H81" s="5">
        <v>83.97</v>
      </c>
      <c r="I81" s="6"/>
    </row>
    <row r="82" spans="1:9">
      <c r="A82" s="28" t="s">
        <v>186</v>
      </c>
      <c r="B82" s="28">
        <v>10277</v>
      </c>
      <c r="C82" s="28" t="s">
        <v>112</v>
      </c>
      <c r="D82" s="28">
        <v>28.62</v>
      </c>
      <c r="E82" s="28">
        <v>28.73</v>
      </c>
      <c r="F82" s="5">
        <v>83.56</v>
      </c>
      <c r="G82" s="6"/>
      <c r="H82" s="5">
        <v>83.6</v>
      </c>
      <c r="I82" s="6"/>
    </row>
    <row r="83" spans="1:9">
      <c r="A83" s="28" t="s">
        <v>187</v>
      </c>
      <c r="B83" s="28">
        <v>197131</v>
      </c>
      <c r="C83" s="28" t="s">
        <v>113</v>
      </c>
      <c r="D83" s="28">
        <v>35.57</v>
      </c>
      <c r="E83" s="28">
        <v>34.200000000000003</v>
      </c>
      <c r="F83" s="5">
        <v>76.97</v>
      </c>
      <c r="G83" s="6"/>
      <c r="H83" s="5">
        <v>77.23</v>
      </c>
      <c r="I83" s="6"/>
    </row>
    <row r="84" spans="1:9">
      <c r="A84" s="28" t="s">
        <v>14</v>
      </c>
      <c r="B84" s="28">
        <v>23304</v>
      </c>
      <c r="C84" s="28" t="s">
        <v>114</v>
      </c>
      <c r="D84" s="28">
        <v>31</v>
      </c>
      <c r="E84" s="28">
        <v>29.91</v>
      </c>
      <c r="F84" s="5">
        <v>80.34</v>
      </c>
      <c r="G84" s="6"/>
      <c r="H84" s="5">
        <v>80.31</v>
      </c>
      <c r="I84" s="6"/>
    </row>
    <row r="85" spans="1:9">
      <c r="A85" s="28" t="s">
        <v>18</v>
      </c>
      <c r="B85" s="28">
        <v>7428</v>
      </c>
      <c r="C85" s="28" t="s">
        <v>115</v>
      </c>
      <c r="D85" s="28">
        <v>32.65</v>
      </c>
      <c r="E85" s="28">
        <v>31.63</v>
      </c>
      <c r="F85" s="5">
        <v>83.19</v>
      </c>
      <c r="G85" s="6"/>
      <c r="H85" s="5">
        <v>83.24</v>
      </c>
      <c r="I85" s="6"/>
    </row>
    <row r="86" spans="1:9">
      <c r="A86" s="28" t="s">
        <v>22</v>
      </c>
      <c r="B86" s="28">
        <v>11059</v>
      </c>
      <c r="C86" s="28" t="s">
        <v>116</v>
      </c>
      <c r="D86" s="28">
        <v>29.48</v>
      </c>
      <c r="E86" s="28">
        <v>29.65</v>
      </c>
      <c r="F86" s="5">
        <v>80.02</v>
      </c>
      <c r="G86" s="6"/>
      <c r="H86" s="5">
        <v>80.06</v>
      </c>
      <c r="I86" s="6"/>
    </row>
    <row r="87" spans="1:9">
      <c r="A87" s="28" t="s">
        <v>188</v>
      </c>
      <c r="B87" s="28">
        <v>60</v>
      </c>
      <c r="C87" s="30" t="s">
        <v>117</v>
      </c>
      <c r="D87" s="28">
        <v>22.64</v>
      </c>
      <c r="E87" s="28">
        <v>22.75</v>
      </c>
      <c r="F87" s="5">
        <v>84.95</v>
      </c>
      <c r="G87" s="6"/>
      <c r="H87" s="5">
        <v>84.95</v>
      </c>
      <c r="I87" s="6"/>
    </row>
    <row r="88" spans="1:9">
      <c r="A88" s="28" t="s">
        <v>189</v>
      </c>
      <c r="B88" s="28">
        <v>567</v>
      </c>
      <c r="C88" s="30" t="s">
        <v>118</v>
      </c>
      <c r="D88" s="28">
        <v>20.68</v>
      </c>
      <c r="E88" s="28">
        <v>20.58</v>
      </c>
      <c r="F88" s="5">
        <v>81.48</v>
      </c>
      <c r="G88" s="6"/>
      <c r="H88" s="5">
        <v>81.5</v>
      </c>
      <c r="I88" s="6"/>
    </row>
    <row r="89" spans="1:9">
      <c r="A89" s="28" t="s">
        <v>190</v>
      </c>
      <c r="B89" s="28">
        <v>2597</v>
      </c>
      <c r="C89" s="30" t="s">
        <v>119</v>
      </c>
      <c r="D89" s="28">
        <v>23.71</v>
      </c>
      <c r="E89" s="28">
        <v>23.75</v>
      </c>
      <c r="F89" s="5">
        <v>86.16</v>
      </c>
      <c r="G89" s="6"/>
      <c r="H89" s="5">
        <v>86.19</v>
      </c>
      <c r="I89" s="6"/>
    </row>
    <row r="90" spans="1:9">
      <c r="A90" s="28" t="s">
        <v>191</v>
      </c>
      <c r="B90" s="28">
        <v>3251</v>
      </c>
      <c r="C90" s="30" t="s">
        <v>120</v>
      </c>
      <c r="D90" s="28">
        <v>29.55</v>
      </c>
      <c r="E90" s="28">
        <v>29.65</v>
      </c>
      <c r="F90" s="5">
        <v>82.95</v>
      </c>
      <c r="G90" s="6"/>
      <c r="H90" s="5">
        <v>82.93</v>
      </c>
      <c r="I90" s="6"/>
    </row>
    <row r="91" spans="1:9">
      <c r="A91" s="28" t="s">
        <v>192</v>
      </c>
      <c r="B91" s="28">
        <v>6175</v>
      </c>
      <c r="C91" s="30" t="s">
        <v>121</v>
      </c>
      <c r="D91" s="28">
        <v>40</v>
      </c>
      <c r="E91" s="28">
        <v>40</v>
      </c>
      <c r="F91" s="5"/>
      <c r="G91" s="6"/>
      <c r="H91" s="5"/>
      <c r="I91" s="6"/>
    </row>
    <row r="92" spans="1:9">
      <c r="A92" s="28" t="s">
        <v>193</v>
      </c>
      <c r="B92" s="28"/>
      <c r="C92" s="28" t="s">
        <v>122</v>
      </c>
      <c r="D92" s="28">
        <v>40</v>
      </c>
      <c r="E92" s="28">
        <v>40</v>
      </c>
      <c r="F92" s="5"/>
      <c r="G92" s="6"/>
      <c r="H92" s="5"/>
      <c r="I92" s="6"/>
    </row>
    <row r="93" spans="1:9">
      <c r="A93" s="28" t="s">
        <v>194</v>
      </c>
      <c r="B93" s="28"/>
      <c r="C93" s="28" t="s">
        <v>123</v>
      </c>
      <c r="D93" s="28">
        <v>19.57</v>
      </c>
      <c r="E93" s="28">
        <v>19.48</v>
      </c>
      <c r="F93" s="5">
        <v>83.74</v>
      </c>
      <c r="G93" s="6"/>
      <c r="H93" s="5">
        <v>83.79</v>
      </c>
      <c r="I93" s="6"/>
    </row>
    <row r="94" spans="1:9">
      <c r="A94" s="28" t="s">
        <v>195</v>
      </c>
      <c r="B94" s="28"/>
      <c r="C94" s="28" t="s">
        <v>123</v>
      </c>
      <c r="D94" s="28">
        <v>19.55</v>
      </c>
      <c r="E94" s="28">
        <v>19.52</v>
      </c>
      <c r="F94" s="5">
        <v>83.71</v>
      </c>
      <c r="G94" s="6"/>
      <c r="H94" s="5">
        <v>83.83</v>
      </c>
      <c r="I94" s="6"/>
    </row>
    <row r="95" spans="1:9">
      <c r="A95" s="28" t="s">
        <v>196</v>
      </c>
      <c r="B95" s="28"/>
      <c r="C95" s="28" t="s">
        <v>123</v>
      </c>
      <c r="D95" s="28">
        <v>19.52</v>
      </c>
      <c r="E95" s="28">
        <v>19.489999999999998</v>
      </c>
      <c r="F95" s="5">
        <v>83.68</v>
      </c>
      <c r="G95" s="6"/>
      <c r="H95" s="5">
        <v>83.81</v>
      </c>
      <c r="I95" s="6"/>
    </row>
    <row r="96" spans="1:9">
      <c r="A96" s="28" t="s">
        <v>15</v>
      </c>
      <c r="B96" s="28"/>
      <c r="C96" s="28" t="s">
        <v>124</v>
      </c>
      <c r="D96" s="28">
        <v>19.600000000000001</v>
      </c>
      <c r="E96" s="28">
        <v>19.5</v>
      </c>
      <c r="F96" s="5">
        <v>83.82</v>
      </c>
      <c r="G96" s="6"/>
      <c r="H96" s="5">
        <v>83.76</v>
      </c>
      <c r="I96" s="6"/>
    </row>
    <row r="97" spans="1:9">
      <c r="A97" s="28" t="s">
        <v>19</v>
      </c>
      <c r="B97" s="28"/>
      <c r="C97" s="28" t="s">
        <v>124</v>
      </c>
      <c r="D97" s="28">
        <v>19.53</v>
      </c>
      <c r="E97" s="28">
        <v>19.489999999999998</v>
      </c>
      <c r="F97" s="5">
        <v>83.79</v>
      </c>
      <c r="G97" s="6"/>
      <c r="H97" s="5">
        <v>83.77</v>
      </c>
      <c r="I97" s="6"/>
    </row>
    <row r="98" spans="1:9">
      <c r="A98" s="31" t="s">
        <v>23</v>
      </c>
      <c r="B98" s="31"/>
      <c r="C98" s="31" t="s">
        <v>124</v>
      </c>
      <c r="D98" s="31">
        <v>19.62</v>
      </c>
      <c r="E98" s="31">
        <v>19.53</v>
      </c>
      <c r="F98" s="7">
        <v>83.88</v>
      </c>
      <c r="G98" s="8"/>
      <c r="H98" s="7">
        <v>83.87</v>
      </c>
      <c r="I98" s="8"/>
    </row>
  </sheetData>
  <mergeCells count="7">
    <mergeCell ref="A1:A2"/>
    <mergeCell ref="B1:B2"/>
    <mergeCell ref="C1:C2"/>
    <mergeCell ref="D1:E1"/>
    <mergeCell ref="F1:I1"/>
    <mergeCell ref="F2:G2"/>
    <mergeCell ref="H2:I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opLeftCell="A76" workbookViewId="0">
      <selection activeCell="G97" sqref="G97"/>
    </sheetView>
  </sheetViews>
  <sheetFormatPr defaultRowHeight="13.5"/>
  <cols>
    <col min="1" max="2" width="9" style="32"/>
    <col min="3" max="3" width="14.125" style="32" customWidth="1"/>
    <col min="4" max="7" width="9.5" style="21" customWidth="1"/>
    <col min="8" max="8" width="9" style="21"/>
    <col min="9" max="9" width="12.5" style="21" customWidth="1"/>
    <col min="10" max="10" width="25.875" style="21" customWidth="1"/>
  </cols>
  <sheetData>
    <row r="1" spans="1:10" ht="13.5" customHeight="1">
      <c r="A1" s="46" t="s">
        <v>24</v>
      </c>
      <c r="B1" s="46" t="s">
        <v>25</v>
      </c>
      <c r="C1" s="46" t="s">
        <v>26</v>
      </c>
      <c r="D1" s="54" t="s">
        <v>198</v>
      </c>
      <c r="E1" s="55"/>
      <c r="F1" s="56" t="s">
        <v>29</v>
      </c>
      <c r="G1" s="57"/>
      <c r="H1" s="58" t="s">
        <v>30</v>
      </c>
      <c r="I1" s="52" t="s">
        <v>31</v>
      </c>
      <c r="J1" s="53"/>
    </row>
    <row r="2" spans="1:10" ht="13.5" customHeight="1">
      <c r="A2" s="47"/>
      <c r="B2" s="47"/>
      <c r="C2" s="47"/>
      <c r="D2" s="13" t="s">
        <v>197</v>
      </c>
      <c r="E2" s="13" t="s">
        <v>28</v>
      </c>
      <c r="F2" s="14" t="s">
        <v>27</v>
      </c>
      <c r="G2" s="15" t="s">
        <v>28</v>
      </c>
      <c r="H2" s="59"/>
      <c r="I2" s="1" t="s">
        <v>32</v>
      </c>
      <c r="J2" s="1" t="s">
        <v>33</v>
      </c>
    </row>
    <row r="3" spans="1:10" ht="13.5" customHeight="1">
      <c r="A3" s="27" t="s">
        <v>125</v>
      </c>
      <c r="B3" s="27">
        <v>51529</v>
      </c>
      <c r="C3" s="27" t="s">
        <v>34</v>
      </c>
      <c r="D3" s="16">
        <f>原始数据!$D3</f>
        <v>34.47</v>
      </c>
      <c r="E3" s="16">
        <f>原始数据!$E3</f>
        <v>34.11</v>
      </c>
      <c r="F3" s="22">
        <f>D3-D$99</f>
        <v>10.324999999999999</v>
      </c>
      <c r="G3" s="22">
        <f>E3-E$99</f>
        <v>9.927500000000002</v>
      </c>
      <c r="H3" s="22">
        <f>F3-G3</f>
        <v>0.3974999999999973</v>
      </c>
      <c r="I3" s="16">
        <f>2^(-H3)</f>
        <v>0.75917269010379596</v>
      </c>
      <c r="J3" s="16">
        <f>IF(I3&gt;1,I3,-1/I3)</f>
        <v>-1.3172233577886969</v>
      </c>
    </row>
    <row r="4" spans="1:10" ht="15">
      <c r="A4" s="28" t="s">
        <v>126</v>
      </c>
      <c r="B4" s="28">
        <v>29882</v>
      </c>
      <c r="C4" s="28" t="s">
        <v>35</v>
      </c>
      <c r="D4" s="17">
        <f>原始数据!$D4</f>
        <v>29.11</v>
      </c>
      <c r="E4" s="17">
        <f>原始数据!$E4</f>
        <v>29.1</v>
      </c>
      <c r="F4" s="23">
        <f t="shared" ref="F4:F67" si="0">D4-D$99</f>
        <v>4.9649999999999999</v>
      </c>
      <c r="G4" s="23">
        <f t="shared" ref="G4:G67" si="1">E4-E$99</f>
        <v>4.917500000000004</v>
      </c>
      <c r="H4" s="23">
        <f t="shared" ref="H4:H67" si="2">F4-G4</f>
        <v>4.7499999999995879E-2</v>
      </c>
      <c r="I4" s="17">
        <f t="shared" ref="I4:I67" si="3">2^(-H4)</f>
        <v>0.96761162014234703</v>
      </c>
      <c r="J4" s="17">
        <f t="shared" ref="J4:J67" si="4">IF(I4&gt;1,I4,-1/I4)</f>
        <v>-1.0334724998991727</v>
      </c>
    </row>
    <row r="5" spans="1:10" ht="15">
      <c r="A5" s="28" t="s">
        <v>127</v>
      </c>
      <c r="B5" s="28">
        <v>25820</v>
      </c>
      <c r="C5" s="28" t="s">
        <v>36</v>
      </c>
      <c r="D5" s="17">
        <f>原始数据!$D5</f>
        <v>29.7</v>
      </c>
      <c r="E5" s="17">
        <f>原始数据!$E5</f>
        <v>29.69</v>
      </c>
      <c r="F5" s="23">
        <f t="shared" si="0"/>
        <v>5.5549999999999997</v>
      </c>
      <c r="G5" s="23">
        <f t="shared" si="1"/>
        <v>5.5075000000000038</v>
      </c>
      <c r="H5" s="23">
        <f t="shared" si="2"/>
        <v>4.7499999999995879E-2</v>
      </c>
      <c r="I5" s="17">
        <f t="shared" si="3"/>
        <v>0.96761162014234703</v>
      </c>
      <c r="J5" s="17">
        <f t="shared" si="4"/>
        <v>-1.0334724998991727</v>
      </c>
    </row>
    <row r="6" spans="1:10" ht="15">
      <c r="A6" s="28" t="s">
        <v>128</v>
      </c>
      <c r="B6" s="28">
        <v>10533</v>
      </c>
      <c r="C6" s="28" t="s">
        <v>37</v>
      </c>
      <c r="D6" s="17">
        <f>原始数据!$D6</f>
        <v>30.83</v>
      </c>
      <c r="E6" s="17">
        <f>原始数据!$E6</f>
        <v>30.82</v>
      </c>
      <c r="F6" s="23">
        <f t="shared" si="0"/>
        <v>6.6849999999999987</v>
      </c>
      <c r="G6" s="23">
        <f t="shared" si="1"/>
        <v>6.6375000000000028</v>
      </c>
      <c r="H6" s="23">
        <f t="shared" si="2"/>
        <v>4.7499999999995879E-2</v>
      </c>
      <c r="I6" s="17">
        <f t="shared" si="3"/>
        <v>0.96761162014234703</v>
      </c>
      <c r="J6" s="17">
        <f t="shared" si="4"/>
        <v>-1.0334724998991727</v>
      </c>
    </row>
    <row r="7" spans="1:10" ht="15">
      <c r="A7" s="28" t="s">
        <v>129</v>
      </c>
      <c r="B7" s="28">
        <v>580</v>
      </c>
      <c r="C7" s="28" t="s">
        <v>38</v>
      </c>
      <c r="D7" s="17">
        <f>原始数据!$D7</f>
        <v>28.71</v>
      </c>
      <c r="E7" s="17">
        <f>原始数据!$E7</f>
        <v>29.56</v>
      </c>
      <c r="F7" s="23">
        <f t="shared" si="0"/>
        <v>4.5650000000000013</v>
      </c>
      <c r="G7" s="23">
        <f t="shared" si="1"/>
        <v>5.3775000000000013</v>
      </c>
      <c r="H7" s="23">
        <f t="shared" si="2"/>
        <v>-0.8125</v>
      </c>
      <c r="I7" s="17">
        <f t="shared" si="3"/>
        <v>1.7562521603732995</v>
      </c>
      <c r="J7" s="17">
        <f t="shared" si="4"/>
        <v>1.7562521603732995</v>
      </c>
    </row>
    <row r="8" spans="1:10" ht="15">
      <c r="A8" s="28" t="s">
        <v>130</v>
      </c>
      <c r="B8" s="28">
        <v>672</v>
      </c>
      <c r="C8" s="28" t="s">
        <v>39</v>
      </c>
      <c r="D8" s="17">
        <f>原始数据!$D8</f>
        <v>30.58</v>
      </c>
      <c r="E8" s="17">
        <f>原始数据!$E8</f>
        <v>30.56</v>
      </c>
      <c r="F8" s="23">
        <f t="shared" si="0"/>
        <v>6.4349999999999987</v>
      </c>
      <c r="G8" s="23">
        <f t="shared" si="1"/>
        <v>6.3775000000000013</v>
      </c>
      <c r="H8" s="23">
        <f t="shared" si="2"/>
        <v>5.7499999999997442E-2</v>
      </c>
      <c r="I8" s="17">
        <f t="shared" si="3"/>
        <v>0.96092783846103558</v>
      </c>
      <c r="J8" s="17">
        <f t="shared" si="4"/>
        <v>-1.0406608696044648</v>
      </c>
    </row>
    <row r="9" spans="1:10" ht="15">
      <c r="A9" s="28" t="s">
        <v>131</v>
      </c>
      <c r="B9" s="28">
        <v>79184</v>
      </c>
      <c r="C9" s="28" t="s">
        <v>40</v>
      </c>
      <c r="D9" s="17">
        <f>原始数据!$D9</f>
        <v>30.76</v>
      </c>
      <c r="E9" s="17">
        <f>原始数据!$E9</f>
        <v>30.59</v>
      </c>
      <c r="F9" s="23">
        <f t="shared" si="0"/>
        <v>6.615000000000002</v>
      </c>
      <c r="G9" s="23">
        <f t="shared" si="1"/>
        <v>6.4075000000000024</v>
      </c>
      <c r="H9" s="23">
        <f t="shared" si="2"/>
        <v>0.20749999999999957</v>
      </c>
      <c r="I9" s="17">
        <f t="shared" si="3"/>
        <v>0.86603665894863224</v>
      </c>
      <c r="J9" s="17">
        <f t="shared" si="4"/>
        <v>-1.1546855316886921</v>
      </c>
    </row>
    <row r="10" spans="1:10" ht="15">
      <c r="A10" s="28" t="s">
        <v>132</v>
      </c>
      <c r="B10" s="28">
        <v>8945</v>
      </c>
      <c r="C10" s="28" t="s">
        <v>41</v>
      </c>
      <c r="D10" s="17">
        <f>原始数据!$D10</f>
        <v>32.57</v>
      </c>
      <c r="E10" s="17">
        <f>原始数据!$E10</f>
        <v>31.31</v>
      </c>
      <c r="F10" s="23">
        <f t="shared" si="0"/>
        <v>8.4250000000000007</v>
      </c>
      <c r="G10" s="23">
        <f t="shared" si="1"/>
        <v>7.1275000000000013</v>
      </c>
      <c r="H10" s="23">
        <f t="shared" si="2"/>
        <v>1.2974999999999994</v>
      </c>
      <c r="I10" s="17">
        <f t="shared" si="3"/>
        <v>0.40683057136776823</v>
      </c>
      <c r="J10" s="25">
        <f t="shared" si="4"/>
        <v>-2.4580257000794963</v>
      </c>
    </row>
    <row r="11" spans="1:10" ht="15">
      <c r="A11" s="28" t="s">
        <v>133</v>
      </c>
      <c r="B11" s="28">
        <v>867</v>
      </c>
      <c r="C11" s="28" t="s">
        <v>42</v>
      </c>
      <c r="D11" s="17">
        <f>原始数据!$D11</f>
        <v>32.950000000000003</v>
      </c>
      <c r="E11" s="17">
        <f>原始数据!$E11</f>
        <v>34.5</v>
      </c>
      <c r="F11" s="23">
        <f t="shared" si="0"/>
        <v>8.8050000000000033</v>
      </c>
      <c r="G11" s="23">
        <f t="shared" si="1"/>
        <v>10.317500000000003</v>
      </c>
      <c r="H11" s="23">
        <f t="shared" si="2"/>
        <v>-1.5124999999999993</v>
      </c>
      <c r="I11" s="17">
        <f t="shared" si="3"/>
        <v>2.8530400517380552</v>
      </c>
      <c r="J11" s="26">
        <f t="shared" si="4"/>
        <v>2.8530400517380552</v>
      </c>
    </row>
    <row r="12" spans="1:10" ht="15">
      <c r="A12" s="28" t="s">
        <v>0</v>
      </c>
      <c r="B12" s="28">
        <v>997</v>
      </c>
      <c r="C12" s="28" t="s">
        <v>43</v>
      </c>
      <c r="D12" s="17">
        <f>原始数据!$D12</f>
        <v>28.01</v>
      </c>
      <c r="E12" s="17">
        <f>原始数据!$E12</f>
        <v>27.71</v>
      </c>
      <c r="F12" s="23">
        <f t="shared" si="0"/>
        <v>3.865000000000002</v>
      </c>
      <c r="G12" s="23">
        <f t="shared" si="1"/>
        <v>3.5275000000000034</v>
      </c>
      <c r="H12" s="23">
        <f t="shared" si="2"/>
        <v>0.33749999999999858</v>
      </c>
      <c r="I12" s="17">
        <f t="shared" si="3"/>
        <v>0.79141153599885383</v>
      </c>
      <c r="J12" s="17">
        <f t="shared" si="4"/>
        <v>-1.2635651042638432</v>
      </c>
    </row>
    <row r="13" spans="1:10" ht="15">
      <c r="A13" s="2" t="s">
        <v>4</v>
      </c>
      <c r="B13" s="2">
        <v>8454</v>
      </c>
      <c r="C13" s="2" t="s">
        <v>44</v>
      </c>
      <c r="D13" s="17">
        <f>原始数据!$D13</f>
        <v>40</v>
      </c>
      <c r="E13" s="17">
        <f>原始数据!$E13</f>
        <v>40</v>
      </c>
      <c r="F13" s="23">
        <f t="shared" si="0"/>
        <v>15.855</v>
      </c>
      <c r="G13" s="23">
        <f t="shared" si="1"/>
        <v>15.817500000000003</v>
      </c>
      <c r="H13" s="23">
        <f t="shared" si="2"/>
        <v>3.7499999999997868E-2</v>
      </c>
      <c r="I13" s="17">
        <f t="shared" si="3"/>
        <v>0.97434189120170844</v>
      </c>
      <c r="J13" s="17">
        <f t="shared" si="4"/>
        <v>-1.0263337838904227</v>
      </c>
    </row>
    <row r="14" spans="1:10" ht="15">
      <c r="A14" s="28" t="s">
        <v>8</v>
      </c>
      <c r="B14" s="28">
        <v>8453</v>
      </c>
      <c r="C14" s="28" t="s">
        <v>45</v>
      </c>
      <c r="D14" s="17">
        <f>原始数据!$D14</f>
        <v>34.19</v>
      </c>
      <c r="E14" s="17">
        <f>原始数据!$E14</f>
        <v>35.82</v>
      </c>
      <c r="F14" s="23">
        <f t="shared" si="0"/>
        <v>10.044999999999998</v>
      </c>
      <c r="G14" s="23">
        <f t="shared" si="1"/>
        <v>11.637500000000003</v>
      </c>
      <c r="H14" s="23">
        <f t="shared" si="2"/>
        <v>-1.5925000000000047</v>
      </c>
      <c r="I14" s="17">
        <f t="shared" si="3"/>
        <v>3.0157148051313096</v>
      </c>
      <c r="J14" s="26">
        <f t="shared" si="4"/>
        <v>3.0157148051313096</v>
      </c>
    </row>
    <row r="15" spans="1:10" ht="15">
      <c r="A15" s="28" t="s">
        <v>134</v>
      </c>
      <c r="B15" s="28">
        <v>8452</v>
      </c>
      <c r="C15" s="28" t="s">
        <v>46</v>
      </c>
      <c r="D15" s="17">
        <f>原始数据!$D15</f>
        <v>29.21</v>
      </c>
      <c r="E15" s="17">
        <f>原始数据!$E15</f>
        <v>29.17</v>
      </c>
      <c r="F15" s="23">
        <f t="shared" si="0"/>
        <v>5.0650000000000013</v>
      </c>
      <c r="G15" s="23">
        <f t="shared" si="1"/>
        <v>4.9875000000000043</v>
      </c>
      <c r="H15" s="23">
        <f t="shared" si="2"/>
        <v>7.7499999999997016E-2</v>
      </c>
      <c r="I15" s="17">
        <f t="shared" si="3"/>
        <v>0.94769846094838517</v>
      </c>
      <c r="J15" s="17">
        <f t="shared" si="4"/>
        <v>-1.0551879539819822</v>
      </c>
    </row>
    <row r="16" spans="1:10" ht="15">
      <c r="A16" s="28" t="s">
        <v>135</v>
      </c>
      <c r="B16" s="28">
        <v>8451</v>
      </c>
      <c r="C16" s="28" t="s">
        <v>47</v>
      </c>
      <c r="D16" s="17">
        <f>原始数据!$D16</f>
        <v>29.96</v>
      </c>
      <c r="E16" s="17">
        <f>原始数据!$E16</f>
        <v>30.31</v>
      </c>
      <c r="F16" s="23">
        <f t="shared" si="0"/>
        <v>5.8150000000000013</v>
      </c>
      <c r="G16" s="23">
        <f t="shared" si="1"/>
        <v>6.1275000000000013</v>
      </c>
      <c r="H16" s="23">
        <f t="shared" si="2"/>
        <v>-0.3125</v>
      </c>
      <c r="I16" s="17">
        <f t="shared" si="3"/>
        <v>1.241857812073484</v>
      </c>
      <c r="J16" s="17">
        <f t="shared" si="4"/>
        <v>1.241857812073484</v>
      </c>
    </row>
    <row r="17" spans="1:10" ht="15">
      <c r="A17" s="28" t="s">
        <v>136</v>
      </c>
      <c r="B17" s="28">
        <v>8450</v>
      </c>
      <c r="C17" s="28" t="s">
        <v>48</v>
      </c>
      <c r="D17" s="17">
        <f>原始数据!$D17</f>
        <v>29.35</v>
      </c>
      <c r="E17" s="17">
        <f>原始数据!$E17</f>
        <v>29.29</v>
      </c>
      <c r="F17" s="23">
        <f t="shared" si="0"/>
        <v>5.2050000000000018</v>
      </c>
      <c r="G17" s="23">
        <f t="shared" si="1"/>
        <v>5.1075000000000017</v>
      </c>
      <c r="H17" s="23">
        <f t="shared" si="2"/>
        <v>9.7500000000000142E-2</v>
      </c>
      <c r="I17" s="17">
        <f t="shared" si="3"/>
        <v>0.93465121618531799</v>
      </c>
      <c r="J17" s="17">
        <f t="shared" si="4"/>
        <v>-1.0699178289002782</v>
      </c>
    </row>
    <row r="18" spans="1:10" ht="15">
      <c r="A18" s="28" t="s">
        <v>137</v>
      </c>
      <c r="B18" s="28">
        <v>8065</v>
      </c>
      <c r="C18" s="28" t="s">
        <v>49</v>
      </c>
      <c r="D18" s="17">
        <f>原始数据!$D18</f>
        <v>30.59</v>
      </c>
      <c r="E18" s="17">
        <f>原始数据!$E18</f>
        <v>30.34</v>
      </c>
      <c r="F18" s="23">
        <f t="shared" si="0"/>
        <v>6.4450000000000003</v>
      </c>
      <c r="G18" s="23">
        <f t="shared" si="1"/>
        <v>6.1575000000000024</v>
      </c>
      <c r="H18" s="23">
        <f t="shared" si="2"/>
        <v>0.28749999999999787</v>
      </c>
      <c r="I18" s="17">
        <f t="shared" si="3"/>
        <v>0.81932060354304137</v>
      </c>
      <c r="J18" s="17">
        <f t="shared" si="4"/>
        <v>-1.2205234381701557</v>
      </c>
    </row>
    <row r="19" spans="1:10" ht="15">
      <c r="A19" s="28" t="s">
        <v>138</v>
      </c>
      <c r="B19" s="28">
        <v>9820</v>
      </c>
      <c r="C19" s="28" t="s">
        <v>50</v>
      </c>
      <c r="D19" s="17">
        <f>原始数据!$D19</f>
        <v>31.47</v>
      </c>
      <c r="E19" s="17">
        <f>原始数据!$E19</f>
        <v>30.77</v>
      </c>
      <c r="F19" s="23">
        <f t="shared" si="0"/>
        <v>7.3249999999999993</v>
      </c>
      <c r="G19" s="23">
        <f t="shared" si="1"/>
        <v>6.5875000000000021</v>
      </c>
      <c r="H19" s="23">
        <f t="shared" si="2"/>
        <v>0.73749999999999716</v>
      </c>
      <c r="I19" s="17">
        <f t="shared" si="3"/>
        <v>0.59977778802045212</v>
      </c>
      <c r="J19" s="17">
        <f t="shared" si="4"/>
        <v>-1.6672841508527163</v>
      </c>
    </row>
    <row r="20" spans="1:10" ht="15">
      <c r="A20" s="28" t="s">
        <v>139</v>
      </c>
      <c r="B20" s="28">
        <v>23113</v>
      </c>
      <c r="C20" s="28" t="s">
        <v>51</v>
      </c>
      <c r="D20" s="17">
        <f>原始数据!$D20</f>
        <v>32.46</v>
      </c>
      <c r="E20" s="17">
        <f>原始数据!$E20</f>
        <v>31.65</v>
      </c>
      <c r="F20" s="23">
        <f t="shared" si="0"/>
        <v>8.3150000000000013</v>
      </c>
      <c r="G20" s="23">
        <f t="shared" si="1"/>
        <v>7.4675000000000011</v>
      </c>
      <c r="H20" s="23">
        <f t="shared" si="2"/>
        <v>0.84750000000000014</v>
      </c>
      <c r="I20" s="17">
        <f t="shared" si="3"/>
        <v>0.55574693816676335</v>
      </c>
      <c r="J20" s="17">
        <f t="shared" si="4"/>
        <v>-1.7993801338765618</v>
      </c>
    </row>
    <row r="21" spans="1:10" ht="15">
      <c r="A21" s="28" t="s">
        <v>140</v>
      </c>
      <c r="B21" s="28">
        <v>1642</v>
      </c>
      <c r="C21" s="28" t="s">
        <v>52</v>
      </c>
      <c r="D21" s="17">
        <f>原始数据!$D21</f>
        <v>27.31</v>
      </c>
      <c r="E21" s="17">
        <f>原始数据!$E21</f>
        <v>27.47</v>
      </c>
      <c r="F21" s="23">
        <f t="shared" si="0"/>
        <v>3.1649999999999991</v>
      </c>
      <c r="G21" s="23">
        <f t="shared" si="1"/>
        <v>3.2875000000000014</v>
      </c>
      <c r="H21" s="23">
        <f t="shared" si="2"/>
        <v>-0.12250000000000227</v>
      </c>
      <c r="I21" s="17">
        <f t="shared" si="3"/>
        <v>1.0886196631246314</v>
      </c>
      <c r="J21" s="17">
        <f t="shared" si="4"/>
        <v>1.0886196631246314</v>
      </c>
    </row>
    <row r="22" spans="1:10" ht="15">
      <c r="A22" s="28" t="s">
        <v>141</v>
      </c>
      <c r="B22" s="28">
        <v>9666</v>
      </c>
      <c r="C22" s="28" t="s">
        <v>53</v>
      </c>
      <c r="D22" s="17">
        <f>原始数据!$D22</f>
        <v>32.24</v>
      </c>
      <c r="E22" s="17">
        <f>原始数据!$E22</f>
        <v>31.06</v>
      </c>
      <c r="F22" s="23">
        <f t="shared" si="0"/>
        <v>8.0950000000000024</v>
      </c>
      <c r="G22" s="23">
        <f t="shared" si="1"/>
        <v>6.8775000000000013</v>
      </c>
      <c r="H22" s="23">
        <f t="shared" si="2"/>
        <v>1.2175000000000011</v>
      </c>
      <c r="I22" s="17">
        <f t="shared" si="3"/>
        <v>0.43002725338762471</v>
      </c>
      <c r="J22" s="25">
        <f t="shared" si="4"/>
        <v>-2.3254340094082462</v>
      </c>
    </row>
    <row r="23" spans="1:10" ht="15">
      <c r="A23" s="28" t="s">
        <v>142</v>
      </c>
      <c r="B23" s="28">
        <v>26273</v>
      </c>
      <c r="C23" s="28" t="s">
        <v>54</v>
      </c>
      <c r="D23" s="17">
        <f>原始数据!$D23</f>
        <v>30.13</v>
      </c>
      <c r="E23" s="17">
        <f>原始数据!$E23</f>
        <v>29.49</v>
      </c>
      <c r="F23" s="23">
        <f t="shared" si="0"/>
        <v>5.9849999999999994</v>
      </c>
      <c r="G23" s="23">
        <f t="shared" si="1"/>
        <v>5.307500000000001</v>
      </c>
      <c r="H23" s="23">
        <f t="shared" si="2"/>
        <v>0.67749999999999844</v>
      </c>
      <c r="I23" s="17">
        <f t="shared" si="3"/>
        <v>0.62524780812434499</v>
      </c>
      <c r="J23" s="17">
        <f t="shared" si="4"/>
        <v>-1.5993658626327034</v>
      </c>
    </row>
    <row r="24" spans="1:10" ht="15">
      <c r="A24" s="28" t="s">
        <v>1</v>
      </c>
      <c r="B24" s="28">
        <v>79791</v>
      </c>
      <c r="C24" s="28" t="s">
        <v>55</v>
      </c>
      <c r="D24" s="17">
        <f>原始数据!$D24</f>
        <v>34.49</v>
      </c>
      <c r="E24" s="17">
        <f>原始数据!$E24</f>
        <v>33.729999999999997</v>
      </c>
      <c r="F24" s="23">
        <f t="shared" si="0"/>
        <v>10.345000000000002</v>
      </c>
      <c r="G24" s="23">
        <f t="shared" si="1"/>
        <v>9.5474999999999994</v>
      </c>
      <c r="H24" s="23">
        <f t="shared" si="2"/>
        <v>0.79750000000000298</v>
      </c>
      <c r="I24" s="17">
        <f t="shared" si="3"/>
        <v>0.57534531161629188</v>
      </c>
      <c r="J24" s="17">
        <f t="shared" si="4"/>
        <v>-1.7380866408570266</v>
      </c>
    </row>
    <row r="25" spans="1:10" ht="15">
      <c r="A25" s="28" t="s">
        <v>5</v>
      </c>
      <c r="B25" s="28">
        <v>26272</v>
      </c>
      <c r="C25" s="28" t="s">
        <v>56</v>
      </c>
      <c r="D25" s="17">
        <f>原始数据!$D25</f>
        <v>32.11</v>
      </c>
      <c r="E25" s="17">
        <f>原始数据!$E25</f>
        <v>31.88</v>
      </c>
      <c r="F25" s="23">
        <f t="shared" si="0"/>
        <v>7.9649999999999999</v>
      </c>
      <c r="G25" s="23">
        <f t="shared" si="1"/>
        <v>7.6975000000000016</v>
      </c>
      <c r="H25" s="23">
        <f t="shared" si="2"/>
        <v>0.26749999999999829</v>
      </c>
      <c r="I25" s="17">
        <f t="shared" si="3"/>
        <v>0.83075789294975477</v>
      </c>
      <c r="J25" s="17">
        <f t="shared" si="4"/>
        <v>-1.2037201313240862</v>
      </c>
    </row>
    <row r="26" spans="1:10" ht="15">
      <c r="A26" s="28" t="s">
        <v>9</v>
      </c>
      <c r="B26" s="28">
        <v>10517</v>
      </c>
      <c r="C26" s="28" t="s">
        <v>57</v>
      </c>
      <c r="D26" s="17">
        <f>原始数据!$D26</f>
        <v>40</v>
      </c>
      <c r="E26" s="17">
        <f>原始数据!$E26</f>
        <v>40</v>
      </c>
      <c r="F26" s="23">
        <f t="shared" si="0"/>
        <v>15.855</v>
      </c>
      <c r="G26" s="23">
        <f t="shared" si="1"/>
        <v>15.817500000000003</v>
      </c>
      <c r="H26" s="23">
        <f t="shared" si="2"/>
        <v>3.7499999999997868E-2</v>
      </c>
      <c r="I26" s="17">
        <f t="shared" si="3"/>
        <v>0.97434189120170844</v>
      </c>
      <c r="J26" s="17">
        <f t="shared" si="4"/>
        <v>-1.0263337838904227</v>
      </c>
    </row>
    <row r="27" spans="1:10" ht="15">
      <c r="A27" s="28" t="s">
        <v>143</v>
      </c>
      <c r="B27" s="28">
        <v>84261</v>
      </c>
      <c r="C27" s="28" t="s">
        <v>58</v>
      </c>
      <c r="D27" s="17">
        <f>原始数据!$D27</f>
        <v>32.83</v>
      </c>
      <c r="E27" s="17">
        <f>原始数据!$E27</f>
        <v>32.840000000000003</v>
      </c>
      <c r="F27" s="23">
        <f t="shared" si="0"/>
        <v>8.6849999999999987</v>
      </c>
      <c r="G27" s="23">
        <f t="shared" si="1"/>
        <v>8.657500000000006</v>
      </c>
      <c r="H27" s="23">
        <f t="shared" si="2"/>
        <v>2.7499999999992752E-2</v>
      </c>
      <c r="I27" s="17">
        <f t="shared" si="3"/>
        <v>0.98111897499832346</v>
      </c>
      <c r="J27" s="17">
        <f t="shared" si="4"/>
        <v>-1.0192443785950718</v>
      </c>
    </row>
    <row r="28" spans="1:10" ht="15">
      <c r="A28" s="28" t="s">
        <v>144</v>
      </c>
      <c r="B28" s="28">
        <v>23072</v>
      </c>
      <c r="C28" s="28" t="s">
        <v>59</v>
      </c>
      <c r="D28" s="17">
        <f>原始数据!$D28</f>
        <v>32.200000000000003</v>
      </c>
      <c r="E28" s="17">
        <f>原始数据!$E28</f>
        <v>32.119999999999997</v>
      </c>
      <c r="F28" s="23">
        <f t="shared" si="0"/>
        <v>8.0550000000000033</v>
      </c>
      <c r="G28" s="23">
        <f t="shared" si="1"/>
        <v>7.9375</v>
      </c>
      <c r="H28" s="23">
        <f t="shared" si="2"/>
        <v>0.11750000000000327</v>
      </c>
      <c r="I28" s="17">
        <f t="shared" si="3"/>
        <v>0.92178359669645149</v>
      </c>
      <c r="J28" s="17">
        <f t="shared" si="4"/>
        <v>-1.0848533252098058</v>
      </c>
    </row>
    <row r="29" spans="1:10" ht="15">
      <c r="A29" s="28" t="s">
        <v>145</v>
      </c>
      <c r="B29" s="28">
        <v>57520</v>
      </c>
      <c r="C29" s="28" t="s">
        <v>60</v>
      </c>
      <c r="D29" s="17">
        <f>原始数据!$D29</f>
        <v>33.729999999999997</v>
      </c>
      <c r="E29" s="17">
        <f>原始数据!$E29</f>
        <v>32.61</v>
      </c>
      <c r="F29" s="23">
        <f t="shared" si="0"/>
        <v>9.5849999999999973</v>
      </c>
      <c r="G29" s="23">
        <f t="shared" si="1"/>
        <v>8.427500000000002</v>
      </c>
      <c r="H29" s="23">
        <f t="shared" si="2"/>
        <v>1.1574999999999953</v>
      </c>
      <c r="I29" s="17">
        <f t="shared" si="3"/>
        <v>0.44828868788514969</v>
      </c>
      <c r="J29" s="25">
        <f t="shared" si="4"/>
        <v>-2.2307054070840109</v>
      </c>
    </row>
    <row r="30" spans="1:10" ht="15">
      <c r="A30" s="28" t="s">
        <v>146</v>
      </c>
      <c r="B30" s="28">
        <v>51191</v>
      </c>
      <c r="C30" s="28" t="s">
        <v>61</v>
      </c>
      <c r="D30" s="17">
        <f>原始数据!$D30</f>
        <v>29.1</v>
      </c>
      <c r="E30" s="17">
        <f>原始数据!$E30</f>
        <v>29.04</v>
      </c>
      <c r="F30" s="23">
        <f t="shared" si="0"/>
        <v>4.9550000000000018</v>
      </c>
      <c r="G30" s="23">
        <f t="shared" si="1"/>
        <v>4.8575000000000017</v>
      </c>
      <c r="H30" s="23">
        <f t="shared" si="2"/>
        <v>9.7500000000000142E-2</v>
      </c>
      <c r="I30" s="17">
        <f t="shared" si="3"/>
        <v>0.93465121618531799</v>
      </c>
      <c r="J30" s="17">
        <f t="shared" si="4"/>
        <v>-1.0699178289002782</v>
      </c>
    </row>
    <row r="31" spans="1:10" ht="15">
      <c r="A31" s="28" t="s">
        <v>147</v>
      </c>
      <c r="B31" s="28">
        <v>10075</v>
      </c>
      <c r="C31" s="28" t="s">
        <v>62</v>
      </c>
      <c r="D31" s="17">
        <f>原始数据!$D31</f>
        <v>33.340000000000003</v>
      </c>
      <c r="E31" s="17">
        <f>原始数据!$E31</f>
        <v>32.85</v>
      </c>
      <c r="F31" s="23">
        <f t="shared" si="0"/>
        <v>9.1950000000000038</v>
      </c>
      <c r="G31" s="23">
        <f t="shared" si="1"/>
        <v>8.667500000000004</v>
      </c>
      <c r="H31" s="23">
        <f t="shared" si="2"/>
        <v>0.52749999999999986</v>
      </c>
      <c r="I31" s="17">
        <f t="shared" si="3"/>
        <v>0.693755880372106</v>
      </c>
      <c r="J31" s="17">
        <f t="shared" si="4"/>
        <v>-1.441429223581695</v>
      </c>
    </row>
    <row r="32" spans="1:10" ht="15">
      <c r="A32" s="28" t="s">
        <v>148</v>
      </c>
      <c r="B32" s="28">
        <v>54708</v>
      </c>
      <c r="C32" s="29">
        <v>42068</v>
      </c>
      <c r="D32" s="17">
        <f>原始数据!$D32</f>
        <v>29.71</v>
      </c>
      <c r="E32" s="17">
        <f>原始数据!$E32</f>
        <v>30.05</v>
      </c>
      <c r="F32" s="23">
        <f t="shared" si="0"/>
        <v>5.5650000000000013</v>
      </c>
      <c r="G32" s="23">
        <f t="shared" si="1"/>
        <v>5.8675000000000033</v>
      </c>
      <c r="H32" s="23">
        <f t="shared" si="2"/>
        <v>-0.30250000000000199</v>
      </c>
      <c r="I32" s="17">
        <f t="shared" si="3"/>
        <v>1.2332796735700355</v>
      </c>
      <c r="J32" s="17">
        <f t="shared" si="4"/>
        <v>1.2332796735700355</v>
      </c>
    </row>
    <row r="33" spans="1:10" ht="15">
      <c r="A33" s="28" t="s">
        <v>149</v>
      </c>
      <c r="B33" s="28">
        <v>4193</v>
      </c>
      <c r="C33" s="28" t="s">
        <v>63</v>
      </c>
      <c r="D33" s="17">
        <f>原始数据!$D33</f>
        <v>27.2</v>
      </c>
      <c r="E33" s="17">
        <f>原始数据!$E33</f>
        <v>27.11</v>
      </c>
      <c r="F33" s="23">
        <f t="shared" si="0"/>
        <v>3.0549999999999997</v>
      </c>
      <c r="G33" s="23">
        <f t="shared" si="1"/>
        <v>2.927500000000002</v>
      </c>
      <c r="H33" s="23">
        <f t="shared" si="2"/>
        <v>0.12749999999999773</v>
      </c>
      <c r="I33" s="17">
        <f t="shared" si="3"/>
        <v>0.91541637229620887</v>
      </c>
      <c r="J33" s="17">
        <f t="shared" si="4"/>
        <v>-1.0923990768174963</v>
      </c>
    </row>
    <row r="34" spans="1:10" ht="15">
      <c r="A34" s="28" t="s">
        <v>150</v>
      </c>
      <c r="B34" s="28">
        <v>57534</v>
      </c>
      <c r="C34" s="28" t="s">
        <v>64</v>
      </c>
      <c r="D34" s="17">
        <f>原始数据!$D34</f>
        <v>29.86</v>
      </c>
      <c r="E34" s="17">
        <f>原始数据!$E34</f>
        <v>29.24</v>
      </c>
      <c r="F34" s="23">
        <f t="shared" si="0"/>
        <v>5.7149999999999999</v>
      </c>
      <c r="G34" s="23">
        <f t="shared" si="1"/>
        <v>5.057500000000001</v>
      </c>
      <c r="H34" s="23">
        <f t="shared" si="2"/>
        <v>0.65749999999999886</v>
      </c>
      <c r="I34" s="17">
        <f t="shared" si="3"/>
        <v>0.63397594226561649</v>
      </c>
      <c r="J34" s="17">
        <f t="shared" si="4"/>
        <v>-1.5773469201786061</v>
      </c>
    </row>
    <row r="35" spans="1:10" ht="15">
      <c r="A35" s="28" t="s">
        <v>151</v>
      </c>
      <c r="B35" s="28">
        <v>27304</v>
      </c>
      <c r="C35" s="28" t="s">
        <v>65</v>
      </c>
      <c r="D35" s="17">
        <f>原始数据!$D35</f>
        <v>32.18</v>
      </c>
      <c r="E35" s="17">
        <f>原始数据!$E35</f>
        <v>31.61</v>
      </c>
      <c r="F35" s="23">
        <f t="shared" si="0"/>
        <v>8.0350000000000001</v>
      </c>
      <c r="G35" s="23">
        <f t="shared" si="1"/>
        <v>7.427500000000002</v>
      </c>
      <c r="H35" s="23">
        <f t="shared" si="2"/>
        <v>0.60749999999999815</v>
      </c>
      <c r="I35" s="17">
        <f t="shared" si="3"/>
        <v>0.65633305558687938</v>
      </c>
      <c r="J35" s="17">
        <f t="shared" si="4"/>
        <v>-1.5236166935182334</v>
      </c>
    </row>
    <row r="36" spans="1:10" ht="15">
      <c r="A36" s="28" t="s">
        <v>2</v>
      </c>
      <c r="B36" s="28">
        <v>79594</v>
      </c>
      <c r="C36" s="28" t="s">
        <v>66</v>
      </c>
      <c r="D36" s="17">
        <f>原始数据!$D36</f>
        <v>30.17</v>
      </c>
      <c r="E36" s="17">
        <f>原始数据!$E36</f>
        <v>29.63</v>
      </c>
      <c r="F36" s="23">
        <f t="shared" si="0"/>
        <v>6.0250000000000021</v>
      </c>
      <c r="G36" s="23">
        <f t="shared" si="1"/>
        <v>5.4475000000000016</v>
      </c>
      <c r="H36" s="23">
        <f t="shared" si="2"/>
        <v>0.57750000000000057</v>
      </c>
      <c r="I36" s="17">
        <f t="shared" si="3"/>
        <v>0.67012400825665597</v>
      </c>
      <c r="J36" s="17">
        <f t="shared" si="4"/>
        <v>-1.4922611153740402</v>
      </c>
    </row>
    <row r="37" spans="1:10" ht="15">
      <c r="A37" s="28" t="s">
        <v>6</v>
      </c>
      <c r="B37" s="28">
        <v>8883</v>
      </c>
      <c r="C37" s="28" t="s">
        <v>67</v>
      </c>
      <c r="D37" s="17">
        <f>原始数据!$D37</f>
        <v>27.14</v>
      </c>
      <c r="E37" s="17">
        <f>原始数据!$E37</f>
        <v>27.21</v>
      </c>
      <c r="F37" s="23">
        <f t="shared" si="0"/>
        <v>2.995000000000001</v>
      </c>
      <c r="G37" s="23">
        <f t="shared" si="1"/>
        <v>3.0275000000000034</v>
      </c>
      <c r="H37" s="23">
        <f t="shared" si="2"/>
        <v>-3.2500000000002416E-2</v>
      </c>
      <c r="I37" s="17">
        <f t="shared" si="3"/>
        <v>1.0227829387472851</v>
      </c>
      <c r="J37" s="17">
        <f t="shared" si="4"/>
        <v>1.0227829387472851</v>
      </c>
    </row>
    <row r="38" spans="1:10" ht="15">
      <c r="A38" s="28" t="s">
        <v>10</v>
      </c>
      <c r="B38" s="28">
        <v>4738</v>
      </c>
      <c r="C38" s="28" t="s">
        <v>68</v>
      </c>
      <c r="D38" s="17">
        <f>原始数据!$D38</f>
        <v>26.73</v>
      </c>
      <c r="E38" s="17">
        <f>原始数据!$E38</f>
        <v>26.69</v>
      </c>
      <c r="F38" s="23">
        <f t="shared" si="0"/>
        <v>2.5850000000000009</v>
      </c>
      <c r="G38" s="23">
        <f t="shared" si="1"/>
        <v>2.5075000000000038</v>
      </c>
      <c r="H38" s="23">
        <f t="shared" si="2"/>
        <v>7.7499999999997016E-2</v>
      </c>
      <c r="I38" s="17">
        <f t="shared" si="3"/>
        <v>0.94769846094838517</v>
      </c>
      <c r="J38" s="17">
        <f t="shared" si="4"/>
        <v>-1.0551879539819822</v>
      </c>
    </row>
    <row r="39" spans="1:10" ht="15">
      <c r="A39" s="28" t="s">
        <v>152</v>
      </c>
      <c r="B39" s="28">
        <v>5071</v>
      </c>
      <c r="C39" s="28" t="s">
        <v>69</v>
      </c>
      <c r="D39" s="17">
        <f>原始数据!$D39</f>
        <v>37.19</v>
      </c>
      <c r="E39" s="17">
        <f>原始数据!$E39</f>
        <v>36.69</v>
      </c>
      <c r="F39" s="23">
        <f t="shared" si="0"/>
        <v>13.044999999999998</v>
      </c>
      <c r="G39" s="23">
        <f t="shared" si="1"/>
        <v>12.5075</v>
      </c>
      <c r="H39" s="23">
        <f t="shared" si="2"/>
        <v>0.53749999999999787</v>
      </c>
      <c r="I39" s="17">
        <f t="shared" si="3"/>
        <v>0.6889637584628534</v>
      </c>
      <c r="J39" s="17">
        <f t="shared" si="4"/>
        <v>-1.4514551566995328</v>
      </c>
    </row>
    <row r="40" spans="1:10" ht="15">
      <c r="A40" s="28" t="s">
        <v>153</v>
      </c>
      <c r="B40" s="28">
        <v>64326</v>
      </c>
      <c r="C40" s="28" t="s">
        <v>70</v>
      </c>
      <c r="D40" s="17">
        <f>原始数据!$D40</f>
        <v>28.24</v>
      </c>
      <c r="E40" s="17">
        <f>原始数据!$E40</f>
        <v>28.07</v>
      </c>
      <c r="F40" s="23">
        <f t="shared" si="0"/>
        <v>4.0949999999999989</v>
      </c>
      <c r="G40" s="23">
        <f t="shared" si="1"/>
        <v>3.8875000000000028</v>
      </c>
      <c r="H40" s="23">
        <f t="shared" si="2"/>
        <v>0.20749999999999602</v>
      </c>
      <c r="I40" s="17">
        <f t="shared" si="3"/>
        <v>0.86603665894863424</v>
      </c>
      <c r="J40" s="17">
        <f t="shared" si="4"/>
        <v>-1.1546855316886895</v>
      </c>
    </row>
    <row r="41" spans="1:10" ht="15">
      <c r="A41" s="28" t="s">
        <v>154</v>
      </c>
      <c r="B41" s="28">
        <v>63891</v>
      </c>
      <c r="C41" s="28" t="s">
        <v>71</v>
      </c>
      <c r="D41" s="17">
        <f>原始数据!$D41</f>
        <v>31.43</v>
      </c>
      <c r="E41" s="17">
        <f>原始数据!$E41</f>
        <v>31.67</v>
      </c>
      <c r="F41" s="23">
        <f t="shared" si="0"/>
        <v>7.2850000000000001</v>
      </c>
      <c r="G41" s="23">
        <f t="shared" si="1"/>
        <v>7.4875000000000043</v>
      </c>
      <c r="H41" s="23">
        <f t="shared" si="2"/>
        <v>-0.20250000000000412</v>
      </c>
      <c r="I41" s="17">
        <f t="shared" si="3"/>
        <v>1.1506906232325893</v>
      </c>
      <c r="J41" s="17">
        <f t="shared" si="4"/>
        <v>1.1506906232325893</v>
      </c>
    </row>
    <row r="42" spans="1:10" ht="15">
      <c r="A42" s="28" t="s">
        <v>155</v>
      </c>
      <c r="B42" s="28">
        <v>378925</v>
      </c>
      <c r="C42" s="28" t="s">
        <v>72</v>
      </c>
      <c r="D42" s="17">
        <f>原始数据!$D42</f>
        <v>34.119999999999997</v>
      </c>
      <c r="E42" s="17">
        <f>原始数据!$E42</f>
        <v>33.24</v>
      </c>
      <c r="F42" s="23">
        <f t="shared" si="0"/>
        <v>9.9749999999999979</v>
      </c>
      <c r="G42" s="23">
        <f t="shared" si="1"/>
        <v>9.0575000000000045</v>
      </c>
      <c r="H42" s="23">
        <f t="shared" si="2"/>
        <v>0.91749999999999332</v>
      </c>
      <c r="I42" s="17">
        <f t="shared" si="3"/>
        <v>0.52942565059423574</v>
      </c>
      <c r="J42" s="17">
        <f t="shared" si="4"/>
        <v>-1.8888393467101265</v>
      </c>
    </row>
    <row r="43" spans="1:10" ht="15">
      <c r="A43" s="28" t="s">
        <v>156</v>
      </c>
      <c r="B43" s="28">
        <v>10055</v>
      </c>
      <c r="C43" s="28" t="s">
        <v>73</v>
      </c>
      <c r="D43" s="17">
        <f>原始数据!$D43</f>
        <v>28.59</v>
      </c>
      <c r="E43" s="17">
        <f>原始数据!$E43</f>
        <v>28.3</v>
      </c>
      <c r="F43" s="23">
        <f t="shared" si="0"/>
        <v>4.4450000000000003</v>
      </c>
      <c r="G43" s="23">
        <f t="shared" si="1"/>
        <v>4.1175000000000033</v>
      </c>
      <c r="H43" s="23">
        <f t="shared" si="2"/>
        <v>0.32749999999999702</v>
      </c>
      <c r="I43" s="17">
        <f t="shared" si="3"/>
        <v>0.79691623855295957</v>
      </c>
      <c r="J43" s="17">
        <f t="shared" si="4"/>
        <v>-1.254837022540537</v>
      </c>
    </row>
    <row r="44" spans="1:10" ht="15">
      <c r="A44" s="28" t="s">
        <v>157</v>
      </c>
      <c r="B44" s="28">
        <v>6500</v>
      </c>
      <c r="C44" s="28" t="s">
        <v>74</v>
      </c>
      <c r="D44" s="17">
        <f>原始数据!$D44</f>
        <v>30.6</v>
      </c>
      <c r="E44" s="17">
        <f>原始数据!$E44</f>
        <v>30.91</v>
      </c>
      <c r="F44" s="23">
        <f t="shared" si="0"/>
        <v>6.4550000000000018</v>
      </c>
      <c r="G44" s="23">
        <f t="shared" si="1"/>
        <v>6.7275000000000027</v>
      </c>
      <c r="H44" s="23">
        <f t="shared" si="2"/>
        <v>-0.27250000000000085</v>
      </c>
      <c r="I44" s="17">
        <f t="shared" si="3"/>
        <v>1.2078991448958714</v>
      </c>
      <c r="J44" s="17">
        <f t="shared" si="4"/>
        <v>1.2078991448958714</v>
      </c>
    </row>
    <row r="45" spans="1:10" ht="15">
      <c r="A45" s="28" t="s">
        <v>158</v>
      </c>
      <c r="B45" s="28">
        <v>6502</v>
      </c>
      <c r="C45" s="28" t="s">
        <v>75</v>
      </c>
      <c r="D45" s="17">
        <f>原始数据!$D45</f>
        <v>29.7</v>
      </c>
      <c r="E45" s="17">
        <f>原始数据!$E45</f>
        <v>30.2</v>
      </c>
      <c r="F45" s="23">
        <f t="shared" si="0"/>
        <v>5.5549999999999997</v>
      </c>
      <c r="G45" s="23">
        <f t="shared" si="1"/>
        <v>6.0175000000000018</v>
      </c>
      <c r="H45" s="23">
        <f t="shared" si="2"/>
        <v>-0.46250000000000213</v>
      </c>
      <c r="I45" s="17">
        <f t="shared" si="3"/>
        <v>1.3779275169257068</v>
      </c>
      <c r="J45" s="17">
        <f t="shared" si="4"/>
        <v>1.3779275169257068</v>
      </c>
    </row>
    <row r="46" spans="1:10" ht="15">
      <c r="A46" s="28" t="s">
        <v>159</v>
      </c>
      <c r="B46" s="28">
        <v>57154</v>
      </c>
      <c r="C46" s="28" t="s">
        <v>76</v>
      </c>
      <c r="D46" s="17">
        <f>原始数据!$D46</f>
        <v>36.15</v>
      </c>
      <c r="E46" s="17">
        <f>原始数据!$E46</f>
        <v>36.56</v>
      </c>
      <c r="F46" s="23">
        <f t="shared" si="0"/>
        <v>12.004999999999999</v>
      </c>
      <c r="G46" s="23">
        <f t="shared" si="1"/>
        <v>12.377500000000005</v>
      </c>
      <c r="H46" s="23">
        <f t="shared" si="2"/>
        <v>-0.37250000000000583</v>
      </c>
      <c r="I46" s="17">
        <f t="shared" si="3"/>
        <v>1.29459424891968</v>
      </c>
      <c r="J46" s="17">
        <f t="shared" si="4"/>
        <v>1.29459424891968</v>
      </c>
    </row>
    <row r="47" spans="1:10" ht="15">
      <c r="A47" s="28" t="s">
        <v>160</v>
      </c>
      <c r="B47" s="28">
        <v>64750</v>
      </c>
      <c r="C47" s="28" t="s">
        <v>77</v>
      </c>
      <c r="D47" s="17">
        <f>原始数据!$D47</f>
        <v>31.55</v>
      </c>
      <c r="E47" s="17">
        <f>原始数据!$E47</f>
        <v>31.62</v>
      </c>
      <c r="F47" s="23">
        <f t="shared" si="0"/>
        <v>7.4050000000000011</v>
      </c>
      <c r="G47" s="23">
        <f t="shared" si="1"/>
        <v>7.4375000000000036</v>
      </c>
      <c r="H47" s="23">
        <f t="shared" si="2"/>
        <v>-3.2500000000002416E-2</v>
      </c>
      <c r="I47" s="17">
        <f t="shared" si="3"/>
        <v>1.0227829387472851</v>
      </c>
      <c r="J47" s="17">
        <f t="shared" si="4"/>
        <v>1.0227829387472851</v>
      </c>
    </row>
    <row r="48" spans="1:10" ht="15">
      <c r="A48" s="28" t="s">
        <v>3</v>
      </c>
      <c r="B48" s="28">
        <v>10273</v>
      </c>
      <c r="C48" s="28" t="s">
        <v>78</v>
      </c>
      <c r="D48" s="17">
        <f>原始数据!$D48</f>
        <v>27.78</v>
      </c>
      <c r="E48" s="17">
        <f>原始数据!$E48</f>
        <v>27.86</v>
      </c>
      <c r="F48" s="23">
        <f t="shared" si="0"/>
        <v>3.6350000000000016</v>
      </c>
      <c r="G48" s="23">
        <f t="shared" si="1"/>
        <v>3.677500000000002</v>
      </c>
      <c r="H48" s="23">
        <f t="shared" si="2"/>
        <v>-4.2500000000000426E-2</v>
      </c>
      <c r="I48" s="17">
        <f t="shared" si="3"/>
        <v>1.0298969566748983</v>
      </c>
      <c r="J48" s="17">
        <f t="shared" si="4"/>
        <v>1.0298969566748983</v>
      </c>
    </row>
    <row r="49" spans="1:10" ht="15">
      <c r="A49" s="28" t="s">
        <v>7</v>
      </c>
      <c r="B49" s="28">
        <v>84447</v>
      </c>
      <c r="C49" s="28" t="s">
        <v>79</v>
      </c>
      <c r="D49" s="17">
        <f>原始数据!$D49</f>
        <v>28.22</v>
      </c>
      <c r="E49" s="17">
        <f>原始数据!$E49</f>
        <v>28.11</v>
      </c>
      <c r="F49" s="23">
        <f t="shared" si="0"/>
        <v>4.0749999999999993</v>
      </c>
      <c r="G49" s="23">
        <f t="shared" si="1"/>
        <v>3.927500000000002</v>
      </c>
      <c r="H49" s="23">
        <f t="shared" si="2"/>
        <v>0.1474999999999973</v>
      </c>
      <c r="I49" s="17">
        <f t="shared" si="3"/>
        <v>0.90281356458719009</v>
      </c>
      <c r="J49" s="17">
        <f t="shared" si="4"/>
        <v>-1.1076483996529762</v>
      </c>
    </row>
    <row r="50" spans="1:10" ht="15">
      <c r="A50" s="28" t="s">
        <v>11</v>
      </c>
      <c r="B50" s="28">
        <v>387521</v>
      </c>
      <c r="C50" s="28" t="s">
        <v>80</v>
      </c>
      <c r="D50" s="17">
        <f>原始数据!$D50</f>
        <v>30.27</v>
      </c>
      <c r="E50" s="17">
        <f>原始数据!$E50</f>
        <v>30.93</v>
      </c>
      <c r="F50" s="23">
        <f t="shared" si="0"/>
        <v>6.125</v>
      </c>
      <c r="G50" s="23">
        <f t="shared" si="1"/>
        <v>6.7475000000000023</v>
      </c>
      <c r="H50" s="23">
        <f t="shared" si="2"/>
        <v>-0.62250000000000227</v>
      </c>
      <c r="I50" s="17">
        <f t="shared" si="3"/>
        <v>1.5395406918568835</v>
      </c>
      <c r="J50" s="17">
        <f t="shared" si="4"/>
        <v>1.5395406918568835</v>
      </c>
    </row>
    <row r="51" spans="1:10" ht="15">
      <c r="A51" s="28" t="s">
        <v>161</v>
      </c>
      <c r="B51" s="28">
        <v>7157</v>
      </c>
      <c r="C51" s="28" t="s">
        <v>81</v>
      </c>
      <c r="D51" s="17">
        <f>原始数据!$D51</f>
        <v>28.68</v>
      </c>
      <c r="E51" s="17">
        <f>原始数据!$E51</f>
        <v>28.69</v>
      </c>
      <c r="F51" s="23">
        <f t="shared" si="0"/>
        <v>4.5350000000000001</v>
      </c>
      <c r="G51" s="23">
        <f t="shared" si="1"/>
        <v>4.5075000000000038</v>
      </c>
      <c r="H51" s="23">
        <f t="shared" si="2"/>
        <v>2.7499999999996305E-2</v>
      </c>
      <c r="I51" s="17">
        <f t="shared" si="3"/>
        <v>0.98111897499832113</v>
      </c>
      <c r="J51" s="17">
        <f t="shared" si="4"/>
        <v>-1.0192443785950742</v>
      </c>
    </row>
    <row r="52" spans="1:10" ht="15">
      <c r="A52" s="28" t="s">
        <v>162</v>
      </c>
      <c r="B52" s="28">
        <v>7317</v>
      </c>
      <c r="C52" s="28" t="s">
        <v>82</v>
      </c>
      <c r="D52" s="17">
        <f>原始数据!$D52</f>
        <v>26.11</v>
      </c>
      <c r="E52" s="17">
        <f>原始数据!$E52</f>
        <v>26.18</v>
      </c>
      <c r="F52" s="23">
        <f t="shared" si="0"/>
        <v>1.9649999999999999</v>
      </c>
      <c r="G52" s="23">
        <f t="shared" si="1"/>
        <v>1.9975000000000023</v>
      </c>
      <c r="H52" s="23">
        <f t="shared" si="2"/>
        <v>-3.2500000000002416E-2</v>
      </c>
      <c r="I52" s="17">
        <f t="shared" si="3"/>
        <v>1.0227829387472851</v>
      </c>
      <c r="J52" s="17">
        <f t="shared" si="4"/>
        <v>1.0227829387472851</v>
      </c>
    </row>
    <row r="53" spans="1:10" ht="15">
      <c r="A53" s="28" t="s">
        <v>163</v>
      </c>
      <c r="B53" s="28">
        <v>10054</v>
      </c>
      <c r="C53" s="28" t="s">
        <v>83</v>
      </c>
      <c r="D53" s="17">
        <f>原始数据!$D53</f>
        <v>26.86</v>
      </c>
      <c r="E53" s="17">
        <f>原始数据!$E53</f>
        <v>26.95</v>
      </c>
      <c r="F53" s="23">
        <f t="shared" si="0"/>
        <v>2.7149999999999999</v>
      </c>
      <c r="G53" s="23">
        <f t="shared" si="1"/>
        <v>2.7675000000000018</v>
      </c>
      <c r="H53" s="23">
        <f t="shared" si="2"/>
        <v>-5.250000000000199E-2</v>
      </c>
      <c r="I53" s="17">
        <f t="shared" si="3"/>
        <v>1.0370604565103141</v>
      </c>
      <c r="J53" s="17">
        <f t="shared" si="4"/>
        <v>1.0370604565103141</v>
      </c>
    </row>
    <row r="54" spans="1:10" ht="15">
      <c r="A54" s="28" t="s">
        <v>164</v>
      </c>
      <c r="B54" s="28">
        <v>9039</v>
      </c>
      <c r="C54" s="28" t="s">
        <v>84</v>
      </c>
      <c r="D54" s="17">
        <f>原始数据!$D54</f>
        <v>28.15</v>
      </c>
      <c r="E54" s="17">
        <f>原始数据!$E54</f>
        <v>28.23</v>
      </c>
      <c r="F54" s="23">
        <f t="shared" si="0"/>
        <v>4.004999999999999</v>
      </c>
      <c r="G54" s="23">
        <f t="shared" si="1"/>
        <v>4.047500000000003</v>
      </c>
      <c r="H54" s="23">
        <f t="shared" si="2"/>
        <v>-4.2500000000003979E-2</v>
      </c>
      <c r="I54" s="17">
        <f t="shared" si="3"/>
        <v>1.029896956674901</v>
      </c>
      <c r="J54" s="17">
        <f t="shared" si="4"/>
        <v>1.029896956674901</v>
      </c>
    </row>
    <row r="55" spans="1:10" ht="15">
      <c r="A55" s="28" t="s">
        <v>165</v>
      </c>
      <c r="B55" s="28">
        <v>79876</v>
      </c>
      <c r="C55" s="28" t="s">
        <v>85</v>
      </c>
      <c r="D55" s="17">
        <f>原始数据!$D55</f>
        <v>27.53</v>
      </c>
      <c r="E55" s="17">
        <f>原始数据!$E55</f>
        <v>27.55</v>
      </c>
      <c r="F55" s="23">
        <f t="shared" si="0"/>
        <v>3.3850000000000016</v>
      </c>
      <c r="G55" s="23">
        <f t="shared" si="1"/>
        <v>3.3675000000000033</v>
      </c>
      <c r="H55" s="23">
        <f t="shared" si="2"/>
        <v>1.7499999999998295E-2</v>
      </c>
      <c r="I55" s="17">
        <f t="shared" si="3"/>
        <v>0.98794319714051737</v>
      </c>
      <c r="J55" s="17">
        <f t="shared" si="4"/>
        <v>-1.0122039433991545</v>
      </c>
    </row>
    <row r="56" spans="1:10" ht="15">
      <c r="A56" s="28" t="s">
        <v>166</v>
      </c>
      <c r="B56" s="28">
        <v>55236</v>
      </c>
      <c r="C56" s="28" t="s">
        <v>86</v>
      </c>
      <c r="D56" s="17">
        <f>原始数据!$D56</f>
        <v>31.54</v>
      </c>
      <c r="E56" s="17">
        <f>原始数据!$E56</f>
        <v>31.05</v>
      </c>
      <c r="F56" s="23">
        <f t="shared" si="0"/>
        <v>7.3949999999999996</v>
      </c>
      <c r="G56" s="23">
        <f t="shared" si="1"/>
        <v>6.8675000000000033</v>
      </c>
      <c r="H56" s="23">
        <f t="shared" si="2"/>
        <v>0.52749999999999631</v>
      </c>
      <c r="I56" s="17">
        <f t="shared" si="3"/>
        <v>0.69375588037210767</v>
      </c>
      <c r="J56" s="17">
        <f t="shared" si="4"/>
        <v>-1.4414292235816915</v>
      </c>
    </row>
    <row r="57" spans="1:10" ht="15">
      <c r="A57" s="28" t="s">
        <v>167</v>
      </c>
      <c r="B57" s="28">
        <v>7319</v>
      </c>
      <c r="C57" s="28" t="s">
        <v>87</v>
      </c>
      <c r="D57" s="17">
        <f>原始数据!$D57</f>
        <v>27.62</v>
      </c>
      <c r="E57" s="17">
        <f>原始数据!$E57</f>
        <v>27.52</v>
      </c>
      <c r="F57" s="23">
        <f t="shared" si="0"/>
        <v>3.4750000000000014</v>
      </c>
      <c r="G57" s="23">
        <f t="shared" si="1"/>
        <v>3.3375000000000021</v>
      </c>
      <c r="H57" s="23">
        <f t="shared" si="2"/>
        <v>0.13749999999999929</v>
      </c>
      <c r="I57" s="17">
        <f t="shared" si="3"/>
        <v>0.90909312952755972</v>
      </c>
      <c r="J57" s="17">
        <f t="shared" si="4"/>
        <v>-1.099997313278215</v>
      </c>
    </row>
    <row r="58" spans="1:10" ht="15">
      <c r="A58" s="28" t="s">
        <v>168</v>
      </c>
      <c r="B58" s="28">
        <v>7320</v>
      </c>
      <c r="C58" s="28" t="s">
        <v>88</v>
      </c>
      <c r="D58" s="17">
        <f>原始数据!$D58</f>
        <v>26.81</v>
      </c>
      <c r="E58" s="17">
        <f>原始数据!$E58</f>
        <v>26.7</v>
      </c>
      <c r="F58" s="23">
        <f t="shared" si="0"/>
        <v>2.6649999999999991</v>
      </c>
      <c r="G58" s="23">
        <f t="shared" si="1"/>
        <v>2.5175000000000018</v>
      </c>
      <c r="H58" s="23">
        <f t="shared" si="2"/>
        <v>0.1474999999999973</v>
      </c>
      <c r="I58" s="17">
        <f t="shared" si="3"/>
        <v>0.90281356458719009</v>
      </c>
      <c r="J58" s="17">
        <f t="shared" si="4"/>
        <v>-1.1076483996529762</v>
      </c>
    </row>
    <row r="59" spans="1:10" ht="15">
      <c r="A59" s="28" t="s">
        <v>169</v>
      </c>
      <c r="B59" s="28">
        <v>11065</v>
      </c>
      <c r="C59" s="28" t="s">
        <v>89</v>
      </c>
      <c r="D59" s="17">
        <f>原始数据!$D59</f>
        <v>26.93</v>
      </c>
      <c r="E59" s="17">
        <f>原始数据!$E59</f>
        <v>26.94</v>
      </c>
      <c r="F59" s="23">
        <f t="shared" si="0"/>
        <v>2.7850000000000001</v>
      </c>
      <c r="G59" s="23">
        <f t="shared" si="1"/>
        <v>2.7575000000000038</v>
      </c>
      <c r="H59" s="23">
        <f t="shared" si="2"/>
        <v>2.7499999999996305E-2</v>
      </c>
      <c r="I59" s="17">
        <f t="shared" si="3"/>
        <v>0.98111897499832113</v>
      </c>
      <c r="J59" s="17">
        <f t="shared" si="4"/>
        <v>-1.0192443785950742</v>
      </c>
    </row>
    <row r="60" spans="1:10" ht="15">
      <c r="A60" s="28" t="s">
        <v>12</v>
      </c>
      <c r="B60" s="28">
        <v>7321</v>
      </c>
      <c r="C60" s="28" t="s">
        <v>90</v>
      </c>
      <c r="D60" s="17">
        <f>原始数据!$D60</f>
        <v>31.19</v>
      </c>
      <c r="E60" s="17">
        <f>原始数据!$E60</f>
        <v>31.23</v>
      </c>
      <c r="F60" s="23">
        <f t="shared" si="0"/>
        <v>7.0450000000000017</v>
      </c>
      <c r="G60" s="23">
        <f t="shared" si="1"/>
        <v>7.047500000000003</v>
      </c>
      <c r="H60" s="23">
        <f t="shared" si="2"/>
        <v>-2.500000000001279E-3</v>
      </c>
      <c r="I60" s="17">
        <f t="shared" si="3"/>
        <v>1.0017343702346968</v>
      </c>
      <c r="J60" s="17">
        <f t="shared" si="4"/>
        <v>1.0017343702346968</v>
      </c>
    </row>
    <row r="61" spans="1:10" ht="15">
      <c r="A61" s="28" t="s">
        <v>16</v>
      </c>
      <c r="B61" s="28">
        <v>7322</v>
      </c>
      <c r="C61" s="28" t="s">
        <v>91</v>
      </c>
      <c r="D61" s="17">
        <f>原始数据!$D61</f>
        <v>24.7</v>
      </c>
      <c r="E61" s="17">
        <f>原始数据!$E61</f>
        <v>24.74</v>
      </c>
      <c r="F61" s="23">
        <f t="shared" si="0"/>
        <v>0.55499999999999972</v>
      </c>
      <c r="G61" s="23">
        <f t="shared" si="1"/>
        <v>0.55750000000000099</v>
      </c>
      <c r="H61" s="23">
        <f t="shared" si="2"/>
        <v>-2.500000000001279E-3</v>
      </c>
      <c r="I61" s="17">
        <f t="shared" si="3"/>
        <v>1.0017343702346968</v>
      </c>
      <c r="J61" s="17">
        <f t="shared" si="4"/>
        <v>1.0017343702346968</v>
      </c>
    </row>
    <row r="62" spans="1:10" ht="15">
      <c r="A62" s="28" t="s">
        <v>20</v>
      </c>
      <c r="B62" s="28">
        <v>7323</v>
      </c>
      <c r="C62" s="28" t="s">
        <v>92</v>
      </c>
      <c r="D62" s="17">
        <f>原始数据!$D62</f>
        <v>25.71</v>
      </c>
      <c r="E62" s="17">
        <f>原始数据!$E62</f>
        <v>25.59</v>
      </c>
      <c r="F62" s="23">
        <f t="shared" si="0"/>
        <v>1.5650000000000013</v>
      </c>
      <c r="G62" s="23">
        <f t="shared" si="1"/>
        <v>1.4075000000000024</v>
      </c>
      <c r="H62" s="23">
        <f t="shared" si="2"/>
        <v>0.15749999999999886</v>
      </c>
      <c r="I62" s="17">
        <f t="shared" si="3"/>
        <v>0.89657737577029717</v>
      </c>
      <c r="J62" s="17">
        <f t="shared" si="4"/>
        <v>-1.1153527035420083</v>
      </c>
    </row>
    <row r="63" spans="1:10" ht="15">
      <c r="A63" s="28" t="s">
        <v>170</v>
      </c>
      <c r="B63" s="28">
        <v>7324</v>
      </c>
      <c r="C63" s="28" t="s">
        <v>93</v>
      </c>
      <c r="D63" s="17">
        <f>原始数据!$D63</f>
        <v>29.51</v>
      </c>
      <c r="E63" s="17">
        <f>原始数据!$E63</f>
        <v>28.86</v>
      </c>
      <c r="F63" s="23">
        <f t="shared" si="0"/>
        <v>5.365000000000002</v>
      </c>
      <c r="G63" s="23">
        <f t="shared" si="1"/>
        <v>4.677500000000002</v>
      </c>
      <c r="H63" s="23">
        <f t="shared" si="2"/>
        <v>0.6875</v>
      </c>
      <c r="I63" s="17">
        <f t="shared" si="3"/>
        <v>0.620928906036742</v>
      </c>
      <c r="J63" s="17">
        <f t="shared" si="4"/>
        <v>-1.6104903319492543</v>
      </c>
    </row>
    <row r="64" spans="1:10" ht="15">
      <c r="A64" s="28" t="s">
        <v>171</v>
      </c>
      <c r="B64" s="28">
        <v>7325</v>
      </c>
      <c r="C64" s="28" t="s">
        <v>94</v>
      </c>
      <c r="D64" s="17">
        <f>原始数据!$D64</f>
        <v>28.45</v>
      </c>
      <c r="E64" s="17">
        <f>原始数据!$E64</f>
        <v>28.09</v>
      </c>
      <c r="F64" s="23">
        <f t="shared" si="0"/>
        <v>4.3049999999999997</v>
      </c>
      <c r="G64" s="23">
        <f t="shared" si="1"/>
        <v>3.9075000000000024</v>
      </c>
      <c r="H64" s="23">
        <f t="shared" si="2"/>
        <v>0.3974999999999973</v>
      </c>
      <c r="I64" s="17">
        <f t="shared" si="3"/>
        <v>0.75917269010379596</v>
      </c>
      <c r="J64" s="17">
        <f t="shared" si="4"/>
        <v>-1.3172233577886969</v>
      </c>
    </row>
    <row r="65" spans="1:10" ht="15">
      <c r="A65" s="28" t="s">
        <v>172</v>
      </c>
      <c r="B65" s="28">
        <v>10477</v>
      </c>
      <c r="C65" s="28" t="s">
        <v>95</v>
      </c>
      <c r="D65" s="17">
        <f>原始数据!$D65</f>
        <v>26.33</v>
      </c>
      <c r="E65" s="17">
        <f>原始数据!$E65</f>
        <v>26.26</v>
      </c>
      <c r="F65" s="23">
        <f t="shared" si="0"/>
        <v>2.1849999999999987</v>
      </c>
      <c r="G65" s="23">
        <f t="shared" si="1"/>
        <v>2.0775000000000041</v>
      </c>
      <c r="H65" s="23">
        <f t="shared" si="2"/>
        <v>0.1074999999999946</v>
      </c>
      <c r="I65" s="17">
        <f t="shared" si="3"/>
        <v>0.92819510864474153</v>
      </c>
      <c r="J65" s="17">
        <f t="shared" si="4"/>
        <v>-1.0773596959157659</v>
      </c>
    </row>
    <row r="66" spans="1:10" ht="15">
      <c r="A66" s="28" t="s">
        <v>173</v>
      </c>
      <c r="B66" s="28">
        <v>7326</v>
      </c>
      <c r="C66" s="28" t="s">
        <v>96</v>
      </c>
      <c r="D66" s="17">
        <f>原始数据!$D66</f>
        <v>27.54</v>
      </c>
      <c r="E66" s="17">
        <f>原始数据!$E66</f>
        <v>27.57</v>
      </c>
      <c r="F66" s="23">
        <f t="shared" si="0"/>
        <v>3.3949999999999996</v>
      </c>
      <c r="G66" s="23">
        <f t="shared" si="1"/>
        <v>3.3875000000000028</v>
      </c>
      <c r="H66" s="23">
        <f t="shared" si="2"/>
        <v>7.4999999999967315E-3</v>
      </c>
      <c r="I66" s="17">
        <f t="shared" si="3"/>
        <v>0.99481488550142394</v>
      </c>
      <c r="J66" s="17">
        <f t="shared" si="4"/>
        <v>-1.0052121400414737</v>
      </c>
    </row>
    <row r="67" spans="1:10" ht="15">
      <c r="A67" s="28" t="s">
        <v>174</v>
      </c>
      <c r="B67" s="28">
        <v>7327</v>
      </c>
      <c r="C67" s="28" t="s">
        <v>97</v>
      </c>
      <c r="D67" s="17">
        <f>原始数据!$D67</f>
        <v>27.95</v>
      </c>
      <c r="E67" s="17">
        <f>原始数据!$E67</f>
        <v>27.95</v>
      </c>
      <c r="F67" s="23">
        <f t="shared" si="0"/>
        <v>3.8049999999999997</v>
      </c>
      <c r="G67" s="23">
        <f t="shared" si="1"/>
        <v>3.7675000000000018</v>
      </c>
      <c r="H67" s="23">
        <f t="shared" si="2"/>
        <v>3.7499999999997868E-2</v>
      </c>
      <c r="I67" s="17">
        <f t="shared" si="3"/>
        <v>0.97434189120170844</v>
      </c>
      <c r="J67" s="17">
        <f t="shared" si="4"/>
        <v>-1.0263337838904227</v>
      </c>
    </row>
    <row r="68" spans="1:10" ht="15">
      <c r="A68" s="28" t="s">
        <v>175</v>
      </c>
      <c r="B68" s="28">
        <v>7328</v>
      </c>
      <c r="C68" s="28" t="s">
        <v>98</v>
      </c>
      <c r="D68" s="17">
        <f>原始数据!$D68</f>
        <v>27.69</v>
      </c>
      <c r="E68" s="17">
        <f>原始数据!$E68</f>
        <v>27.63</v>
      </c>
      <c r="F68" s="23">
        <f t="shared" ref="F68:F91" si="5">D68-D$99</f>
        <v>3.5450000000000017</v>
      </c>
      <c r="G68" s="23">
        <f t="shared" ref="G68:G91" si="6">E68-E$99</f>
        <v>3.4475000000000016</v>
      </c>
      <c r="H68" s="23">
        <f t="shared" ref="H68:H91" si="7">F68-G68</f>
        <v>9.7500000000000142E-2</v>
      </c>
      <c r="I68" s="17">
        <f t="shared" ref="I68:I91" si="8">2^(-H68)</f>
        <v>0.93465121618531799</v>
      </c>
      <c r="J68" s="17">
        <f t="shared" ref="J68:J91" si="9">IF(I68&gt;1,I68,-1/I68)</f>
        <v>-1.0699178289002782</v>
      </c>
    </row>
    <row r="69" spans="1:10" ht="15">
      <c r="A69" s="28" t="s">
        <v>176</v>
      </c>
      <c r="B69" s="28">
        <v>7329</v>
      </c>
      <c r="C69" s="28" t="s">
        <v>99</v>
      </c>
      <c r="D69" s="17">
        <f>原始数据!$D69</f>
        <v>27.5</v>
      </c>
      <c r="E69" s="17">
        <f>原始数据!$E69</f>
        <v>27.24</v>
      </c>
      <c r="F69" s="23">
        <f t="shared" si="5"/>
        <v>3.3550000000000004</v>
      </c>
      <c r="G69" s="23">
        <f t="shared" si="6"/>
        <v>3.057500000000001</v>
      </c>
      <c r="H69" s="23">
        <f t="shared" si="7"/>
        <v>0.29749999999999943</v>
      </c>
      <c r="I69" s="17">
        <f t="shared" si="8"/>
        <v>0.81366114273553647</v>
      </c>
      <c r="J69" s="17">
        <f t="shared" si="9"/>
        <v>-1.2290128500397481</v>
      </c>
    </row>
    <row r="70" spans="1:10" ht="15">
      <c r="A70" s="28" t="s">
        <v>177</v>
      </c>
      <c r="B70" s="28">
        <v>51465</v>
      </c>
      <c r="C70" s="28" t="s">
        <v>100</v>
      </c>
      <c r="D70" s="17">
        <f>原始数据!$D70</f>
        <v>25.71</v>
      </c>
      <c r="E70" s="17">
        <f>原始数据!$E70</f>
        <v>25.59</v>
      </c>
      <c r="F70" s="23">
        <f t="shared" si="5"/>
        <v>1.5650000000000013</v>
      </c>
      <c r="G70" s="23">
        <f t="shared" si="6"/>
        <v>1.4075000000000024</v>
      </c>
      <c r="H70" s="23">
        <f t="shared" si="7"/>
        <v>0.15749999999999886</v>
      </c>
      <c r="I70" s="17">
        <f t="shared" si="8"/>
        <v>0.89657737577029717</v>
      </c>
      <c r="J70" s="17">
        <f t="shared" si="9"/>
        <v>-1.1153527035420083</v>
      </c>
    </row>
    <row r="71" spans="1:10" ht="15">
      <c r="A71" s="28" t="s">
        <v>178</v>
      </c>
      <c r="B71" s="28">
        <v>118424</v>
      </c>
      <c r="C71" s="28" t="s">
        <v>101</v>
      </c>
      <c r="D71" s="17">
        <f>原始数据!$D71</f>
        <v>27.73</v>
      </c>
      <c r="E71" s="17">
        <f>原始数据!$E71</f>
        <v>27.9</v>
      </c>
      <c r="F71" s="23">
        <f t="shared" si="5"/>
        <v>3.5850000000000009</v>
      </c>
      <c r="G71" s="23">
        <f t="shared" si="6"/>
        <v>3.7175000000000011</v>
      </c>
      <c r="H71" s="23">
        <f t="shared" si="7"/>
        <v>-0.13250000000000028</v>
      </c>
      <c r="I71" s="17">
        <f t="shared" si="8"/>
        <v>1.0961916116842216</v>
      </c>
      <c r="J71" s="17">
        <f t="shared" si="9"/>
        <v>1.0961916116842216</v>
      </c>
    </row>
    <row r="72" spans="1:10" ht="15">
      <c r="A72" s="28" t="s">
        <v>13</v>
      </c>
      <c r="B72" s="28">
        <v>3093</v>
      </c>
      <c r="C72" s="28" t="s">
        <v>102</v>
      </c>
      <c r="D72" s="17">
        <f>原始数据!$D72</f>
        <v>28.04</v>
      </c>
      <c r="E72" s="17">
        <f>原始数据!$E72</f>
        <v>28.07</v>
      </c>
      <c r="F72" s="23">
        <f t="shared" si="5"/>
        <v>3.8949999999999996</v>
      </c>
      <c r="G72" s="23">
        <f t="shared" si="6"/>
        <v>3.8875000000000028</v>
      </c>
      <c r="H72" s="23">
        <f t="shared" si="7"/>
        <v>7.4999999999967315E-3</v>
      </c>
      <c r="I72" s="17">
        <f t="shared" si="8"/>
        <v>0.99481488550142394</v>
      </c>
      <c r="J72" s="17">
        <f t="shared" si="9"/>
        <v>-1.0052121400414737</v>
      </c>
    </row>
    <row r="73" spans="1:10" ht="15">
      <c r="A73" s="28" t="s">
        <v>17</v>
      </c>
      <c r="B73" s="28">
        <v>7332</v>
      </c>
      <c r="C73" s="28" t="s">
        <v>103</v>
      </c>
      <c r="D73" s="17">
        <f>原始数据!$D73</f>
        <v>25.25</v>
      </c>
      <c r="E73" s="17">
        <f>原始数据!$E73</f>
        <v>25.25</v>
      </c>
      <c r="F73" s="23">
        <f t="shared" si="5"/>
        <v>1.1050000000000004</v>
      </c>
      <c r="G73" s="23">
        <f t="shared" si="6"/>
        <v>1.0675000000000026</v>
      </c>
      <c r="H73" s="23">
        <f t="shared" si="7"/>
        <v>3.7499999999997868E-2</v>
      </c>
      <c r="I73" s="17">
        <f t="shared" si="8"/>
        <v>0.97434189120170844</v>
      </c>
      <c r="J73" s="17">
        <f t="shared" si="9"/>
        <v>-1.0263337838904227</v>
      </c>
    </row>
    <row r="74" spans="1:10" ht="15">
      <c r="A74" s="28" t="s">
        <v>21</v>
      </c>
      <c r="B74" s="28">
        <v>9040</v>
      </c>
      <c r="C74" s="28" t="s">
        <v>104</v>
      </c>
      <c r="D74" s="17">
        <f>原始数据!$D74</f>
        <v>26.92</v>
      </c>
      <c r="E74" s="17">
        <f>原始数据!$E74</f>
        <v>27.1</v>
      </c>
      <c r="F74" s="23">
        <f t="shared" si="5"/>
        <v>2.7750000000000021</v>
      </c>
      <c r="G74" s="23">
        <f t="shared" si="6"/>
        <v>2.917500000000004</v>
      </c>
      <c r="H74" s="23">
        <f t="shared" si="7"/>
        <v>-0.14250000000000185</v>
      </c>
      <c r="I74" s="17">
        <f t="shared" si="8"/>
        <v>1.1038162273110477</v>
      </c>
      <c r="J74" s="17">
        <f t="shared" si="9"/>
        <v>1.1038162273110477</v>
      </c>
    </row>
    <row r="75" spans="1:10" ht="15">
      <c r="A75" s="28" t="s">
        <v>179</v>
      </c>
      <c r="B75" s="28">
        <v>7334</v>
      </c>
      <c r="C75" s="28" t="s">
        <v>105</v>
      </c>
      <c r="D75" s="17">
        <f>原始数据!$D75</f>
        <v>27.67</v>
      </c>
      <c r="E75" s="17">
        <f>原始数据!$E75</f>
        <v>27.72</v>
      </c>
      <c r="F75" s="23">
        <f t="shared" si="5"/>
        <v>3.5250000000000021</v>
      </c>
      <c r="G75" s="23">
        <f t="shared" si="6"/>
        <v>3.5375000000000014</v>
      </c>
      <c r="H75" s="23">
        <f t="shared" si="7"/>
        <v>-1.2499999999999289E-2</v>
      </c>
      <c r="I75" s="17">
        <f t="shared" si="8"/>
        <v>1.0087019837903985</v>
      </c>
      <c r="J75" s="17">
        <f t="shared" si="9"/>
        <v>1.0087019837903985</v>
      </c>
    </row>
    <row r="76" spans="1:10" ht="15">
      <c r="A76" s="28" t="s">
        <v>180</v>
      </c>
      <c r="B76" s="28">
        <v>55585</v>
      </c>
      <c r="C76" s="28" t="s">
        <v>106</v>
      </c>
      <c r="D76" s="17">
        <f>原始数据!$D76</f>
        <v>27.05</v>
      </c>
      <c r="E76" s="17">
        <f>原始数据!$E76</f>
        <v>27.05</v>
      </c>
      <c r="F76" s="23">
        <f t="shared" si="5"/>
        <v>2.9050000000000011</v>
      </c>
      <c r="G76" s="23">
        <f t="shared" si="6"/>
        <v>2.8675000000000033</v>
      </c>
      <c r="H76" s="23">
        <f t="shared" si="7"/>
        <v>3.7499999999997868E-2</v>
      </c>
      <c r="I76" s="17">
        <f t="shared" si="8"/>
        <v>0.97434189120170844</v>
      </c>
      <c r="J76" s="17">
        <f t="shared" si="9"/>
        <v>-1.0263337838904227</v>
      </c>
    </row>
    <row r="77" spans="1:10" ht="15">
      <c r="A77" s="28" t="s">
        <v>181</v>
      </c>
      <c r="B77" s="28">
        <v>54926</v>
      </c>
      <c r="C77" s="28" t="s">
        <v>107</v>
      </c>
      <c r="D77" s="17">
        <f>原始数据!$D77</f>
        <v>27.77</v>
      </c>
      <c r="E77" s="17">
        <f>原始数据!$E77</f>
        <v>27.93</v>
      </c>
      <c r="F77" s="23">
        <f t="shared" si="5"/>
        <v>3.625</v>
      </c>
      <c r="G77" s="23">
        <f t="shared" si="6"/>
        <v>3.7475000000000023</v>
      </c>
      <c r="H77" s="23">
        <f t="shared" si="7"/>
        <v>-0.12250000000000227</v>
      </c>
      <c r="I77" s="17">
        <f t="shared" si="8"/>
        <v>1.0886196631246314</v>
      </c>
      <c r="J77" s="17">
        <f t="shared" si="9"/>
        <v>1.0886196631246314</v>
      </c>
    </row>
    <row r="78" spans="1:10" ht="15">
      <c r="A78" s="28" t="s">
        <v>182</v>
      </c>
      <c r="B78" s="28">
        <v>27338</v>
      </c>
      <c r="C78" s="28" t="s">
        <v>108</v>
      </c>
      <c r="D78" s="17">
        <f>原始数据!$D78</f>
        <v>26.51</v>
      </c>
      <c r="E78" s="17">
        <f>原始数据!$E78</f>
        <v>26.01</v>
      </c>
      <c r="F78" s="23">
        <f t="shared" si="5"/>
        <v>2.365000000000002</v>
      </c>
      <c r="G78" s="23">
        <f t="shared" si="6"/>
        <v>1.8275000000000041</v>
      </c>
      <c r="H78" s="23">
        <f t="shared" si="7"/>
        <v>0.53749999999999787</v>
      </c>
      <c r="I78" s="17">
        <f t="shared" si="8"/>
        <v>0.6889637584628534</v>
      </c>
      <c r="J78" s="17">
        <f t="shared" si="9"/>
        <v>-1.4514551566995328</v>
      </c>
    </row>
    <row r="79" spans="1:10" ht="15">
      <c r="A79" s="28" t="s">
        <v>183</v>
      </c>
      <c r="B79" s="28">
        <v>29089</v>
      </c>
      <c r="C79" s="28" t="s">
        <v>109</v>
      </c>
      <c r="D79" s="17">
        <f>原始数据!$D79</f>
        <v>27.04</v>
      </c>
      <c r="E79" s="17">
        <f>原始数据!$E79</f>
        <v>27.02</v>
      </c>
      <c r="F79" s="23">
        <f t="shared" si="5"/>
        <v>2.8949999999999996</v>
      </c>
      <c r="G79" s="23">
        <f t="shared" si="6"/>
        <v>2.8375000000000021</v>
      </c>
      <c r="H79" s="23">
        <f t="shared" si="7"/>
        <v>5.7499999999997442E-2</v>
      </c>
      <c r="I79" s="17">
        <f t="shared" si="8"/>
        <v>0.96092783846103558</v>
      </c>
      <c r="J79" s="17">
        <f t="shared" si="9"/>
        <v>-1.0406608696044648</v>
      </c>
    </row>
    <row r="80" spans="1:10" ht="15">
      <c r="A80" s="28" t="s">
        <v>184</v>
      </c>
      <c r="B80" s="28">
        <v>55284</v>
      </c>
      <c r="C80" s="28" t="s">
        <v>110</v>
      </c>
      <c r="D80" s="17">
        <f>原始数据!$D80</f>
        <v>29.07</v>
      </c>
      <c r="E80" s="17">
        <f>原始数据!$E80</f>
        <v>29.48</v>
      </c>
      <c r="F80" s="23">
        <f t="shared" si="5"/>
        <v>4.9250000000000007</v>
      </c>
      <c r="G80" s="23">
        <f t="shared" si="6"/>
        <v>5.297500000000003</v>
      </c>
      <c r="H80" s="23">
        <f t="shared" si="7"/>
        <v>-0.37250000000000227</v>
      </c>
      <c r="I80" s="17">
        <f t="shared" si="8"/>
        <v>1.2945942489196769</v>
      </c>
      <c r="J80" s="17">
        <f t="shared" si="9"/>
        <v>1.2945942489196769</v>
      </c>
    </row>
    <row r="81" spans="1:10" ht="15">
      <c r="A81" s="28" t="s">
        <v>185</v>
      </c>
      <c r="B81" s="28">
        <v>65264</v>
      </c>
      <c r="C81" s="28" t="s">
        <v>111</v>
      </c>
      <c r="D81" s="17">
        <f>原始数据!$D81</f>
        <v>29.29</v>
      </c>
      <c r="E81" s="17">
        <f>原始数据!$E81</f>
        <v>29.63</v>
      </c>
      <c r="F81" s="23">
        <f t="shared" si="5"/>
        <v>5.1449999999999996</v>
      </c>
      <c r="G81" s="23">
        <f t="shared" si="6"/>
        <v>5.4475000000000016</v>
      </c>
      <c r="H81" s="23">
        <f t="shared" si="7"/>
        <v>-0.30250000000000199</v>
      </c>
      <c r="I81" s="17">
        <f t="shared" si="8"/>
        <v>1.2332796735700355</v>
      </c>
      <c r="J81" s="17">
        <f t="shared" si="9"/>
        <v>1.2332796735700355</v>
      </c>
    </row>
    <row r="82" spans="1:10" ht="15">
      <c r="A82" s="28" t="s">
        <v>186</v>
      </c>
      <c r="B82" s="28">
        <v>10277</v>
      </c>
      <c r="C82" s="28" t="s">
        <v>112</v>
      </c>
      <c r="D82" s="17">
        <f>原始数据!$D82</f>
        <v>28.62</v>
      </c>
      <c r="E82" s="17">
        <f>原始数据!$E82</f>
        <v>28.73</v>
      </c>
      <c r="F82" s="23">
        <f t="shared" si="5"/>
        <v>4.4750000000000014</v>
      </c>
      <c r="G82" s="23">
        <f t="shared" si="6"/>
        <v>4.547500000000003</v>
      </c>
      <c r="H82" s="23">
        <f t="shared" si="7"/>
        <v>-7.2500000000001563E-2</v>
      </c>
      <c r="I82" s="17">
        <f t="shared" si="8"/>
        <v>1.051537280994008</v>
      </c>
      <c r="J82" s="17">
        <f t="shared" si="9"/>
        <v>1.051537280994008</v>
      </c>
    </row>
    <row r="83" spans="1:10" ht="15">
      <c r="A83" s="28" t="s">
        <v>187</v>
      </c>
      <c r="B83" s="28">
        <v>197131</v>
      </c>
      <c r="C83" s="28" t="s">
        <v>113</v>
      </c>
      <c r="D83" s="17">
        <f>原始数据!$D83</f>
        <v>35.57</v>
      </c>
      <c r="E83" s="17">
        <f>原始数据!$E83</f>
        <v>34.200000000000003</v>
      </c>
      <c r="F83" s="23">
        <f t="shared" si="5"/>
        <v>11.425000000000001</v>
      </c>
      <c r="G83" s="23">
        <f t="shared" si="6"/>
        <v>10.017500000000005</v>
      </c>
      <c r="H83" s="23">
        <f t="shared" si="7"/>
        <v>1.4074999999999953</v>
      </c>
      <c r="I83" s="17">
        <f t="shared" si="8"/>
        <v>0.3769643506414137</v>
      </c>
      <c r="J83" s="25">
        <f t="shared" si="9"/>
        <v>-2.6527707415793471</v>
      </c>
    </row>
    <row r="84" spans="1:10" ht="15">
      <c r="A84" s="28" t="s">
        <v>14</v>
      </c>
      <c r="B84" s="28">
        <v>23304</v>
      </c>
      <c r="C84" s="28" t="s">
        <v>114</v>
      </c>
      <c r="D84" s="17">
        <f>原始数据!$D84</f>
        <v>31</v>
      </c>
      <c r="E84" s="17">
        <f>原始数据!$E84</f>
        <v>29.91</v>
      </c>
      <c r="F84" s="23">
        <f t="shared" si="5"/>
        <v>6.8550000000000004</v>
      </c>
      <c r="G84" s="23">
        <f t="shared" si="6"/>
        <v>5.7275000000000027</v>
      </c>
      <c r="H84" s="23">
        <f t="shared" si="7"/>
        <v>1.1274999999999977</v>
      </c>
      <c r="I84" s="17">
        <f t="shared" si="8"/>
        <v>0.45770818614810443</v>
      </c>
      <c r="J84" s="25">
        <f t="shared" si="9"/>
        <v>-2.1847981536349925</v>
      </c>
    </row>
    <row r="85" spans="1:10" ht="15">
      <c r="A85" s="28" t="s">
        <v>18</v>
      </c>
      <c r="B85" s="28">
        <v>7428</v>
      </c>
      <c r="C85" s="28" t="s">
        <v>115</v>
      </c>
      <c r="D85" s="17">
        <f>原始数据!$D85</f>
        <v>32.65</v>
      </c>
      <c r="E85" s="17">
        <f>原始数据!$E85</f>
        <v>31.63</v>
      </c>
      <c r="F85" s="23">
        <f t="shared" si="5"/>
        <v>8.504999999999999</v>
      </c>
      <c r="G85" s="23">
        <f t="shared" si="6"/>
        <v>7.4475000000000016</v>
      </c>
      <c r="H85" s="23">
        <f t="shared" si="7"/>
        <v>1.0574999999999974</v>
      </c>
      <c r="I85" s="17">
        <f t="shared" si="8"/>
        <v>0.48046391923051779</v>
      </c>
      <c r="J85" s="25">
        <f t="shared" si="9"/>
        <v>-2.0813217392089296</v>
      </c>
    </row>
    <row r="86" spans="1:10" ht="15">
      <c r="A86" s="28" t="s">
        <v>22</v>
      </c>
      <c r="B86" s="28">
        <v>11059</v>
      </c>
      <c r="C86" s="28" t="s">
        <v>116</v>
      </c>
      <c r="D86" s="17">
        <f>原始数据!$D86</f>
        <v>29.48</v>
      </c>
      <c r="E86" s="17">
        <f>原始数据!$E86</f>
        <v>29.65</v>
      </c>
      <c r="F86" s="23">
        <f t="shared" si="5"/>
        <v>5.3350000000000009</v>
      </c>
      <c r="G86" s="23">
        <f t="shared" si="6"/>
        <v>5.4675000000000011</v>
      </c>
      <c r="H86" s="23">
        <f t="shared" si="7"/>
        <v>-0.13250000000000028</v>
      </c>
      <c r="I86" s="17">
        <f t="shared" si="8"/>
        <v>1.0961916116842216</v>
      </c>
      <c r="J86" s="17">
        <f t="shared" si="9"/>
        <v>1.0961916116842216</v>
      </c>
    </row>
    <row r="87" spans="1:10" ht="15">
      <c r="A87" s="28" t="s">
        <v>188</v>
      </c>
      <c r="B87" s="28">
        <v>60</v>
      </c>
      <c r="C87" s="30" t="s">
        <v>117</v>
      </c>
      <c r="D87" s="17">
        <f>原始数据!$D87</f>
        <v>22.64</v>
      </c>
      <c r="E87" s="17">
        <f>原始数据!$E87</f>
        <v>22.75</v>
      </c>
      <c r="F87" s="23">
        <f t="shared" si="5"/>
        <v>-1.504999999999999</v>
      </c>
      <c r="G87" s="23">
        <f t="shared" si="6"/>
        <v>-1.4324999999999974</v>
      </c>
      <c r="H87" s="23">
        <f t="shared" si="7"/>
        <v>-7.2500000000001563E-2</v>
      </c>
      <c r="I87" s="17">
        <f t="shared" si="8"/>
        <v>1.051537280994008</v>
      </c>
      <c r="J87" s="17">
        <f t="shared" si="9"/>
        <v>1.051537280994008</v>
      </c>
    </row>
    <row r="88" spans="1:10" ht="15">
      <c r="A88" s="28" t="s">
        <v>189</v>
      </c>
      <c r="B88" s="28">
        <v>567</v>
      </c>
      <c r="C88" s="30" t="s">
        <v>118</v>
      </c>
      <c r="D88" s="17">
        <f>原始数据!$D88</f>
        <v>20.68</v>
      </c>
      <c r="E88" s="17">
        <f>原始数据!$E88</f>
        <v>20.58</v>
      </c>
      <c r="F88" s="23">
        <f t="shared" si="5"/>
        <v>-3.4649999999999999</v>
      </c>
      <c r="G88" s="23">
        <f t="shared" si="6"/>
        <v>-3.6024999999999991</v>
      </c>
      <c r="H88" s="23">
        <f t="shared" si="7"/>
        <v>0.13749999999999929</v>
      </c>
      <c r="I88" s="17">
        <f t="shared" si="8"/>
        <v>0.90909312952755972</v>
      </c>
      <c r="J88" s="17">
        <f t="shared" si="9"/>
        <v>-1.099997313278215</v>
      </c>
    </row>
    <row r="89" spans="1:10" ht="15">
      <c r="A89" s="28" t="s">
        <v>190</v>
      </c>
      <c r="B89" s="28">
        <v>2597</v>
      </c>
      <c r="C89" s="30" t="s">
        <v>119</v>
      </c>
      <c r="D89" s="17">
        <f>原始数据!$D89</f>
        <v>23.71</v>
      </c>
      <c r="E89" s="17">
        <f>原始数据!$E89</f>
        <v>23.75</v>
      </c>
      <c r="F89" s="23">
        <f t="shared" si="5"/>
        <v>-0.43499999999999872</v>
      </c>
      <c r="G89" s="23">
        <f t="shared" si="6"/>
        <v>-0.43249999999999744</v>
      </c>
      <c r="H89" s="23">
        <f t="shared" si="7"/>
        <v>-2.500000000001279E-3</v>
      </c>
      <c r="I89" s="17">
        <f t="shared" si="8"/>
        <v>1.0017343702346968</v>
      </c>
      <c r="J89" s="17">
        <f t="shared" si="9"/>
        <v>1.0017343702346968</v>
      </c>
    </row>
    <row r="90" spans="1:10" ht="15">
      <c r="A90" s="28" t="s">
        <v>191</v>
      </c>
      <c r="B90" s="28">
        <v>3251</v>
      </c>
      <c r="C90" s="30" t="s">
        <v>120</v>
      </c>
      <c r="D90" s="17">
        <f>原始数据!$D90</f>
        <v>29.55</v>
      </c>
      <c r="E90" s="17">
        <f>原始数据!$E90</f>
        <v>29.65</v>
      </c>
      <c r="F90" s="23">
        <f t="shared" si="5"/>
        <v>5.4050000000000011</v>
      </c>
      <c r="G90" s="23">
        <f t="shared" si="6"/>
        <v>5.4675000000000011</v>
      </c>
      <c r="H90" s="23">
        <f t="shared" si="7"/>
        <v>-6.25E-2</v>
      </c>
      <c r="I90" s="17">
        <f t="shared" si="8"/>
        <v>1.0442737824274138</v>
      </c>
      <c r="J90" s="17">
        <f t="shared" si="9"/>
        <v>1.0442737824274138</v>
      </c>
    </row>
    <row r="91" spans="1:10" ht="15">
      <c r="A91" s="28" t="s">
        <v>192</v>
      </c>
      <c r="B91" s="28">
        <v>6175</v>
      </c>
      <c r="C91" s="30" t="s">
        <v>121</v>
      </c>
      <c r="D91" s="17">
        <f>原始数据!$D91</f>
        <v>40</v>
      </c>
      <c r="E91" s="17">
        <f>原始数据!$E91</f>
        <v>40</v>
      </c>
      <c r="F91" s="23">
        <f t="shared" si="5"/>
        <v>15.855</v>
      </c>
      <c r="G91" s="23">
        <f t="shared" si="6"/>
        <v>15.817500000000003</v>
      </c>
      <c r="H91" s="24">
        <f t="shared" si="7"/>
        <v>3.7499999999997868E-2</v>
      </c>
      <c r="I91" s="20">
        <f t="shared" si="8"/>
        <v>0.97434189120170844</v>
      </c>
      <c r="J91" s="20">
        <f t="shared" si="9"/>
        <v>-1.0263337838904227</v>
      </c>
    </row>
    <row r="92" spans="1:10" ht="15">
      <c r="A92" s="28" t="s">
        <v>193</v>
      </c>
      <c r="B92" s="28"/>
      <c r="C92" s="28" t="s">
        <v>122</v>
      </c>
      <c r="D92" s="17">
        <f>原始数据!$D92</f>
        <v>40</v>
      </c>
      <c r="E92" s="17">
        <f>原始数据!$E92</f>
        <v>40</v>
      </c>
      <c r="F92" s="11"/>
      <c r="G92" s="18"/>
      <c r="H92" s="18"/>
      <c r="I92" s="18"/>
      <c r="J92" s="18"/>
    </row>
    <row r="93" spans="1:10" ht="15">
      <c r="A93" s="28" t="s">
        <v>194</v>
      </c>
      <c r="B93" s="28"/>
      <c r="C93" s="28" t="s">
        <v>123</v>
      </c>
      <c r="D93" s="17">
        <f>原始数据!$D93</f>
        <v>19.57</v>
      </c>
      <c r="E93" s="17">
        <f>原始数据!$E93</f>
        <v>19.48</v>
      </c>
      <c r="F93" s="12"/>
      <c r="G93" s="19"/>
      <c r="H93" s="19"/>
      <c r="I93" s="19"/>
      <c r="J93" s="19"/>
    </row>
    <row r="94" spans="1:10" ht="15">
      <c r="A94" s="28" t="s">
        <v>195</v>
      </c>
      <c r="B94" s="28"/>
      <c r="C94" s="28" t="s">
        <v>123</v>
      </c>
      <c r="D94" s="17">
        <f>原始数据!$D94</f>
        <v>19.55</v>
      </c>
      <c r="E94" s="17">
        <f>原始数据!$E94</f>
        <v>19.52</v>
      </c>
      <c r="F94" s="12"/>
      <c r="G94" s="19"/>
      <c r="H94" s="19"/>
      <c r="I94" s="19"/>
      <c r="J94" s="19"/>
    </row>
    <row r="95" spans="1:10" ht="15">
      <c r="A95" s="28" t="s">
        <v>196</v>
      </c>
      <c r="B95" s="28"/>
      <c r="C95" s="28" t="s">
        <v>123</v>
      </c>
      <c r="D95" s="17">
        <f>原始数据!$D95</f>
        <v>19.52</v>
      </c>
      <c r="E95" s="17">
        <f>原始数据!$E95</f>
        <v>19.489999999999998</v>
      </c>
      <c r="F95" s="12"/>
      <c r="G95" s="19"/>
      <c r="H95" s="19"/>
      <c r="I95" s="19"/>
      <c r="J95" s="19"/>
    </row>
    <row r="96" spans="1:10" ht="15">
      <c r="A96" s="28" t="s">
        <v>15</v>
      </c>
      <c r="B96" s="28"/>
      <c r="C96" s="28" t="s">
        <v>124</v>
      </c>
      <c r="D96" s="17">
        <f>原始数据!$D96</f>
        <v>19.600000000000001</v>
      </c>
      <c r="E96" s="17">
        <f>原始数据!$E96</f>
        <v>19.5</v>
      </c>
      <c r="F96" s="12"/>
      <c r="G96" s="19"/>
      <c r="H96" s="19"/>
      <c r="I96" s="19"/>
      <c r="J96" s="19"/>
    </row>
    <row r="97" spans="1:10" ht="15">
      <c r="A97" s="28" t="s">
        <v>19</v>
      </c>
      <c r="B97" s="28"/>
      <c r="C97" s="28" t="s">
        <v>124</v>
      </c>
      <c r="D97" s="17">
        <f>原始数据!$D97</f>
        <v>19.53</v>
      </c>
      <c r="E97" s="17">
        <f>原始数据!$E97</f>
        <v>19.489999999999998</v>
      </c>
      <c r="F97" s="12"/>
      <c r="G97" s="19"/>
      <c r="H97" s="19"/>
      <c r="I97" s="19"/>
      <c r="J97" s="19"/>
    </row>
    <row r="98" spans="1:10" ht="15">
      <c r="A98" s="31" t="s">
        <v>23</v>
      </c>
      <c r="B98" s="31"/>
      <c r="C98" s="31" t="s">
        <v>124</v>
      </c>
      <c r="D98" s="20">
        <f>原始数据!$D98</f>
        <v>19.62</v>
      </c>
      <c r="E98" s="20">
        <f>原始数据!$E98</f>
        <v>19.53</v>
      </c>
      <c r="F98" s="12"/>
      <c r="G98" s="19"/>
      <c r="H98" s="19"/>
      <c r="I98" s="19"/>
      <c r="J98" s="19"/>
    </row>
    <row r="99" spans="1:10" ht="15">
      <c r="C99" s="10" t="s">
        <v>200</v>
      </c>
      <c r="D99" s="21">
        <f>AVERAGE(D87:D90)</f>
        <v>24.145</v>
      </c>
      <c r="E99" s="21">
        <f>AVERAGE(E87:E90)</f>
        <v>24.182499999999997</v>
      </c>
    </row>
  </sheetData>
  <mergeCells count="7">
    <mergeCell ref="I1:J1"/>
    <mergeCell ref="D1:E1"/>
    <mergeCell ref="F1:G1"/>
    <mergeCell ref="H1:H2"/>
    <mergeCell ref="A1:A2"/>
    <mergeCell ref="C1:C2"/>
    <mergeCell ref="B1:B2"/>
  </mergeCells>
  <phoneticPr fontId="1" type="noConversion"/>
  <conditionalFormatting sqref="I2:J2">
    <cfRule type="cellIs" dxfId="0" priority="1" stopIfTrue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workbookViewId="0">
      <selection activeCell="B29" sqref="B29"/>
    </sheetView>
  </sheetViews>
  <sheetFormatPr defaultRowHeight="15"/>
  <cols>
    <col min="1" max="1" width="10.25" style="61" customWidth="1"/>
    <col min="2" max="2" width="15.125" style="61" customWidth="1"/>
    <col min="3" max="3" width="15.5" style="61" customWidth="1"/>
    <col min="4" max="4" width="13" style="61" customWidth="1"/>
    <col min="5" max="12" width="9" style="61"/>
    <col min="13" max="13" width="13.75" style="61" customWidth="1"/>
    <col min="14" max="16384" width="9" style="61"/>
  </cols>
  <sheetData>
    <row r="1" spans="1:4">
      <c r="A1" s="61" t="s">
        <v>217</v>
      </c>
    </row>
    <row r="3" spans="1:4">
      <c r="A3" s="41" t="s">
        <v>218</v>
      </c>
      <c r="B3" s="41" t="s">
        <v>232</v>
      </c>
      <c r="C3" s="41" t="s">
        <v>206</v>
      </c>
    </row>
    <row r="4" spans="1:4">
      <c r="A4" s="41" t="s">
        <v>204</v>
      </c>
      <c r="B4" s="40">
        <v>1264.5999999999999</v>
      </c>
      <c r="C4" s="40">
        <v>2.0099999999999998</v>
      </c>
    </row>
    <row r="5" spans="1:4">
      <c r="A5" s="41" t="s">
        <v>205</v>
      </c>
      <c r="B5" s="39">
        <v>1303.3800000000001</v>
      </c>
      <c r="C5" s="39">
        <v>2.02</v>
      </c>
    </row>
    <row r="7" spans="1:4">
      <c r="A7" s="42" t="s">
        <v>219</v>
      </c>
    </row>
    <row r="8" spans="1:4">
      <c r="A8" s="50" t="s">
        <v>235</v>
      </c>
      <c r="B8" s="40" t="s">
        <v>220</v>
      </c>
      <c r="C8" s="40" t="s">
        <v>233</v>
      </c>
      <c r="D8" s="62" t="s">
        <v>221</v>
      </c>
    </row>
    <row r="9" spans="1:4">
      <c r="A9" s="63"/>
      <c r="B9" s="37" t="s">
        <v>207</v>
      </c>
      <c r="C9" s="37" t="s">
        <v>234</v>
      </c>
      <c r="D9" s="62"/>
    </row>
    <row r="10" spans="1:4">
      <c r="A10" s="63"/>
      <c r="B10" s="37" t="s">
        <v>208</v>
      </c>
      <c r="C10" s="37" t="s">
        <v>236</v>
      </c>
      <c r="D10" s="62"/>
    </row>
    <row r="11" spans="1:4" ht="16.5">
      <c r="A11" s="63"/>
      <c r="B11" s="37" t="s">
        <v>222</v>
      </c>
      <c r="C11" s="37" t="s">
        <v>237</v>
      </c>
      <c r="D11" s="62"/>
    </row>
    <row r="12" spans="1:4">
      <c r="A12" s="64"/>
      <c r="B12" s="39" t="s">
        <v>209</v>
      </c>
      <c r="C12" s="39" t="s">
        <v>238</v>
      </c>
      <c r="D12" s="62"/>
    </row>
    <row r="14" spans="1:4">
      <c r="A14" s="65" t="s">
        <v>223</v>
      </c>
      <c r="B14" s="66" t="s">
        <v>239</v>
      </c>
    </row>
    <row r="15" spans="1:4">
      <c r="B15" s="61" t="s">
        <v>241</v>
      </c>
    </row>
    <row r="16" spans="1:4">
      <c r="B16" s="61" t="s">
        <v>224</v>
      </c>
    </row>
    <row r="17" spans="1:13" ht="29.25" customHeight="1">
      <c r="B17" s="67" t="s">
        <v>240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</row>
    <row r="18" spans="1:13" ht="28.5" customHeight="1">
      <c r="B18" s="68" t="s">
        <v>242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</row>
    <row r="19" spans="1:13"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13">
      <c r="A20" s="61" t="s">
        <v>225</v>
      </c>
    </row>
    <row r="21" spans="1:13">
      <c r="B21" s="40" t="s">
        <v>212</v>
      </c>
      <c r="C21" s="40" t="s">
        <v>243</v>
      </c>
    </row>
    <row r="22" spans="1:13">
      <c r="B22" s="37" t="s">
        <v>226</v>
      </c>
      <c r="C22" s="37" t="s">
        <v>244</v>
      </c>
    </row>
    <row r="23" spans="1:13" ht="16.5">
      <c r="B23" s="39" t="s">
        <v>222</v>
      </c>
      <c r="C23" s="39" t="s">
        <v>245</v>
      </c>
    </row>
    <row r="24" spans="1:13">
      <c r="B24" s="61" t="s">
        <v>293</v>
      </c>
    </row>
    <row r="26" spans="1:13">
      <c r="A26" s="50" t="s">
        <v>233</v>
      </c>
      <c r="B26" s="40" t="s">
        <v>227</v>
      </c>
      <c r="C26" s="40" t="s">
        <v>248</v>
      </c>
    </row>
    <row r="27" spans="1:13">
      <c r="A27" s="63"/>
      <c r="B27" s="37" t="s">
        <v>210</v>
      </c>
      <c r="C27" s="37" t="s">
        <v>237</v>
      </c>
    </row>
    <row r="28" spans="1:13">
      <c r="A28" s="63"/>
      <c r="B28" s="37" t="s">
        <v>211</v>
      </c>
      <c r="C28" s="37" t="s">
        <v>249</v>
      </c>
    </row>
    <row r="29" spans="1:13">
      <c r="A29" s="63"/>
      <c r="B29" s="37" t="s">
        <v>246</v>
      </c>
      <c r="C29" s="37" t="s">
        <v>250</v>
      </c>
    </row>
    <row r="30" spans="1:13">
      <c r="A30" s="63"/>
      <c r="B30" s="37" t="s">
        <v>247</v>
      </c>
      <c r="C30" s="37" t="s">
        <v>250</v>
      </c>
    </row>
    <row r="31" spans="1:13" ht="16.5">
      <c r="A31" s="64"/>
      <c r="B31" s="39" t="s">
        <v>222</v>
      </c>
      <c r="C31" s="39" t="s">
        <v>251</v>
      </c>
    </row>
    <row r="32" spans="1:13">
      <c r="B32" s="61" t="s">
        <v>228</v>
      </c>
    </row>
    <row r="34" spans="1:8" ht="16.5">
      <c r="A34" s="61" t="s">
        <v>254</v>
      </c>
    </row>
    <row r="35" spans="1:8">
      <c r="B35" s="70" t="s">
        <v>229</v>
      </c>
    </row>
    <row r="36" spans="1:8">
      <c r="A36" s="50" t="s">
        <v>233</v>
      </c>
      <c r="B36" s="27" t="s">
        <v>216</v>
      </c>
      <c r="C36" s="40" t="s">
        <v>234</v>
      </c>
    </row>
    <row r="37" spans="1:8">
      <c r="A37" s="63"/>
      <c r="B37" s="28" t="s">
        <v>257</v>
      </c>
      <c r="C37" s="37" t="s">
        <v>244</v>
      </c>
    </row>
    <row r="38" spans="1:8">
      <c r="A38" s="63"/>
      <c r="B38" s="37" t="s">
        <v>258</v>
      </c>
      <c r="C38" s="37" t="s">
        <v>253</v>
      </c>
    </row>
    <row r="39" spans="1:8" ht="16.5">
      <c r="A39" s="64"/>
      <c r="B39" s="31" t="s">
        <v>230</v>
      </c>
      <c r="C39" s="39" t="s">
        <v>252</v>
      </c>
    </row>
    <row r="41" spans="1:8">
      <c r="B41" s="71" t="s">
        <v>231</v>
      </c>
    </row>
    <row r="42" spans="1:8">
      <c r="B42" s="43" t="s">
        <v>213</v>
      </c>
      <c r="C42" s="45" t="s">
        <v>214</v>
      </c>
      <c r="D42" s="45"/>
      <c r="E42" s="45"/>
      <c r="F42" s="45" t="s">
        <v>215</v>
      </c>
      <c r="G42" s="45"/>
      <c r="H42" s="45"/>
    </row>
    <row r="43" spans="1:8">
      <c r="B43" s="72"/>
      <c r="C43" s="35" t="s">
        <v>117</v>
      </c>
      <c r="D43" s="35" t="s">
        <v>118</v>
      </c>
      <c r="E43" s="35" t="s">
        <v>119</v>
      </c>
      <c r="F43" s="35" t="s">
        <v>117</v>
      </c>
      <c r="G43" s="35" t="s">
        <v>118</v>
      </c>
      <c r="H43" s="35" t="s">
        <v>119</v>
      </c>
    </row>
    <row r="44" spans="1:8">
      <c r="B44" s="36" t="s">
        <v>27</v>
      </c>
      <c r="C44" s="37">
        <v>16.850000000000001</v>
      </c>
      <c r="D44" s="37">
        <v>15.33</v>
      </c>
      <c r="E44" s="37">
        <v>17.71</v>
      </c>
      <c r="F44" s="37">
        <v>82.78</v>
      </c>
      <c r="G44" s="37">
        <v>79.290000000000006</v>
      </c>
      <c r="H44" s="37">
        <v>83.99</v>
      </c>
    </row>
    <row r="45" spans="1:8">
      <c r="B45" s="38" t="s">
        <v>28</v>
      </c>
      <c r="C45" s="39">
        <v>16.96</v>
      </c>
      <c r="D45" s="39">
        <v>15.68</v>
      </c>
      <c r="E45" s="39">
        <v>17.809999999999999</v>
      </c>
      <c r="F45" s="39">
        <v>82.75</v>
      </c>
      <c r="G45" s="39">
        <v>79.31</v>
      </c>
      <c r="H45" s="39">
        <v>84.08</v>
      </c>
    </row>
    <row r="47" spans="1:8" ht="18">
      <c r="B47" s="61" t="s">
        <v>255</v>
      </c>
    </row>
    <row r="49" spans="1:7">
      <c r="A49" s="61" t="s">
        <v>256</v>
      </c>
    </row>
    <row r="50" spans="1:7">
      <c r="B50" s="50" t="s">
        <v>274</v>
      </c>
      <c r="C50" s="27" t="s">
        <v>216</v>
      </c>
      <c r="D50" s="40" t="s">
        <v>275</v>
      </c>
    </row>
    <row r="51" spans="1:7">
      <c r="B51" s="63"/>
      <c r="C51" s="28" t="s">
        <v>257</v>
      </c>
      <c r="D51" s="37" t="s">
        <v>276</v>
      </c>
    </row>
    <row r="52" spans="1:7">
      <c r="B52" s="63"/>
      <c r="C52" s="37" t="s">
        <v>258</v>
      </c>
      <c r="D52" s="37" t="s">
        <v>234</v>
      </c>
    </row>
    <row r="53" spans="1:7" ht="16.5">
      <c r="B53" s="64"/>
      <c r="C53" s="31" t="s">
        <v>230</v>
      </c>
      <c r="D53" s="39" t="s">
        <v>277</v>
      </c>
    </row>
    <row r="55" spans="1:7" ht="15.75" thickBot="1">
      <c r="B55" s="74" t="s">
        <v>259</v>
      </c>
      <c r="C55" s="74" t="s">
        <v>260</v>
      </c>
      <c r="D55" s="74"/>
      <c r="E55" s="74"/>
      <c r="F55" s="74"/>
      <c r="G55" s="74"/>
    </row>
    <row r="56" spans="1:7" ht="15.75" thickBot="1">
      <c r="B56" s="74"/>
      <c r="C56" s="75" t="s">
        <v>261</v>
      </c>
      <c r="D56" s="75" t="s">
        <v>262</v>
      </c>
      <c r="E56" s="75" t="s">
        <v>263</v>
      </c>
      <c r="F56" s="75" t="s">
        <v>264</v>
      </c>
      <c r="G56" s="74"/>
    </row>
    <row r="57" spans="1:7" ht="15.75" thickBot="1">
      <c r="B57" s="74"/>
      <c r="C57" s="75">
        <v>1</v>
      </c>
      <c r="D57" s="75" t="s">
        <v>265</v>
      </c>
      <c r="E57" s="75" t="s">
        <v>266</v>
      </c>
      <c r="F57" s="75" t="s">
        <v>267</v>
      </c>
      <c r="G57" s="74"/>
    </row>
    <row r="58" spans="1:7">
      <c r="B58" s="74"/>
      <c r="C58" s="73">
        <v>45</v>
      </c>
      <c r="D58" s="76" t="s">
        <v>268</v>
      </c>
      <c r="E58" s="76" t="s">
        <v>266</v>
      </c>
      <c r="F58" s="76" t="s">
        <v>269</v>
      </c>
      <c r="G58" s="74"/>
    </row>
    <row r="59" spans="1:7" ht="15.75" thickBot="1">
      <c r="B59" s="74"/>
      <c r="C59" s="79"/>
      <c r="D59" s="77" t="s">
        <v>270</v>
      </c>
      <c r="E59" s="77" t="s">
        <v>271</v>
      </c>
      <c r="F59" s="77" t="s">
        <v>272</v>
      </c>
      <c r="G59" s="78" t="s">
        <v>273</v>
      </c>
    </row>
    <row r="61" spans="1:7" ht="15.75" thickBot="1">
      <c r="C61" s="80" t="s">
        <v>278</v>
      </c>
      <c r="D61" s="80"/>
      <c r="E61" s="80"/>
      <c r="F61" s="80"/>
    </row>
    <row r="62" spans="1:7" ht="15.75" thickBot="1">
      <c r="C62" s="81" t="s">
        <v>262</v>
      </c>
      <c r="D62" s="81" t="s">
        <v>263</v>
      </c>
      <c r="E62" s="81" t="s">
        <v>279</v>
      </c>
      <c r="F62" s="81" t="s">
        <v>280</v>
      </c>
    </row>
    <row r="63" spans="1:7">
      <c r="C63" s="73" t="s">
        <v>281</v>
      </c>
      <c r="D63" s="82" t="s">
        <v>282</v>
      </c>
      <c r="E63" s="82" t="s">
        <v>283</v>
      </c>
      <c r="F63" s="82" t="s">
        <v>284</v>
      </c>
    </row>
    <row r="64" spans="1:7">
      <c r="C64" s="60"/>
      <c r="D64" s="82" t="s">
        <v>285</v>
      </c>
      <c r="E64" s="82" t="s">
        <v>286</v>
      </c>
      <c r="F64" s="82" t="s">
        <v>287</v>
      </c>
    </row>
    <row r="65" spans="3:6" ht="15.75" thickBot="1">
      <c r="C65" s="79"/>
      <c r="D65" s="82" t="s">
        <v>282</v>
      </c>
      <c r="E65" s="82" t="s">
        <v>288</v>
      </c>
      <c r="F65" s="82" t="s">
        <v>289</v>
      </c>
    </row>
    <row r="66" spans="3:6" ht="15.75" thickBot="1">
      <c r="C66" s="81" t="s">
        <v>290</v>
      </c>
      <c r="D66" s="81" t="s">
        <v>291</v>
      </c>
      <c r="E66" s="81" t="s">
        <v>292</v>
      </c>
      <c r="F66" s="81"/>
    </row>
  </sheetData>
  <mergeCells count="12">
    <mergeCell ref="B50:B53"/>
    <mergeCell ref="C58:C59"/>
    <mergeCell ref="C63:C65"/>
    <mergeCell ref="A26:A31"/>
    <mergeCell ref="B42:B43"/>
    <mergeCell ref="C42:E42"/>
    <mergeCell ref="F42:H42"/>
    <mergeCell ref="A36:A39"/>
    <mergeCell ref="D8:D12"/>
    <mergeCell ref="A8:A12"/>
    <mergeCell ref="B18:M18"/>
    <mergeCell ref="B17:M1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opLeftCell="A46" workbookViewId="0">
      <selection activeCell="E9" sqref="E9"/>
    </sheetView>
  </sheetViews>
  <sheetFormatPr defaultRowHeight="13.5"/>
  <cols>
    <col min="3" max="3" width="11.625" customWidth="1"/>
  </cols>
  <sheetData>
    <row r="1" spans="1:3">
      <c r="A1" s="46" t="s">
        <v>24</v>
      </c>
      <c r="B1" s="46" t="s">
        <v>25</v>
      </c>
      <c r="C1" s="46" t="s">
        <v>26</v>
      </c>
    </row>
    <row r="2" spans="1:3">
      <c r="A2" s="47"/>
      <c r="B2" s="47"/>
      <c r="C2" s="47"/>
    </row>
    <row r="3" spans="1:3" ht="15">
      <c r="A3" s="27" t="s">
        <v>125</v>
      </c>
      <c r="B3" s="27">
        <v>51529</v>
      </c>
      <c r="C3" s="27" t="s">
        <v>34</v>
      </c>
    </row>
    <row r="4" spans="1:3" ht="15">
      <c r="A4" s="28" t="s">
        <v>126</v>
      </c>
      <c r="B4" s="28">
        <v>29882</v>
      </c>
      <c r="C4" s="28" t="s">
        <v>35</v>
      </c>
    </row>
    <row r="5" spans="1:3" ht="15">
      <c r="A5" s="28" t="s">
        <v>127</v>
      </c>
      <c r="B5" s="28">
        <v>25820</v>
      </c>
      <c r="C5" s="28" t="s">
        <v>36</v>
      </c>
    </row>
    <row r="6" spans="1:3" ht="15">
      <c r="A6" s="28" t="s">
        <v>128</v>
      </c>
      <c r="B6" s="28">
        <v>10533</v>
      </c>
      <c r="C6" s="28" t="s">
        <v>37</v>
      </c>
    </row>
    <row r="7" spans="1:3" ht="15">
      <c r="A7" s="28" t="s">
        <v>129</v>
      </c>
      <c r="B7" s="28">
        <v>580</v>
      </c>
      <c r="C7" s="28" t="s">
        <v>38</v>
      </c>
    </row>
    <row r="8" spans="1:3" ht="15">
      <c r="A8" s="28" t="s">
        <v>130</v>
      </c>
      <c r="B8" s="28">
        <v>672</v>
      </c>
      <c r="C8" s="28" t="s">
        <v>39</v>
      </c>
    </row>
    <row r="9" spans="1:3" ht="15">
      <c r="A9" s="28" t="s">
        <v>131</v>
      </c>
      <c r="B9" s="28">
        <v>79184</v>
      </c>
      <c r="C9" s="28" t="s">
        <v>40</v>
      </c>
    </row>
    <row r="10" spans="1:3" ht="15">
      <c r="A10" s="28" t="s">
        <v>132</v>
      </c>
      <c r="B10" s="28">
        <v>8945</v>
      </c>
      <c r="C10" s="28" t="s">
        <v>41</v>
      </c>
    </row>
    <row r="11" spans="1:3" ht="15">
      <c r="A11" s="28" t="s">
        <v>133</v>
      </c>
      <c r="B11" s="28">
        <v>867</v>
      </c>
      <c r="C11" s="28" t="s">
        <v>42</v>
      </c>
    </row>
    <row r="12" spans="1:3" ht="15">
      <c r="A12" s="28" t="s">
        <v>0</v>
      </c>
      <c r="B12" s="28">
        <v>997</v>
      </c>
      <c r="C12" s="28" t="s">
        <v>43</v>
      </c>
    </row>
    <row r="13" spans="1:3" ht="15">
      <c r="A13" s="2" t="s">
        <v>4</v>
      </c>
      <c r="B13" s="2">
        <v>8454</v>
      </c>
      <c r="C13" s="2" t="s">
        <v>44</v>
      </c>
    </row>
    <row r="14" spans="1:3" ht="15">
      <c r="A14" s="28" t="s">
        <v>8</v>
      </c>
      <c r="B14" s="28">
        <v>8453</v>
      </c>
      <c r="C14" s="28" t="s">
        <v>45</v>
      </c>
    </row>
    <row r="15" spans="1:3" ht="15">
      <c r="A15" s="28" t="s">
        <v>134</v>
      </c>
      <c r="B15" s="28">
        <v>8452</v>
      </c>
      <c r="C15" s="28" t="s">
        <v>46</v>
      </c>
    </row>
    <row r="16" spans="1:3" ht="15">
      <c r="A16" s="28" t="s">
        <v>135</v>
      </c>
      <c r="B16" s="28">
        <v>8451</v>
      </c>
      <c r="C16" s="28" t="s">
        <v>47</v>
      </c>
    </row>
    <row r="17" spans="1:3" ht="15">
      <c r="A17" s="28" t="s">
        <v>136</v>
      </c>
      <c r="B17" s="28">
        <v>8450</v>
      </c>
      <c r="C17" s="28" t="s">
        <v>48</v>
      </c>
    </row>
    <row r="18" spans="1:3" ht="15">
      <c r="A18" s="28" t="s">
        <v>137</v>
      </c>
      <c r="B18" s="28">
        <v>8065</v>
      </c>
      <c r="C18" s="28" t="s">
        <v>49</v>
      </c>
    </row>
    <row r="19" spans="1:3" ht="15">
      <c r="A19" s="28" t="s">
        <v>138</v>
      </c>
      <c r="B19" s="28">
        <v>9820</v>
      </c>
      <c r="C19" s="28" t="s">
        <v>50</v>
      </c>
    </row>
    <row r="20" spans="1:3" ht="15">
      <c r="A20" s="28" t="s">
        <v>139</v>
      </c>
      <c r="B20" s="28">
        <v>23113</v>
      </c>
      <c r="C20" s="28" t="s">
        <v>51</v>
      </c>
    </row>
    <row r="21" spans="1:3" ht="15">
      <c r="A21" s="28" t="s">
        <v>140</v>
      </c>
      <c r="B21" s="28">
        <v>1642</v>
      </c>
      <c r="C21" s="28" t="s">
        <v>52</v>
      </c>
    </row>
    <row r="22" spans="1:3" ht="15">
      <c r="A22" s="28" t="s">
        <v>141</v>
      </c>
      <c r="B22" s="28">
        <v>9666</v>
      </c>
      <c r="C22" s="28" t="s">
        <v>53</v>
      </c>
    </row>
    <row r="23" spans="1:3" ht="15">
      <c r="A23" s="28" t="s">
        <v>142</v>
      </c>
      <c r="B23" s="28">
        <v>26273</v>
      </c>
      <c r="C23" s="28" t="s">
        <v>54</v>
      </c>
    </row>
    <row r="24" spans="1:3" ht="15">
      <c r="A24" s="28" t="s">
        <v>1</v>
      </c>
      <c r="B24" s="28">
        <v>79791</v>
      </c>
      <c r="C24" s="28" t="s">
        <v>55</v>
      </c>
    </row>
    <row r="25" spans="1:3" ht="15">
      <c r="A25" s="28" t="s">
        <v>5</v>
      </c>
      <c r="B25" s="28">
        <v>26272</v>
      </c>
      <c r="C25" s="28" t="s">
        <v>56</v>
      </c>
    </row>
    <row r="26" spans="1:3" ht="15">
      <c r="A26" s="28" t="s">
        <v>9</v>
      </c>
      <c r="B26" s="28">
        <v>10517</v>
      </c>
      <c r="C26" s="28" t="s">
        <v>57</v>
      </c>
    </row>
    <row r="27" spans="1:3" ht="15">
      <c r="A27" s="28" t="s">
        <v>143</v>
      </c>
      <c r="B27" s="28">
        <v>84261</v>
      </c>
      <c r="C27" s="28" t="s">
        <v>58</v>
      </c>
    </row>
    <row r="28" spans="1:3" ht="15">
      <c r="A28" s="28" t="s">
        <v>144</v>
      </c>
      <c r="B28" s="28">
        <v>23072</v>
      </c>
      <c r="C28" s="28" t="s">
        <v>59</v>
      </c>
    </row>
    <row r="29" spans="1:3" ht="15">
      <c r="A29" s="28" t="s">
        <v>145</v>
      </c>
      <c r="B29" s="28">
        <v>57520</v>
      </c>
      <c r="C29" s="28" t="s">
        <v>60</v>
      </c>
    </row>
    <row r="30" spans="1:3" ht="15">
      <c r="A30" s="28" t="s">
        <v>146</v>
      </c>
      <c r="B30" s="28">
        <v>51191</v>
      </c>
      <c r="C30" s="28" t="s">
        <v>61</v>
      </c>
    </row>
    <row r="31" spans="1:3" ht="15">
      <c r="A31" s="28" t="s">
        <v>147</v>
      </c>
      <c r="B31" s="28">
        <v>10075</v>
      </c>
      <c r="C31" s="28" t="s">
        <v>62</v>
      </c>
    </row>
    <row r="32" spans="1:3" ht="15">
      <c r="A32" s="28" t="s">
        <v>148</v>
      </c>
      <c r="B32" s="28">
        <v>54708</v>
      </c>
      <c r="C32" s="29">
        <v>42068</v>
      </c>
    </row>
    <row r="33" spans="1:3" ht="15">
      <c r="A33" s="28" t="s">
        <v>149</v>
      </c>
      <c r="B33" s="28">
        <v>4193</v>
      </c>
      <c r="C33" s="28" t="s">
        <v>63</v>
      </c>
    </row>
    <row r="34" spans="1:3" ht="15">
      <c r="A34" s="28" t="s">
        <v>150</v>
      </c>
      <c r="B34" s="28">
        <v>57534</v>
      </c>
      <c r="C34" s="28" t="s">
        <v>64</v>
      </c>
    </row>
    <row r="35" spans="1:3" ht="15">
      <c r="A35" s="28" t="s">
        <v>151</v>
      </c>
      <c r="B35" s="28">
        <v>27304</v>
      </c>
      <c r="C35" s="28" t="s">
        <v>65</v>
      </c>
    </row>
    <row r="36" spans="1:3" ht="15">
      <c r="A36" s="28" t="s">
        <v>2</v>
      </c>
      <c r="B36" s="28">
        <v>79594</v>
      </c>
      <c r="C36" s="28" t="s">
        <v>66</v>
      </c>
    </row>
    <row r="37" spans="1:3" ht="15">
      <c r="A37" s="28" t="s">
        <v>6</v>
      </c>
      <c r="B37" s="28">
        <v>8883</v>
      </c>
      <c r="C37" s="28" t="s">
        <v>67</v>
      </c>
    </row>
    <row r="38" spans="1:3" ht="15">
      <c r="A38" s="28" t="s">
        <v>10</v>
      </c>
      <c r="B38" s="28">
        <v>4738</v>
      </c>
      <c r="C38" s="28" t="s">
        <v>68</v>
      </c>
    </row>
    <row r="39" spans="1:3" ht="15">
      <c r="A39" s="28" t="s">
        <v>152</v>
      </c>
      <c r="B39" s="28">
        <v>5071</v>
      </c>
      <c r="C39" s="28" t="s">
        <v>69</v>
      </c>
    </row>
    <row r="40" spans="1:3" ht="15">
      <c r="A40" s="28" t="s">
        <v>153</v>
      </c>
      <c r="B40" s="28">
        <v>64326</v>
      </c>
      <c r="C40" s="28" t="s">
        <v>70</v>
      </c>
    </row>
    <row r="41" spans="1:3" ht="15">
      <c r="A41" s="28" t="s">
        <v>154</v>
      </c>
      <c r="B41" s="28">
        <v>63891</v>
      </c>
      <c r="C41" s="28" t="s">
        <v>71</v>
      </c>
    </row>
    <row r="42" spans="1:3" ht="15">
      <c r="A42" s="28" t="s">
        <v>155</v>
      </c>
      <c r="B42" s="28">
        <v>378925</v>
      </c>
      <c r="C42" s="28" t="s">
        <v>72</v>
      </c>
    </row>
    <row r="43" spans="1:3" ht="15">
      <c r="A43" s="28" t="s">
        <v>156</v>
      </c>
      <c r="B43" s="28">
        <v>10055</v>
      </c>
      <c r="C43" s="28" t="s">
        <v>73</v>
      </c>
    </row>
    <row r="44" spans="1:3" ht="15">
      <c r="A44" s="28" t="s">
        <v>157</v>
      </c>
      <c r="B44" s="28">
        <v>6500</v>
      </c>
      <c r="C44" s="28" t="s">
        <v>74</v>
      </c>
    </row>
    <row r="45" spans="1:3" ht="15">
      <c r="A45" s="28" t="s">
        <v>158</v>
      </c>
      <c r="B45" s="28">
        <v>6502</v>
      </c>
      <c r="C45" s="28" t="s">
        <v>75</v>
      </c>
    </row>
    <row r="46" spans="1:3" ht="15">
      <c r="A46" s="28" t="s">
        <v>159</v>
      </c>
      <c r="B46" s="28">
        <v>57154</v>
      </c>
      <c r="C46" s="28" t="s">
        <v>76</v>
      </c>
    </row>
    <row r="47" spans="1:3" ht="15">
      <c r="A47" s="28" t="s">
        <v>160</v>
      </c>
      <c r="B47" s="28">
        <v>64750</v>
      </c>
      <c r="C47" s="28" t="s">
        <v>77</v>
      </c>
    </row>
    <row r="48" spans="1:3" ht="15">
      <c r="A48" s="28" t="s">
        <v>3</v>
      </c>
      <c r="B48" s="28">
        <v>10273</v>
      </c>
      <c r="C48" s="28" t="s">
        <v>78</v>
      </c>
    </row>
    <row r="49" spans="1:3" ht="15">
      <c r="A49" s="28" t="s">
        <v>7</v>
      </c>
      <c r="B49" s="28">
        <v>84447</v>
      </c>
      <c r="C49" s="28" t="s">
        <v>79</v>
      </c>
    </row>
    <row r="50" spans="1:3" ht="15">
      <c r="A50" s="28" t="s">
        <v>11</v>
      </c>
      <c r="B50" s="28">
        <v>387521</v>
      </c>
      <c r="C50" s="28" t="s">
        <v>80</v>
      </c>
    </row>
    <row r="51" spans="1:3" ht="15">
      <c r="A51" s="28" t="s">
        <v>161</v>
      </c>
      <c r="B51" s="28">
        <v>7157</v>
      </c>
      <c r="C51" s="28" t="s">
        <v>81</v>
      </c>
    </row>
    <row r="52" spans="1:3" ht="15">
      <c r="A52" s="28" t="s">
        <v>162</v>
      </c>
      <c r="B52" s="28">
        <v>7317</v>
      </c>
      <c r="C52" s="28" t="s">
        <v>82</v>
      </c>
    </row>
    <row r="53" spans="1:3" ht="15">
      <c r="A53" s="28" t="s">
        <v>163</v>
      </c>
      <c r="B53" s="28">
        <v>10054</v>
      </c>
      <c r="C53" s="28" t="s">
        <v>83</v>
      </c>
    </row>
    <row r="54" spans="1:3" ht="15">
      <c r="A54" s="28" t="s">
        <v>164</v>
      </c>
      <c r="B54" s="28">
        <v>9039</v>
      </c>
      <c r="C54" s="28" t="s">
        <v>84</v>
      </c>
    </row>
    <row r="55" spans="1:3" ht="15">
      <c r="A55" s="28" t="s">
        <v>165</v>
      </c>
      <c r="B55" s="28">
        <v>79876</v>
      </c>
      <c r="C55" s="28" t="s">
        <v>85</v>
      </c>
    </row>
    <row r="56" spans="1:3" ht="15">
      <c r="A56" s="28" t="s">
        <v>166</v>
      </c>
      <c r="B56" s="28">
        <v>55236</v>
      </c>
      <c r="C56" s="28" t="s">
        <v>86</v>
      </c>
    </row>
    <row r="57" spans="1:3" ht="15">
      <c r="A57" s="28" t="s">
        <v>167</v>
      </c>
      <c r="B57" s="28">
        <v>7319</v>
      </c>
      <c r="C57" s="28" t="s">
        <v>87</v>
      </c>
    </row>
    <row r="58" spans="1:3" ht="15">
      <c r="A58" s="28" t="s">
        <v>168</v>
      </c>
      <c r="B58" s="28">
        <v>7320</v>
      </c>
      <c r="C58" s="28" t="s">
        <v>88</v>
      </c>
    </row>
    <row r="59" spans="1:3" ht="15">
      <c r="A59" s="28" t="s">
        <v>169</v>
      </c>
      <c r="B59" s="28">
        <v>11065</v>
      </c>
      <c r="C59" s="28" t="s">
        <v>89</v>
      </c>
    </row>
    <row r="60" spans="1:3" ht="15">
      <c r="A60" s="28" t="s">
        <v>12</v>
      </c>
      <c r="B60" s="28">
        <v>7321</v>
      </c>
      <c r="C60" s="28" t="s">
        <v>90</v>
      </c>
    </row>
    <row r="61" spans="1:3" ht="15">
      <c r="A61" s="28" t="s">
        <v>16</v>
      </c>
      <c r="B61" s="28">
        <v>7322</v>
      </c>
      <c r="C61" s="28" t="s">
        <v>91</v>
      </c>
    </row>
    <row r="62" spans="1:3" ht="15">
      <c r="A62" s="28" t="s">
        <v>20</v>
      </c>
      <c r="B62" s="28">
        <v>7323</v>
      </c>
      <c r="C62" s="28" t="s">
        <v>92</v>
      </c>
    </row>
    <row r="63" spans="1:3" ht="15">
      <c r="A63" s="28" t="s">
        <v>170</v>
      </c>
      <c r="B63" s="28">
        <v>7324</v>
      </c>
      <c r="C63" s="28" t="s">
        <v>93</v>
      </c>
    </row>
    <row r="64" spans="1:3" ht="15">
      <c r="A64" s="28" t="s">
        <v>171</v>
      </c>
      <c r="B64" s="28">
        <v>7325</v>
      </c>
      <c r="C64" s="28" t="s">
        <v>94</v>
      </c>
    </row>
    <row r="65" spans="1:3" ht="15">
      <c r="A65" s="28" t="s">
        <v>172</v>
      </c>
      <c r="B65" s="28">
        <v>10477</v>
      </c>
      <c r="C65" s="28" t="s">
        <v>95</v>
      </c>
    </row>
    <row r="66" spans="1:3" ht="15">
      <c r="A66" s="28" t="s">
        <v>173</v>
      </c>
      <c r="B66" s="28">
        <v>7326</v>
      </c>
      <c r="C66" s="28" t="s">
        <v>96</v>
      </c>
    </row>
    <row r="67" spans="1:3" ht="15">
      <c r="A67" s="28" t="s">
        <v>174</v>
      </c>
      <c r="B67" s="28">
        <v>7327</v>
      </c>
      <c r="C67" s="28" t="s">
        <v>97</v>
      </c>
    </row>
    <row r="68" spans="1:3" ht="15">
      <c r="A68" s="28" t="s">
        <v>175</v>
      </c>
      <c r="B68" s="28">
        <v>7328</v>
      </c>
      <c r="C68" s="28" t="s">
        <v>98</v>
      </c>
    </row>
    <row r="69" spans="1:3" ht="15">
      <c r="A69" s="28" t="s">
        <v>176</v>
      </c>
      <c r="B69" s="28">
        <v>7329</v>
      </c>
      <c r="C69" s="28" t="s">
        <v>99</v>
      </c>
    </row>
    <row r="70" spans="1:3" ht="15">
      <c r="A70" s="28" t="s">
        <v>177</v>
      </c>
      <c r="B70" s="28">
        <v>51465</v>
      </c>
      <c r="C70" s="28" t="s">
        <v>100</v>
      </c>
    </row>
    <row r="71" spans="1:3" ht="15">
      <c r="A71" s="28" t="s">
        <v>178</v>
      </c>
      <c r="B71" s="28">
        <v>118424</v>
      </c>
      <c r="C71" s="28" t="s">
        <v>101</v>
      </c>
    </row>
    <row r="72" spans="1:3" ht="15">
      <c r="A72" s="28" t="s">
        <v>13</v>
      </c>
      <c r="B72" s="28">
        <v>3093</v>
      </c>
      <c r="C72" s="28" t="s">
        <v>102</v>
      </c>
    </row>
    <row r="73" spans="1:3" ht="15">
      <c r="A73" s="28" t="s">
        <v>17</v>
      </c>
      <c r="B73" s="28">
        <v>7332</v>
      </c>
      <c r="C73" s="28" t="s">
        <v>103</v>
      </c>
    </row>
    <row r="74" spans="1:3" ht="15">
      <c r="A74" s="28" t="s">
        <v>21</v>
      </c>
      <c r="B74" s="28">
        <v>9040</v>
      </c>
      <c r="C74" s="28" t="s">
        <v>104</v>
      </c>
    </row>
    <row r="75" spans="1:3" ht="15">
      <c r="A75" s="28" t="s">
        <v>179</v>
      </c>
      <c r="B75" s="28">
        <v>7334</v>
      </c>
      <c r="C75" s="28" t="s">
        <v>105</v>
      </c>
    </row>
    <row r="76" spans="1:3" ht="15">
      <c r="A76" s="28" t="s">
        <v>180</v>
      </c>
      <c r="B76" s="28">
        <v>55585</v>
      </c>
      <c r="C76" s="28" t="s">
        <v>106</v>
      </c>
    </row>
    <row r="77" spans="1:3" ht="15">
      <c r="A77" s="28" t="s">
        <v>181</v>
      </c>
      <c r="B77" s="28">
        <v>54926</v>
      </c>
      <c r="C77" s="28" t="s">
        <v>107</v>
      </c>
    </row>
    <row r="78" spans="1:3" ht="15">
      <c r="A78" s="28" t="s">
        <v>182</v>
      </c>
      <c r="B78" s="28">
        <v>27338</v>
      </c>
      <c r="C78" s="28" t="s">
        <v>108</v>
      </c>
    </row>
    <row r="79" spans="1:3" ht="15">
      <c r="A79" s="28" t="s">
        <v>183</v>
      </c>
      <c r="B79" s="28">
        <v>29089</v>
      </c>
      <c r="C79" s="28" t="s">
        <v>109</v>
      </c>
    </row>
    <row r="80" spans="1:3" ht="15">
      <c r="A80" s="28" t="s">
        <v>184</v>
      </c>
      <c r="B80" s="28">
        <v>55284</v>
      </c>
      <c r="C80" s="28" t="s">
        <v>110</v>
      </c>
    </row>
    <row r="81" spans="1:3" ht="15">
      <c r="A81" s="28" t="s">
        <v>185</v>
      </c>
      <c r="B81" s="28">
        <v>65264</v>
      </c>
      <c r="C81" s="28" t="s">
        <v>111</v>
      </c>
    </row>
    <row r="82" spans="1:3" ht="15">
      <c r="A82" s="28" t="s">
        <v>186</v>
      </c>
      <c r="B82" s="28">
        <v>10277</v>
      </c>
      <c r="C82" s="28" t="s">
        <v>112</v>
      </c>
    </row>
    <row r="83" spans="1:3" ht="15">
      <c r="A83" s="28" t="s">
        <v>187</v>
      </c>
      <c r="B83" s="28">
        <v>197131</v>
      </c>
      <c r="C83" s="28" t="s">
        <v>113</v>
      </c>
    </row>
    <row r="84" spans="1:3" ht="15">
      <c r="A84" s="28" t="s">
        <v>14</v>
      </c>
      <c r="B84" s="28">
        <v>23304</v>
      </c>
      <c r="C84" s="28" t="s">
        <v>114</v>
      </c>
    </row>
    <row r="85" spans="1:3" ht="15">
      <c r="A85" s="28" t="s">
        <v>18</v>
      </c>
      <c r="B85" s="28">
        <v>7428</v>
      </c>
      <c r="C85" s="28" t="s">
        <v>115</v>
      </c>
    </row>
    <row r="86" spans="1:3" ht="15">
      <c r="A86" s="28" t="s">
        <v>22</v>
      </c>
      <c r="B86" s="28">
        <v>11059</v>
      </c>
      <c r="C86" s="28" t="s">
        <v>116</v>
      </c>
    </row>
    <row r="87" spans="1:3" ht="15">
      <c r="A87" s="28" t="s">
        <v>188</v>
      </c>
      <c r="B87" s="28">
        <v>60</v>
      </c>
      <c r="C87" s="30" t="s">
        <v>117</v>
      </c>
    </row>
    <row r="88" spans="1:3" ht="15">
      <c r="A88" s="28" t="s">
        <v>189</v>
      </c>
      <c r="B88" s="28">
        <v>567</v>
      </c>
      <c r="C88" s="30" t="s">
        <v>118</v>
      </c>
    </row>
    <row r="89" spans="1:3" ht="15">
      <c r="A89" s="28" t="s">
        <v>190</v>
      </c>
      <c r="B89" s="28">
        <v>2597</v>
      </c>
      <c r="C89" s="30" t="s">
        <v>119</v>
      </c>
    </row>
    <row r="90" spans="1:3" ht="15">
      <c r="A90" s="28" t="s">
        <v>191</v>
      </c>
      <c r="B90" s="28">
        <v>3251</v>
      </c>
      <c r="C90" s="30" t="s">
        <v>120</v>
      </c>
    </row>
    <row r="91" spans="1:3" ht="15">
      <c r="A91" s="28" t="s">
        <v>192</v>
      </c>
      <c r="B91" s="28">
        <v>6175</v>
      </c>
      <c r="C91" s="30" t="s">
        <v>121</v>
      </c>
    </row>
    <row r="92" spans="1:3" ht="15">
      <c r="A92" s="28" t="s">
        <v>193</v>
      </c>
      <c r="B92" s="28"/>
      <c r="C92" s="28" t="s">
        <v>122</v>
      </c>
    </row>
    <row r="93" spans="1:3" ht="15">
      <c r="A93" s="28" t="s">
        <v>194</v>
      </c>
      <c r="B93" s="28"/>
      <c r="C93" s="28" t="s">
        <v>123</v>
      </c>
    </row>
    <row r="94" spans="1:3" ht="15">
      <c r="A94" s="28" t="s">
        <v>195</v>
      </c>
      <c r="B94" s="28"/>
      <c r="C94" s="28" t="s">
        <v>123</v>
      </c>
    </row>
    <row r="95" spans="1:3" ht="15">
      <c r="A95" s="28" t="s">
        <v>196</v>
      </c>
      <c r="B95" s="28"/>
      <c r="C95" s="28" t="s">
        <v>123</v>
      </c>
    </row>
    <row r="96" spans="1:3" ht="15">
      <c r="A96" s="28" t="s">
        <v>15</v>
      </c>
      <c r="B96" s="28"/>
      <c r="C96" s="28" t="s">
        <v>124</v>
      </c>
    </row>
    <row r="97" spans="1:3" ht="15">
      <c r="A97" s="28" t="s">
        <v>19</v>
      </c>
      <c r="B97" s="28"/>
      <c r="C97" s="28" t="s">
        <v>124</v>
      </c>
    </row>
    <row r="98" spans="1:3" ht="15">
      <c r="A98" s="31" t="s">
        <v>23</v>
      </c>
      <c r="B98" s="31"/>
      <c r="C98" s="31" t="s">
        <v>124</v>
      </c>
    </row>
  </sheetData>
  <mergeCells count="3">
    <mergeCell ref="A1:A2"/>
    <mergeCell ref="B1:B2"/>
    <mergeCell ref="C1: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预实验</vt:lpstr>
      <vt:lpstr>原始数据</vt:lpstr>
      <vt:lpstr>数据分析</vt:lpstr>
      <vt:lpstr>实验流程</vt:lpstr>
      <vt:lpstr>基因列表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2015-08-26T07:29:13Z</dcterms:modified>
</cp:coreProperties>
</file>