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原始数据" sheetId="1" r:id="rId1"/>
    <sheet name="数据比较" sheetId="2" r:id="rId2"/>
  </sheets>
  <calcPr calcId="152511"/>
</workbook>
</file>

<file path=xl/calcChain.xml><?xml version="1.0" encoding="utf-8"?>
<calcChain xmlns="http://schemas.openxmlformats.org/spreadsheetml/2006/main">
  <c r="D99" i="2" l="1"/>
  <c r="E99" i="2"/>
  <c r="F99" i="2"/>
  <c r="G99" i="2"/>
  <c r="H99" i="2"/>
  <c r="C99" i="2"/>
  <c r="C94" i="2"/>
  <c r="D94" i="2"/>
  <c r="E94" i="2"/>
  <c r="F94" i="2"/>
  <c r="G94" i="2"/>
  <c r="H94" i="2"/>
  <c r="C95" i="2"/>
  <c r="D95" i="2"/>
  <c r="E95" i="2"/>
  <c r="F95" i="2"/>
  <c r="G95" i="2"/>
  <c r="H95" i="2"/>
  <c r="C96" i="2"/>
  <c r="D96" i="2"/>
  <c r="E96" i="2"/>
  <c r="F96" i="2"/>
  <c r="G96" i="2"/>
  <c r="H96" i="2"/>
  <c r="C97" i="2"/>
  <c r="D97" i="2"/>
  <c r="E97" i="2"/>
  <c r="F97" i="2"/>
  <c r="G97" i="2"/>
  <c r="H97" i="2"/>
  <c r="C98" i="2"/>
  <c r="D98" i="2"/>
  <c r="E98" i="2"/>
  <c r="F98" i="2"/>
  <c r="G98" i="2"/>
  <c r="H98" i="2"/>
  <c r="D93" i="2"/>
  <c r="E93" i="2"/>
  <c r="F93" i="2"/>
  <c r="G93" i="2"/>
  <c r="H93" i="2"/>
  <c r="C93" i="2"/>
  <c r="D92" i="2"/>
  <c r="E92" i="2"/>
  <c r="F92" i="2"/>
  <c r="G92" i="2"/>
  <c r="H92" i="2"/>
  <c r="C91" i="2"/>
  <c r="D91" i="2"/>
  <c r="E91" i="2"/>
  <c r="F91" i="2"/>
  <c r="G91" i="2"/>
  <c r="H91" i="2"/>
  <c r="D90" i="2"/>
  <c r="E90" i="2"/>
  <c r="F90" i="2"/>
  <c r="G90" i="2"/>
  <c r="H90" i="2"/>
  <c r="C92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D74" i="2"/>
  <c r="E74" i="2"/>
  <c r="F74" i="2"/>
  <c r="G74" i="2"/>
  <c r="H74" i="2"/>
  <c r="C75" i="2"/>
  <c r="D75" i="2"/>
  <c r="E75" i="2"/>
  <c r="F75" i="2"/>
  <c r="G75" i="2"/>
  <c r="H75" i="2"/>
  <c r="C76" i="2"/>
  <c r="D76" i="2"/>
  <c r="E76" i="2"/>
  <c r="F76" i="2"/>
  <c r="G76" i="2"/>
  <c r="H76" i="2"/>
  <c r="C77" i="2"/>
  <c r="D77" i="2"/>
  <c r="E77" i="2"/>
  <c r="F77" i="2"/>
  <c r="G77" i="2"/>
  <c r="H77" i="2"/>
  <c r="C78" i="2"/>
  <c r="D78" i="2"/>
  <c r="E78" i="2"/>
  <c r="F78" i="2"/>
  <c r="G78" i="2"/>
  <c r="H78" i="2"/>
  <c r="C79" i="2"/>
  <c r="D79" i="2"/>
  <c r="E79" i="2"/>
  <c r="F79" i="2"/>
  <c r="G79" i="2"/>
  <c r="H79" i="2"/>
  <c r="C80" i="2"/>
  <c r="D80" i="2"/>
  <c r="E80" i="2"/>
  <c r="F80" i="2"/>
  <c r="G80" i="2"/>
  <c r="H80" i="2"/>
  <c r="C81" i="2"/>
  <c r="D81" i="2"/>
  <c r="E81" i="2"/>
  <c r="F81" i="2"/>
  <c r="G81" i="2"/>
  <c r="H81" i="2"/>
  <c r="C82" i="2"/>
  <c r="D82" i="2"/>
  <c r="E82" i="2"/>
  <c r="F82" i="2"/>
  <c r="G82" i="2"/>
  <c r="H82" i="2"/>
  <c r="C83" i="2"/>
  <c r="D83" i="2"/>
  <c r="E83" i="2"/>
  <c r="F83" i="2"/>
  <c r="G83" i="2"/>
  <c r="H83" i="2"/>
  <c r="C84" i="2"/>
  <c r="D84" i="2"/>
  <c r="E84" i="2"/>
  <c r="F84" i="2"/>
  <c r="G84" i="2"/>
  <c r="H84" i="2"/>
  <c r="C85" i="2"/>
  <c r="D85" i="2"/>
  <c r="E85" i="2"/>
  <c r="F85" i="2"/>
  <c r="G85" i="2"/>
  <c r="H85" i="2"/>
  <c r="C86" i="2"/>
  <c r="D86" i="2"/>
  <c r="E86" i="2"/>
  <c r="F86" i="2"/>
  <c r="G86" i="2"/>
  <c r="H86" i="2"/>
  <c r="C87" i="2"/>
  <c r="D87" i="2"/>
  <c r="E87" i="2"/>
  <c r="F87" i="2"/>
  <c r="G87" i="2"/>
  <c r="H87" i="2"/>
  <c r="C88" i="2"/>
  <c r="D88" i="2"/>
  <c r="E88" i="2"/>
  <c r="F88" i="2"/>
  <c r="G88" i="2"/>
  <c r="H88" i="2"/>
  <c r="C89" i="2"/>
  <c r="D89" i="2"/>
  <c r="E89" i="2"/>
  <c r="F89" i="2"/>
  <c r="G89" i="2"/>
  <c r="H89" i="2"/>
  <c r="C90" i="2"/>
  <c r="D4" i="2"/>
  <c r="E4" i="2"/>
  <c r="F4" i="2"/>
  <c r="G4" i="2"/>
  <c r="H4" i="2"/>
  <c r="C4" i="2"/>
  <c r="E100" i="2" l="1"/>
  <c r="F100" i="2"/>
  <c r="G100" i="2"/>
  <c r="H100" i="2"/>
  <c r="D100" i="2"/>
  <c r="C100" i="2"/>
  <c r="I92" i="2" s="1"/>
  <c r="J36" i="2" l="1"/>
  <c r="P36" i="2" s="1"/>
  <c r="J92" i="2"/>
  <c r="P92" i="2" s="1"/>
  <c r="M20" i="2"/>
  <c r="S20" i="2" s="1"/>
  <c r="M92" i="2"/>
  <c r="S92" i="2" s="1"/>
  <c r="M91" i="2"/>
  <c r="S91" i="2" s="1"/>
  <c r="K6" i="2"/>
  <c r="Q6" i="2" s="1"/>
  <c r="K92" i="2"/>
  <c r="Q92" i="2" s="1"/>
  <c r="K91" i="2"/>
  <c r="Q91" i="2" s="1"/>
  <c r="N92" i="2"/>
  <c r="T92" i="2" s="1"/>
  <c r="N91" i="2"/>
  <c r="T91" i="2" s="1"/>
  <c r="L92" i="2"/>
  <c r="R92" i="2" s="1"/>
  <c r="L91" i="2"/>
  <c r="R91" i="2" s="1"/>
  <c r="O92" i="2"/>
  <c r="W92" i="2" s="1"/>
  <c r="J91" i="2"/>
  <c r="P91" i="2" s="1"/>
  <c r="J89" i="2"/>
  <c r="P89" i="2" s="1"/>
  <c r="J87" i="2"/>
  <c r="P87" i="2" s="1"/>
  <c r="J85" i="2"/>
  <c r="P85" i="2" s="1"/>
  <c r="J83" i="2"/>
  <c r="P83" i="2" s="1"/>
  <c r="J81" i="2"/>
  <c r="P81" i="2" s="1"/>
  <c r="J79" i="2"/>
  <c r="P79" i="2" s="1"/>
  <c r="J77" i="2"/>
  <c r="P77" i="2" s="1"/>
  <c r="J74" i="2"/>
  <c r="P74" i="2" s="1"/>
  <c r="J70" i="2"/>
  <c r="P70" i="2" s="1"/>
  <c r="J66" i="2"/>
  <c r="P66" i="2" s="1"/>
  <c r="J62" i="2"/>
  <c r="P62" i="2" s="1"/>
  <c r="J58" i="2"/>
  <c r="P58" i="2" s="1"/>
  <c r="J54" i="2"/>
  <c r="P54" i="2" s="1"/>
  <c r="J50" i="2"/>
  <c r="P50" i="2" s="1"/>
  <c r="J46" i="2"/>
  <c r="P46" i="2" s="1"/>
  <c r="J42" i="2"/>
  <c r="P42" i="2" s="1"/>
  <c r="J38" i="2"/>
  <c r="P38" i="2" s="1"/>
  <c r="J34" i="2"/>
  <c r="P34" i="2" s="1"/>
  <c r="K31" i="2"/>
  <c r="Q31" i="2" s="1"/>
  <c r="K27" i="2"/>
  <c r="Q27" i="2" s="1"/>
  <c r="K23" i="2"/>
  <c r="Q23" i="2" s="1"/>
  <c r="K19" i="2"/>
  <c r="Q19" i="2" s="1"/>
  <c r="M11" i="2"/>
  <c r="S11" i="2" s="1"/>
  <c r="J90" i="2"/>
  <c r="P90" i="2" s="1"/>
  <c r="J88" i="2"/>
  <c r="P88" i="2" s="1"/>
  <c r="J86" i="2"/>
  <c r="P86" i="2" s="1"/>
  <c r="J84" i="2"/>
  <c r="P84" i="2" s="1"/>
  <c r="J82" i="2"/>
  <c r="P82" i="2" s="1"/>
  <c r="J80" i="2"/>
  <c r="P80" i="2" s="1"/>
  <c r="J78" i="2"/>
  <c r="P78" i="2" s="1"/>
  <c r="J76" i="2"/>
  <c r="P76" i="2" s="1"/>
  <c r="J72" i="2"/>
  <c r="P72" i="2" s="1"/>
  <c r="J68" i="2"/>
  <c r="P68" i="2" s="1"/>
  <c r="J64" i="2"/>
  <c r="P64" i="2" s="1"/>
  <c r="J60" i="2"/>
  <c r="P60" i="2" s="1"/>
  <c r="J56" i="2"/>
  <c r="P56" i="2" s="1"/>
  <c r="J52" i="2"/>
  <c r="P52" i="2" s="1"/>
  <c r="J48" i="2"/>
  <c r="P48" i="2" s="1"/>
  <c r="J44" i="2"/>
  <c r="P44" i="2" s="1"/>
  <c r="J40" i="2"/>
  <c r="P40" i="2" s="1"/>
  <c r="M32" i="2"/>
  <c r="S32" i="2" s="1"/>
  <c r="M28" i="2"/>
  <c r="S28" i="2" s="1"/>
  <c r="M24" i="2"/>
  <c r="S24" i="2" s="1"/>
  <c r="K14" i="2"/>
  <c r="Q14" i="2" s="1"/>
  <c r="I6" i="2"/>
  <c r="O6" i="2" s="1"/>
  <c r="I8" i="2"/>
  <c r="O8" i="2" s="1"/>
  <c r="I10" i="2"/>
  <c r="O10" i="2" s="1"/>
  <c r="I12" i="2"/>
  <c r="O12" i="2" s="1"/>
  <c r="I14" i="2"/>
  <c r="O14" i="2" s="1"/>
  <c r="I16" i="2"/>
  <c r="O16" i="2" s="1"/>
  <c r="I18" i="2"/>
  <c r="O18" i="2" s="1"/>
  <c r="I7" i="2"/>
  <c r="O7" i="2" s="1"/>
  <c r="I11" i="2"/>
  <c r="I15" i="2"/>
  <c r="O15" i="2" s="1"/>
  <c r="I19" i="2"/>
  <c r="O19" i="2" s="1"/>
  <c r="I21" i="2"/>
  <c r="O21" i="2" s="1"/>
  <c r="I23" i="2"/>
  <c r="I25" i="2"/>
  <c r="O25" i="2" s="1"/>
  <c r="I27" i="2"/>
  <c r="O27" i="2" s="1"/>
  <c r="I29" i="2"/>
  <c r="O29" i="2" s="1"/>
  <c r="I31" i="2"/>
  <c r="O31" i="2" s="1"/>
  <c r="I33" i="2"/>
  <c r="O33" i="2" s="1"/>
  <c r="I34" i="2"/>
  <c r="O34" i="2" s="1"/>
  <c r="I35" i="2"/>
  <c r="O35" i="2" s="1"/>
  <c r="I36" i="2"/>
  <c r="O36" i="2" s="1"/>
  <c r="I37" i="2"/>
  <c r="O37" i="2" s="1"/>
  <c r="I38" i="2"/>
  <c r="O38" i="2" s="1"/>
  <c r="I39" i="2"/>
  <c r="O39" i="2" s="1"/>
  <c r="I40" i="2"/>
  <c r="O40" i="2" s="1"/>
  <c r="I41" i="2"/>
  <c r="O41" i="2" s="1"/>
  <c r="I42" i="2"/>
  <c r="O42" i="2" s="1"/>
  <c r="I43" i="2"/>
  <c r="O43" i="2" s="1"/>
  <c r="I44" i="2"/>
  <c r="I45" i="2"/>
  <c r="O45" i="2" s="1"/>
  <c r="I46" i="2"/>
  <c r="O46" i="2" s="1"/>
  <c r="I47" i="2"/>
  <c r="I48" i="2"/>
  <c r="O48" i="2" s="1"/>
  <c r="I49" i="2"/>
  <c r="I50" i="2"/>
  <c r="O50" i="2" s="1"/>
  <c r="I51" i="2"/>
  <c r="I52" i="2"/>
  <c r="O52" i="2" s="1"/>
  <c r="I53" i="2"/>
  <c r="I54" i="2"/>
  <c r="O54" i="2" s="1"/>
  <c r="I55" i="2"/>
  <c r="I56" i="2"/>
  <c r="O56" i="2" s="1"/>
  <c r="I57" i="2"/>
  <c r="I58" i="2"/>
  <c r="O58" i="2" s="1"/>
  <c r="I59" i="2"/>
  <c r="I60" i="2"/>
  <c r="O60" i="2" s="1"/>
  <c r="I61" i="2"/>
  <c r="I62" i="2"/>
  <c r="O62" i="2" s="1"/>
  <c r="I63" i="2"/>
  <c r="I64" i="2"/>
  <c r="O64" i="2" s="1"/>
  <c r="I65" i="2"/>
  <c r="I66" i="2"/>
  <c r="O66" i="2" s="1"/>
  <c r="I67" i="2"/>
  <c r="I68" i="2"/>
  <c r="O68" i="2" s="1"/>
  <c r="I69" i="2"/>
  <c r="I70" i="2"/>
  <c r="O70" i="2" s="1"/>
  <c r="I71" i="2"/>
  <c r="I72" i="2"/>
  <c r="O72" i="2" s="1"/>
  <c r="I73" i="2"/>
  <c r="I74" i="2"/>
  <c r="O74" i="2" s="1"/>
  <c r="I75" i="2"/>
  <c r="N5" i="2"/>
  <c r="T5" i="2" s="1"/>
  <c r="N6" i="2"/>
  <c r="T6" i="2" s="1"/>
  <c r="N7" i="2"/>
  <c r="T7" i="2" s="1"/>
  <c r="N8" i="2"/>
  <c r="T8" i="2" s="1"/>
  <c r="N9" i="2"/>
  <c r="T9" i="2" s="1"/>
  <c r="N10" i="2"/>
  <c r="T10" i="2" s="1"/>
  <c r="N11" i="2"/>
  <c r="T11" i="2" s="1"/>
  <c r="N12" i="2"/>
  <c r="T12" i="2" s="1"/>
  <c r="N13" i="2"/>
  <c r="T13" i="2" s="1"/>
  <c r="N14" i="2"/>
  <c r="T14" i="2" s="1"/>
  <c r="N15" i="2"/>
  <c r="T15" i="2" s="1"/>
  <c r="N16" i="2"/>
  <c r="T16" i="2" s="1"/>
  <c r="N17" i="2"/>
  <c r="T17" i="2" s="1"/>
  <c r="N18" i="2"/>
  <c r="T18" i="2" s="1"/>
  <c r="N19" i="2"/>
  <c r="T19" i="2" s="1"/>
  <c r="N20" i="2"/>
  <c r="T20" i="2" s="1"/>
  <c r="N21" i="2"/>
  <c r="T21" i="2" s="1"/>
  <c r="N22" i="2"/>
  <c r="T22" i="2" s="1"/>
  <c r="N23" i="2"/>
  <c r="T23" i="2" s="1"/>
  <c r="N24" i="2"/>
  <c r="T24" i="2" s="1"/>
  <c r="N25" i="2"/>
  <c r="T25" i="2" s="1"/>
  <c r="N26" i="2"/>
  <c r="T26" i="2" s="1"/>
  <c r="N27" i="2"/>
  <c r="T27" i="2" s="1"/>
  <c r="N28" i="2"/>
  <c r="T28" i="2" s="1"/>
  <c r="N29" i="2"/>
  <c r="T29" i="2" s="1"/>
  <c r="N30" i="2"/>
  <c r="T30" i="2" s="1"/>
  <c r="N31" i="2"/>
  <c r="T31" i="2" s="1"/>
  <c r="N32" i="2"/>
  <c r="T32" i="2" s="1"/>
  <c r="L5" i="2"/>
  <c r="R5" i="2" s="1"/>
  <c r="L6" i="2"/>
  <c r="R6" i="2" s="1"/>
  <c r="L7" i="2"/>
  <c r="R7" i="2" s="1"/>
  <c r="L8" i="2"/>
  <c r="R8" i="2" s="1"/>
  <c r="L9" i="2"/>
  <c r="R9" i="2" s="1"/>
  <c r="L10" i="2"/>
  <c r="R10" i="2" s="1"/>
  <c r="L11" i="2"/>
  <c r="R11" i="2" s="1"/>
  <c r="L12" i="2"/>
  <c r="R12" i="2" s="1"/>
  <c r="L13" i="2"/>
  <c r="R13" i="2" s="1"/>
  <c r="L14" i="2"/>
  <c r="R14" i="2" s="1"/>
  <c r="L15" i="2"/>
  <c r="R15" i="2" s="1"/>
  <c r="L16" i="2"/>
  <c r="R16" i="2" s="1"/>
  <c r="L17" i="2"/>
  <c r="R17" i="2" s="1"/>
  <c r="L18" i="2"/>
  <c r="R18" i="2" s="1"/>
  <c r="L19" i="2"/>
  <c r="R19" i="2" s="1"/>
  <c r="L20" i="2"/>
  <c r="R20" i="2" s="1"/>
  <c r="L21" i="2"/>
  <c r="R21" i="2" s="1"/>
  <c r="L22" i="2"/>
  <c r="R22" i="2" s="1"/>
  <c r="L23" i="2"/>
  <c r="R23" i="2" s="1"/>
  <c r="L24" i="2"/>
  <c r="R24" i="2" s="1"/>
  <c r="L25" i="2"/>
  <c r="R25" i="2" s="1"/>
  <c r="L26" i="2"/>
  <c r="R26" i="2" s="1"/>
  <c r="L27" i="2"/>
  <c r="R27" i="2" s="1"/>
  <c r="L28" i="2"/>
  <c r="R28" i="2" s="1"/>
  <c r="L29" i="2"/>
  <c r="R29" i="2" s="1"/>
  <c r="L30" i="2"/>
  <c r="R30" i="2" s="1"/>
  <c r="L31" i="2"/>
  <c r="R31" i="2" s="1"/>
  <c r="L32" i="2"/>
  <c r="R32" i="2" s="1"/>
  <c r="I4" i="2"/>
  <c r="N4" i="2"/>
  <c r="T4" i="2" s="1"/>
  <c r="L4" i="2"/>
  <c r="R4" i="2" s="1"/>
  <c r="N90" i="2"/>
  <c r="T90" i="2" s="1"/>
  <c r="L90" i="2"/>
  <c r="R90" i="2" s="1"/>
  <c r="N89" i="2"/>
  <c r="T89" i="2" s="1"/>
  <c r="L89" i="2"/>
  <c r="R89" i="2" s="1"/>
  <c r="N88" i="2"/>
  <c r="T88" i="2" s="1"/>
  <c r="L88" i="2"/>
  <c r="R88" i="2" s="1"/>
  <c r="N87" i="2"/>
  <c r="T87" i="2" s="1"/>
  <c r="L87" i="2"/>
  <c r="R87" i="2" s="1"/>
  <c r="N86" i="2"/>
  <c r="T86" i="2" s="1"/>
  <c r="L86" i="2"/>
  <c r="R86" i="2" s="1"/>
  <c r="N85" i="2"/>
  <c r="T85" i="2" s="1"/>
  <c r="L85" i="2"/>
  <c r="R85" i="2" s="1"/>
  <c r="N84" i="2"/>
  <c r="T84" i="2" s="1"/>
  <c r="L84" i="2"/>
  <c r="R84" i="2" s="1"/>
  <c r="N83" i="2"/>
  <c r="T83" i="2" s="1"/>
  <c r="L83" i="2"/>
  <c r="R83" i="2" s="1"/>
  <c r="N82" i="2"/>
  <c r="T82" i="2" s="1"/>
  <c r="L82" i="2"/>
  <c r="R82" i="2" s="1"/>
  <c r="N81" i="2"/>
  <c r="T81" i="2" s="1"/>
  <c r="L81" i="2"/>
  <c r="R81" i="2" s="1"/>
  <c r="N80" i="2"/>
  <c r="T80" i="2" s="1"/>
  <c r="L80" i="2"/>
  <c r="R80" i="2" s="1"/>
  <c r="N79" i="2"/>
  <c r="T79" i="2" s="1"/>
  <c r="L79" i="2"/>
  <c r="R79" i="2" s="1"/>
  <c r="N78" i="2"/>
  <c r="T78" i="2" s="1"/>
  <c r="L78" i="2"/>
  <c r="R78" i="2" s="1"/>
  <c r="N77" i="2"/>
  <c r="T77" i="2" s="1"/>
  <c r="L77" i="2"/>
  <c r="R77" i="2" s="1"/>
  <c r="N76" i="2"/>
  <c r="T76" i="2" s="1"/>
  <c r="L76" i="2"/>
  <c r="R76" i="2" s="1"/>
  <c r="N75" i="2"/>
  <c r="T75" i="2" s="1"/>
  <c r="L75" i="2"/>
  <c r="R75" i="2" s="1"/>
  <c r="N74" i="2"/>
  <c r="T74" i="2" s="1"/>
  <c r="L73" i="2"/>
  <c r="R73" i="2" s="1"/>
  <c r="N72" i="2"/>
  <c r="T72" i="2" s="1"/>
  <c r="L71" i="2"/>
  <c r="R71" i="2" s="1"/>
  <c r="N70" i="2"/>
  <c r="T70" i="2" s="1"/>
  <c r="L69" i="2"/>
  <c r="R69" i="2" s="1"/>
  <c r="N68" i="2"/>
  <c r="T68" i="2" s="1"/>
  <c r="L67" i="2"/>
  <c r="R67" i="2" s="1"/>
  <c r="N66" i="2"/>
  <c r="T66" i="2" s="1"/>
  <c r="L65" i="2"/>
  <c r="R65" i="2" s="1"/>
  <c r="N64" i="2"/>
  <c r="T64" i="2" s="1"/>
  <c r="L63" i="2"/>
  <c r="R63" i="2" s="1"/>
  <c r="N62" i="2"/>
  <c r="T62" i="2" s="1"/>
  <c r="L61" i="2"/>
  <c r="R61" i="2" s="1"/>
  <c r="N60" i="2"/>
  <c r="T60" i="2" s="1"/>
  <c r="L59" i="2"/>
  <c r="R59" i="2" s="1"/>
  <c r="N58" i="2"/>
  <c r="T58" i="2" s="1"/>
  <c r="L57" i="2"/>
  <c r="R57" i="2" s="1"/>
  <c r="N56" i="2"/>
  <c r="T56" i="2" s="1"/>
  <c r="L55" i="2"/>
  <c r="R55" i="2" s="1"/>
  <c r="N54" i="2"/>
  <c r="T54" i="2" s="1"/>
  <c r="L53" i="2"/>
  <c r="R53" i="2" s="1"/>
  <c r="N52" i="2"/>
  <c r="T52" i="2" s="1"/>
  <c r="L51" i="2"/>
  <c r="R51" i="2" s="1"/>
  <c r="N50" i="2"/>
  <c r="T50" i="2" s="1"/>
  <c r="L49" i="2"/>
  <c r="R49" i="2" s="1"/>
  <c r="N48" i="2"/>
  <c r="T48" i="2" s="1"/>
  <c r="L47" i="2"/>
  <c r="R47" i="2" s="1"/>
  <c r="N46" i="2"/>
  <c r="T46" i="2" s="1"/>
  <c r="L45" i="2"/>
  <c r="R45" i="2" s="1"/>
  <c r="N44" i="2"/>
  <c r="T44" i="2" s="1"/>
  <c r="L43" i="2"/>
  <c r="R43" i="2" s="1"/>
  <c r="N42" i="2"/>
  <c r="T42" i="2" s="1"/>
  <c r="L41" i="2"/>
  <c r="R41" i="2" s="1"/>
  <c r="N40" i="2"/>
  <c r="T40" i="2" s="1"/>
  <c r="L39" i="2"/>
  <c r="R39" i="2" s="1"/>
  <c r="N38" i="2"/>
  <c r="T38" i="2" s="1"/>
  <c r="L37" i="2"/>
  <c r="R37" i="2" s="1"/>
  <c r="N36" i="2"/>
  <c r="T36" i="2" s="1"/>
  <c r="L35" i="2"/>
  <c r="R35" i="2" s="1"/>
  <c r="N34" i="2"/>
  <c r="T34" i="2" s="1"/>
  <c r="L33" i="2"/>
  <c r="R33" i="2" s="1"/>
  <c r="I30" i="2"/>
  <c r="O30" i="2" s="1"/>
  <c r="I26" i="2"/>
  <c r="O26" i="2" s="1"/>
  <c r="I22" i="2"/>
  <c r="O22" i="2" s="1"/>
  <c r="I17" i="2"/>
  <c r="O17" i="2" s="1"/>
  <c r="I9" i="2"/>
  <c r="O9" i="2" s="1"/>
  <c r="J5" i="2"/>
  <c r="P5" i="2" s="1"/>
  <c r="J6" i="2"/>
  <c r="P6" i="2" s="1"/>
  <c r="J7" i="2"/>
  <c r="P7" i="2" s="1"/>
  <c r="J8" i="2"/>
  <c r="P8" i="2" s="1"/>
  <c r="J9" i="2"/>
  <c r="P9" i="2" s="1"/>
  <c r="J10" i="2"/>
  <c r="P10" i="2" s="1"/>
  <c r="J11" i="2"/>
  <c r="P11" i="2" s="1"/>
  <c r="J12" i="2"/>
  <c r="P12" i="2" s="1"/>
  <c r="J13" i="2"/>
  <c r="P13" i="2" s="1"/>
  <c r="J14" i="2"/>
  <c r="P14" i="2" s="1"/>
  <c r="J15" i="2"/>
  <c r="P15" i="2" s="1"/>
  <c r="J16" i="2"/>
  <c r="P16" i="2" s="1"/>
  <c r="J17" i="2"/>
  <c r="P17" i="2" s="1"/>
  <c r="J18" i="2"/>
  <c r="P18" i="2" s="1"/>
  <c r="J19" i="2"/>
  <c r="P19" i="2" s="1"/>
  <c r="J20" i="2"/>
  <c r="P20" i="2" s="1"/>
  <c r="J21" i="2"/>
  <c r="P21" i="2" s="1"/>
  <c r="J22" i="2"/>
  <c r="P22" i="2" s="1"/>
  <c r="J23" i="2"/>
  <c r="P23" i="2" s="1"/>
  <c r="J24" i="2"/>
  <c r="P24" i="2" s="1"/>
  <c r="J25" i="2"/>
  <c r="P25" i="2" s="1"/>
  <c r="J26" i="2"/>
  <c r="P26" i="2" s="1"/>
  <c r="J27" i="2"/>
  <c r="P27" i="2" s="1"/>
  <c r="J28" i="2"/>
  <c r="P28" i="2" s="1"/>
  <c r="J29" i="2"/>
  <c r="P29" i="2" s="1"/>
  <c r="J30" i="2"/>
  <c r="P30" i="2" s="1"/>
  <c r="J31" i="2"/>
  <c r="P31" i="2" s="1"/>
  <c r="J32" i="2"/>
  <c r="P32" i="2" s="1"/>
  <c r="M6" i="2"/>
  <c r="S6" i="2" s="1"/>
  <c r="M8" i="2"/>
  <c r="S8" i="2" s="1"/>
  <c r="M10" i="2"/>
  <c r="S10" i="2" s="1"/>
  <c r="M12" i="2"/>
  <c r="S12" i="2" s="1"/>
  <c r="M14" i="2"/>
  <c r="S14" i="2" s="1"/>
  <c r="M16" i="2"/>
  <c r="S16" i="2" s="1"/>
  <c r="M18" i="2"/>
  <c r="S18" i="2" s="1"/>
  <c r="M5" i="2"/>
  <c r="S5" i="2" s="1"/>
  <c r="M9" i="2"/>
  <c r="S9" i="2" s="1"/>
  <c r="M13" i="2"/>
  <c r="S13" i="2" s="1"/>
  <c r="M17" i="2"/>
  <c r="S17" i="2" s="1"/>
  <c r="M19" i="2"/>
  <c r="S19" i="2" s="1"/>
  <c r="M21" i="2"/>
  <c r="S21" i="2" s="1"/>
  <c r="M23" i="2"/>
  <c r="S23" i="2" s="1"/>
  <c r="M25" i="2"/>
  <c r="S25" i="2" s="1"/>
  <c r="M27" i="2"/>
  <c r="S27" i="2" s="1"/>
  <c r="M29" i="2"/>
  <c r="S29" i="2" s="1"/>
  <c r="M31" i="2"/>
  <c r="S31" i="2" s="1"/>
  <c r="M33" i="2"/>
  <c r="S33" i="2" s="1"/>
  <c r="M34" i="2"/>
  <c r="S34" i="2" s="1"/>
  <c r="M35" i="2"/>
  <c r="S35" i="2" s="1"/>
  <c r="M36" i="2"/>
  <c r="S36" i="2" s="1"/>
  <c r="M37" i="2"/>
  <c r="S37" i="2" s="1"/>
  <c r="M38" i="2"/>
  <c r="S38" i="2" s="1"/>
  <c r="M39" i="2"/>
  <c r="S39" i="2" s="1"/>
  <c r="M40" i="2"/>
  <c r="S40" i="2" s="1"/>
  <c r="M41" i="2"/>
  <c r="S41" i="2" s="1"/>
  <c r="M42" i="2"/>
  <c r="S42" i="2" s="1"/>
  <c r="M43" i="2"/>
  <c r="S43" i="2" s="1"/>
  <c r="M44" i="2"/>
  <c r="S44" i="2" s="1"/>
  <c r="M45" i="2"/>
  <c r="S45" i="2" s="1"/>
  <c r="M46" i="2"/>
  <c r="S46" i="2" s="1"/>
  <c r="M47" i="2"/>
  <c r="S47" i="2" s="1"/>
  <c r="M48" i="2"/>
  <c r="S48" i="2" s="1"/>
  <c r="M49" i="2"/>
  <c r="S49" i="2" s="1"/>
  <c r="M50" i="2"/>
  <c r="S50" i="2" s="1"/>
  <c r="M51" i="2"/>
  <c r="S51" i="2" s="1"/>
  <c r="M52" i="2"/>
  <c r="S52" i="2" s="1"/>
  <c r="M53" i="2"/>
  <c r="S53" i="2" s="1"/>
  <c r="M54" i="2"/>
  <c r="S54" i="2" s="1"/>
  <c r="M55" i="2"/>
  <c r="S55" i="2" s="1"/>
  <c r="M56" i="2"/>
  <c r="S56" i="2" s="1"/>
  <c r="M57" i="2"/>
  <c r="S57" i="2" s="1"/>
  <c r="M58" i="2"/>
  <c r="S58" i="2" s="1"/>
  <c r="M59" i="2"/>
  <c r="S59" i="2" s="1"/>
  <c r="M60" i="2"/>
  <c r="S60" i="2" s="1"/>
  <c r="M61" i="2"/>
  <c r="S61" i="2" s="1"/>
  <c r="M62" i="2"/>
  <c r="S62" i="2" s="1"/>
  <c r="M63" i="2"/>
  <c r="S63" i="2" s="1"/>
  <c r="M64" i="2"/>
  <c r="S64" i="2" s="1"/>
  <c r="M65" i="2"/>
  <c r="S65" i="2" s="1"/>
  <c r="M66" i="2"/>
  <c r="S66" i="2" s="1"/>
  <c r="M67" i="2"/>
  <c r="S67" i="2" s="1"/>
  <c r="M68" i="2"/>
  <c r="S68" i="2" s="1"/>
  <c r="M69" i="2"/>
  <c r="S69" i="2" s="1"/>
  <c r="M70" i="2"/>
  <c r="S70" i="2" s="1"/>
  <c r="M71" i="2"/>
  <c r="S71" i="2" s="1"/>
  <c r="M72" i="2"/>
  <c r="S72" i="2" s="1"/>
  <c r="M73" i="2"/>
  <c r="S73" i="2" s="1"/>
  <c r="M74" i="2"/>
  <c r="S74" i="2" s="1"/>
  <c r="K5" i="2"/>
  <c r="Q5" i="2" s="1"/>
  <c r="K7" i="2"/>
  <c r="Q7" i="2" s="1"/>
  <c r="K9" i="2"/>
  <c r="Q9" i="2" s="1"/>
  <c r="K11" i="2"/>
  <c r="Q11" i="2" s="1"/>
  <c r="K13" i="2"/>
  <c r="Q13" i="2" s="1"/>
  <c r="K15" i="2"/>
  <c r="Q15" i="2" s="1"/>
  <c r="K17" i="2"/>
  <c r="Q17" i="2" s="1"/>
  <c r="K8" i="2"/>
  <c r="Q8" i="2" s="1"/>
  <c r="K12" i="2"/>
  <c r="Q12" i="2" s="1"/>
  <c r="K16" i="2"/>
  <c r="Q16" i="2" s="1"/>
  <c r="K20" i="2"/>
  <c r="Q20" i="2" s="1"/>
  <c r="K22" i="2"/>
  <c r="Q22" i="2" s="1"/>
  <c r="K24" i="2"/>
  <c r="Q24" i="2" s="1"/>
  <c r="K26" i="2"/>
  <c r="Q26" i="2" s="1"/>
  <c r="K28" i="2"/>
  <c r="Q28" i="2" s="1"/>
  <c r="K30" i="2"/>
  <c r="Q30" i="2" s="1"/>
  <c r="K32" i="2"/>
  <c r="Q32" i="2" s="1"/>
  <c r="K33" i="2"/>
  <c r="Q33" i="2" s="1"/>
  <c r="K34" i="2"/>
  <c r="Q34" i="2" s="1"/>
  <c r="K35" i="2"/>
  <c r="Q35" i="2" s="1"/>
  <c r="K36" i="2"/>
  <c r="Q36" i="2" s="1"/>
  <c r="K37" i="2"/>
  <c r="Q37" i="2" s="1"/>
  <c r="K38" i="2"/>
  <c r="Q38" i="2" s="1"/>
  <c r="K39" i="2"/>
  <c r="Q39" i="2" s="1"/>
  <c r="K40" i="2"/>
  <c r="Q40" i="2" s="1"/>
  <c r="K41" i="2"/>
  <c r="Q41" i="2" s="1"/>
  <c r="K42" i="2"/>
  <c r="Q42" i="2" s="1"/>
  <c r="K43" i="2"/>
  <c r="Q43" i="2" s="1"/>
  <c r="K44" i="2"/>
  <c r="Q44" i="2" s="1"/>
  <c r="K45" i="2"/>
  <c r="Q45" i="2" s="1"/>
  <c r="K46" i="2"/>
  <c r="Q46" i="2" s="1"/>
  <c r="K47" i="2"/>
  <c r="Q47" i="2" s="1"/>
  <c r="K48" i="2"/>
  <c r="Q48" i="2" s="1"/>
  <c r="K49" i="2"/>
  <c r="Q49" i="2" s="1"/>
  <c r="K50" i="2"/>
  <c r="Q50" i="2" s="1"/>
  <c r="K51" i="2"/>
  <c r="Q51" i="2" s="1"/>
  <c r="K52" i="2"/>
  <c r="Q52" i="2" s="1"/>
  <c r="K53" i="2"/>
  <c r="Q53" i="2" s="1"/>
  <c r="K54" i="2"/>
  <c r="Q54" i="2" s="1"/>
  <c r="K55" i="2"/>
  <c r="Q55" i="2" s="1"/>
  <c r="K56" i="2"/>
  <c r="Q56" i="2" s="1"/>
  <c r="K57" i="2"/>
  <c r="Q57" i="2" s="1"/>
  <c r="K58" i="2"/>
  <c r="Q58" i="2" s="1"/>
  <c r="K59" i="2"/>
  <c r="Q59" i="2" s="1"/>
  <c r="K60" i="2"/>
  <c r="Q60" i="2" s="1"/>
  <c r="K61" i="2"/>
  <c r="Q61" i="2" s="1"/>
  <c r="K62" i="2"/>
  <c r="Q62" i="2" s="1"/>
  <c r="K63" i="2"/>
  <c r="Q63" i="2" s="1"/>
  <c r="K64" i="2"/>
  <c r="Q64" i="2" s="1"/>
  <c r="K65" i="2"/>
  <c r="Q65" i="2" s="1"/>
  <c r="K66" i="2"/>
  <c r="Q66" i="2" s="1"/>
  <c r="K67" i="2"/>
  <c r="Q67" i="2" s="1"/>
  <c r="K68" i="2"/>
  <c r="Q68" i="2" s="1"/>
  <c r="K69" i="2"/>
  <c r="Q69" i="2" s="1"/>
  <c r="K70" i="2"/>
  <c r="Q70" i="2" s="1"/>
  <c r="K71" i="2"/>
  <c r="Q71" i="2" s="1"/>
  <c r="K72" i="2"/>
  <c r="Q72" i="2" s="1"/>
  <c r="K73" i="2"/>
  <c r="Q73" i="2" s="1"/>
  <c r="K74" i="2"/>
  <c r="Q74" i="2" s="1"/>
  <c r="K75" i="2"/>
  <c r="Q75" i="2" s="1"/>
  <c r="J4" i="2"/>
  <c r="P4" i="2" s="1"/>
  <c r="M4" i="2"/>
  <c r="S4" i="2" s="1"/>
  <c r="K4" i="2"/>
  <c r="Q4" i="2" s="1"/>
  <c r="I91" i="2"/>
  <c r="M90" i="2"/>
  <c r="S90" i="2" s="1"/>
  <c r="K90" i="2"/>
  <c r="Q90" i="2" s="1"/>
  <c r="I90" i="2"/>
  <c r="O90" i="2" s="1"/>
  <c r="M89" i="2"/>
  <c r="S89" i="2" s="1"/>
  <c r="K89" i="2"/>
  <c r="Q89" i="2" s="1"/>
  <c r="I89" i="2"/>
  <c r="M88" i="2"/>
  <c r="S88" i="2" s="1"/>
  <c r="K88" i="2"/>
  <c r="Q88" i="2" s="1"/>
  <c r="I88" i="2"/>
  <c r="O88" i="2" s="1"/>
  <c r="M87" i="2"/>
  <c r="S87" i="2" s="1"/>
  <c r="K87" i="2"/>
  <c r="Q87" i="2" s="1"/>
  <c r="I87" i="2"/>
  <c r="M86" i="2"/>
  <c r="S86" i="2" s="1"/>
  <c r="K86" i="2"/>
  <c r="Q86" i="2" s="1"/>
  <c r="I86" i="2"/>
  <c r="O86" i="2" s="1"/>
  <c r="M85" i="2"/>
  <c r="S85" i="2" s="1"/>
  <c r="K85" i="2"/>
  <c r="Q85" i="2" s="1"/>
  <c r="I85" i="2"/>
  <c r="M84" i="2"/>
  <c r="S84" i="2" s="1"/>
  <c r="K84" i="2"/>
  <c r="Q84" i="2" s="1"/>
  <c r="I84" i="2"/>
  <c r="O84" i="2" s="1"/>
  <c r="M83" i="2"/>
  <c r="S83" i="2" s="1"/>
  <c r="K83" i="2"/>
  <c r="Q83" i="2" s="1"/>
  <c r="I83" i="2"/>
  <c r="M82" i="2"/>
  <c r="S82" i="2" s="1"/>
  <c r="K82" i="2"/>
  <c r="Q82" i="2" s="1"/>
  <c r="I82" i="2"/>
  <c r="O82" i="2" s="1"/>
  <c r="M81" i="2"/>
  <c r="S81" i="2" s="1"/>
  <c r="K81" i="2"/>
  <c r="Q81" i="2" s="1"/>
  <c r="I81" i="2"/>
  <c r="M80" i="2"/>
  <c r="S80" i="2" s="1"/>
  <c r="K80" i="2"/>
  <c r="Q80" i="2" s="1"/>
  <c r="I80" i="2"/>
  <c r="O80" i="2" s="1"/>
  <c r="M79" i="2"/>
  <c r="S79" i="2" s="1"/>
  <c r="K79" i="2"/>
  <c r="Q79" i="2" s="1"/>
  <c r="I79" i="2"/>
  <c r="M78" i="2"/>
  <c r="S78" i="2" s="1"/>
  <c r="K78" i="2"/>
  <c r="Q78" i="2" s="1"/>
  <c r="I78" i="2"/>
  <c r="O78" i="2" s="1"/>
  <c r="M77" i="2"/>
  <c r="S77" i="2" s="1"/>
  <c r="K77" i="2"/>
  <c r="Q77" i="2" s="1"/>
  <c r="I77" i="2"/>
  <c r="M76" i="2"/>
  <c r="S76" i="2" s="1"/>
  <c r="K76" i="2"/>
  <c r="Q76" i="2" s="1"/>
  <c r="I76" i="2"/>
  <c r="O76" i="2" s="1"/>
  <c r="M75" i="2"/>
  <c r="S75" i="2" s="1"/>
  <c r="J75" i="2"/>
  <c r="P75" i="2" s="1"/>
  <c r="L74" i="2"/>
  <c r="R74" i="2" s="1"/>
  <c r="N73" i="2"/>
  <c r="T73" i="2" s="1"/>
  <c r="J73" i="2"/>
  <c r="P73" i="2" s="1"/>
  <c r="L72" i="2"/>
  <c r="R72" i="2" s="1"/>
  <c r="N71" i="2"/>
  <c r="T71" i="2" s="1"/>
  <c r="J71" i="2"/>
  <c r="P71" i="2" s="1"/>
  <c r="L70" i="2"/>
  <c r="R70" i="2" s="1"/>
  <c r="N69" i="2"/>
  <c r="T69" i="2" s="1"/>
  <c r="J69" i="2"/>
  <c r="P69" i="2" s="1"/>
  <c r="L68" i="2"/>
  <c r="R68" i="2" s="1"/>
  <c r="N67" i="2"/>
  <c r="T67" i="2" s="1"/>
  <c r="J67" i="2"/>
  <c r="P67" i="2" s="1"/>
  <c r="L66" i="2"/>
  <c r="R66" i="2" s="1"/>
  <c r="N65" i="2"/>
  <c r="T65" i="2" s="1"/>
  <c r="J65" i="2"/>
  <c r="P65" i="2" s="1"/>
  <c r="L64" i="2"/>
  <c r="R64" i="2" s="1"/>
  <c r="N63" i="2"/>
  <c r="T63" i="2" s="1"/>
  <c r="J63" i="2"/>
  <c r="P63" i="2" s="1"/>
  <c r="L62" i="2"/>
  <c r="R62" i="2" s="1"/>
  <c r="N61" i="2"/>
  <c r="T61" i="2" s="1"/>
  <c r="J61" i="2"/>
  <c r="P61" i="2" s="1"/>
  <c r="L60" i="2"/>
  <c r="R60" i="2" s="1"/>
  <c r="N59" i="2"/>
  <c r="T59" i="2" s="1"/>
  <c r="J59" i="2"/>
  <c r="P59" i="2" s="1"/>
  <c r="L58" i="2"/>
  <c r="R58" i="2" s="1"/>
  <c r="N57" i="2"/>
  <c r="T57" i="2" s="1"/>
  <c r="J57" i="2"/>
  <c r="P57" i="2" s="1"/>
  <c r="L56" i="2"/>
  <c r="R56" i="2" s="1"/>
  <c r="N55" i="2"/>
  <c r="T55" i="2" s="1"/>
  <c r="J55" i="2"/>
  <c r="P55" i="2" s="1"/>
  <c r="L54" i="2"/>
  <c r="R54" i="2" s="1"/>
  <c r="N53" i="2"/>
  <c r="T53" i="2" s="1"/>
  <c r="J53" i="2"/>
  <c r="P53" i="2" s="1"/>
  <c r="L52" i="2"/>
  <c r="R52" i="2" s="1"/>
  <c r="N51" i="2"/>
  <c r="T51" i="2" s="1"/>
  <c r="J51" i="2"/>
  <c r="P51" i="2" s="1"/>
  <c r="L50" i="2"/>
  <c r="R50" i="2" s="1"/>
  <c r="N49" i="2"/>
  <c r="T49" i="2" s="1"/>
  <c r="J49" i="2"/>
  <c r="P49" i="2" s="1"/>
  <c r="L48" i="2"/>
  <c r="R48" i="2" s="1"/>
  <c r="N47" i="2"/>
  <c r="T47" i="2" s="1"/>
  <c r="J47" i="2"/>
  <c r="P47" i="2" s="1"/>
  <c r="L46" i="2"/>
  <c r="R46" i="2" s="1"/>
  <c r="N45" i="2"/>
  <c r="T45" i="2" s="1"/>
  <c r="J45" i="2"/>
  <c r="P45" i="2" s="1"/>
  <c r="L44" i="2"/>
  <c r="R44" i="2" s="1"/>
  <c r="N43" i="2"/>
  <c r="T43" i="2" s="1"/>
  <c r="J43" i="2"/>
  <c r="P43" i="2" s="1"/>
  <c r="L42" i="2"/>
  <c r="R42" i="2" s="1"/>
  <c r="N41" i="2"/>
  <c r="T41" i="2" s="1"/>
  <c r="J41" i="2"/>
  <c r="P41" i="2" s="1"/>
  <c r="L40" i="2"/>
  <c r="R40" i="2" s="1"/>
  <c r="N39" i="2"/>
  <c r="T39" i="2" s="1"/>
  <c r="J39" i="2"/>
  <c r="P39" i="2" s="1"/>
  <c r="L38" i="2"/>
  <c r="R38" i="2" s="1"/>
  <c r="N37" i="2"/>
  <c r="T37" i="2" s="1"/>
  <c r="J37" i="2"/>
  <c r="P37" i="2" s="1"/>
  <c r="L36" i="2"/>
  <c r="R36" i="2" s="1"/>
  <c r="N35" i="2"/>
  <c r="T35" i="2" s="1"/>
  <c r="J35" i="2"/>
  <c r="P35" i="2" s="1"/>
  <c r="L34" i="2"/>
  <c r="R34" i="2" s="1"/>
  <c r="N33" i="2"/>
  <c r="T33" i="2" s="1"/>
  <c r="J33" i="2"/>
  <c r="P33" i="2" s="1"/>
  <c r="I32" i="2"/>
  <c r="M30" i="2"/>
  <c r="S30" i="2" s="1"/>
  <c r="K29" i="2"/>
  <c r="Q29" i="2" s="1"/>
  <c r="I28" i="2"/>
  <c r="O28" i="2" s="1"/>
  <c r="M26" i="2"/>
  <c r="S26" i="2" s="1"/>
  <c r="K25" i="2"/>
  <c r="Q25" i="2" s="1"/>
  <c r="I24" i="2"/>
  <c r="O24" i="2" s="1"/>
  <c r="M22" i="2"/>
  <c r="S22" i="2" s="1"/>
  <c r="K21" i="2"/>
  <c r="Q21" i="2" s="1"/>
  <c r="I20" i="2"/>
  <c r="O20" i="2" s="1"/>
  <c r="K18" i="2"/>
  <c r="Q18" i="2" s="1"/>
  <c r="M15" i="2"/>
  <c r="S15" i="2" s="1"/>
  <c r="I13" i="2"/>
  <c r="O13" i="2" s="1"/>
  <c r="K10" i="2"/>
  <c r="Q10" i="2" s="1"/>
  <c r="M7" i="2"/>
  <c r="S7" i="2" s="1"/>
  <c r="I5" i="2"/>
  <c r="O5" i="2" s="1"/>
  <c r="O4" i="2"/>
  <c r="O44" i="2"/>
  <c r="U38" i="2"/>
  <c r="V38" i="2" s="1"/>
  <c r="O32" i="2"/>
  <c r="U29" i="2"/>
  <c r="V29" i="2" s="1"/>
  <c r="O23" i="2"/>
  <c r="U22" i="2"/>
  <c r="V22" i="2" s="1"/>
  <c r="U17" i="2"/>
  <c r="V17" i="2" s="1"/>
  <c r="O11" i="2"/>
  <c r="O91" i="2"/>
  <c r="O89" i="2"/>
  <c r="O87" i="2"/>
  <c r="O85" i="2"/>
  <c r="O83" i="2"/>
  <c r="O81" i="2"/>
  <c r="O79" i="2"/>
  <c r="O77" i="2"/>
  <c r="O75" i="2"/>
  <c r="O73" i="2"/>
  <c r="O71" i="2"/>
  <c r="O69" i="2"/>
  <c r="O67" i="2"/>
  <c r="O65" i="2"/>
  <c r="O63" i="2"/>
  <c r="O61" i="2"/>
  <c r="O59" i="2"/>
  <c r="O57" i="2"/>
  <c r="O55" i="2"/>
  <c r="O53" i="2"/>
  <c r="O51" i="2"/>
  <c r="O49" i="2"/>
  <c r="O47" i="2"/>
  <c r="U12" i="2" l="1"/>
  <c r="V12" i="2" s="1"/>
  <c r="U73" i="2"/>
  <c r="V73" i="2" s="1"/>
  <c r="U6" i="2"/>
  <c r="V6" i="2" s="1"/>
  <c r="U14" i="2"/>
  <c r="V14" i="2" s="1"/>
  <c r="U19" i="2"/>
  <c r="V19" i="2" s="1"/>
  <c r="U26" i="2"/>
  <c r="V26" i="2" s="1"/>
  <c r="U57" i="2"/>
  <c r="V57" i="2" s="1"/>
  <c r="U89" i="2"/>
  <c r="V89" i="2" s="1"/>
  <c r="U77" i="2"/>
  <c r="V77" i="2" s="1"/>
  <c r="U81" i="2"/>
  <c r="V81" i="2" s="1"/>
  <c r="U85" i="2"/>
  <c r="V85" i="2" s="1"/>
  <c r="U91" i="2"/>
  <c r="V91" i="2" s="1"/>
  <c r="U65" i="2"/>
  <c r="V65" i="2" s="1"/>
  <c r="U49" i="2"/>
  <c r="V49" i="2" s="1"/>
  <c r="U92" i="2"/>
  <c r="V92" i="2" s="1"/>
  <c r="U33" i="2"/>
  <c r="V33" i="2" s="1"/>
  <c r="U41" i="2"/>
  <c r="V41" i="2" s="1"/>
  <c r="U69" i="2"/>
  <c r="V69" i="2" s="1"/>
  <c r="U61" i="2"/>
  <c r="V61" i="2" s="1"/>
  <c r="U53" i="2"/>
  <c r="V53" i="2" s="1"/>
  <c r="W4" i="2"/>
  <c r="U5" i="2"/>
  <c r="V5" i="2" s="1"/>
  <c r="U8" i="2"/>
  <c r="V8" i="2" s="1"/>
  <c r="U13" i="2"/>
  <c r="V13" i="2" s="1"/>
  <c r="U16" i="2"/>
  <c r="V16" i="2" s="1"/>
  <c r="U18" i="2"/>
  <c r="V18" i="2" s="1"/>
  <c r="U21" i="2"/>
  <c r="V21" i="2" s="1"/>
  <c r="U25" i="2"/>
  <c r="V25" i="2" s="1"/>
  <c r="U27" i="2"/>
  <c r="V27" i="2" s="1"/>
  <c r="U30" i="2"/>
  <c r="V30" i="2" s="1"/>
  <c r="U34" i="2"/>
  <c r="V34" i="2" s="1"/>
  <c r="U37" i="2"/>
  <c r="V37" i="2" s="1"/>
  <c r="U42" i="2"/>
  <c r="V42" i="2" s="1"/>
  <c r="U45" i="2"/>
  <c r="V45" i="2" s="1"/>
  <c r="U24" i="2"/>
  <c r="V24" i="2" s="1"/>
  <c r="U32" i="2"/>
  <c r="V32" i="2" s="1"/>
  <c r="W17" i="2"/>
  <c r="U44" i="2"/>
  <c r="V44" i="2" s="1"/>
  <c r="U40" i="2"/>
  <c r="V40" i="2" s="1"/>
  <c r="U36" i="2"/>
  <c r="V36" i="2" s="1"/>
  <c r="U31" i="2"/>
  <c r="V31" i="2" s="1"/>
  <c r="U23" i="2"/>
  <c r="V23" i="2" s="1"/>
  <c r="U11" i="2"/>
  <c r="V11" i="2" s="1"/>
  <c r="U10" i="2"/>
  <c r="V10" i="2" s="1"/>
  <c r="W47" i="2"/>
  <c r="W49" i="2"/>
  <c r="W51" i="2"/>
  <c r="W53" i="2"/>
  <c r="W55" i="2"/>
  <c r="W57" i="2"/>
  <c r="W59" i="2"/>
  <c r="W61" i="2"/>
  <c r="W63" i="2"/>
  <c r="W65" i="2"/>
  <c r="W67" i="2"/>
  <c r="W69" i="2"/>
  <c r="W71" i="2"/>
  <c r="W73" i="2"/>
  <c r="W75" i="2"/>
  <c r="W77" i="2"/>
  <c r="W79" i="2"/>
  <c r="W81" i="2"/>
  <c r="W83" i="2"/>
  <c r="W85" i="2"/>
  <c r="W87" i="2"/>
  <c r="W89" i="2"/>
  <c r="W91" i="2"/>
  <c r="U7" i="2"/>
  <c r="V7" i="2" s="1"/>
  <c r="U9" i="2"/>
  <c r="V9" i="2" s="1"/>
  <c r="U15" i="2"/>
  <c r="V15" i="2" s="1"/>
  <c r="U20" i="2"/>
  <c r="V20" i="2" s="1"/>
  <c r="U28" i="2"/>
  <c r="V28" i="2" s="1"/>
  <c r="U35" i="2"/>
  <c r="V35" i="2" s="1"/>
  <c r="U39" i="2"/>
  <c r="V39" i="2" s="1"/>
  <c r="U43" i="2"/>
  <c r="V43" i="2" s="1"/>
  <c r="U47" i="2"/>
  <c r="V47" i="2" s="1"/>
  <c r="U51" i="2"/>
  <c r="V51" i="2" s="1"/>
  <c r="U55" i="2"/>
  <c r="V55" i="2" s="1"/>
  <c r="U59" i="2"/>
  <c r="V59" i="2" s="1"/>
  <c r="U63" i="2"/>
  <c r="V63" i="2" s="1"/>
  <c r="U67" i="2"/>
  <c r="V67" i="2" s="1"/>
  <c r="U71" i="2"/>
  <c r="V71" i="2" s="1"/>
  <c r="U75" i="2"/>
  <c r="V75" i="2" s="1"/>
  <c r="U79" i="2"/>
  <c r="V79" i="2" s="1"/>
  <c r="U83" i="2"/>
  <c r="V83" i="2" s="1"/>
  <c r="U87" i="2"/>
  <c r="V87" i="2" s="1"/>
  <c r="W5" i="2"/>
  <c r="W20" i="2"/>
  <c r="W28" i="2"/>
  <c r="W9" i="2"/>
  <c r="W22" i="2"/>
  <c r="W30" i="2"/>
  <c r="W45" i="2"/>
  <c r="W43" i="2"/>
  <c r="W41" i="2"/>
  <c r="W39" i="2"/>
  <c r="W37" i="2"/>
  <c r="W35" i="2"/>
  <c r="W33" i="2"/>
  <c r="W29" i="2"/>
  <c r="W25" i="2"/>
  <c r="W21" i="2"/>
  <c r="W15" i="2"/>
  <c r="W7" i="2"/>
  <c r="W16" i="2"/>
  <c r="W12" i="2"/>
  <c r="W8" i="2"/>
  <c r="W46" i="2"/>
  <c r="W48" i="2"/>
  <c r="W50" i="2"/>
  <c r="W52" i="2"/>
  <c r="W54" i="2"/>
  <c r="W56" i="2"/>
  <c r="W58" i="2"/>
  <c r="W60" i="2"/>
  <c r="W62" i="2"/>
  <c r="W64" i="2"/>
  <c r="W66" i="2"/>
  <c r="W68" i="2"/>
  <c r="W70" i="2"/>
  <c r="W72" i="2"/>
  <c r="W74" i="2"/>
  <c r="W76" i="2"/>
  <c r="W78" i="2"/>
  <c r="W80" i="2"/>
  <c r="W82" i="2"/>
  <c r="W84" i="2"/>
  <c r="W86" i="2"/>
  <c r="W88" i="2"/>
  <c r="W90" i="2"/>
  <c r="W6" i="2"/>
  <c r="W10" i="2"/>
  <c r="W11" i="2"/>
  <c r="W13" i="2"/>
  <c r="W14" i="2"/>
  <c r="W18" i="2"/>
  <c r="W19" i="2"/>
  <c r="W23" i="2"/>
  <c r="W24" i="2"/>
  <c r="W26" i="2"/>
  <c r="W27" i="2"/>
  <c r="W31" i="2"/>
  <c r="W32" i="2"/>
  <c r="W34" i="2"/>
  <c r="W36" i="2"/>
  <c r="W38" i="2"/>
  <c r="W40" i="2"/>
  <c r="W42" i="2"/>
  <c r="W44" i="2"/>
  <c r="U46" i="2"/>
  <c r="V46" i="2" s="1"/>
  <c r="U48" i="2"/>
  <c r="V48" i="2" s="1"/>
  <c r="U50" i="2"/>
  <c r="V50" i="2" s="1"/>
  <c r="U52" i="2"/>
  <c r="V52" i="2" s="1"/>
  <c r="U54" i="2"/>
  <c r="V54" i="2" s="1"/>
  <c r="U56" i="2"/>
  <c r="V56" i="2" s="1"/>
  <c r="U58" i="2"/>
  <c r="V58" i="2" s="1"/>
  <c r="U60" i="2"/>
  <c r="V60" i="2" s="1"/>
  <c r="U62" i="2"/>
  <c r="V62" i="2" s="1"/>
  <c r="U64" i="2"/>
  <c r="V64" i="2" s="1"/>
  <c r="U66" i="2"/>
  <c r="V66" i="2" s="1"/>
  <c r="U68" i="2"/>
  <c r="V68" i="2" s="1"/>
  <c r="U70" i="2"/>
  <c r="V70" i="2" s="1"/>
  <c r="U72" i="2"/>
  <c r="V72" i="2" s="1"/>
  <c r="U74" i="2"/>
  <c r="V74" i="2" s="1"/>
  <c r="U76" i="2"/>
  <c r="V76" i="2" s="1"/>
  <c r="U78" i="2"/>
  <c r="V78" i="2" s="1"/>
  <c r="U80" i="2"/>
  <c r="V80" i="2" s="1"/>
  <c r="U82" i="2"/>
  <c r="V82" i="2" s="1"/>
  <c r="U84" i="2"/>
  <c r="V84" i="2" s="1"/>
  <c r="U86" i="2"/>
  <c r="V86" i="2" s="1"/>
  <c r="U88" i="2"/>
  <c r="V88" i="2" s="1"/>
  <c r="U90" i="2"/>
  <c r="V90" i="2" s="1"/>
  <c r="U4" i="2"/>
  <c r="V4" i="2" s="1"/>
</calcChain>
</file>

<file path=xl/sharedStrings.xml><?xml version="1.0" encoding="utf-8"?>
<sst xmlns="http://schemas.openxmlformats.org/spreadsheetml/2006/main" count="436" uniqueCount="219">
  <si>
    <t>position</t>
    <phoneticPr fontId="3" type="noConversion"/>
  </si>
  <si>
    <t>gene id</t>
    <phoneticPr fontId="3" type="noConversion"/>
  </si>
  <si>
    <t>Gene symbol</t>
    <phoneticPr fontId="3" type="noConversion"/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</si>
  <si>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</si>
  <si>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</si>
  <si>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</si>
  <si>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</si>
  <si>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</si>
  <si>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</si>
  <si>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</si>
  <si>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</si>
  <si>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</si>
  <si>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</si>
  <si>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</si>
  <si>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</si>
  <si>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</si>
  <si>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</si>
  <si>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</si>
  <si>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</si>
  <si>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</si>
  <si>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</si>
  <si>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</si>
  <si>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</si>
  <si>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</si>
  <si>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</si>
  <si>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</si>
  <si>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</si>
  <si>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</si>
  <si>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</si>
  <si>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</si>
  <si>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</si>
  <si>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</si>
  <si>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</si>
  <si>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</si>
  <si>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</si>
  <si>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</si>
  <si>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</si>
  <si>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</si>
  <si>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</si>
  <si>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</si>
  <si>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</si>
  <si>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</si>
  <si>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</si>
  <si>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</si>
  <si>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</si>
  <si>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</si>
  <si>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</si>
  <si>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</si>
  <si>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</si>
  <si>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</si>
  <si>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</si>
  <si>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  <phoneticPr fontId="2" type="noConversion"/>
  </si>
  <si>
    <t>C2</t>
    <phoneticPr fontId="2" type="noConversion"/>
  </si>
  <si>
    <t>C3</t>
    <phoneticPr fontId="2" type="noConversion"/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</si>
  <si>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</si>
  <si>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</si>
  <si>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</si>
  <si>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</si>
  <si>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</si>
  <si>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</si>
  <si>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</si>
  <si>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</si>
  <si>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</si>
  <si>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</si>
  <si>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</si>
  <si>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</si>
  <si>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</si>
  <si>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</si>
  <si>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</si>
  <si>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</si>
  <si>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</si>
  <si>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</si>
  <si>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</si>
  <si>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</si>
  <si>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</si>
  <si>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  <phoneticPr fontId="2" type="noConversion"/>
  </si>
  <si>
    <t>D2</t>
    <phoneticPr fontId="2" type="noConversion"/>
  </si>
  <si>
    <t>D3</t>
    <phoneticPr fontId="2" type="noConversion"/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</si>
  <si>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</si>
  <si>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</si>
  <si>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</si>
  <si>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</si>
  <si>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</si>
  <si>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</si>
  <si>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</si>
  <si>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</si>
  <si>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</si>
  <si>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</si>
  <si>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</si>
  <si>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</si>
  <si>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</si>
  <si>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</si>
  <si>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</si>
  <si>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</si>
  <si>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</si>
  <si>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</si>
  <si>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</si>
  <si>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</si>
  <si>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</si>
  <si>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flt4</t>
  </si>
  <si>
    <t>nras</t>
  </si>
  <si>
    <t>b2m</t>
  </si>
  <si>
    <t>ntrk1</t>
  </si>
  <si>
    <t>pla2g4aa</t>
  </si>
  <si>
    <t>tp53</t>
  </si>
  <si>
    <t>mapk12a</t>
  </si>
  <si>
    <t>vegfaa</t>
  </si>
  <si>
    <t>raf1a</t>
  </si>
  <si>
    <t>actb1</t>
  </si>
  <si>
    <t>badb</t>
  </si>
  <si>
    <t>mapk14a</t>
  </si>
  <si>
    <t>ptk2ab</t>
  </si>
  <si>
    <t>igf1ra</t>
  </si>
  <si>
    <t>igf1rb</t>
  </si>
  <si>
    <t>ptgs2a</t>
  </si>
  <si>
    <t>mapk14b</t>
  </si>
  <si>
    <t>cav1</t>
  </si>
  <si>
    <t>src</t>
  </si>
  <si>
    <t>rac1a</t>
  </si>
  <si>
    <t>mapkapk2a</t>
  </si>
  <si>
    <t>eef1a1a</t>
  </si>
  <si>
    <t>cdc42</t>
  </si>
  <si>
    <t>mapk1</t>
  </si>
  <si>
    <t>hspb1</t>
  </si>
  <si>
    <t>tuba1b</t>
  </si>
  <si>
    <t>plcg1</t>
  </si>
  <si>
    <t>egfra</t>
  </si>
  <si>
    <t>rpl13</t>
  </si>
  <si>
    <t>akt2</t>
  </si>
  <si>
    <t>ptk2aa</t>
  </si>
  <si>
    <t>pdgfra</t>
  </si>
  <si>
    <t>erbb2</t>
  </si>
  <si>
    <t>zgc:55558</t>
  </si>
  <si>
    <t>prkcbb</t>
  </si>
  <si>
    <t>pik3cd</t>
  </si>
  <si>
    <t>mapk3</t>
  </si>
  <si>
    <t>pxna</t>
  </si>
  <si>
    <t>pla2g12a</t>
  </si>
  <si>
    <t>egf</t>
  </si>
  <si>
    <t>vegfc</t>
  </si>
  <si>
    <t>akt2l</t>
  </si>
  <si>
    <t>pik3r2</t>
  </si>
  <si>
    <t>pik3r3a</t>
  </si>
  <si>
    <t>pla2g6</t>
  </si>
  <si>
    <t>pik3cg</t>
  </si>
  <si>
    <t>map2k1</t>
  </si>
  <si>
    <t>pla2g12b</t>
  </si>
  <si>
    <t>rac2</t>
  </si>
  <si>
    <t>mapk11</t>
  </si>
  <si>
    <t>eef1a2</t>
  </si>
  <si>
    <t>rac3a</t>
  </si>
  <si>
    <t>kras</t>
  </si>
  <si>
    <t>ppp3r1b</t>
  </si>
  <si>
    <t>casp9</t>
  </si>
  <si>
    <t>arnt</t>
  </si>
  <si>
    <t>prkca</t>
  </si>
  <si>
    <t>flt1</t>
  </si>
  <si>
    <t>hrasa</t>
  </si>
  <si>
    <t>ppp3cb</t>
  </si>
  <si>
    <t>hrasb</t>
  </si>
  <si>
    <t>kdr</t>
  </si>
  <si>
    <t>map3k5</t>
  </si>
  <si>
    <t>cdc42l2</t>
  </si>
  <si>
    <t>sos1</t>
  </si>
  <si>
    <t>raf1b</t>
  </si>
  <si>
    <t>pik3r1</t>
  </si>
  <si>
    <t>mapk12b</t>
  </si>
  <si>
    <t>ppp3cca</t>
  </si>
  <si>
    <t>vegfab</t>
  </si>
  <si>
    <t>ptgs2b</t>
  </si>
  <si>
    <t>pdgfrb</t>
  </si>
  <si>
    <t>akt3a</t>
  </si>
  <si>
    <t>map2k7</t>
  </si>
  <si>
    <t>plcg2</t>
  </si>
  <si>
    <t>shc2</t>
  </si>
  <si>
    <t>zgc:171775</t>
  </si>
  <si>
    <t>rac1b</t>
  </si>
  <si>
    <t>map2k2a</t>
  </si>
  <si>
    <t>ppp3ccb</t>
  </si>
  <si>
    <t>nfatc1</t>
  </si>
  <si>
    <t>mapk10</t>
  </si>
  <si>
    <t>figf</t>
  </si>
  <si>
    <t>mapkapk3</t>
  </si>
  <si>
    <t>cdc42l</t>
  </si>
  <si>
    <t>ppp3ca</t>
  </si>
  <si>
    <t>rac3b</t>
  </si>
  <si>
    <t>kdrl</t>
  </si>
  <si>
    <t>pik3r3b</t>
    <phoneticPr fontId="3" type="noConversion"/>
  </si>
  <si>
    <t>map2k2b</t>
  </si>
  <si>
    <t>prkcba</t>
  </si>
  <si>
    <t>zmp:0000001078</t>
  </si>
  <si>
    <t>met</t>
  </si>
  <si>
    <t>akt1</t>
    <phoneticPr fontId="3" type="noConversion"/>
  </si>
  <si>
    <t>Ct</t>
    <phoneticPr fontId="3" type="noConversion"/>
  </si>
  <si>
    <t>sample b</t>
    <phoneticPr fontId="2" type="noConversion"/>
  </si>
  <si>
    <t>sample c</t>
    <phoneticPr fontId="2" type="noConversion"/>
  </si>
  <si>
    <t>sample 1</t>
    <phoneticPr fontId="2" type="noConversion"/>
  </si>
  <si>
    <t>sample 2</t>
    <phoneticPr fontId="2" type="noConversion"/>
  </si>
  <si>
    <t>sample 3</t>
    <phoneticPr fontId="2" type="noConversion"/>
  </si>
  <si>
    <t xml:space="preserve">sample a </t>
    <phoneticPr fontId="2" type="noConversion"/>
  </si>
  <si>
    <t>Tm</t>
    <phoneticPr fontId="2" type="noConversion"/>
  </si>
  <si>
    <t xml:space="preserve">sample 1 </t>
    <phoneticPr fontId="2" type="noConversion"/>
  </si>
  <si>
    <t>position</t>
    <phoneticPr fontId="3" type="noConversion"/>
  </si>
  <si>
    <t>Ct value</t>
    <phoneticPr fontId="3" type="noConversion"/>
  </si>
  <si>
    <t>实验组</t>
  </si>
  <si>
    <t>实验组</t>
    <phoneticPr fontId="3" type="noConversion"/>
  </si>
  <si>
    <t>对照组</t>
    <phoneticPr fontId="3" type="noConversion"/>
  </si>
  <si>
    <t>Average HK</t>
    <phoneticPr fontId="3" type="noConversion"/>
  </si>
  <si>
    <r>
      <t>ΔCt  (Ave Ct(</t>
    </r>
    <r>
      <rPr>
        <b/>
        <sz val="11"/>
        <rFont val="宋体"/>
        <family val="3"/>
        <charset val="134"/>
      </rPr>
      <t>目标基因</t>
    </r>
    <r>
      <rPr>
        <b/>
        <sz val="11"/>
        <rFont val="Times New Roman"/>
        <family val="1"/>
      </rPr>
      <t>) - Ave Ct(</t>
    </r>
    <r>
      <rPr>
        <b/>
        <sz val="11"/>
        <rFont val="宋体"/>
        <family val="3"/>
        <charset val="134"/>
      </rPr>
      <t>参比基因</t>
    </r>
    <r>
      <rPr>
        <b/>
        <sz val="11"/>
        <rFont val="Times New Roman"/>
        <family val="1"/>
      </rPr>
      <t>))</t>
    </r>
    <phoneticPr fontId="3" type="noConversion"/>
  </si>
  <si>
    <r>
      <t>2^ -ΔCt (Ave Ct(</t>
    </r>
    <r>
      <rPr>
        <b/>
        <sz val="11"/>
        <rFont val="宋体"/>
        <family val="3"/>
        <charset val="134"/>
      </rPr>
      <t>目标基因</t>
    </r>
    <r>
      <rPr>
        <b/>
        <sz val="11"/>
        <rFont val="Times New Roman"/>
        <family val="1"/>
      </rPr>
      <t>) - Ave Ct (</t>
    </r>
    <r>
      <rPr>
        <b/>
        <sz val="11"/>
        <rFont val="宋体"/>
        <family val="3"/>
        <charset val="134"/>
      </rPr>
      <t>参比基因</t>
    </r>
    <r>
      <rPr>
        <b/>
        <sz val="11"/>
        <rFont val="Times New Roman"/>
        <family val="1"/>
      </rPr>
      <t>))</t>
    </r>
    <phoneticPr fontId="3" type="noConversion"/>
  </si>
  <si>
    <t>实验组</t>
    <phoneticPr fontId="3" type="noConversion"/>
  </si>
  <si>
    <r>
      <t>基因表达差异倍数和</t>
    </r>
    <r>
      <rPr>
        <b/>
        <sz val="11"/>
        <rFont val="Times New Roman"/>
        <family val="1"/>
      </rPr>
      <t>t-test P</t>
    </r>
    <r>
      <rPr>
        <b/>
        <sz val="11"/>
        <rFont val="宋体"/>
        <family val="3"/>
        <charset val="134"/>
      </rPr>
      <t>值</t>
    </r>
    <phoneticPr fontId="3" type="noConversion"/>
  </si>
  <si>
    <t>实验组和正常组</t>
    <phoneticPr fontId="3" type="noConversion"/>
  </si>
  <si>
    <t>相差倍数</t>
    <phoneticPr fontId="3" type="noConversion"/>
  </si>
  <si>
    <t>基因表达量上调或下调倍数</t>
    <phoneticPr fontId="3" type="noConversion"/>
  </si>
  <si>
    <t>P value</t>
    <phoneticPr fontId="3" type="noConversion"/>
  </si>
  <si>
    <t>PPC</t>
    <phoneticPr fontId="2" type="noConversion"/>
  </si>
  <si>
    <t>PPC</t>
    <phoneticPr fontId="3" type="noConversion"/>
  </si>
  <si>
    <t>cyp26a1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</si>
</sst>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>
    <font>
      <sz val="11"/>
      <color theme="1"/>
      <name val="宋体"/>
      <family val="2"/>
      <scheme val="minor"/>
    </font>
    <font>
      <b/>
      <sz val="11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name val="宋体"/>
      <family val="3"/>
      <charset val="134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4" fillId="0" borderId="8" xfId="0" applyFont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1" fillId="2" borderId="11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3" xfId="0" applyBorder="1"/>
    <xf numFmtId="0" fontId="4" fillId="0" borderId="17" xfId="0" applyFont="1" applyBorder="1" applyAlignment="1">
      <alignment horizontal="center" vertical="center"/>
    </xf>
    <xf numFmtId="0" fontId="0" fillId="0" borderId="15" xfId="0" applyBorder="1"/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18" xfId="0" applyBorder="1"/>
    <xf numFmtId="0" fontId="4" fillId="0" borderId="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6" fontId="1" fillId="2" borderId="25" xfId="0" applyNumberFormat="1" applyFont="1" applyFill="1" applyBorder="1" applyAlignment="1">
      <alignment horizontal="center" vertical="center"/>
    </xf>
    <xf numFmtId="176" fontId="6" fillId="2" borderId="25" xfId="0" applyNumberFormat="1" applyFont="1" applyFill="1" applyBorder="1" applyAlignment="1">
      <alignment horizontal="center" vertical="center"/>
    </xf>
    <xf numFmtId="176" fontId="7" fillId="0" borderId="23" xfId="0" applyNumberFormat="1" applyFont="1" applyBorder="1" applyAlignment="1">
      <alignment horizontal="center"/>
    </xf>
    <xf numFmtId="176" fontId="7" fillId="0" borderId="2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176" fontId="7" fillId="0" borderId="8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1" fillId="2" borderId="20" xfId="0" applyNumberFormat="1" applyFont="1" applyFill="1" applyBorder="1" applyAlignment="1">
      <alignment horizontal="center" vertical="center"/>
    </xf>
    <xf numFmtId="176" fontId="7" fillId="0" borderId="18" xfId="0" applyNumberFormat="1" applyFont="1" applyBorder="1" applyAlignment="1">
      <alignment horizontal="center" vertical="center"/>
    </xf>
    <xf numFmtId="176" fontId="7" fillId="0" borderId="19" xfId="0" applyNumberFormat="1" applyFont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176" fontId="7" fillId="0" borderId="12" xfId="0" applyNumberFormat="1" applyFont="1" applyFill="1" applyBorder="1" applyAlignment="1">
      <alignment horizontal="center" vertical="center"/>
    </xf>
    <xf numFmtId="176" fontId="7" fillId="0" borderId="14" xfId="0" applyNumberFormat="1" applyFont="1" applyFill="1" applyBorder="1" applyAlignment="1">
      <alignment horizontal="center" vertical="center"/>
    </xf>
    <xf numFmtId="176" fontId="7" fillId="0" borderId="18" xfId="0" applyNumberFormat="1" applyFont="1" applyFill="1" applyBorder="1" applyAlignment="1">
      <alignment horizontal="center"/>
    </xf>
    <xf numFmtId="176" fontId="7" fillId="0" borderId="26" xfId="0" applyNumberFormat="1" applyFont="1" applyFill="1" applyBorder="1" applyAlignment="1">
      <alignment horizontal="center" vertical="center"/>
    </xf>
    <xf numFmtId="176" fontId="7" fillId="0" borderId="21" xfId="0" applyNumberFormat="1" applyFont="1" applyFill="1" applyBorder="1" applyAlignment="1">
      <alignment horizontal="center" vertical="center"/>
    </xf>
    <xf numFmtId="176" fontId="7" fillId="0" borderId="18" xfId="0" applyNumberFormat="1" applyFont="1" applyFill="1" applyBorder="1" applyAlignment="1">
      <alignment horizontal="center" vertical="center"/>
    </xf>
    <xf numFmtId="176" fontId="7" fillId="0" borderId="19" xfId="0" applyNumberFormat="1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76" fontId="4" fillId="0" borderId="27" xfId="0" applyNumberFormat="1" applyFont="1" applyBorder="1" applyAlignment="1">
      <alignment horizontal="center" vertical="center"/>
    </xf>
    <xf numFmtId="176" fontId="7" fillId="0" borderId="19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176" fontId="1" fillId="2" borderId="10" xfId="0" applyNumberFormat="1" applyFont="1" applyFill="1" applyBorder="1" applyAlignment="1">
      <alignment horizontal="center" vertical="center"/>
    </xf>
    <xf numFmtId="176" fontId="1" fillId="2" borderId="6" xfId="0" applyNumberFormat="1" applyFont="1" applyFill="1" applyBorder="1" applyAlignment="1">
      <alignment horizontal="center" vertical="center"/>
    </xf>
    <xf numFmtId="176" fontId="1" fillId="2" borderId="7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1" fillId="2" borderId="16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6" fillId="2" borderId="5" xfId="0" applyNumberFormat="1" applyFont="1" applyFill="1" applyBorder="1" applyAlignment="1">
      <alignment horizontal="center" vertical="center"/>
    </xf>
    <xf numFmtId="176" fontId="6" fillId="2" borderId="25" xfId="0" applyNumberFormat="1" applyFont="1" applyFill="1" applyBorder="1" applyAlignment="1">
      <alignment horizontal="center" vertical="center"/>
    </xf>
    <xf numFmtId="176" fontId="1" fillId="2" borderId="25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6" fillId="2" borderId="7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B0F0"/>
      </font>
    </dxf>
    <dxf>
      <font>
        <b/>
        <i val="0"/>
        <condense val="0"/>
        <extend val="0"/>
        <sz val="12"/>
        <color indexed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opLeftCell="A85" workbookViewId="0">
      <selection activeCell="D4" sqref="D4"/>
    </sheetView>
  </sheetViews>
  <sheetFormatPr defaultRowHeight="13.5"/>
  <cols>
    <col min="1" max="1" width="7.25" customWidth="1"/>
    <col min="2" max="2" width="19" customWidth="1"/>
    <col min="3" max="3" width="13.625" customWidth="1"/>
  </cols>
  <sheetData>
    <row r="1" spans="1:21" ht="21" customHeight="1">
      <c r="A1" s="49" t="s">
        <v>0</v>
      </c>
      <c r="B1" s="49" t="s">
        <v>1</v>
      </c>
      <c r="C1" s="49" t="s">
        <v>2</v>
      </c>
      <c r="D1" s="51" t="s">
        <v>193</v>
      </c>
      <c r="E1" s="55"/>
      <c r="F1" s="55"/>
      <c r="G1" s="55"/>
      <c r="H1" s="55"/>
      <c r="I1" s="56"/>
      <c r="J1" s="53" t="s">
        <v>200</v>
      </c>
      <c r="K1" s="53"/>
      <c r="L1" s="53"/>
      <c r="M1" s="53"/>
      <c r="N1" s="53"/>
      <c r="O1" s="53"/>
      <c r="P1" s="53"/>
      <c r="Q1" s="53"/>
      <c r="R1" s="53"/>
      <c r="S1" s="53"/>
      <c r="T1" s="53"/>
      <c r="U1" s="54"/>
    </row>
    <row r="2" spans="1:21" ht="20.25" customHeight="1">
      <c r="A2" s="50"/>
      <c r="B2" s="50"/>
      <c r="C2" s="50"/>
      <c r="D2" s="2" t="s">
        <v>199</v>
      </c>
      <c r="E2" s="2" t="s">
        <v>194</v>
      </c>
      <c r="F2" s="2" t="s">
        <v>195</v>
      </c>
      <c r="G2" s="2" t="s">
        <v>196</v>
      </c>
      <c r="H2" s="2" t="s">
        <v>197</v>
      </c>
      <c r="I2" s="7" t="s">
        <v>198</v>
      </c>
      <c r="J2" s="57" t="s">
        <v>199</v>
      </c>
      <c r="K2" s="58"/>
      <c r="L2" s="51" t="s">
        <v>194</v>
      </c>
      <c r="M2" s="54"/>
      <c r="N2" s="53" t="s">
        <v>195</v>
      </c>
      <c r="O2" s="53"/>
      <c r="P2" s="51" t="s">
        <v>201</v>
      </c>
      <c r="Q2" s="58"/>
      <c r="R2" s="51" t="s">
        <v>197</v>
      </c>
      <c r="S2" s="54"/>
      <c r="T2" s="51" t="s">
        <v>198</v>
      </c>
      <c r="U2" s="52"/>
    </row>
    <row r="3" spans="1:21" ht="15">
      <c r="A3" s="3" t="s">
        <v>3</v>
      </c>
      <c r="B3" s="4">
        <v>30121</v>
      </c>
      <c r="C3" s="4" t="s">
        <v>99</v>
      </c>
      <c r="D3" s="20">
        <v>34.32</v>
      </c>
      <c r="E3" s="20">
        <v>40</v>
      </c>
      <c r="F3" s="20">
        <v>29.8</v>
      </c>
      <c r="G3" s="20">
        <v>33.97</v>
      </c>
      <c r="H3" s="20">
        <v>32.94</v>
      </c>
      <c r="I3" s="21">
        <v>33.049999999999997</v>
      </c>
      <c r="J3" s="11">
        <v>81.040000000000006</v>
      </c>
      <c r="K3" s="15"/>
      <c r="L3" s="8"/>
      <c r="M3" s="15"/>
      <c r="N3" s="17">
        <v>80.150000000000006</v>
      </c>
      <c r="O3" s="18"/>
      <c r="P3" s="17">
        <v>81.08</v>
      </c>
      <c r="Q3" s="18"/>
      <c r="R3" s="17">
        <v>81.37</v>
      </c>
      <c r="S3" s="18"/>
      <c r="T3" s="9">
        <v>81.02</v>
      </c>
      <c r="U3" s="12"/>
    </row>
    <row r="4" spans="1:21" ht="15">
      <c r="A4" s="3" t="s">
        <v>4</v>
      </c>
      <c r="B4" s="4">
        <v>30380</v>
      </c>
      <c r="C4" s="4" t="s">
        <v>100</v>
      </c>
      <c r="D4" s="4">
        <v>26.12</v>
      </c>
      <c r="E4" s="4">
        <v>25.2</v>
      </c>
      <c r="F4" s="4">
        <v>26.28</v>
      </c>
      <c r="G4" s="4">
        <v>26.26</v>
      </c>
      <c r="H4" s="4">
        <v>25.07</v>
      </c>
      <c r="I4" s="22">
        <v>26.18</v>
      </c>
      <c r="J4" s="11">
        <v>81.81</v>
      </c>
      <c r="K4" s="15"/>
      <c r="L4" s="8">
        <v>81.8</v>
      </c>
      <c r="M4" s="15"/>
      <c r="N4" s="8">
        <v>81.819999999999993</v>
      </c>
      <c r="O4" s="15"/>
      <c r="P4" s="8">
        <v>81.78</v>
      </c>
      <c r="Q4" s="15"/>
      <c r="R4" s="8">
        <v>81.78</v>
      </c>
      <c r="S4" s="15"/>
      <c r="T4" s="9">
        <v>81.8</v>
      </c>
      <c r="U4" s="12"/>
    </row>
    <row r="5" spans="1:21" ht="15">
      <c r="A5" s="3" t="s">
        <v>5</v>
      </c>
      <c r="B5" s="4">
        <v>100000252</v>
      </c>
      <c r="C5" s="4" t="s">
        <v>187</v>
      </c>
      <c r="D5" s="4">
        <v>24.51</v>
      </c>
      <c r="E5" s="4">
        <v>24.63</v>
      </c>
      <c r="F5" s="4">
        <v>24.51</v>
      </c>
      <c r="G5" s="4">
        <v>24.83</v>
      </c>
      <c r="H5" s="4">
        <v>24.16</v>
      </c>
      <c r="I5" s="22">
        <v>24.51</v>
      </c>
      <c r="J5" s="11">
        <v>78.59</v>
      </c>
      <c r="K5" s="15"/>
      <c r="L5" s="8">
        <v>78.64</v>
      </c>
      <c r="M5" s="15"/>
      <c r="N5" s="8">
        <v>78.55</v>
      </c>
      <c r="O5" s="15"/>
      <c r="P5" s="8">
        <v>78.59</v>
      </c>
      <c r="Q5" s="15"/>
      <c r="R5" s="8">
        <v>78.569999999999993</v>
      </c>
      <c r="S5" s="15"/>
      <c r="T5" s="9">
        <v>78.569999999999993</v>
      </c>
      <c r="U5" s="12"/>
    </row>
    <row r="6" spans="1:21" ht="15">
      <c r="A6" s="3" t="s">
        <v>6</v>
      </c>
      <c r="B6" s="4">
        <v>30546</v>
      </c>
      <c r="C6" s="4" t="s">
        <v>102</v>
      </c>
      <c r="D6" s="4">
        <v>35.96</v>
      </c>
      <c r="E6" s="4">
        <v>40</v>
      </c>
      <c r="F6" s="4">
        <v>35.549999999999997</v>
      </c>
      <c r="G6" s="4">
        <v>36.020000000000003</v>
      </c>
      <c r="H6" s="4">
        <v>40</v>
      </c>
      <c r="I6" s="22">
        <v>40</v>
      </c>
      <c r="J6" s="11">
        <v>83</v>
      </c>
      <c r="K6" s="15"/>
      <c r="L6" s="8">
        <v>80.5</v>
      </c>
      <c r="M6" s="15"/>
      <c r="N6" s="8">
        <v>82.94</v>
      </c>
      <c r="O6" s="15"/>
      <c r="P6" s="8">
        <v>82.92</v>
      </c>
      <c r="Q6" s="15"/>
      <c r="R6" s="8">
        <v>80.989999999999995</v>
      </c>
      <c r="S6" s="15"/>
      <c r="T6" s="9">
        <v>82.28</v>
      </c>
      <c r="U6" s="12"/>
    </row>
    <row r="7" spans="1:21" ht="15">
      <c r="A7" s="3" t="s">
        <v>7</v>
      </c>
      <c r="B7" s="4">
        <v>30554</v>
      </c>
      <c r="C7" s="4" t="s">
        <v>103</v>
      </c>
      <c r="D7" s="4">
        <v>36.049999999999997</v>
      </c>
      <c r="E7" s="4">
        <v>37.03</v>
      </c>
      <c r="F7" s="4">
        <v>40</v>
      </c>
      <c r="G7" s="4">
        <v>35.93</v>
      </c>
      <c r="H7" s="4">
        <v>36.840000000000003</v>
      </c>
      <c r="I7" s="22">
        <v>35.43</v>
      </c>
      <c r="J7" s="11">
        <v>79.63</v>
      </c>
      <c r="K7" s="15"/>
      <c r="L7" s="8">
        <v>79.599999999999994</v>
      </c>
      <c r="M7" s="15"/>
      <c r="N7" s="24"/>
      <c r="O7" s="15"/>
      <c r="P7" s="8">
        <v>79.7</v>
      </c>
      <c r="Q7" s="15"/>
      <c r="R7" s="8">
        <v>79.739999999999995</v>
      </c>
      <c r="S7" s="15"/>
      <c r="T7" s="9">
        <v>79.650000000000006</v>
      </c>
      <c r="U7" s="12"/>
    </row>
    <row r="8" spans="1:21" ht="15">
      <c r="A8" s="3" t="s">
        <v>8</v>
      </c>
      <c r="B8" s="4">
        <v>30590</v>
      </c>
      <c r="C8" s="4" t="s">
        <v>104</v>
      </c>
      <c r="D8" s="4">
        <v>25.24</v>
      </c>
      <c r="E8" s="4">
        <v>24.28</v>
      </c>
      <c r="F8" s="4">
        <v>25.54</v>
      </c>
      <c r="G8" s="4">
        <v>25.45</v>
      </c>
      <c r="H8" s="4">
        <v>24.32</v>
      </c>
      <c r="I8" s="22">
        <v>25.68</v>
      </c>
      <c r="J8" s="11">
        <v>85.43</v>
      </c>
      <c r="K8" s="15"/>
      <c r="L8" s="8">
        <v>85.41</v>
      </c>
      <c r="M8" s="15"/>
      <c r="N8" s="8">
        <v>85.48</v>
      </c>
      <c r="O8" s="15"/>
      <c r="P8" s="8">
        <v>85.41</v>
      </c>
      <c r="Q8" s="15"/>
      <c r="R8" s="8">
        <v>85.42</v>
      </c>
      <c r="S8" s="15"/>
      <c r="T8" s="9">
        <v>85.39</v>
      </c>
      <c r="U8" s="12"/>
    </row>
    <row r="9" spans="1:21" ht="15">
      <c r="A9" s="3" t="s">
        <v>9</v>
      </c>
      <c r="B9" s="4">
        <v>30681</v>
      </c>
      <c r="C9" s="4" t="s">
        <v>105</v>
      </c>
      <c r="D9" s="4">
        <v>25.2</v>
      </c>
      <c r="E9" s="4">
        <v>24.31</v>
      </c>
      <c r="F9" s="4">
        <v>25.81</v>
      </c>
      <c r="G9" s="4">
        <v>25.44</v>
      </c>
      <c r="H9" s="4">
        <v>24.28</v>
      </c>
      <c r="I9" s="22">
        <v>25.58</v>
      </c>
      <c r="J9" s="11">
        <v>82.88</v>
      </c>
      <c r="K9" s="15"/>
      <c r="L9" s="8">
        <v>82.79</v>
      </c>
      <c r="M9" s="15"/>
      <c r="N9" s="8">
        <v>82.81</v>
      </c>
      <c r="O9" s="15"/>
      <c r="P9" s="8">
        <v>82.79</v>
      </c>
      <c r="Q9" s="15"/>
      <c r="R9" s="8">
        <v>82.9</v>
      </c>
      <c r="S9" s="15"/>
      <c r="T9" s="9">
        <v>82.73</v>
      </c>
      <c r="U9" s="12"/>
    </row>
    <row r="10" spans="1:21" ht="15">
      <c r="A10" s="3" t="s">
        <v>10</v>
      </c>
      <c r="B10" s="4">
        <v>30682</v>
      </c>
      <c r="C10" s="4" t="s">
        <v>106</v>
      </c>
      <c r="D10" s="4">
        <v>26.81</v>
      </c>
      <c r="E10" s="4">
        <v>25.86</v>
      </c>
      <c r="F10" s="4">
        <v>27.03</v>
      </c>
      <c r="G10" s="4">
        <v>26.85</v>
      </c>
      <c r="H10" s="4">
        <v>25.89</v>
      </c>
      <c r="I10" s="22">
        <v>27.16</v>
      </c>
      <c r="J10" s="11">
        <v>78.98</v>
      </c>
      <c r="K10" s="15"/>
      <c r="L10" s="8">
        <v>78.95</v>
      </c>
      <c r="M10" s="15"/>
      <c r="N10" s="8">
        <v>79</v>
      </c>
      <c r="O10" s="15"/>
      <c r="P10" s="8">
        <v>78.95</v>
      </c>
      <c r="Q10" s="15"/>
      <c r="R10" s="8">
        <v>79.010000000000005</v>
      </c>
      <c r="S10" s="15"/>
      <c r="T10" s="9">
        <v>78.97</v>
      </c>
      <c r="U10" s="12"/>
    </row>
    <row r="11" spans="1:21" ht="15">
      <c r="A11" s="3" t="s">
        <v>11</v>
      </c>
      <c r="B11" s="4">
        <v>30716</v>
      </c>
      <c r="C11" s="4" t="s">
        <v>107</v>
      </c>
      <c r="D11" s="4">
        <v>33.19</v>
      </c>
      <c r="E11" s="4">
        <v>36.68</v>
      </c>
      <c r="F11" s="4">
        <v>31.59</v>
      </c>
      <c r="G11" s="4">
        <v>33.29</v>
      </c>
      <c r="H11" s="4">
        <v>32.770000000000003</v>
      </c>
      <c r="I11" s="22">
        <v>32.43</v>
      </c>
      <c r="J11" s="11">
        <v>81.510000000000005</v>
      </c>
      <c r="K11" s="15"/>
      <c r="L11" s="8">
        <v>81.41</v>
      </c>
      <c r="M11" s="15"/>
      <c r="N11" s="8">
        <v>83.21</v>
      </c>
      <c r="O11" s="15"/>
      <c r="P11" s="8">
        <v>81.42</v>
      </c>
      <c r="Q11" s="15"/>
      <c r="R11" s="8">
        <v>81.510000000000005</v>
      </c>
      <c r="S11" s="15"/>
      <c r="T11" s="9">
        <v>81.38</v>
      </c>
      <c r="U11" s="12"/>
    </row>
    <row r="12" spans="1:21" ht="15">
      <c r="A12" s="3" t="s">
        <v>12</v>
      </c>
      <c r="B12" s="4">
        <v>100002225</v>
      </c>
      <c r="C12" s="4" t="s">
        <v>188</v>
      </c>
      <c r="D12" s="4">
        <v>26.42</v>
      </c>
      <c r="E12" s="4">
        <v>28.07</v>
      </c>
      <c r="F12" s="4">
        <v>26.12</v>
      </c>
      <c r="G12" s="4">
        <v>27.07</v>
      </c>
      <c r="H12" s="4">
        <v>26.9</v>
      </c>
      <c r="I12" s="22">
        <v>26.16</v>
      </c>
      <c r="J12" s="11">
        <v>82.04</v>
      </c>
      <c r="K12" s="15"/>
      <c r="L12" s="8">
        <v>82.11</v>
      </c>
      <c r="M12" s="15"/>
      <c r="N12" s="8">
        <v>81.99</v>
      </c>
      <c r="O12" s="15"/>
      <c r="P12" s="8">
        <v>82.05</v>
      </c>
      <c r="Q12" s="15"/>
      <c r="R12" s="8">
        <v>82.01</v>
      </c>
      <c r="S12" s="15"/>
      <c r="T12" s="9">
        <v>82.05</v>
      </c>
      <c r="U12" s="12"/>
    </row>
    <row r="13" spans="1:21" ht="15">
      <c r="A13" s="3" t="s">
        <v>13</v>
      </c>
      <c r="B13" s="4">
        <v>58100</v>
      </c>
      <c r="C13" s="4" t="s">
        <v>109</v>
      </c>
      <c r="D13" s="4">
        <v>25.46</v>
      </c>
      <c r="E13" s="4">
        <v>24.67</v>
      </c>
      <c r="F13" s="4">
        <v>26.31</v>
      </c>
      <c r="G13" s="4">
        <v>25.58</v>
      </c>
      <c r="H13" s="4">
        <v>24.63</v>
      </c>
      <c r="I13" s="22">
        <v>25.8</v>
      </c>
      <c r="J13" s="11">
        <v>80.69</v>
      </c>
      <c r="K13" s="15"/>
      <c r="L13" s="8">
        <v>80.56</v>
      </c>
      <c r="M13" s="15"/>
      <c r="N13" s="8">
        <v>80.8</v>
      </c>
      <c r="O13" s="15"/>
      <c r="P13" s="8">
        <v>80.650000000000006</v>
      </c>
      <c r="Q13" s="15"/>
      <c r="R13" s="8">
        <v>80.87</v>
      </c>
      <c r="S13" s="15"/>
      <c r="T13" s="9">
        <v>80.72</v>
      </c>
      <c r="U13" s="12"/>
    </row>
    <row r="14" spans="1:21" ht="15">
      <c r="A14" s="3" t="s">
        <v>14</v>
      </c>
      <c r="B14" s="4">
        <v>65237</v>
      </c>
      <c r="C14" s="4" t="s">
        <v>110</v>
      </c>
      <c r="D14" s="4">
        <v>28.69</v>
      </c>
      <c r="E14" s="4">
        <v>32.659999999999997</v>
      </c>
      <c r="F14" s="4">
        <v>28.43</v>
      </c>
      <c r="G14" s="4">
        <v>30.57</v>
      </c>
      <c r="H14" s="4">
        <v>29.72</v>
      </c>
      <c r="I14" s="22">
        <v>28.66</v>
      </c>
      <c r="J14" s="11">
        <v>81.239999999999995</v>
      </c>
      <c r="K14" s="15"/>
      <c r="L14" s="8">
        <v>81.13</v>
      </c>
      <c r="M14" s="15"/>
      <c r="N14" s="8">
        <v>81.19</v>
      </c>
      <c r="O14" s="15"/>
      <c r="P14" s="8">
        <v>81.11</v>
      </c>
      <c r="Q14" s="15"/>
      <c r="R14" s="8">
        <v>81.23</v>
      </c>
      <c r="S14" s="15"/>
      <c r="T14" s="9">
        <v>81.13</v>
      </c>
      <c r="U14" s="12"/>
    </row>
    <row r="15" spans="1:21" ht="15">
      <c r="A15" s="3" t="s">
        <v>24</v>
      </c>
      <c r="B15" s="4">
        <v>142986</v>
      </c>
      <c r="C15" s="4" t="s">
        <v>111</v>
      </c>
      <c r="D15" s="4">
        <v>29.32</v>
      </c>
      <c r="E15" s="4">
        <v>32.619999999999997</v>
      </c>
      <c r="F15" s="4">
        <v>24.2</v>
      </c>
      <c r="G15" s="4">
        <v>29.62</v>
      </c>
      <c r="H15" s="4">
        <v>29.43</v>
      </c>
      <c r="I15" s="22">
        <v>28.21</v>
      </c>
      <c r="J15" s="11">
        <v>89.04</v>
      </c>
      <c r="K15" s="15"/>
      <c r="L15" s="8">
        <v>88.98</v>
      </c>
      <c r="M15" s="15"/>
      <c r="N15" s="8">
        <v>83.52</v>
      </c>
      <c r="O15" s="15"/>
      <c r="P15" s="8">
        <v>88.91</v>
      </c>
      <c r="Q15" s="15"/>
      <c r="R15" s="8">
        <v>89.03</v>
      </c>
      <c r="S15" s="15"/>
      <c r="T15" s="9">
        <v>88.92</v>
      </c>
      <c r="U15" s="12"/>
    </row>
    <row r="16" spans="1:21" ht="15">
      <c r="A16" s="3" t="s">
        <v>25</v>
      </c>
      <c r="B16" s="4">
        <v>245701</v>
      </c>
      <c r="C16" s="4" t="s">
        <v>112</v>
      </c>
      <c r="D16" s="4">
        <v>25.17</v>
      </c>
      <c r="E16" s="4">
        <v>24.56</v>
      </c>
      <c r="F16" s="4">
        <v>25.53</v>
      </c>
      <c r="G16" s="4">
        <v>25.24</v>
      </c>
      <c r="H16" s="4">
        <v>24.36</v>
      </c>
      <c r="I16" s="22">
        <v>25.52</v>
      </c>
      <c r="J16" s="11">
        <v>80.52</v>
      </c>
      <c r="K16" s="15"/>
      <c r="L16" s="8">
        <v>80.45</v>
      </c>
      <c r="M16" s="15"/>
      <c r="N16" s="8">
        <v>80.47</v>
      </c>
      <c r="O16" s="15"/>
      <c r="P16" s="8">
        <v>80.400000000000006</v>
      </c>
      <c r="Q16" s="15"/>
      <c r="R16" s="8">
        <v>80.52</v>
      </c>
      <c r="S16" s="15"/>
      <c r="T16" s="9">
        <v>80.37</v>
      </c>
      <c r="U16" s="12"/>
    </row>
    <row r="17" spans="1:21" ht="15">
      <c r="A17" s="3" t="s">
        <v>26</v>
      </c>
      <c r="B17" s="4">
        <v>245702</v>
      </c>
      <c r="C17" s="4" t="s">
        <v>113</v>
      </c>
      <c r="D17" s="4">
        <v>24.85</v>
      </c>
      <c r="E17" s="4">
        <v>24.2</v>
      </c>
      <c r="F17" s="4">
        <v>24.5</v>
      </c>
      <c r="G17" s="4">
        <v>24.94</v>
      </c>
      <c r="H17" s="4">
        <v>23.85</v>
      </c>
      <c r="I17" s="22">
        <v>25.21</v>
      </c>
      <c r="J17" s="11">
        <v>83.61</v>
      </c>
      <c r="K17" s="15"/>
      <c r="L17" s="8">
        <v>83.55</v>
      </c>
      <c r="M17" s="15"/>
      <c r="N17" s="8">
        <v>83.43</v>
      </c>
      <c r="O17" s="15"/>
      <c r="P17" s="8">
        <v>83.5</v>
      </c>
      <c r="Q17" s="15"/>
      <c r="R17" s="8">
        <v>83.63</v>
      </c>
      <c r="S17" s="15"/>
      <c r="T17" s="9">
        <v>83.55</v>
      </c>
      <c r="U17" s="12"/>
    </row>
    <row r="18" spans="1:21" ht="15">
      <c r="A18" s="3" t="s">
        <v>27</v>
      </c>
      <c r="B18" s="4">
        <v>246227</v>
      </c>
      <c r="C18" s="4" t="s">
        <v>114</v>
      </c>
      <c r="D18" s="4">
        <v>25.14</v>
      </c>
      <c r="E18" s="4">
        <v>24.52</v>
      </c>
      <c r="F18" s="4">
        <v>25.53</v>
      </c>
      <c r="G18" s="4">
        <v>25.44</v>
      </c>
      <c r="H18" s="4">
        <v>24.17</v>
      </c>
      <c r="I18" s="22">
        <v>25.56</v>
      </c>
      <c r="J18" s="11">
        <v>81.14</v>
      </c>
      <c r="K18" s="15"/>
      <c r="L18" s="8">
        <v>81.069999999999993</v>
      </c>
      <c r="M18" s="15"/>
      <c r="N18" s="8">
        <v>81.09</v>
      </c>
      <c r="O18" s="15"/>
      <c r="P18" s="8">
        <v>81.05</v>
      </c>
      <c r="Q18" s="15"/>
      <c r="R18" s="8">
        <v>81.09</v>
      </c>
      <c r="S18" s="15"/>
      <c r="T18" s="9">
        <v>81.02</v>
      </c>
      <c r="U18" s="12"/>
    </row>
    <row r="19" spans="1:21" ht="15">
      <c r="A19" s="3" t="s">
        <v>28</v>
      </c>
      <c r="B19" s="4">
        <v>266756</v>
      </c>
      <c r="C19" s="4" t="s">
        <v>115</v>
      </c>
      <c r="D19" s="4">
        <v>27.78</v>
      </c>
      <c r="E19" s="4">
        <v>31.42</v>
      </c>
      <c r="F19" s="4">
        <v>26.81</v>
      </c>
      <c r="G19" s="4">
        <v>28.3</v>
      </c>
      <c r="H19" s="4">
        <v>28.95</v>
      </c>
      <c r="I19" s="22">
        <v>27.61</v>
      </c>
      <c r="J19" s="11">
        <v>82.09</v>
      </c>
      <c r="K19" s="15"/>
      <c r="L19" s="8">
        <v>82.06</v>
      </c>
      <c r="M19" s="15"/>
      <c r="N19" s="8">
        <v>82.02</v>
      </c>
      <c r="O19" s="15"/>
      <c r="P19" s="8">
        <v>82.05</v>
      </c>
      <c r="Q19" s="15"/>
      <c r="R19" s="8">
        <v>82.09</v>
      </c>
      <c r="S19" s="15"/>
      <c r="T19" s="9">
        <v>82.06</v>
      </c>
      <c r="U19" s="12"/>
    </row>
    <row r="20" spans="1:21" ht="15">
      <c r="A20" s="3" t="s">
        <v>29</v>
      </c>
      <c r="B20" s="4">
        <v>323695</v>
      </c>
      <c r="C20" s="4" t="s">
        <v>116</v>
      </c>
      <c r="D20" s="4">
        <v>25.45</v>
      </c>
      <c r="E20" s="4">
        <v>24.46</v>
      </c>
      <c r="F20" s="4">
        <v>25.65</v>
      </c>
      <c r="G20" s="4">
        <v>25.54</v>
      </c>
      <c r="H20" s="4">
        <v>24.3</v>
      </c>
      <c r="I20" s="22">
        <v>25.71</v>
      </c>
      <c r="J20" s="11">
        <v>83.05</v>
      </c>
      <c r="K20" s="15"/>
      <c r="L20" s="8">
        <v>82.97</v>
      </c>
      <c r="M20" s="15"/>
      <c r="N20" s="8">
        <v>83.05</v>
      </c>
      <c r="O20" s="15"/>
      <c r="P20" s="8">
        <v>82.94</v>
      </c>
      <c r="Q20" s="15"/>
      <c r="R20" s="8">
        <v>83.02</v>
      </c>
      <c r="S20" s="15"/>
      <c r="T20" s="9">
        <v>82.96</v>
      </c>
      <c r="U20" s="12"/>
    </row>
    <row r="21" spans="1:21" ht="15">
      <c r="A21" s="3" t="s">
        <v>30</v>
      </c>
      <c r="B21" s="4">
        <v>325084</v>
      </c>
      <c r="C21" s="4" t="s">
        <v>117</v>
      </c>
      <c r="D21" s="4">
        <v>29.81</v>
      </c>
      <c r="E21" s="4">
        <v>33.770000000000003</v>
      </c>
      <c r="F21" s="4">
        <v>25.03</v>
      </c>
      <c r="G21" s="4">
        <v>29.94</v>
      </c>
      <c r="H21" s="4">
        <v>30.23</v>
      </c>
      <c r="I21" s="22">
        <v>29.24</v>
      </c>
      <c r="J21" s="11">
        <v>83.65</v>
      </c>
      <c r="K21" s="15"/>
      <c r="L21" s="8">
        <v>83.59</v>
      </c>
      <c r="M21" s="15"/>
      <c r="N21" s="15">
        <v>83.6</v>
      </c>
      <c r="O21" s="15"/>
      <c r="P21" s="8">
        <v>83.53</v>
      </c>
      <c r="Q21" s="15"/>
      <c r="R21" s="8">
        <v>83.64</v>
      </c>
      <c r="S21" s="15"/>
      <c r="T21" s="9">
        <v>83.57</v>
      </c>
      <c r="U21" s="12"/>
    </row>
    <row r="22" spans="1:21" ht="15">
      <c r="A22" s="3" t="s">
        <v>31</v>
      </c>
      <c r="B22" s="4">
        <v>327204</v>
      </c>
      <c r="C22" s="4" t="s">
        <v>118</v>
      </c>
      <c r="D22" s="4">
        <v>24.88</v>
      </c>
      <c r="E22" s="4">
        <v>24.45</v>
      </c>
      <c r="F22" s="4">
        <v>25.54</v>
      </c>
      <c r="G22" s="4">
        <v>25.53</v>
      </c>
      <c r="H22" s="4">
        <v>24.34</v>
      </c>
      <c r="I22" s="22">
        <v>25.57</v>
      </c>
      <c r="J22" s="11">
        <v>82.34</v>
      </c>
      <c r="K22" s="15"/>
      <c r="L22" s="8">
        <v>82.49</v>
      </c>
      <c r="M22" s="15"/>
      <c r="N22" s="8">
        <v>82.53</v>
      </c>
      <c r="O22" s="15"/>
      <c r="P22" s="8">
        <v>82.44</v>
      </c>
      <c r="Q22" s="15"/>
      <c r="R22" s="8">
        <v>82.59</v>
      </c>
      <c r="S22" s="15"/>
      <c r="T22" s="9">
        <v>82.46</v>
      </c>
      <c r="U22" s="12"/>
    </row>
    <row r="23" spans="1:21" ht="15">
      <c r="A23" s="3" t="s">
        <v>32</v>
      </c>
      <c r="B23" s="4">
        <v>327321</v>
      </c>
      <c r="C23" s="4" t="s">
        <v>119</v>
      </c>
      <c r="D23" s="4">
        <v>28.44</v>
      </c>
      <c r="E23" s="4">
        <v>32.19</v>
      </c>
      <c r="F23" s="4">
        <v>25.43</v>
      </c>
      <c r="G23" s="4">
        <v>29.16</v>
      </c>
      <c r="H23" s="4">
        <v>29.87</v>
      </c>
      <c r="I23" s="22">
        <v>28.7</v>
      </c>
      <c r="J23" s="11">
        <v>81.86</v>
      </c>
      <c r="K23" s="15"/>
      <c r="L23" s="8">
        <v>81.67</v>
      </c>
      <c r="M23" s="15"/>
      <c r="N23" s="8">
        <v>82.23</v>
      </c>
      <c r="O23" s="15"/>
      <c r="P23" s="8">
        <v>81.7</v>
      </c>
      <c r="Q23" s="15"/>
      <c r="R23" s="8">
        <v>81.849999999999994</v>
      </c>
      <c r="S23" s="15"/>
      <c r="T23" s="9">
        <v>81.67</v>
      </c>
      <c r="U23" s="12"/>
    </row>
    <row r="24" spans="1:21" ht="15">
      <c r="A24" s="3" t="s">
        <v>33</v>
      </c>
      <c r="B24" s="4">
        <v>100006675</v>
      </c>
      <c r="C24" s="4" t="s">
        <v>189</v>
      </c>
      <c r="D24" s="4">
        <v>30.73</v>
      </c>
      <c r="E24" s="4">
        <v>33.299999999999997</v>
      </c>
      <c r="F24" s="4">
        <v>30.54</v>
      </c>
      <c r="G24" s="4">
        <v>31.54</v>
      </c>
      <c r="H24" s="4">
        <v>31.68</v>
      </c>
      <c r="I24" s="22">
        <v>31.33</v>
      </c>
      <c r="J24" s="11">
        <v>84.39</v>
      </c>
      <c r="K24" s="15"/>
      <c r="L24" s="8">
        <v>84.37</v>
      </c>
      <c r="M24" s="15"/>
      <c r="N24" s="8">
        <v>84.35</v>
      </c>
      <c r="O24" s="15"/>
      <c r="P24" s="8">
        <v>84.43</v>
      </c>
      <c r="Q24" s="15"/>
      <c r="R24" s="8">
        <v>84.39</v>
      </c>
      <c r="S24" s="15"/>
      <c r="T24" s="9">
        <v>84.05</v>
      </c>
      <c r="U24" s="12"/>
    </row>
    <row r="25" spans="1:21" ht="15">
      <c r="A25" s="3" t="s">
        <v>34</v>
      </c>
      <c r="B25" s="4">
        <v>336839</v>
      </c>
      <c r="C25" s="4" t="s">
        <v>121</v>
      </c>
      <c r="D25" s="4">
        <v>24.45</v>
      </c>
      <c r="E25" s="4">
        <v>24.6</v>
      </c>
      <c r="F25" s="4">
        <v>25.15</v>
      </c>
      <c r="G25" s="4">
        <v>25.07</v>
      </c>
      <c r="H25" s="4">
        <v>24.23</v>
      </c>
      <c r="I25" s="22">
        <v>24.62</v>
      </c>
      <c r="J25" s="11">
        <v>81.92</v>
      </c>
      <c r="K25" s="15"/>
      <c r="L25" s="8">
        <v>81.86</v>
      </c>
      <c r="M25" s="15"/>
      <c r="N25" s="8">
        <v>82.82</v>
      </c>
      <c r="O25" s="15"/>
      <c r="P25" s="8">
        <v>81.91</v>
      </c>
      <c r="Q25" s="15"/>
      <c r="R25" s="8">
        <v>81.98</v>
      </c>
      <c r="S25" s="15"/>
      <c r="T25" s="9">
        <v>81.86</v>
      </c>
      <c r="U25" s="12"/>
    </row>
    <row r="26" spans="1:21" ht="15">
      <c r="A26" s="3" t="s">
        <v>35</v>
      </c>
      <c r="B26" s="4">
        <v>360144</v>
      </c>
      <c r="C26" s="4" t="s">
        <v>122</v>
      </c>
      <c r="D26" s="4">
        <v>24.96</v>
      </c>
      <c r="E26" s="4">
        <v>24.33</v>
      </c>
      <c r="F26" s="4">
        <v>25</v>
      </c>
      <c r="G26" s="4">
        <v>25.14</v>
      </c>
      <c r="H26" s="4">
        <v>24.16</v>
      </c>
      <c r="I26" s="22">
        <v>25.11</v>
      </c>
      <c r="J26" s="11">
        <v>84.87</v>
      </c>
      <c r="K26" s="15"/>
      <c r="L26" s="8">
        <v>84.8</v>
      </c>
      <c r="M26" s="15"/>
      <c r="N26" s="8">
        <v>84.72</v>
      </c>
      <c r="O26" s="15"/>
      <c r="P26" s="8">
        <v>84.78</v>
      </c>
      <c r="Q26" s="15"/>
      <c r="R26" s="8">
        <v>84.88</v>
      </c>
      <c r="S26" s="15"/>
      <c r="T26" s="9">
        <v>84.79</v>
      </c>
      <c r="U26" s="12"/>
    </row>
    <row r="27" spans="1:21" ht="15">
      <c r="A27" s="3" t="s">
        <v>36</v>
      </c>
      <c r="B27" s="4">
        <v>368243</v>
      </c>
      <c r="C27" s="4" t="s">
        <v>123</v>
      </c>
      <c r="D27" s="4">
        <v>25.82</v>
      </c>
      <c r="E27" s="4">
        <v>25.18</v>
      </c>
      <c r="F27" s="4">
        <v>26.53</v>
      </c>
      <c r="G27" s="4">
        <v>25.94</v>
      </c>
      <c r="H27" s="4">
        <v>24.96</v>
      </c>
      <c r="I27" s="22">
        <v>26.15</v>
      </c>
      <c r="J27" s="11">
        <v>85.71</v>
      </c>
      <c r="K27" s="15"/>
      <c r="L27" s="8">
        <v>85.69</v>
      </c>
      <c r="M27" s="15"/>
      <c r="N27" s="8">
        <v>85.69</v>
      </c>
      <c r="O27" s="19"/>
      <c r="P27" s="8">
        <v>85.78</v>
      </c>
      <c r="Q27" s="15"/>
      <c r="R27" s="8">
        <v>85.69</v>
      </c>
      <c r="S27" s="15"/>
      <c r="T27" s="9">
        <v>85.65</v>
      </c>
      <c r="U27" s="12"/>
    </row>
    <row r="28" spans="1:21" ht="15">
      <c r="A28" s="3" t="s">
        <v>37</v>
      </c>
      <c r="B28" s="4">
        <v>100148818</v>
      </c>
      <c r="C28" s="4" t="s">
        <v>190</v>
      </c>
      <c r="D28" s="4">
        <v>25.12</v>
      </c>
      <c r="E28" s="4">
        <v>24.26</v>
      </c>
      <c r="F28" s="4">
        <v>25.48</v>
      </c>
      <c r="G28" s="4">
        <v>25.21</v>
      </c>
      <c r="H28" s="4">
        <v>24.25</v>
      </c>
      <c r="I28" s="22">
        <v>25.55</v>
      </c>
      <c r="J28" s="11">
        <v>80.16</v>
      </c>
      <c r="K28" s="15"/>
      <c r="L28" s="8">
        <v>80.31</v>
      </c>
      <c r="M28" s="15"/>
      <c r="N28" s="8">
        <v>80.27</v>
      </c>
      <c r="O28" s="15"/>
      <c r="P28" s="8">
        <v>80.290000000000006</v>
      </c>
      <c r="Q28" s="15"/>
      <c r="R28" s="8">
        <v>80.22</v>
      </c>
      <c r="S28" s="15"/>
      <c r="T28" s="9">
        <v>80.23</v>
      </c>
      <c r="U28" s="12"/>
    </row>
    <row r="29" spans="1:21" ht="15">
      <c r="A29" s="3" t="s">
        <v>38</v>
      </c>
      <c r="B29" s="4">
        <v>373867</v>
      </c>
      <c r="C29" s="4" t="s">
        <v>125</v>
      </c>
      <c r="D29" s="4">
        <v>33.53</v>
      </c>
      <c r="E29" s="4">
        <v>35.22</v>
      </c>
      <c r="F29" s="4">
        <v>33.729999999999997</v>
      </c>
      <c r="G29" s="4">
        <v>34.29</v>
      </c>
      <c r="H29" s="4">
        <v>34.590000000000003</v>
      </c>
      <c r="I29" s="22">
        <v>33.479999999999997</v>
      </c>
      <c r="J29" s="11">
        <v>83.76</v>
      </c>
      <c r="K29" s="15"/>
      <c r="L29" s="8">
        <v>83.7</v>
      </c>
      <c r="M29" s="15"/>
      <c r="N29" s="8">
        <v>83.61</v>
      </c>
      <c r="O29" s="19"/>
      <c r="P29" s="8">
        <v>83.78</v>
      </c>
      <c r="Q29" s="15"/>
      <c r="R29" s="8">
        <v>83.76</v>
      </c>
      <c r="S29" s="15"/>
      <c r="T29" s="9">
        <v>83.69</v>
      </c>
      <c r="U29" s="12"/>
    </row>
    <row r="30" spans="1:21" ht="15">
      <c r="A30" s="3" t="s">
        <v>15</v>
      </c>
      <c r="B30" s="4">
        <v>378478</v>
      </c>
      <c r="C30" s="4" t="s">
        <v>126</v>
      </c>
      <c r="D30" s="4">
        <v>25.43</v>
      </c>
      <c r="E30" s="4">
        <v>24.46</v>
      </c>
      <c r="F30" s="4">
        <v>25.74</v>
      </c>
      <c r="G30" s="4">
        <v>25.48</v>
      </c>
      <c r="H30" s="4">
        <v>24.51</v>
      </c>
      <c r="I30" s="22">
        <v>25.62</v>
      </c>
      <c r="J30" s="11">
        <v>80.47</v>
      </c>
      <c r="K30" s="15"/>
      <c r="L30" s="8">
        <v>80.38</v>
      </c>
      <c r="M30" s="15"/>
      <c r="N30" s="8">
        <v>80.34</v>
      </c>
      <c r="O30" s="19"/>
      <c r="P30" s="8">
        <v>80.459999999999994</v>
      </c>
      <c r="Q30" s="15"/>
      <c r="R30" s="8">
        <v>80.47</v>
      </c>
      <c r="S30" s="15"/>
      <c r="T30" s="9">
        <v>80.38</v>
      </c>
      <c r="U30" s="12"/>
    </row>
    <row r="31" spans="1:21" ht="15">
      <c r="A31" s="3" t="s">
        <v>16</v>
      </c>
      <c r="B31" s="4">
        <v>100150664</v>
      </c>
      <c r="C31" s="4" t="s">
        <v>191</v>
      </c>
      <c r="D31" s="4">
        <v>32.42</v>
      </c>
      <c r="E31" s="4">
        <v>35.06</v>
      </c>
      <c r="F31" s="4">
        <v>31.52</v>
      </c>
      <c r="G31" s="4">
        <v>32.76</v>
      </c>
      <c r="H31" s="4">
        <v>33.450000000000003</v>
      </c>
      <c r="I31" s="22">
        <v>31.86</v>
      </c>
      <c r="J31" s="11">
        <v>86.01</v>
      </c>
      <c r="K31" s="15"/>
      <c r="L31" s="8">
        <v>86.04</v>
      </c>
      <c r="M31" s="15"/>
      <c r="N31" s="8">
        <v>86.02</v>
      </c>
      <c r="O31" s="15"/>
      <c r="P31" s="8">
        <v>86.09</v>
      </c>
      <c r="Q31" s="15"/>
      <c r="R31" s="8">
        <v>85.99</v>
      </c>
      <c r="S31" s="15"/>
      <c r="T31" s="9">
        <v>85.96</v>
      </c>
      <c r="U31" s="12"/>
    </row>
    <row r="32" spans="1:21" ht="15">
      <c r="A32" s="3" t="s">
        <v>17</v>
      </c>
      <c r="B32" s="4">
        <v>378972</v>
      </c>
      <c r="C32" s="4" t="s">
        <v>128</v>
      </c>
      <c r="D32" s="4">
        <v>25.25</v>
      </c>
      <c r="E32" s="4">
        <v>24.48</v>
      </c>
      <c r="F32" s="4">
        <v>25.65</v>
      </c>
      <c r="G32" s="4">
        <v>25.5</v>
      </c>
      <c r="H32" s="4">
        <v>24.5</v>
      </c>
      <c r="I32" s="22">
        <v>25.64</v>
      </c>
      <c r="J32" s="11">
        <v>81.72</v>
      </c>
      <c r="K32" s="15"/>
      <c r="L32" s="8">
        <v>81.66</v>
      </c>
      <c r="M32" s="15"/>
      <c r="N32" s="8">
        <v>81.7</v>
      </c>
      <c r="O32" s="19"/>
      <c r="P32" s="8">
        <v>81.75</v>
      </c>
      <c r="Q32" s="15"/>
      <c r="R32" s="8">
        <v>81.72</v>
      </c>
      <c r="S32" s="15"/>
      <c r="T32" s="9">
        <v>81.709999999999994</v>
      </c>
      <c r="U32" s="12"/>
    </row>
    <row r="33" spans="1:21" ht="15">
      <c r="A33" s="3" t="s">
        <v>18</v>
      </c>
      <c r="B33" s="4">
        <v>386705</v>
      </c>
      <c r="C33" s="4" t="s">
        <v>129</v>
      </c>
      <c r="D33" s="4">
        <v>30.34</v>
      </c>
      <c r="E33" s="4">
        <v>31.28</v>
      </c>
      <c r="F33" s="4">
        <v>29.66</v>
      </c>
      <c r="G33" s="4">
        <v>30.29</v>
      </c>
      <c r="H33" s="4">
        <v>30.97</v>
      </c>
      <c r="I33" s="22">
        <v>29.96</v>
      </c>
      <c r="J33" s="11">
        <v>80.64</v>
      </c>
      <c r="K33" s="15"/>
      <c r="L33" s="8">
        <v>80.88</v>
      </c>
      <c r="M33" s="15"/>
      <c r="N33" s="8">
        <v>80.849999999999994</v>
      </c>
      <c r="O33" s="19"/>
      <c r="P33" s="8">
        <v>80.95</v>
      </c>
      <c r="Q33" s="15"/>
      <c r="R33" s="8">
        <v>80.790000000000006</v>
      </c>
      <c r="S33" s="15"/>
      <c r="T33" s="9">
        <v>80.91</v>
      </c>
      <c r="U33" s="12"/>
    </row>
    <row r="34" spans="1:21" ht="15">
      <c r="A34" s="3" t="s">
        <v>19</v>
      </c>
      <c r="B34" s="4">
        <v>386856</v>
      </c>
      <c r="C34" s="4" t="s">
        <v>130</v>
      </c>
      <c r="D34" s="4">
        <v>30.13</v>
      </c>
      <c r="E34" s="4">
        <v>34.450000000000003</v>
      </c>
      <c r="F34" s="4">
        <v>30.06</v>
      </c>
      <c r="G34" s="4">
        <v>31.53</v>
      </c>
      <c r="H34" s="4">
        <v>31.31</v>
      </c>
      <c r="I34" s="22">
        <v>30.63</v>
      </c>
      <c r="J34" s="11">
        <v>83.03</v>
      </c>
      <c r="K34" s="15"/>
      <c r="L34" s="8">
        <v>83.02</v>
      </c>
      <c r="M34" s="15"/>
      <c r="N34" s="8">
        <v>82.97</v>
      </c>
      <c r="O34" s="19"/>
      <c r="P34" s="8">
        <v>83.04</v>
      </c>
      <c r="Q34" s="15"/>
      <c r="R34" s="8">
        <v>82.98</v>
      </c>
      <c r="S34" s="15"/>
      <c r="T34" s="9">
        <v>82.98</v>
      </c>
      <c r="U34" s="12"/>
    </row>
    <row r="35" spans="1:21" ht="15">
      <c r="A35" s="3" t="s">
        <v>20</v>
      </c>
      <c r="B35" s="4">
        <v>386966</v>
      </c>
      <c r="C35" s="4" t="s">
        <v>131</v>
      </c>
      <c r="D35" s="4">
        <v>31</v>
      </c>
      <c r="E35" s="4">
        <v>35.04</v>
      </c>
      <c r="F35" s="4">
        <v>30.96</v>
      </c>
      <c r="G35" s="4">
        <v>31.8</v>
      </c>
      <c r="H35" s="4">
        <v>32.57</v>
      </c>
      <c r="I35" s="22">
        <v>31.31</v>
      </c>
      <c r="J35" s="11">
        <v>83.19</v>
      </c>
      <c r="K35" s="15"/>
      <c r="L35" s="8">
        <v>83.19</v>
      </c>
      <c r="M35" s="15"/>
      <c r="N35" s="8">
        <v>83.42</v>
      </c>
      <c r="O35" s="19"/>
      <c r="P35" s="8">
        <v>83.25</v>
      </c>
      <c r="Q35" s="15"/>
      <c r="R35" s="8">
        <v>83.25</v>
      </c>
      <c r="S35" s="15"/>
      <c r="T35" s="9">
        <v>83.45</v>
      </c>
      <c r="U35" s="12"/>
    </row>
    <row r="36" spans="1:21" ht="15">
      <c r="A36" s="3" t="s">
        <v>21</v>
      </c>
      <c r="B36" s="4">
        <v>393228</v>
      </c>
      <c r="C36" s="4" t="s">
        <v>132</v>
      </c>
      <c r="D36" s="4">
        <v>27.81</v>
      </c>
      <c r="E36" s="4">
        <v>29.69</v>
      </c>
      <c r="F36" s="4">
        <v>27.54</v>
      </c>
      <c r="G36" s="4">
        <v>28.58</v>
      </c>
      <c r="H36" s="4">
        <v>28.04</v>
      </c>
      <c r="I36" s="22">
        <v>27.56</v>
      </c>
      <c r="J36" s="11">
        <v>83.81</v>
      </c>
      <c r="K36" s="15"/>
      <c r="L36" s="8">
        <v>83.85</v>
      </c>
      <c r="M36" s="15"/>
      <c r="N36" s="8">
        <v>83.76</v>
      </c>
      <c r="O36" s="19"/>
      <c r="P36" s="8">
        <v>83.74</v>
      </c>
      <c r="Q36" s="15"/>
      <c r="R36" s="8">
        <v>83.73</v>
      </c>
      <c r="S36" s="15"/>
      <c r="T36" s="9">
        <v>83.72</v>
      </c>
      <c r="U36" s="12"/>
    </row>
    <row r="37" spans="1:21" ht="15">
      <c r="A37" s="3" t="s">
        <v>22</v>
      </c>
      <c r="B37" s="4">
        <v>393953</v>
      </c>
      <c r="C37" s="4" t="s">
        <v>133</v>
      </c>
      <c r="D37" s="4">
        <v>29.43</v>
      </c>
      <c r="E37" s="4">
        <v>31.25</v>
      </c>
      <c r="F37" s="4">
        <v>29.3</v>
      </c>
      <c r="G37" s="4">
        <v>30.12</v>
      </c>
      <c r="H37" s="4">
        <v>30.47</v>
      </c>
      <c r="I37" s="22">
        <v>29.24</v>
      </c>
      <c r="J37" s="11">
        <v>80.8</v>
      </c>
      <c r="K37" s="15"/>
      <c r="L37" s="8">
        <v>80.78</v>
      </c>
      <c r="M37" s="15"/>
      <c r="N37" s="8">
        <v>80.709999999999994</v>
      </c>
      <c r="O37" s="19"/>
      <c r="P37" s="8">
        <v>80.760000000000005</v>
      </c>
      <c r="Q37" s="15"/>
      <c r="R37" s="8">
        <v>80.81</v>
      </c>
      <c r="S37" s="15"/>
      <c r="T37" s="9">
        <v>80.760000000000005</v>
      </c>
      <c r="U37" s="12"/>
    </row>
    <row r="38" spans="1:21" ht="15">
      <c r="A38" s="3" t="s">
        <v>23</v>
      </c>
      <c r="B38" s="4">
        <v>394174</v>
      </c>
      <c r="C38" s="4" t="s">
        <v>134</v>
      </c>
      <c r="D38" s="4">
        <v>32.25</v>
      </c>
      <c r="E38" s="4">
        <v>40</v>
      </c>
      <c r="F38" s="4">
        <v>31.78</v>
      </c>
      <c r="G38" s="4">
        <v>32.85</v>
      </c>
      <c r="H38" s="4">
        <v>35.5</v>
      </c>
      <c r="I38" s="22">
        <v>31.75</v>
      </c>
      <c r="J38" s="11">
        <v>82.29</v>
      </c>
      <c r="K38" s="15"/>
      <c r="L38" s="8"/>
      <c r="M38" s="15"/>
      <c r="N38" s="8">
        <v>82.19</v>
      </c>
      <c r="O38" s="19"/>
      <c r="P38" s="8">
        <v>82.27</v>
      </c>
      <c r="Q38" s="15"/>
      <c r="R38" s="8">
        <v>82.26</v>
      </c>
      <c r="S38" s="15"/>
      <c r="T38" s="9">
        <v>82.25</v>
      </c>
      <c r="U38" s="12"/>
    </row>
    <row r="39" spans="1:21" ht="15">
      <c r="A39" s="3" t="s">
        <v>39</v>
      </c>
      <c r="B39" s="4">
        <v>399480</v>
      </c>
      <c r="C39" s="4" t="s">
        <v>135</v>
      </c>
      <c r="D39" s="4">
        <v>24.36</v>
      </c>
      <c r="E39" s="4">
        <v>26.56</v>
      </c>
      <c r="F39" s="4">
        <v>23.99</v>
      </c>
      <c r="G39" s="4">
        <v>24.12</v>
      </c>
      <c r="H39" s="4">
        <v>25.21</v>
      </c>
      <c r="I39" s="22">
        <v>24.24</v>
      </c>
      <c r="J39" s="11">
        <v>83.53</v>
      </c>
      <c r="K39" s="15"/>
      <c r="L39" s="8">
        <v>83.4</v>
      </c>
      <c r="M39" s="15"/>
      <c r="N39" s="8">
        <v>83.44</v>
      </c>
      <c r="O39" s="19"/>
      <c r="P39" s="8">
        <v>83.5</v>
      </c>
      <c r="Q39" s="15"/>
      <c r="R39" s="8">
        <v>83.57</v>
      </c>
      <c r="S39" s="15"/>
      <c r="T39" s="9">
        <v>83.46</v>
      </c>
      <c r="U39" s="12"/>
    </row>
    <row r="40" spans="1:21" ht="15">
      <c r="A40" s="3" t="s">
        <v>40</v>
      </c>
      <c r="B40" s="4">
        <v>399546</v>
      </c>
      <c r="C40" s="4" t="s">
        <v>136</v>
      </c>
      <c r="D40" s="4">
        <v>25.49</v>
      </c>
      <c r="E40" s="4">
        <v>24.81</v>
      </c>
      <c r="F40" s="4">
        <v>25.92</v>
      </c>
      <c r="G40" s="4">
        <v>25.71</v>
      </c>
      <c r="H40" s="4">
        <v>24.67</v>
      </c>
      <c r="I40" s="22">
        <v>25.8</v>
      </c>
      <c r="J40" s="11">
        <v>82.8</v>
      </c>
      <c r="K40" s="15"/>
      <c r="L40" s="8">
        <v>82.82</v>
      </c>
      <c r="M40" s="15"/>
      <c r="N40" s="8">
        <v>82.77</v>
      </c>
      <c r="O40" s="19"/>
      <c r="P40" s="8">
        <v>82.79</v>
      </c>
      <c r="Q40" s="15"/>
      <c r="R40" s="8">
        <v>82.82</v>
      </c>
      <c r="S40" s="15"/>
      <c r="T40" s="9">
        <v>82.78</v>
      </c>
      <c r="U40" s="12"/>
    </row>
    <row r="41" spans="1:21" ht="15">
      <c r="A41" s="3" t="s">
        <v>41</v>
      </c>
      <c r="B41" s="4">
        <v>402802</v>
      </c>
      <c r="C41" s="4" t="s">
        <v>137</v>
      </c>
      <c r="D41" s="4">
        <v>24.94</v>
      </c>
      <c r="E41" s="4">
        <v>24.14</v>
      </c>
      <c r="F41" s="4">
        <v>25.53</v>
      </c>
      <c r="G41" s="4">
        <v>25.16</v>
      </c>
      <c r="H41" s="4">
        <v>24.2</v>
      </c>
      <c r="I41" s="22">
        <v>25.48</v>
      </c>
      <c r="J41" s="11">
        <v>79.31</v>
      </c>
      <c r="K41" s="15"/>
      <c r="L41" s="8">
        <v>79.44</v>
      </c>
      <c r="M41" s="15"/>
      <c r="N41" s="8">
        <v>79.33</v>
      </c>
      <c r="O41" s="19"/>
      <c r="P41" s="8">
        <v>79.34</v>
      </c>
      <c r="Q41" s="15"/>
      <c r="R41" s="8">
        <v>79.41</v>
      </c>
      <c r="S41" s="15"/>
      <c r="T41" s="9">
        <v>79.39</v>
      </c>
      <c r="U41" s="12"/>
    </row>
    <row r="42" spans="1:21" ht="15">
      <c r="A42" s="3" t="s">
        <v>42</v>
      </c>
      <c r="B42" s="4">
        <v>403045</v>
      </c>
      <c r="C42" s="4" t="s">
        <v>138</v>
      </c>
      <c r="D42" s="4">
        <v>29.98</v>
      </c>
      <c r="E42" s="4">
        <v>32.68</v>
      </c>
      <c r="F42" s="4">
        <v>30.32</v>
      </c>
      <c r="G42" s="4">
        <v>31.24</v>
      </c>
      <c r="H42" s="4">
        <v>30.98</v>
      </c>
      <c r="I42" s="22">
        <v>29.91</v>
      </c>
      <c r="J42" s="11">
        <v>81.87</v>
      </c>
      <c r="K42" s="15"/>
      <c r="L42" s="8">
        <v>81.86</v>
      </c>
      <c r="M42" s="15"/>
      <c r="N42" s="8">
        <v>81.8</v>
      </c>
      <c r="O42" s="19"/>
      <c r="P42" s="8">
        <v>81.83</v>
      </c>
      <c r="Q42" s="15"/>
      <c r="R42" s="8">
        <v>81.900000000000006</v>
      </c>
      <c r="S42" s="15"/>
      <c r="T42" s="9">
        <v>81.819999999999993</v>
      </c>
      <c r="U42" s="12"/>
    </row>
    <row r="43" spans="1:21" ht="15">
      <c r="A43" s="3" t="s">
        <v>43</v>
      </c>
      <c r="B43" s="4">
        <v>403049</v>
      </c>
      <c r="C43" s="4" t="s">
        <v>139</v>
      </c>
      <c r="D43" s="4">
        <v>26.05</v>
      </c>
      <c r="E43" s="4">
        <v>25.2</v>
      </c>
      <c r="F43" s="4">
        <v>26.68</v>
      </c>
      <c r="G43" s="4">
        <v>26.16</v>
      </c>
      <c r="H43" s="4">
        <v>25.1</v>
      </c>
      <c r="I43" s="22">
        <v>26.5</v>
      </c>
      <c r="J43" s="11">
        <v>80.75</v>
      </c>
      <c r="K43" s="15"/>
      <c r="L43" s="8">
        <v>80.72</v>
      </c>
      <c r="M43" s="15"/>
      <c r="N43" s="8">
        <v>80.63</v>
      </c>
      <c r="O43" s="19"/>
      <c r="P43" s="8">
        <v>80.680000000000007</v>
      </c>
      <c r="Q43" s="15"/>
      <c r="R43" s="8">
        <v>80.73</v>
      </c>
      <c r="S43" s="15"/>
      <c r="T43" s="9">
        <v>80.7</v>
      </c>
      <c r="U43" s="12"/>
    </row>
    <row r="44" spans="1:21" ht="15">
      <c r="A44" s="3" t="s">
        <v>44</v>
      </c>
      <c r="B44" s="4">
        <v>403146</v>
      </c>
      <c r="C44" s="4" t="s">
        <v>140</v>
      </c>
      <c r="D44" s="4">
        <v>30.44</v>
      </c>
      <c r="E44" s="4">
        <v>35</v>
      </c>
      <c r="F44" s="4">
        <v>30.45</v>
      </c>
      <c r="G44" s="4">
        <v>31.71</v>
      </c>
      <c r="H44" s="4">
        <v>31.51</v>
      </c>
      <c r="I44" s="22">
        <v>30.57</v>
      </c>
      <c r="J44" s="11">
        <v>83.25</v>
      </c>
      <c r="K44" s="15"/>
      <c r="L44" s="8">
        <v>83.35</v>
      </c>
      <c r="M44" s="15"/>
      <c r="N44" s="8">
        <v>83.14</v>
      </c>
      <c r="O44" s="19"/>
      <c r="P44" s="8">
        <v>83.18</v>
      </c>
      <c r="Q44" s="15"/>
      <c r="R44" s="8">
        <v>83.22</v>
      </c>
      <c r="S44" s="15"/>
      <c r="T44" s="9">
        <v>83.19</v>
      </c>
      <c r="U44" s="12"/>
    </row>
    <row r="45" spans="1:21" ht="15">
      <c r="A45" s="3" t="s">
        <v>45</v>
      </c>
      <c r="B45" s="4">
        <v>404211</v>
      </c>
      <c r="C45" s="4" t="s">
        <v>141</v>
      </c>
      <c r="D45" s="4">
        <v>24.89</v>
      </c>
      <c r="E45" s="4">
        <v>24.13</v>
      </c>
      <c r="F45" s="4">
        <v>25.23</v>
      </c>
      <c r="G45" s="4">
        <v>25.05</v>
      </c>
      <c r="H45" s="4">
        <v>23.98</v>
      </c>
      <c r="I45" s="22">
        <v>25.13</v>
      </c>
      <c r="J45" s="11">
        <v>80.16</v>
      </c>
      <c r="K45" s="15"/>
      <c r="L45" s="8">
        <v>80.11</v>
      </c>
      <c r="M45" s="15"/>
      <c r="N45" s="8">
        <v>80</v>
      </c>
      <c r="O45" s="19"/>
      <c r="P45" s="8">
        <v>80.069999999999993</v>
      </c>
      <c r="Q45" s="15"/>
      <c r="R45" s="8">
        <v>80.150000000000006</v>
      </c>
      <c r="S45" s="15"/>
      <c r="T45" s="9">
        <v>80.06</v>
      </c>
      <c r="U45" s="12"/>
    </row>
    <row r="46" spans="1:21" ht="15">
      <c r="A46" s="3" t="s">
        <v>46</v>
      </c>
      <c r="B46" s="4">
        <v>406311</v>
      </c>
      <c r="C46" s="4" t="s">
        <v>142</v>
      </c>
      <c r="D46" s="4">
        <v>28.75</v>
      </c>
      <c r="E46" s="4">
        <v>32.53</v>
      </c>
      <c r="F46" s="4">
        <v>28.96</v>
      </c>
      <c r="G46" s="4">
        <v>30.55</v>
      </c>
      <c r="H46" s="4">
        <v>29.55</v>
      </c>
      <c r="I46" s="22">
        <v>28.73</v>
      </c>
      <c r="J46" s="11">
        <v>85.64</v>
      </c>
      <c r="K46" s="15"/>
      <c r="L46" s="8">
        <v>85.56</v>
      </c>
      <c r="M46" s="15"/>
      <c r="N46" s="8">
        <v>85.54</v>
      </c>
      <c r="O46" s="19"/>
      <c r="P46" s="8">
        <v>85.58</v>
      </c>
      <c r="Q46" s="15"/>
      <c r="R46" s="8">
        <v>85.64</v>
      </c>
      <c r="S46" s="15"/>
      <c r="T46" s="9">
        <v>85.53</v>
      </c>
      <c r="U46" s="12"/>
    </row>
    <row r="47" spans="1:21" ht="15">
      <c r="A47" s="3" t="s">
        <v>47</v>
      </c>
      <c r="B47" s="4">
        <v>406370</v>
      </c>
      <c r="C47" s="4" t="s">
        <v>143</v>
      </c>
      <c r="D47" s="4">
        <v>24.98</v>
      </c>
      <c r="E47" s="4">
        <v>24.25</v>
      </c>
      <c r="F47" s="4">
        <v>25.43</v>
      </c>
      <c r="G47" s="4">
        <v>25.26</v>
      </c>
      <c r="H47" s="4">
        <v>24.26</v>
      </c>
      <c r="I47" s="22">
        <v>25.44</v>
      </c>
      <c r="J47" s="11">
        <v>82.32</v>
      </c>
      <c r="K47" s="15"/>
      <c r="L47" s="8">
        <v>82.29</v>
      </c>
      <c r="M47" s="15"/>
      <c r="N47" s="8">
        <v>82.23</v>
      </c>
      <c r="O47" s="19"/>
      <c r="P47" s="8">
        <v>82.29</v>
      </c>
      <c r="Q47" s="15"/>
      <c r="R47" s="8">
        <v>82.35</v>
      </c>
      <c r="S47" s="15"/>
      <c r="T47" s="9">
        <v>82.24</v>
      </c>
      <c r="U47" s="12"/>
    </row>
    <row r="48" spans="1:21" ht="15">
      <c r="A48" s="3" t="s">
        <v>48</v>
      </c>
      <c r="B48" s="4">
        <v>406598</v>
      </c>
      <c r="C48" s="4" t="s">
        <v>144</v>
      </c>
      <c r="D48" s="4">
        <v>25.02</v>
      </c>
      <c r="E48" s="4">
        <v>24.24</v>
      </c>
      <c r="F48" s="4">
        <v>25.6</v>
      </c>
      <c r="G48" s="4">
        <v>25.28</v>
      </c>
      <c r="H48" s="4">
        <v>24.13</v>
      </c>
      <c r="I48" s="22">
        <v>25.45</v>
      </c>
      <c r="J48" s="11">
        <v>80.63</v>
      </c>
      <c r="K48" s="15"/>
      <c r="L48" s="8">
        <v>80.53</v>
      </c>
      <c r="M48" s="15"/>
      <c r="N48" s="8">
        <v>80.47</v>
      </c>
      <c r="O48" s="19"/>
      <c r="P48" s="8">
        <v>80.56</v>
      </c>
      <c r="Q48" s="15"/>
      <c r="R48" s="8">
        <v>80.63</v>
      </c>
      <c r="S48" s="15"/>
      <c r="T48" s="9">
        <v>80.489999999999995</v>
      </c>
      <c r="U48" s="12"/>
    </row>
    <row r="49" spans="1:21" ht="15">
      <c r="A49" s="3" t="s">
        <v>49</v>
      </c>
      <c r="B49" s="4">
        <v>406728</v>
      </c>
      <c r="C49" s="4" t="s">
        <v>145</v>
      </c>
      <c r="D49" s="4">
        <v>27.81</v>
      </c>
      <c r="E49" s="4">
        <v>31.74</v>
      </c>
      <c r="F49" s="4">
        <v>27.81</v>
      </c>
      <c r="G49" s="4">
        <v>29.85</v>
      </c>
      <c r="H49" s="4">
        <v>29.62</v>
      </c>
      <c r="I49" s="22">
        <v>27.91</v>
      </c>
      <c r="J49" s="11">
        <v>82.97</v>
      </c>
      <c r="K49" s="15"/>
      <c r="L49" s="8">
        <v>82.97</v>
      </c>
      <c r="M49" s="15"/>
      <c r="N49" s="8">
        <v>82.95</v>
      </c>
      <c r="O49" s="19"/>
      <c r="P49" s="8">
        <v>83.02</v>
      </c>
      <c r="Q49" s="15"/>
      <c r="R49" s="8">
        <v>83.04</v>
      </c>
      <c r="S49" s="15"/>
      <c r="T49" s="9">
        <v>82.96</v>
      </c>
      <c r="U49" s="12"/>
    </row>
    <row r="50" spans="1:21" ht="15">
      <c r="A50" s="3" t="s">
        <v>50</v>
      </c>
      <c r="B50" s="4">
        <v>406739</v>
      </c>
      <c r="C50" s="4" t="s">
        <v>146</v>
      </c>
      <c r="D50" s="4">
        <v>25.78</v>
      </c>
      <c r="E50" s="4">
        <v>24.72</v>
      </c>
      <c r="F50" s="4">
        <v>26.16</v>
      </c>
      <c r="G50" s="4">
        <v>25.85</v>
      </c>
      <c r="H50" s="4">
        <v>24.79</v>
      </c>
      <c r="I50" s="22">
        <v>26.05</v>
      </c>
      <c r="J50" s="11">
        <v>82.01</v>
      </c>
      <c r="K50" s="15"/>
      <c r="L50" s="8">
        <v>81.97</v>
      </c>
      <c r="M50" s="15"/>
      <c r="N50" s="8">
        <v>81.93</v>
      </c>
      <c r="O50" s="19"/>
      <c r="P50" s="8">
        <v>81.99</v>
      </c>
      <c r="Q50" s="15"/>
      <c r="R50" s="8">
        <v>82</v>
      </c>
      <c r="S50" s="15"/>
      <c r="T50" s="9">
        <v>81.97</v>
      </c>
      <c r="U50" s="12"/>
    </row>
    <row r="51" spans="1:21" ht="15">
      <c r="A51" s="3" t="s">
        <v>51</v>
      </c>
      <c r="B51" s="4">
        <v>415151</v>
      </c>
      <c r="C51" s="4" t="s">
        <v>147</v>
      </c>
      <c r="D51" s="4">
        <v>26.17</v>
      </c>
      <c r="E51" s="4">
        <v>25.31</v>
      </c>
      <c r="F51" s="4">
        <v>26.66</v>
      </c>
      <c r="G51" s="4">
        <v>26.29</v>
      </c>
      <c r="H51" s="4">
        <v>25.21</v>
      </c>
      <c r="I51" s="22">
        <v>26.64</v>
      </c>
      <c r="J51" s="11">
        <v>81.77</v>
      </c>
      <c r="K51" s="15"/>
      <c r="L51" s="8">
        <v>81.760000000000005</v>
      </c>
      <c r="M51" s="15"/>
      <c r="N51" s="8">
        <v>81.84</v>
      </c>
      <c r="O51" s="15"/>
      <c r="P51" s="8">
        <v>81.88</v>
      </c>
      <c r="Q51" s="15"/>
      <c r="R51" s="8">
        <v>81.77</v>
      </c>
      <c r="S51" s="15"/>
      <c r="T51" s="9">
        <v>81.73</v>
      </c>
      <c r="U51" s="12"/>
    </row>
    <row r="52" spans="1:21" ht="15">
      <c r="A52" s="3" t="s">
        <v>52</v>
      </c>
      <c r="B52" s="4">
        <v>415185</v>
      </c>
      <c r="C52" s="4" t="s">
        <v>148</v>
      </c>
      <c r="D52" s="4">
        <v>25.63</v>
      </c>
      <c r="E52" s="4">
        <v>24.56</v>
      </c>
      <c r="F52" s="4">
        <v>25.73</v>
      </c>
      <c r="G52" s="4">
        <v>25.7</v>
      </c>
      <c r="H52" s="4">
        <v>24.64</v>
      </c>
      <c r="I52" s="22">
        <v>25.85</v>
      </c>
      <c r="J52" s="11">
        <v>79.62</v>
      </c>
      <c r="K52" s="15"/>
      <c r="L52" s="8">
        <v>79.599999999999994</v>
      </c>
      <c r="M52" s="15"/>
      <c r="N52" s="8">
        <v>79.599999999999994</v>
      </c>
      <c r="O52" s="15"/>
      <c r="P52" s="8">
        <v>79.72</v>
      </c>
      <c r="Q52" s="15"/>
      <c r="R52" s="8">
        <v>79.58</v>
      </c>
      <c r="S52" s="15"/>
      <c r="T52" s="9">
        <v>79.55</v>
      </c>
      <c r="U52" s="12"/>
    </row>
    <row r="53" spans="1:21" ht="15">
      <c r="A53" s="3" t="s">
        <v>53</v>
      </c>
      <c r="B53" s="4">
        <v>101910198</v>
      </c>
      <c r="C53" s="4" t="s">
        <v>192</v>
      </c>
      <c r="D53" s="4">
        <v>27.15</v>
      </c>
      <c r="E53" s="4">
        <v>28.92</v>
      </c>
      <c r="F53" s="4">
        <v>27.01</v>
      </c>
      <c r="G53" s="4">
        <v>27.77</v>
      </c>
      <c r="H53" s="4">
        <v>27.54</v>
      </c>
      <c r="I53" s="22">
        <v>26.85</v>
      </c>
      <c r="J53" s="11">
        <v>82.56</v>
      </c>
      <c r="K53" s="15"/>
      <c r="L53" s="8">
        <v>82.55</v>
      </c>
      <c r="M53" s="15"/>
      <c r="N53" s="8">
        <v>82.56</v>
      </c>
      <c r="O53" s="15"/>
      <c r="P53" s="8">
        <v>82.63</v>
      </c>
      <c r="Q53" s="15"/>
      <c r="R53" s="8">
        <v>82.56</v>
      </c>
      <c r="S53" s="15"/>
      <c r="T53" s="9">
        <v>82.5</v>
      </c>
      <c r="U53" s="12"/>
    </row>
    <row r="54" spans="1:21" ht="15">
      <c r="A54" s="3" t="s">
        <v>54</v>
      </c>
      <c r="B54" s="4">
        <v>437027</v>
      </c>
      <c r="C54" s="4" t="s">
        <v>150</v>
      </c>
      <c r="D54" s="4">
        <v>23.97</v>
      </c>
      <c r="E54" s="4">
        <v>24.06</v>
      </c>
      <c r="F54" s="4">
        <v>24.15</v>
      </c>
      <c r="G54" s="4">
        <v>24.5</v>
      </c>
      <c r="H54" s="4">
        <v>23.64</v>
      </c>
      <c r="I54" s="22">
        <v>24.08</v>
      </c>
      <c r="J54" s="11">
        <v>79.08</v>
      </c>
      <c r="K54" s="15"/>
      <c r="L54" s="8">
        <v>79.09</v>
      </c>
      <c r="M54" s="15"/>
      <c r="N54" s="8">
        <v>79.12</v>
      </c>
      <c r="O54" s="15"/>
      <c r="P54" s="8">
        <v>79.23</v>
      </c>
      <c r="Q54" s="15"/>
      <c r="R54" s="8">
        <v>79.099999999999994</v>
      </c>
      <c r="S54" s="15"/>
      <c r="T54" s="9">
        <v>79.069999999999993</v>
      </c>
      <c r="U54" s="12"/>
    </row>
    <row r="55" spans="1:21" ht="15">
      <c r="A55" s="3" t="s">
        <v>55</v>
      </c>
      <c r="B55" s="4">
        <v>445289</v>
      </c>
      <c r="C55" s="4" t="s">
        <v>151</v>
      </c>
      <c r="D55" s="4">
        <v>26.19</v>
      </c>
      <c r="E55" s="4">
        <v>27.56</v>
      </c>
      <c r="F55" s="4">
        <v>25.56</v>
      </c>
      <c r="G55" s="4">
        <v>25.5</v>
      </c>
      <c r="H55" s="4">
        <v>26.83</v>
      </c>
      <c r="I55" s="22">
        <v>25.99</v>
      </c>
      <c r="J55" s="11">
        <v>81.650000000000006</v>
      </c>
      <c r="K55" s="15"/>
      <c r="L55" s="8">
        <v>81.680000000000007</v>
      </c>
      <c r="M55" s="15"/>
      <c r="N55" s="8">
        <v>81.64</v>
      </c>
      <c r="O55" s="15"/>
      <c r="P55" s="8">
        <v>81.77</v>
      </c>
      <c r="Q55" s="15"/>
      <c r="R55" s="8">
        <v>81.64</v>
      </c>
      <c r="S55" s="15"/>
      <c r="T55" s="9">
        <v>81.64</v>
      </c>
      <c r="U55" s="12"/>
    </row>
    <row r="56" spans="1:21" ht="15">
      <c r="A56" s="3" t="s">
        <v>56</v>
      </c>
      <c r="B56" s="4">
        <v>447814</v>
      </c>
      <c r="C56" s="4" t="s">
        <v>152</v>
      </c>
      <c r="D56" s="4">
        <v>24.44</v>
      </c>
      <c r="E56" s="4">
        <v>23.9</v>
      </c>
      <c r="F56" s="4">
        <v>24.6</v>
      </c>
      <c r="G56" s="4">
        <v>24.7</v>
      </c>
      <c r="H56" s="4">
        <v>23.73</v>
      </c>
      <c r="I56" s="22">
        <v>24.73</v>
      </c>
      <c r="J56" s="11">
        <v>87.16</v>
      </c>
      <c r="K56" s="15"/>
      <c r="L56" s="8">
        <v>87.21</v>
      </c>
      <c r="M56" s="15"/>
      <c r="N56" s="8">
        <v>87.22</v>
      </c>
      <c r="O56" s="15"/>
      <c r="P56" s="8">
        <v>87.25</v>
      </c>
      <c r="Q56" s="15"/>
      <c r="R56" s="8">
        <v>87.15</v>
      </c>
      <c r="S56" s="15"/>
      <c r="T56" s="9">
        <v>87.17</v>
      </c>
      <c r="U56" s="12"/>
    </row>
    <row r="57" spans="1:21" ht="15">
      <c r="A57" s="3" t="s">
        <v>57</v>
      </c>
      <c r="B57" s="4">
        <v>492763</v>
      </c>
      <c r="C57" s="4" t="s">
        <v>153</v>
      </c>
      <c r="D57" s="4">
        <v>27.19</v>
      </c>
      <c r="E57" s="4">
        <v>30.53</v>
      </c>
      <c r="F57" s="4">
        <v>26.97</v>
      </c>
      <c r="G57" s="4">
        <v>28.7</v>
      </c>
      <c r="H57" s="4">
        <v>27.93</v>
      </c>
      <c r="I57" s="22">
        <v>27.26</v>
      </c>
      <c r="J57" s="11">
        <v>83.09</v>
      </c>
      <c r="K57" s="15"/>
      <c r="L57" s="8">
        <v>83.12</v>
      </c>
      <c r="M57" s="15"/>
      <c r="N57" s="8">
        <v>83.12</v>
      </c>
      <c r="O57" s="15"/>
      <c r="P57" s="8">
        <v>83.18</v>
      </c>
      <c r="Q57" s="15"/>
      <c r="R57" s="8">
        <v>83.09</v>
      </c>
      <c r="S57" s="15"/>
      <c r="T57" s="9">
        <v>83.12</v>
      </c>
      <c r="U57" s="12"/>
    </row>
    <row r="58" spans="1:21" ht="15">
      <c r="A58" s="3" t="s">
        <v>58</v>
      </c>
      <c r="B58" s="4">
        <v>493634</v>
      </c>
      <c r="C58" s="4" t="s">
        <v>154</v>
      </c>
      <c r="D58" s="4">
        <v>26.94</v>
      </c>
      <c r="E58" s="4">
        <v>28.81</v>
      </c>
      <c r="F58" s="4">
        <v>26.67</v>
      </c>
      <c r="G58" s="4">
        <v>27.49</v>
      </c>
      <c r="H58" s="4">
        <v>27.48</v>
      </c>
      <c r="I58" s="22">
        <v>26.73</v>
      </c>
      <c r="J58" s="11">
        <v>82.98</v>
      </c>
      <c r="K58" s="15"/>
      <c r="L58" s="8">
        <v>83.24</v>
      </c>
      <c r="M58" s="15"/>
      <c r="N58" s="8">
        <v>83.26</v>
      </c>
      <c r="O58" s="15"/>
      <c r="P58" s="8">
        <v>83.26</v>
      </c>
      <c r="Q58" s="15"/>
      <c r="R58" s="8">
        <v>83.21</v>
      </c>
      <c r="S58" s="15"/>
      <c r="T58" s="9">
        <v>83.23</v>
      </c>
      <c r="U58" s="12"/>
    </row>
    <row r="59" spans="1:21" ht="15">
      <c r="A59" s="3" t="s">
        <v>59</v>
      </c>
      <c r="B59" s="4">
        <v>497384</v>
      </c>
      <c r="C59" s="4" t="s">
        <v>155</v>
      </c>
      <c r="D59" s="4">
        <v>27.83</v>
      </c>
      <c r="E59" s="4">
        <v>30.9</v>
      </c>
      <c r="F59" s="4">
        <v>27.43</v>
      </c>
      <c r="G59" s="4">
        <v>28.68</v>
      </c>
      <c r="H59" s="4">
        <v>28.69</v>
      </c>
      <c r="I59" s="22">
        <v>28.05</v>
      </c>
      <c r="J59" s="11">
        <v>82.03</v>
      </c>
      <c r="K59" s="15"/>
      <c r="L59" s="8">
        <v>82.04</v>
      </c>
      <c r="M59" s="15"/>
      <c r="N59" s="8">
        <v>82.05</v>
      </c>
      <c r="O59" s="15"/>
      <c r="P59" s="8">
        <v>82.04</v>
      </c>
      <c r="Q59" s="15"/>
      <c r="R59" s="8">
        <v>81.98</v>
      </c>
      <c r="S59" s="15"/>
      <c r="T59" s="9">
        <v>81.98</v>
      </c>
      <c r="U59" s="12"/>
    </row>
    <row r="60" spans="1:21" ht="15">
      <c r="A60" s="3" t="s">
        <v>60</v>
      </c>
      <c r="B60" s="4">
        <v>544667</v>
      </c>
      <c r="C60" s="4" t="s">
        <v>156</v>
      </c>
      <c r="D60" s="4">
        <v>33.270000000000003</v>
      </c>
      <c r="E60" s="4">
        <v>40</v>
      </c>
      <c r="F60" s="4">
        <v>33.03</v>
      </c>
      <c r="G60" s="4">
        <v>34.57</v>
      </c>
      <c r="H60" s="4">
        <v>34.75</v>
      </c>
      <c r="I60" s="22">
        <v>33.01</v>
      </c>
      <c r="J60" s="11">
        <v>82.6</v>
      </c>
      <c r="K60" s="15"/>
      <c r="L60" s="8">
        <v>79.14</v>
      </c>
      <c r="M60" s="15">
        <v>84.8</v>
      </c>
      <c r="N60" s="8">
        <v>82.68</v>
      </c>
      <c r="O60" s="15"/>
      <c r="P60" s="8">
        <v>82.66</v>
      </c>
      <c r="Q60" s="15"/>
      <c r="R60" s="8">
        <v>82.6</v>
      </c>
      <c r="S60" s="15"/>
      <c r="T60" s="9">
        <v>82.64</v>
      </c>
      <c r="U60" s="12"/>
    </row>
    <row r="61" spans="1:21" ht="15">
      <c r="A61" s="3" t="s">
        <v>61</v>
      </c>
      <c r="B61" s="4">
        <v>550286</v>
      </c>
      <c r="C61" s="4" t="s">
        <v>157</v>
      </c>
      <c r="D61" s="4">
        <v>26.82</v>
      </c>
      <c r="E61" s="4">
        <v>30.01</v>
      </c>
      <c r="F61" s="4">
        <v>26.69</v>
      </c>
      <c r="G61" s="4">
        <v>28.3</v>
      </c>
      <c r="H61" s="4">
        <v>27.58</v>
      </c>
      <c r="I61" s="22">
        <v>26.83</v>
      </c>
      <c r="J61" s="11">
        <v>83.84</v>
      </c>
      <c r="K61" s="15"/>
      <c r="L61" s="8">
        <v>83.72</v>
      </c>
      <c r="M61" s="15"/>
      <c r="N61" s="8">
        <v>83.76</v>
      </c>
      <c r="O61" s="15"/>
      <c r="P61" s="8">
        <v>83.72</v>
      </c>
      <c r="Q61" s="15"/>
      <c r="R61" s="8">
        <v>83.69</v>
      </c>
      <c r="S61" s="15"/>
      <c r="T61" s="9">
        <v>83.82</v>
      </c>
      <c r="U61" s="12"/>
    </row>
    <row r="62" spans="1:21" ht="15">
      <c r="A62" s="3" t="s">
        <v>62</v>
      </c>
      <c r="B62" s="4">
        <v>550554</v>
      </c>
      <c r="C62" s="4" t="s">
        <v>158</v>
      </c>
      <c r="D62" s="4">
        <v>26.25</v>
      </c>
      <c r="E62" s="4">
        <v>31.15</v>
      </c>
      <c r="F62" s="4">
        <v>25.96</v>
      </c>
      <c r="G62" s="4">
        <v>27.66</v>
      </c>
      <c r="H62" s="4">
        <v>27.62</v>
      </c>
      <c r="I62" s="22">
        <v>26.09</v>
      </c>
      <c r="J62" s="11">
        <v>81.319999999999993</v>
      </c>
      <c r="K62" s="15"/>
      <c r="L62" s="8">
        <v>81.31</v>
      </c>
      <c r="M62" s="15"/>
      <c r="N62" s="8">
        <v>81.28</v>
      </c>
      <c r="O62" s="15"/>
      <c r="P62" s="8">
        <v>81.349999999999994</v>
      </c>
      <c r="Q62" s="15"/>
      <c r="R62" s="8">
        <v>81.3</v>
      </c>
      <c r="S62" s="15"/>
      <c r="T62" s="9">
        <v>81.28</v>
      </c>
      <c r="U62" s="12"/>
    </row>
    <row r="63" spans="1:21" ht="15">
      <c r="A63" s="3" t="s">
        <v>63</v>
      </c>
      <c r="B63" s="4">
        <v>553656</v>
      </c>
      <c r="C63" s="4" t="s">
        <v>159</v>
      </c>
      <c r="D63" s="4">
        <v>25.08</v>
      </c>
      <c r="E63" s="4">
        <v>24.3</v>
      </c>
      <c r="F63" s="4">
        <v>25.22</v>
      </c>
      <c r="G63" s="4">
        <v>25.3</v>
      </c>
      <c r="H63" s="4">
        <v>24.22</v>
      </c>
      <c r="I63" s="22">
        <v>25.21</v>
      </c>
      <c r="J63" s="11">
        <v>82.67</v>
      </c>
      <c r="K63" s="15"/>
      <c r="L63" s="8">
        <v>82.69</v>
      </c>
      <c r="M63" s="15"/>
      <c r="N63" s="8">
        <v>82.65</v>
      </c>
      <c r="O63" s="15"/>
      <c r="P63" s="8">
        <v>82.72</v>
      </c>
      <c r="Q63" s="15"/>
      <c r="R63" s="8">
        <v>82.67</v>
      </c>
      <c r="S63" s="15"/>
      <c r="T63" s="9">
        <v>82.66</v>
      </c>
      <c r="U63" s="12"/>
    </row>
    <row r="64" spans="1:21" ht="15">
      <c r="A64" s="3" t="s">
        <v>64</v>
      </c>
      <c r="B64" s="4">
        <v>554230</v>
      </c>
      <c r="C64" s="4" t="s">
        <v>160</v>
      </c>
      <c r="D64" s="4">
        <v>33.44</v>
      </c>
      <c r="E64" s="4">
        <v>35.26</v>
      </c>
      <c r="F64" s="4">
        <v>33.090000000000003</v>
      </c>
      <c r="G64" s="4">
        <v>33.880000000000003</v>
      </c>
      <c r="H64" s="4">
        <v>32.799999999999997</v>
      </c>
      <c r="I64" s="22">
        <v>33.450000000000003</v>
      </c>
      <c r="J64" s="11">
        <v>81.97</v>
      </c>
      <c r="K64" s="15"/>
      <c r="L64" s="8">
        <v>82.06</v>
      </c>
      <c r="M64" s="15"/>
      <c r="N64" s="8">
        <v>82.08</v>
      </c>
      <c r="O64" s="15"/>
      <c r="P64" s="8">
        <v>82.1</v>
      </c>
      <c r="Q64" s="15"/>
      <c r="R64" s="8">
        <v>81.96</v>
      </c>
      <c r="S64" s="15"/>
      <c r="T64" s="9">
        <v>82.06</v>
      </c>
      <c r="U64" s="12"/>
    </row>
    <row r="65" spans="1:21" ht="15">
      <c r="A65" s="3" t="s">
        <v>65</v>
      </c>
      <c r="B65" s="4">
        <v>555703</v>
      </c>
      <c r="C65" s="4" t="s">
        <v>161</v>
      </c>
      <c r="D65" s="4">
        <v>25.43</v>
      </c>
      <c r="E65" s="4">
        <v>27.7</v>
      </c>
      <c r="F65" s="4">
        <v>25.14</v>
      </c>
      <c r="G65" s="4">
        <v>26.11</v>
      </c>
      <c r="H65" s="4">
        <v>25.87</v>
      </c>
      <c r="I65" s="22">
        <v>25.44</v>
      </c>
      <c r="J65" s="11">
        <v>78.56</v>
      </c>
      <c r="K65" s="15"/>
      <c r="L65" s="8">
        <v>78.58</v>
      </c>
      <c r="M65" s="15"/>
      <c r="N65" s="8">
        <v>78.569999999999993</v>
      </c>
      <c r="O65" s="15"/>
      <c r="P65" s="8">
        <v>78.47</v>
      </c>
      <c r="Q65" s="15"/>
      <c r="R65" s="8">
        <v>78.39</v>
      </c>
      <c r="S65" s="15"/>
      <c r="T65" s="9">
        <v>78.55</v>
      </c>
      <c r="U65" s="12"/>
    </row>
    <row r="66" spans="1:21" ht="15">
      <c r="A66" s="3" t="s">
        <v>66</v>
      </c>
      <c r="B66" s="4">
        <v>556226</v>
      </c>
      <c r="C66" s="4" t="s">
        <v>162</v>
      </c>
      <c r="D66" s="4">
        <v>25.51</v>
      </c>
      <c r="E66" s="4">
        <v>24.77</v>
      </c>
      <c r="F66" s="4">
        <v>25.93</v>
      </c>
      <c r="G66" s="4">
        <v>25.71</v>
      </c>
      <c r="H66" s="4">
        <v>24.67</v>
      </c>
      <c r="I66" s="22">
        <v>26.08</v>
      </c>
      <c r="J66" s="11">
        <v>78.349999999999994</v>
      </c>
      <c r="K66" s="15"/>
      <c r="L66" s="8">
        <v>78.430000000000007</v>
      </c>
      <c r="M66" s="15"/>
      <c r="N66" s="8">
        <v>78.36</v>
      </c>
      <c r="O66" s="15"/>
      <c r="P66" s="8">
        <v>78.36</v>
      </c>
      <c r="Q66" s="15"/>
      <c r="R66" s="8">
        <v>78.36</v>
      </c>
      <c r="S66" s="15"/>
      <c r="T66" s="9">
        <v>78.34</v>
      </c>
      <c r="U66" s="12"/>
    </row>
    <row r="67" spans="1:21" ht="15">
      <c r="A67" s="3" t="s">
        <v>67</v>
      </c>
      <c r="B67" s="4">
        <v>556286</v>
      </c>
      <c r="C67" s="4" t="s">
        <v>163</v>
      </c>
      <c r="D67" s="4">
        <v>29.73</v>
      </c>
      <c r="E67" s="4">
        <v>31.23</v>
      </c>
      <c r="F67" s="4">
        <v>29.09</v>
      </c>
      <c r="G67" s="4">
        <v>30.2</v>
      </c>
      <c r="H67" s="4">
        <v>29.92</v>
      </c>
      <c r="I67" s="22">
        <v>29.63</v>
      </c>
      <c r="J67" s="11">
        <v>82.43</v>
      </c>
      <c r="K67" s="15"/>
      <c r="L67" s="8">
        <v>82.44</v>
      </c>
      <c r="M67" s="15"/>
      <c r="N67" s="8">
        <v>82.42</v>
      </c>
      <c r="O67" s="15"/>
      <c r="P67" s="8">
        <v>82.41</v>
      </c>
      <c r="Q67" s="15"/>
      <c r="R67" s="8">
        <v>82.41</v>
      </c>
      <c r="S67" s="15"/>
      <c r="T67" s="9">
        <v>82.44</v>
      </c>
      <c r="U67" s="12"/>
    </row>
    <row r="68" spans="1:21" ht="15">
      <c r="A68" s="3" t="s">
        <v>68</v>
      </c>
      <c r="B68" s="4">
        <v>557109</v>
      </c>
      <c r="C68" s="4" t="s">
        <v>164</v>
      </c>
      <c r="D68" s="4">
        <v>25.15</v>
      </c>
      <c r="E68" s="4">
        <v>24.35</v>
      </c>
      <c r="F68" s="4">
        <v>25.48</v>
      </c>
      <c r="G68" s="4">
        <v>25.47</v>
      </c>
      <c r="H68" s="4">
        <v>24.46</v>
      </c>
      <c r="I68" s="22">
        <v>25.52</v>
      </c>
      <c r="J68" s="11">
        <v>84.16</v>
      </c>
      <c r="K68" s="15"/>
      <c r="L68" s="8">
        <v>84.2</v>
      </c>
      <c r="M68" s="15"/>
      <c r="N68" s="8">
        <v>84.14</v>
      </c>
      <c r="O68" s="15"/>
      <c r="P68" s="8">
        <v>84.16</v>
      </c>
      <c r="Q68" s="15"/>
      <c r="R68" s="8">
        <v>84.17</v>
      </c>
      <c r="S68" s="15"/>
      <c r="T68" s="9">
        <v>84.14</v>
      </c>
      <c r="U68" s="12"/>
    </row>
    <row r="69" spans="1:21" ht="15">
      <c r="A69" s="3" t="s">
        <v>69</v>
      </c>
      <c r="B69" s="4">
        <v>557176</v>
      </c>
      <c r="C69" s="4" t="s">
        <v>165</v>
      </c>
      <c r="D69" s="4">
        <v>24.99</v>
      </c>
      <c r="E69" s="4">
        <v>24.32</v>
      </c>
      <c r="F69" s="4">
        <v>25.45</v>
      </c>
      <c r="G69" s="4">
        <v>25.21</v>
      </c>
      <c r="H69" s="4">
        <v>24.18</v>
      </c>
      <c r="I69" s="22">
        <v>25.47</v>
      </c>
      <c r="J69" s="11">
        <v>83.33</v>
      </c>
      <c r="K69" s="15"/>
      <c r="L69" s="8">
        <v>83.31</v>
      </c>
      <c r="M69" s="15"/>
      <c r="N69" s="8">
        <v>83.27</v>
      </c>
      <c r="O69" s="15"/>
      <c r="P69" s="8">
        <v>83.29</v>
      </c>
      <c r="Q69" s="15"/>
      <c r="R69" s="8">
        <v>83.34</v>
      </c>
      <c r="S69" s="15"/>
      <c r="T69" s="9">
        <v>83.27</v>
      </c>
      <c r="U69" s="12"/>
    </row>
    <row r="70" spans="1:21" ht="15">
      <c r="A70" s="3" t="s">
        <v>70</v>
      </c>
      <c r="B70" s="4">
        <v>557810</v>
      </c>
      <c r="C70" s="4" t="s">
        <v>166</v>
      </c>
      <c r="D70" s="4">
        <v>25.47</v>
      </c>
      <c r="E70" s="4">
        <v>24.83</v>
      </c>
      <c r="F70" s="4">
        <v>25.93</v>
      </c>
      <c r="G70" s="4">
        <v>25.7</v>
      </c>
      <c r="H70" s="4">
        <v>24.7</v>
      </c>
      <c r="I70" s="22">
        <v>26</v>
      </c>
      <c r="J70" s="11">
        <v>80.81</v>
      </c>
      <c r="K70" s="15"/>
      <c r="L70" s="8">
        <v>80.83</v>
      </c>
      <c r="M70" s="15"/>
      <c r="N70" s="8">
        <v>80.83</v>
      </c>
      <c r="O70" s="15"/>
      <c r="P70" s="8">
        <v>80.83</v>
      </c>
      <c r="Q70" s="15"/>
      <c r="R70" s="8">
        <v>80.819999999999993</v>
      </c>
      <c r="S70" s="15"/>
      <c r="T70" s="9">
        <v>80.790000000000006</v>
      </c>
      <c r="U70" s="12"/>
    </row>
    <row r="71" spans="1:21" ht="15">
      <c r="A71" s="3" t="s">
        <v>71</v>
      </c>
      <c r="B71" s="4">
        <v>557926</v>
      </c>
      <c r="C71" s="4" t="s">
        <v>167</v>
      </c>
      <c r="D71" s="4">
        <v>26.8</v>
      </c>
      <c r="E71" s="4">
        <v>29.5</v>
      </c>
      <c r="F71" s="4">
        <v>26</v>
      </c>
      <c r="G71" s="4">
        <v>27.14</v>
      </c>
      <c r="H71" s="4">
        <v>27.98</v>
      </c>
      <c r="I71" s="22">
        <v>26.71</v>
      </c>
      <c r="J71" s="11">
        <v>81.75</v>
      </c>
      <c r="K71" s="15"/>
      <c r="L71" s="8">
        <v>81.62</v>
      </c>
      <c r="M71" s="15"/>
      <c r="N71" s="8">
        <v>81.7</v>
      </c>
      <c r="O71" s="15"/>
      <c r="P71" s="8">
        <v>81.75</v>
      </c>
      <c r="Q71" s="15"/>
      <c r="R71" s="8">
        <v>81.73</v>
      </c>
      <c r="S71" s="15"/>
      <c r="T71" s="9">
        <v>81.650000000000006</v>
      </c>
      <c r="U71" s="12"/>
    </row>
    <row r="72" spans="1:21" ht="15">
      <c r="A72" s="3" t="s">
        <v>72</v>
      </c>
      <c r="B72" s="4">
        <v>558154</v>
      </c>
      <c r="C72" s="4" t="s">
        <v>168</v>
      </c>
      <c r="D72" s="4">
        <v>25.03</v>
      </c>
      <c r="E72" s="4">
        <v>24.24</v>
      </c>
      <c r="F72" s="4">
        <v>25.42</v>
      </c>
      <c r="G72" s="4">
        <v>25.03</v>
      </c>
      <c r="H72" s="4">
        <v>24.13</v>
      </c>
      <c r="I72" s="22">
        <v>25.43</v>
      </c>
      <c r="J72" s="11">
        <v>78.67</v>
      </c>
      <c r="K72" s="15"/>
      <c r="L72" s="8">
        <v>78.63</v>
      </c>
      <c r="M72" s="15"/>
      <c r="N72" s="8">
        <v>78.569999999999993</v>
      </c>
      <c r="O72" s="15"/>
      <c r="P72" s="8">
        <v>78.709999999999994</v>
      </c>
      <c r="Q72" s="15"/>
      <c r="R72" s="8">
        <v>78.66</v>
      </c>
      <c r="S72" s="15"/>
      <c r="T72" s="9">
        <v>78.58</v>
      </c>
      <c r="U72" s="12"/>
    </row>
    <row r="73" spans="1:21" ht="15">
      <c r="A73" s="3" t="s">
        <v>73</v>
      </c>
      <c r="B73" s="4">
        <v>559020</v>
      </c>
      <c r="C73" s="4" t="s">
        <v>169</v>
      </c>
      <c r="D73" s="4">
        <v>25.05</v>
      </c>
      <c r="E73" s="4">
        <v>23.99</v>
      </c>
      <c r="F73" s="4">
        <v>25.29</v>
      </c>
      <c r="G73" s="4">
        <v>25.03</v>
      </c>
      <c r="H73" s="4">
        <v>24.05</v>
      </c>
      <c r="I73" s="22">
        <v>25.42</v>
      </c>
      <c r="J73" s="11">
        <v>80.42</v>
      </c>
      <c r="K73" s="15"/>
      <c r="L73" s="8">
        <v>80.37</v>
      </c>
      <c r="M73" s="15"/>
      <c r="N73" s="8">
        <v>80.34</v>
      </c>
      <c r="O73" s="15"/>
      <c r="P73" s="8">
        <v>80.430000000000007</v>
      </c>
      <c r="Q73" s="15"/>
      <c r="R73" s="8">
        <v>80.41</v>
      </c>
      <c r="S73" s="15"/>
      <c r="T73" s="9">
        <v>80.319999999999993</v>
      </c>
      <c r="U73" s="12"/>
    </row>
    <row r="74" spans="1:21" ht="15">
      <c r="A74" s="3" t="s">
        <v>74</v>
      </c>
      <c r="B74" s="4">
        <v>559529</v>
      </c>
      <c r="C74" s="4" t="s">
        <v>170</v>
      </c>
      <c r="D74" s="4">
        <v>30.79</v>
      </c>
      <c r="E74" s="4">
        <v>34.200000000000003</v>
      </c>
      <c r="F74" s="4">
        <v>31.29</v>
      </c>
      <c r="G74" s="4">
        <v>32.46</v>
      </c>
      <c r="H74" s="4">
        <v>32.03</v>
      </c>
      <c r="I74" s="22">
        <v>31.23</v>
      </c>
      <c r="J74" s="11">
        <v>82.79</v>
      </c>
      <c r="K74" s="15"/>
      <c r="L74" s="8">
        <v>82.78</v>
      </c>
      <c r="M74" s="15"/>
      <c r="N74" s="8">
        <v>82.85</v>
      </c>
      <c r="O74" s="15"/>
      <c r="P74" s="8">
        <v>82.82</v>
      </c>
      <c r="Q74" s="15"/>
      <c r="R74" s="8">
        <v>82.85</v>
      </c>
      <c r="S74" s="15"/>
      <c r="T74" s="9">
        <v>82.75</v>
      </c>
      <c r="U74" s="12"/>
    </row>
    <row r="75" spans="1:21" ht="15">
      <c r="A75" s="3" t="s">
        <v>75</v>
      </c>
      <c r="B75" s="4">
        <v>560549</v>
      </c>
      <c r="C75" s="4" t="s">
        <v>171</v>
      </c>
      <c r="D75" s="4">
        <v>25.33</v>
      </c>
      <c r="E75" s="4">
        <v>24.7</v>
      </c>
      <c r="F75" s="4">
        <v>25.63</v>
      </c>
      <c r="G75" s="4">
        <v>25.66</v>
      </c>
      <c r="H75" s="4">
        <v>24.66</v>
      </c>
      <c r="I75" s="22">
        <v>25.71</v>
      </c>
      <c r="J75" s="11">
        <v>83.95</v>
      </c>
      <c r="K75" s="15"/>
      <c r="L75" s="8">
        <v>83.92</v>
      </c>
      <c r="M75" s="15"/>
      <c r="N75" s="8">
        <v>84.04</v>
      </c>
      <c r="O75" s="15"/>
      <c r="P75" s="8">
        <v>84.05</v>
      </c>
      <c r="Q75" s="15"/>
      <c r="R75" s="8">
        <v>83.98</v>
      </c>
      <c r="S75" s="15"/>
      <c r="T75" s="9">
        <v>83.92</v>
      </c>
      <c r="U75" s="12"/>
    </row>
    <row r="76" spans="1:21" ht="15">
      <c r="A76" s="3" t="s">
        <v>76</v>
      </c>
      <c r="B76" s="4">
        <v>560913</v>
      </c>
      <c r="C76" s="4" t="s">
        <v>172</v>
      </c>
      <c r="D76" s="4">
        <v>25.28</v>
      </c>
      <c r="E76" s="4">
        <v>24.51</v>
      </c>
      <c r="F76" s="4">
        <v>25.62</v>
      </c>
      <c r="G76" s="4">
        <v>25.45</v>
      </c>
      <c r="H76" s="4">
        <v>24.43</v>
      </c>
      <c r="I76" s="22">
        <v>25.56</v>
      </c>
      <c r="J76" s="11">
        <v>84.79</v>
      </c>
      <c r="K76" s="15"/>
      <c r="L76" s="8">
        <v>84.79</v>
      </c>
      <c r="M76" s="15"/>
      <c r="N76" s="8">
        <v>84.85</v>
      </c>
      <c r="O76" s="15"/>
      <c r="P76" s="8">
        <v>84.96</v>
      </c>
      <c r="Q76" s="15"/>
      <c r="R76" s="8">
        <v>84.79</v>
      </c>
      <c r="S76" s="15"/>
      <c r="T76" s="9">
        <v>84.76</v>
      </c>
      <c r="U76" s="12"/>
    </row>
    <row r="77" spans="1:21" ht="15">
      <c r="A77" s="3" t="s">
        <v>77</v>
      </c>
      <c r="B77" s="4">
        <v>561747</v>
      </c>
      <c r="C77" s="4" t="s">
        <v>173</v>
      </c>
      <c r="D77" s="4">
        <v>35.42</v>
      </c>
      <c r="E77" s="4">
        <v>38.9</v>
      </c>
      <c r="F77" s="4">
        <v>34.57</v>
      </c>
      <c r="G77" s="4">
        <v>34.340000000000003</v>
      </c>
      <c r="H77" s="4">
        <v>40</v>
      </c>
      <c r="I77" s="22">
        <v>33.29</v>
      </c>
      <c r="J77" s="11">
        <v>81.14</v>
      </c>
      <c r="K77" s="15"/>
      <c r="L77" s="8">
        <v>77.8</v>
      </c>
      <c r="M77" s="15"/>
      <c r="N77" s="8">
        <v>81.2</v>
      </c>
      <c r="O77" s="15"/>
      <c r="P77" s="8">
        <v>81.13</v>
      </c>
      <c r="Q77" s="15"/>
      <c r="R77" s="8">
        <v>79.81</v>
      </c>
      <c r="S77" s="15"/>
      <c r="T77" s="9">
        <v>80.78</v>
      </c>
      <c r="U77" s="12"/>
    </row>
    <row r="78" spans="1:21" ht="15">
      <c r="A78" s="3" t="s">
        <v>78</v>
      </c>
      <c r="B78" s="4">
        <v>562011</v>
      </c>
      <c r="C78" s="4" t="s">
        <v>174</v>
      </c>
      <c r="D78" s="4">
        <v>25.55</v>
      </c>
      <c r="E78" s="4">
        <v>24.57</v>
      </c>
      <c r="F78" s="4">
        <v>25.84</v>
      </c>
      <c r="G78" s="4">
        <v>25.49</v>
      </c>
      <c r="H78" s="4">
        <v>24.48</v>
      </c>
      <c r="I78" s="22">
        <v>25.82</v>
      </c>
      <c r="J78" s="11">
        <v>82.38</v>
      </c>
      <c r="K78" s="15"/>
      <c r="L78" s="8">
        <v>82.45</v>
      </c>
      <c r="M78" s="15"/>
      <c r="N78" s="8">
        <v>82.45</v>
      </c>
      <c r="O78" s="15"/>
      <c r="P78" s="8">
        <v>82.66</v>
      </c>
      <c r="Q78" s="15"/>
      <c r="R78" s="8">
        <v>82.47</v>
      </c>
      <c r="S78" s="15"/>
      <c r="T78" s="9">
        <v>82.42</v>
      </c>
      <c r="U78" s="12"/>
    </row>
    <row r="79" spans="1:21" ht="15">
      <c r="A79" s="3" t="s">
        <v>79</v>
      </c>
      <c r="B79" s="4">
        <v>562552</v>
      </c>
      <c r="C79" s="4" t="s">
        <v>175</v>
      </c>
      <c r="D79" s="4">
        <v>31.45</v>
      </c>
      <c r="E79" s="4">
        <v>33.61</v>
      </c>
      <c r="F79" s="4">
        <v>31.69</v>
      </c>
      <c r="G79" s="4">
        <v>31.92</v>
      </c>
      <c r="H79" s="4">
        <v>32.76</v>
      </c>
      <c r="I79" s="22">
        <v>31.71</v>
      </c>
      <c r="J79" s="11">
        <v>82.3</v>
      </c>
      <c r="K79" s="15"/>
      <c r="L79" s="8">
        <v>82.37</v>
      </c>
      <c r="M79" s="15"/>
      <c r="N79" s="8">
        <v>82.37</v>
      </c>
      <c r="O79" s="15"/>
      <c r="P79" s="8">
        <v>82.52</v>
      </c>
      <c r="Q79" s="15"/>
      <c r="R79" s="8">
        <v>82.26</v>
      </c>
      <c r="S79" s="15"/>
      <c r="T79" s="9">
        <v>82.38</v>
      </c>
      <c r="U79" s="12"/>
    </row>
    <row r="80" spans="1:21" ht="15">
      <c r="A80" s="3" t="s">
        <v>80</v>
      </c>
      <c r="B80" s="4">
        <v>562838</v>
      </c>
      <c r="C80" s="4" t="s">
        <v>176</v>
      </c>
      <c r="D80" s="4">
        <v>25.11</v>
      </c>
      <c r="E80" s="4">
        <v>24.24</v>
      </c>
      <c r="F80" s="4">
        <v>25.45</v>
      </c>
      <c r="G80" s="4">
        <v>25.26</v>
      </c>
      <c r="H80" s="4">
        <v>24.17</v>
      </c>
      <c r="I80" s="22">
        <v>25.47</v>
      </c>
      <c r="J80" s="11">
        <v>79.819999999999993</v>
      </c>
      <c r="K80" s="15"/>
      <c r="L80" s="8">
        <v>79.94</v>
      </c>
      <c r="M80" s="15"/>
      <c r="N80" s="8">
        <v>79.87</v>
      </c>
      <c r="O80" s="15"/>
      <c r="P80" s="8">
        <v>79.97</v>
      </c>
      <c r="Q80" s="15"/>
      <c r="R80" s="8">
        <v>79.819999999999993</v>
      </c>
      <c r="S80" s="15"/>
      <c r="T80" s="9">
        <v>79.87</v>
      </c>
      <c r="U80" s="12"/>
    </row>
    <row r="81" spans="1:21" ht="15">
      <c r="A81" s="3" t="s">
        <v>81</v>
      </c>
      <c r="B81" s="4">
        <v>563181</v>
      </c>
      <c r="C81" s="4" t="s">
        <v>177</v>
      </c>
      <c r="D81" s="4">
        <v>29.74</v>
      </c>
      <c r="E81" s="4">
        <v>32.53</v>
      </c>
      <c r="F81" s="4">
        <v>29.58</v>
      </c>
      <c r="G81" s="4">
        <v>30.71</v>
      </c>
      <c r="H81" s="4">
        <v>30.56</v>
      </c>
      <c r="I81" s="22">
        <v>29.59</v>
      </c>
      <c r="J81" s="11">
        <v>81.41</v>
      </c>
      <c r="K81" s="15"/>
      <c r="L81" s="8">
        <v>81.400000000000006</v>
      </c>
      <c r="M81" s="15"/>
      <c r="N81" s="8">
        <v>81.45</v>
      </c>
      <c r="O81" s="15"/>
      <c r="P81" s="8">
        <v>81.55</v>
      </c>
      <c r="Q81" s="15"/>
      <c r="R81" s="8">
        <v>81.41</v>
      </c>
      <c r="S81" s="15"/>
      <c r="T81" s="9">
        <v>81.45</v>
      </c>
      <c r="U81" s="12"/>
    </row>
    <row r="82" spans="1:21" ht="15">
      <c r="A82" s="3" t="s">
        <v>82</v>
      </c>
      <c r="B82" s="4">
        <v>565241</v>
      </c>
      <c r="C82" s="4" t="s">
        <v>178</v>
      </c>
      <c r="D82" s="4">
        <v>27.49</v>
      </c>
      <c r="E82" s="4">
        <v>30.21</v>
      </c>
      <c r="F82" s="4">
        <v>27.08</v>
      </c>
      <c r="G82" s="4">
        <v>27.82</v>
      </c>
      <c r="H82" s="4">
        <v>28.47</v>
      </c>
      <c r="I82" s="22">
        <v>27.52</v>
      </c>
      <c r="J82" s="11">
        <v>80.849999999999994</v>
      </c>
      <c r="K82" s="15"/>
      <c r="L82" s="8">
        <v>80.89</v>
      </c>
      <c r="M82" s="15"/>
      <c r="N82" s="8">
        <v>80.89</v>
      </c>
      <c r="O82" s="15"/>
      <c r="P82" s="8">
        <v>80.83</v>
      </c>
      <c r="Q82" s="15"/>
      <c r="R82" s="8">
        <v>80.83</v>
      </c>
      <c r="S82" s="15"/>
      <c r="T82" s="9">
        <v>80.87</v>
      </c>
      <c r="U82" s="12"/>
    </row>
    <row r="83" spans="1:21" ht="15">
      <c r="A83" s="3" t="s">
        <v>83</v>
      </c>
      <c r="B83" s="4">
        <v>568315</v>
      </c>
      <c r="C83" s="4" t="s">
        <v>179</v>
      </c>
      <c r="D83" s="4">
        <v>31.66</v>
      </c>
      <c r="E83" s="4">
        <v>35.65</v>
      </c>
      <c r="F83" s="4">
        <v>32.67</v>
      </c>
      <c r="G83" s="4">
        <v>32.04</v>
      </c>
      <c r="H83" s="4">
        <v>32.409999999999997</v>
      </c>
      <c r="I83" s="22">
        <v>31.88</v>
      </c>
      <c r="J83" s="11">
        <v>82.09</v>
      </c>
      <c r="K83" s="15"/>
      <c r="L83" s="8">
        <v>82.12</v>
      </c>
      <c r="M83" s="15"/>
      <c r="N83" s="8">
        <v>82.11</v>
      </c>
      <c r="O83" s="15"/>
      <c r="P83" s="8">
        <v>82.13</v>
      </c>
      <c r="Q83" s="15"/>
      <c r="R83" s="8">
        <v>82.03</v>
      </c>
      <c r="S83" s="15"/>
      <c r="T83" s="9">
        <v>82.06</v>
      </c>
      <c r="U83" s="12"/>
    </row>
    <row r="84" spans="1:21" ht="15">
      <c r="A84" s="3" t="s">
        <v>84</v>
      </c>
      <c r="B84" s="4">
        <v>569698</v>
      </c>
      <c r="C84" s="4" t="s">
        <v>180</v>
      </c>
      <c r="D84" s="4">
        <v>25.64</v>
      </c>
      <c r="E84" s="4">
        <v>28.45</v>
      </c>
      <c r="F84" s="4">
        <v>25.08</v>
      </c>
      <c r="G84" s="4">
        <v>25.83</v>
      </c>
      <c r="H84" s="4">
        <v>26.62</v>
      </c>
      <c r="I84" s="22">
        <v>25.47</v>
      </c>
      <c r="J84" s="11">
        <v>81.790000000000006</v>
      </c>
      <c r="K84" s="15"/>
      <c r="L84" s="8">
        <v>81.790000000000006</v>
      </c>
      <c r="M84" s="15"/>
      <c r="N84" s="8">
        <v>81.819999999999993</v>
      </c>
      <c r="O84" s="15"/>
      <c r="P84" s="8">
        <v>81.819999999999993</v>
      </c>
      <c r="Q84" s="15"/>
      <c r="R84" s="8">
        <v>81.760000000000005</v>
      </c>
      <c r="S84" s="15"/>
      <c r="T84" s="9">
        <v>81.790000000000006</v>
      </c>
      <c r="U84" s="12"/>
    </row>
    <row r="85" spans="1:21" ht="15">
      <c r="A85" s="3" t="s">
        <v>85</v>
      </c>
      <c r="B85" s="4">
        <v>678512</v>
      </c>
      <c r="C85" s="4" t="s">
        <v>181</v>
      </c>
      <c r="D85" s="4">
        <v>25.62</v>
      </c>
      <c r="E85" s="4">
        <v>24.87</v>
      </c>
      <c r="F85" s="4">
        <v>26.06</v>
      </c>
      <c r="G85" s="4">
        <v>25.81</v>
      </c>
      <c r="H85" s="4">
        <v>24.77</v>
      </c>
      <c r="I85" s="22">
        <v>26.12</v>
      </c>
      <c r="J85" s="11">
        <v>79.75</v>
      </c>
      <c r="K85" s="15"/>
      <c r="L85" s="8">
        <v>79.81</v>
      </c>
      <c r="M85" s="15"/>
      <c r="N85" s="8">
        <v>79.760000000000005</v>
      </c>
      <c r="O85" s="15"/>
      <c r="P85" s="8">
        <v>79.83</v>
      </c>
      <c r="Q85" s="15"/>
      <c r="R85" s="8">
        <v>79.739999999999995</v>
      </c>
      <c r="S85" s="15"/>
      <c r="T85" s="9">
        <v>79.75</v>
      </c>
      <c r="U85" s="12"/>
    </row>
    <row r="86" spans="1:21" ht="15">
      <c r="A86" s="3" t="s">
        <v>86</v>
      </c>
      <c r="B86" s="4">
        <v>790934</v>
      </c>
      <c r="C86" s="4" t="s">
        <v>182</v>
      </c>
      <c r="D86" s="4">
        <v>29.47</v>
      </c>
      <c r="E86" s="4">
        <v>32.020000000000003</v>
      </c>
      <c r="F86" s="4">
        <v>29.64</v>
      </c>
      <c r="G86" s="4">
        <v>30.71</v>
      </c>
      <c r="H86" s="4">
        <v>30.96</v>
      </c>
      <c r="I86" s="22">
        <v>29.83</v>
      </c>
      <c r="J86" s="11">
        <v>82.11</v>
      </c>
      <c r="K86" s="15"/>
      <c r="L86" s="8">
        <v>82.17</v>
      </c>
      <c r="M86" s="15"/>
      <c r="N86" s="8">
        <v>82.17</v>
      </c>
      <c r="O86" s="15"/>
      <c r="P86" s="8">
        <v>82.27</v>
      </c>
      <c r="Q86" s="15"/>
      <c r="R86" s="8">
        <v>82.13</v>
      </c>
      <c r="S86" s="15"/>
      <c r="T86" s="9">
        <v>82.15</v>
      </c>
      <c r="U86" s="12"/>
    </row>
    <row r="87" spans="1:21" ht="15">
      <c r="A87" s="3" t="s">
        <v>87</v>
      </c>
      <c r="B87" s="4">
        <v>793158</v>
      </c>
      <c r="C87" s="4" t="s">
        <v>183</v>
      </c>
      <c r="D87" s="4">
        <v>27.2</v>
      </c>
      <c r="E87" s="4">
        <v>30.68</v>
      </c>
      <c r="F87" s="4">
        <v>26.92</v>
      </c>
      <c r="G87" s="4">
        <v>27.62</v>
      </c>
      <c r="H87" s="4">
        <v>28.46</v>
      </c>
      <c r="I87" s="22">
        <v>27.01</v>
      </c>
      <c r="J87" s="11">
        <v>81.040000000000006</v>
      </c>
      <c r="K87" s="15"/>
      <c r="L87" s="8">
        <v>81.06</v>
      </c>
      <c r="M87" s="15"/>
      <c r="N87" s="8">
        <v>81.02</v>
      </c>
      <c r="O87" s="15"/>
      <c r="P87" s="8">
        <v>81.13</v>
      </c>
      <c r="Q87" s="15"/>
      <c r="R87" s="8">
        <v>81.010000000000005</v>
      </c>
      <c r="S87" s="15"/>
      <c r="T87" s="9">
        <v>81</v>
      </c>
      <c r="U87" s="12"/>
    </row>
    <row r="88" spans="1:21" ht="15">
      <c r="A88" s="3" t="s">
        <v>88</v>
      </c>
      <c r="B88" s="4">
        <v>794574</v>
      </c>
      <c r="C88" s="4" t="s">
        <v>184</v>
      </c>
      <c r="D88" s="4">
        <v>24.91</v>
      </c>
      <c r="E88" s="4">
        <v>24.71</v>
      </c>
      <c r="F88" s="4">
        <v>24.95</v>
      </c>
      <c r="G88" s="4">
        <v>25.31</v>
      </c>
      <c r="H88" s="4">
        <v>24.45</v>
      </c>
      <c r="I88" s="22">
        <v>25.05</v>
      </c>
      <c r="J88" s="11">
        <v>83.4</v>
      </c>
      <c r="K88" s="15"/>
      <c r="L88" s="8">
        <v>83.46</v>
      </c>
      <c r="M88" s="15"/>
      <c r="N88" s="8">
        <v>83.39</v>
      </c>
      <c r="O88" s="15"/>
      <c r="P88" s="8">
        <v>83.45</v>
      </c>
      <c r="Q88" s="15"/>
      <c r="R88" s="8">
        <v>83.39</v>
      </c>
      <c r="S88" s="15"/>
      <c r="T88" s="9">
        <v>83.41</v>
      </c>
      <c r="U88" s="12"/>
    </row>
    <row r="89" spans="1:21" ht="15">
      <c r="A89" s="3" t="s">
        <v>89</v>
      </c>
      <c r="B89" s="4">
        <v>795167</v>
      </c>
      <c r="C89" s="4" t="s">
        <v>185</v>
      </c>
      <c r="D89" s="4">
        <v>25.66</v>
      </c>
      <c r="E89" s="4">
        <v>26.19</v>
      </c>
      <c r="F89" s="4">
        <v>25.59</v>
      </c>
      <c r="G89" s="4">
        <v>26.29</v>
      </c>
      <c r="H89" s="4">
        <v>25.45</v>
      </c>
      <c r="I89" s="22">
        <v>25.57</v>
      </c>
      <c r="J89" s="11">
        <v>82.78</v>
      </c>
      <c r="K89" s="15"/>
      <c r="L89" s="8">
        <v>82.84</v>
      </c>
      <c r="M89" s="15"/>
      <c r="N89" s="8">
        <v>82.8</v>
      </c>
      <c r="O89" s="15"/>
      <c r="P89" s="8">
        <v>82.8</v>
      </c>
      <c r="Q89" s="15"/>
      <c r="R89" s="8">
        <v>82.8</v>
      </c>
      <c r="S89" s="15"/>
      <c r="T89" s="9">
        <v>82.77</v>
      </c>
      <c r="U89" s="12"/>
    </row>
    <row r="90" spans="1:21" ht="15">
      <c r="A90" s="3" t="s">
        <v>90</v>
      </c>
      <c r="B90" s="4">
        <v>796537</v>
      </c>
      <c r="C90" s="4" t="s">
        <v>186</v>
      </c>
      <c r="D90" s="4">
        <v>29.61</v>
      </c>
      <c r="E90" s="4">
        <v>35.200000000000003</v>
      </c>
      <c r="F90" s="4">
        <v>30.07</v>
      </c>
      <c r="G90" s="4">
        <v>32.92</v>
      </c>
      <c r="H90" s="4">
        <v>31.85</v>
      </c>
      <c r="I90" s="22">
        <v>30.31</v>
      </c>
      <c r="J90" s="11">
        <v>81.680000000000007</v>
      </c>
      <c r="K90" s="15"/>
      <c r="L90" s="8">
        <v>81.709999999999994</v>
      </c>
      <c r="M90" s="15"/>
      <c r="N90" s="8">
        <v>81.81</v>
      </c>
      <c r="O90" s="15"/>
      <c r="P90" s="8">
        <v>81.78</v>
      </c>
      <c r="Q90" s="15"/>
      <c r="R90" s="8">
        <v>81.760000000000005</v>
      </c>
      <c r="S90" s="15"/>
      <c r="T90" s="9">
        <v>81.78</v>
      </c>
      <c r="U90" s="12"/>
    </row>
    <row r="91" spans="1:21" ht="15">
      <c r="A91" s="3" t="s">
        <v>91</v>
      </c>
      <c r="B91" s="4">
        <v>30400</v>
      </c>
      <c r="C91" s="34" t="s">
        <v>101</v>
      </c>
      <c r="D91" s="4">
        <v>24.95</v>
      </c>
      <c r="E91" s="4">
        <v>23.96</v>
      </c>
      <c r="F91" s="4">
        <v>25.7</v>
      </c>
      <c r="G91" s="4">
        <v>24.97</v>
      </c>
      <c r="H91" s="4">
        <v>23.98</v>
      </c>
      <c r="I91" s="22">
        <v>25.18</v>
      </c>
      <c r="J91" s="11">
        <v>79.959999999999994</v>
      </c>
      <c r="K91" s="15"/>
      <c r="L91" s="8">
        <v>79.84</v>
      </c>
      <c r="M91" s="15"/>
      <c r="N91" s="8">
        <v>79.69</v>
      </c>
      <c r="O91" s="15"/>
      <c r="P91" s="8">
        <v>79.91</v>
      </c>
      <c r="Q91" s="15"/>
      <c r="R91" s="8">
        <v>79.930000000000007</v>
      </c>
      <c r="S91" s="15"/>
      <c r="T91" s="9">
        <v>79.849999999999994</v>
      </c>
      <c r="U91" s="12"/>
    </row>
    <row r="92" spans="1:21" ht="15">
      <c r="A92" s="3" t="s">
        <v>92</v>
      </c>
      <c r="B92" s="4">
        <v>57934</v>
      </c>
      <c r="C92" s="34" t="s">
        <v>108</v>
      </c>
      <c r="D92" s="4">
        <v>23.53</v>
      </c>
      <c r="E92" s="4">
        <v>23.73</v>
      </c>
      <c r="F92" s="4">
        <v>23.63</v>
      </c>
      <c r="G92" s="4">
        <v>24.22</v>
      </c>
      <c r="H92" s="4">
        <v>23.45</v>
      </c>
      <c r="I92" s="22">
        <v>23.69</v>
      </c>
      <c r="J92" s="11">
        <v>81.78</v>
      </c>
      <c r="K92" s="15">
        <v>84.86</v>
      </c>
      <c r="L92" s="8">
        <v>84.56</v>
      </c>
      <c r="M92" s="15"/>
      <c r="N92" s="8">
        <v>84.78</v>
      </c>
      <c r="O92" s="15"/>
      <c r="P92" s="8">
        <v>81.739999999999995</v>
      </c>
      <c r="Q92" s="15">
        <v>84.78</v>
      </c>
      <c r="R92" s="8">
        <v>81.78</v>
      </c>
      <c r="S92" s="15">
        <v>84.77</v>
      </c>
      <c r="T92" s="9">
        <v>81.739999999999995</v>
      </c>
      <c r="U92" s="12">
        <v>84.85</v>
      </c>
    </row>
    <row r="93" spans="1:21" ht="15">
      <c r="A93" s="3" t="s">
        <v>93</v>
      </c>
      <c r="B93" s="4">
        <v>336334</v>
      </c>
      <c r="C93" s="34" t="s">
        <v>120</v>
      </c>
      <c r="D93" s="4">
        <v>22.73</v>
      </c>
      <c r="E93" s="4">
        <v>23.6</v>
      </c>
      <c r="F93" s="4">
        <v>22.47</v>
      </c>
      <c r="G93" s="4">
        <v>23.09</v>
      </c>
      <c r="H93" s="4">
        <v>22.82</v>
      </c>
      <c r="I93" s="22">
        <v>22.65</v>
      </c>
      <c r="J93" s="11">
        <v>82.35</v>
      </c>
      <c r="K93" s="15"/>
      <c r="L93" s="8">
        <v>82.26</v>
      </c>
      <c r="M93" s="15"/>
      <c r="N93" s="8">
        <v>82.37</v>
      </c>
      <c r="O93" s="15"/>
      <c r="P93" s="8">
        <v>82.11</v>
      </c>
      <c r="Q93" s="15"/>
      <c r="R93" s="8">
        <v>82.33</v>
      </c>
      <c r="S93" s="15"/>
      <c r="T93" s="9">
        <v>82.2</v>
      </c>
      <c r="U93" s="12"/>
    </row>
    <row r="94" spans="1:21" ht="15">
      <c r="A94" s="3" t="s">
        <v>94</v>
      </c>
      <c r="B94" s="4">
        <v>373080</v>
      </c>
      <c r="C94" s="34" t="s">
        <v>124</v>
      </c>
      <c r="D94" s="4">
        <v>25.59</v>
      </c>
      <c r="E94" s="4">
        <v>24.58</v>
      </c>
      <c r="F94" s="4">
        <v>26</v>
      </c>
      <c r="G94" s="4">
        <v>25.66</v>
      </c>
      <c r="H94" s="4">
        <v>24.57</v>
      </c>
      <c r="I94" s="22">
        <v>25.75</v>
      </c>
      <c r="J94" s="11">
        <v>77.44</v>
      </c>
      <c r="K94" s="15"/>
      <c r="L94" s="8">
        <v>77.430000000000007</v>
      </c>
      <c r="M94" s="15"/>
      <c r="N94" s="8">
        <v>77.42</v>
      </c>
      <c r="O94" s="19"/>
      <c r="P94" s="8">
        <v>77.5</v>
      </c>
      <c r="Q94" s="15"/>
      <c r="R94" s="8">
        <v>77.430000000000007</v>
      </c>
      <c r="S94" s="15"/>
      <c r="T94" s="9">
        <v>77.38</v>
      </c>
      <c r="U94" s="12"/>
    </row>
    <row r="95" spans="1:21" ht="15">
      <c r="A95" s="3" t="s">
        <v>95</v>
      </c>
      <c r="B95" s="4">
        <v>378961</v>
      </c>
      <c r="C95" s="34" t="s">
        <v>127</v>
      </c>
      <c r="D95" s="4">
        <v>19.510000000000002</v>
      </c>
      <c r="E95" s="4">
        <v>22.13</v>
      </c>
      <c r="F95" s="4">
        <v>19.52</v>
      </c>
      <c r="G95" s="4">
        <v>20.75</v>
      </c>
      <c r="H95" s="4">
        <v>20.43</v>
      </c>
      <c r="I95" s="22">
        <v>19.48</v>
      </c>
      <c r="J95" s="11">
        <v>83.66</v>
      </c>
      <c r="K95" s="15"/>
      <c r="L95" s="8">
        <v>83.68</v>
      </c>
      <c r="M95" s="15"/>
      <c r="N95" s="8">
        <v>83.66</v>
      </c>
      <c r="O95" s="19"/>
      <c r="P95" s="8">
        <v>83.74</v>
      </c>
      <c r="Q95" s="15"/>
      <c r="R95" s="8">
        <v>83.7</v>
      </c>
      <c r="S95" s="15"/>
      <c r="T95" s="9">
        <v>83.67</v>
      </c>
      <c r="U95" s="12"/>
    </row>
    <row r="96" spans="1:21" ht="15">
      <c r="A96" s="3" t="s">
        <v>96</v>
      </c>
      <c r="B96" s="4">
        <v>436644</v>
      </c>
      <c r="C96" s="34" t="s">
        <v>149</v>
      </c>
      <c r="D96" s="4">
        <v>30.61</v>
      </c>
      <c r="E96" s="4">
        <v>33.659999999999997</v>
      </c>
      <c r="F96" s="4">
        <v>30.92</v>
      </c>
      <c r="G96" s="4">
        <v>32.299999999999997</v>
      </c>
      <c r="H96" s="4">
        <v>31.09</v>
      </c>
      <c r="I96" s="22">
        <v>30.19</v>
      </c>
      <c r="J96" s="11">
        <v>82.72</v>
      </c>
      <c r="K96" s="15"/>
      <c r="L96" s="8">
        <v>82.66</v>
      </c>
      <c r="M96" s="15"/>
      <c r="N96" s="8">
        <v>82.68</v>
      </c>
      <c r="O96" s="15"/>
      <c r="P96" s="8">
        <v>82.85</v>
      </c>
      <c r="Q96" s="15"/>
      <c r="R96" s="8">
        <v>82.73</v>
      </c>
      <c r="S96" s="15"/>
      <c r="T96" s="9">
        <v>82.66</v>
      </c>
      <c r="U96" s="12"/>
    </row>
    <row r="97" spans="1:21" ht="15">
      <c r="A97" s="3" t="s">
        <v>97</v>
      </c>
      <c r="B97" s="4" t="s">
        <v>216</v>
      </c>
      <c r="C97" s="4"/>
      <c r="D97" s="4">
        <v>19.2</v>
      </c>
      <c r="E97" s="4">
        <v>19.21</v>
      </c>
      <c r="F97" s="4">
        <v>19.22</v>
      </c>
      <c r="G97" s="4">
        <v>19.18</v>
      </c>
      <c r="H97" s="4">
        <v>19.13</v>
      </c>
      <c r="I97" s="22">
        <v>19.239999999999998</v>
      </c>
      <c r="J97" s="11">
        <v>83.89</v>
      </c>
      <c r="K97" s="15"/>
      <c r="L97" s="8">
        <v>83.88</v>
      </c>
      <c r="M97" s="15"/>
      <c r="N97" s="8">
        <v>83.92</v>
      </c>
      <c r="O97" s="15"/>
      <c r="P97" s="8">
        <v>83.96</v>
      </c>
      <c r="Q97" s="15"/>
      <c r="R97" s="8">
        <v>83.86</v>
      </c>
      <c r="S97" s="15"/>
      <c r="T97" s="9">
        <v>83.85</v>
      </c>
      <c r="U97" s="12"/>
    </row>
    <row r="98" spans="1:21" ht="15.75" thickBot="1">
      <c r="A98" s="5" t="s">
        <v>98</v>
      </c>
      <c r="B98" s="6" t="s">
        <v>218</v>
      </c>
      <c r="C98" s="6"/>
      <c r="D98" s="6">
        <v>25.32</v>
      </c>
      <c r="E98" s="6">
        <v>24.71</v>
      </c>
      <c r="F98" s="6">
        <v>25.82</v>
      </c>
      <c r="G98" s="6">
        <v>25.61</v>
      </c>
      <c r="H98" s="6">
        <v>24.35</v>
      </c>
      <c r="I98" s="23">
        <v>25.61</v>
      </c>
      <c r="J98" s="13">
        <v>82.52</v>
      </c>
      <c r="K98" s="16"/>
      <c r="L98" s="10">
        <v>82.54</v>
      </c>
      <c r="M98" s="16"/>
      <c r="N98" s="10">
        <v>82.57</v>
      </c>
      <c r="O98" s="16"/>
      <c r="P98" s="10">
        <v>82.6</v>
      </c>
      <c r="Q98" s="16"/>
      <c r="R98" s="10">
        <v>82.55</v>
      </c>
      <c r="S98" s="16"/>
      <c r="T98" s="1">
        <v>82.46</v>
      </c>
      <c r="U98" s="14"/>
    </row>
  </sheetData>
  <mergeCells count="11">
    <mergeCell ref="A1:A2"/>
    <mergeCell ref="B1:B2"/>
    <mergeCell ref="C1:C2"/>
    <mergeCell ref="T2:U2"/>
    <mergeCell ref="J1:U1"/>
    <mergeCell ref="D1:I1"/>
    <mergeCell ref="J2:K2"/>
    <mergeCell ref="L2:M2"/>
    <mergeCell ref="N2:O2"/>
    <mergeCell ref="P2:Q2"/>
    <mergeCell ref="R2:S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tabSelected="1" topLeftCell="A22" workbookViewId="0">
      <selection activeCell="I4" sqref="I4"/>
    </sheetView>
  </sheetViews>
  <sheetFormatPr defaultRowHeight="13.5"/>
  <cols>
    <col min="1" max="1" width="7.25" customWidth="1"/>
    <col min="2" max="2" width="19" customWidth="1"/>
    <col min="9" max="9" width="9.125" bestFit="1" customWidth="1"/>
    <col min="10" max="10" width="9.5" bestFit="1" customWidth="1"/>
    <col min="11" max="12" width="9.125" bestFit="1" customWidth="1"/>
    <col min="13" max="13" width="9.5" bestFit="1" customWidth="1"/>
    <col min="14" max="15" width="9.125" bestFit="1" customWidth="1"/>
    <col min="16" max="16" width="9.5" bestFit="1" customWidth="1"/>
    <col min="17" max="18" width="9.125" bestFit="1" customWidth="1"/>
    <col min="19" max="19" width="9.5" bestFit="1" customWidth="1"/>
    <col min="20" max="20" width="9.125" bestFit="1" customWidth="1"/>
    <col min="21" max="21" width="11.75" customWidth="1"/>
    <col min="22" max="22" width="26" customWidth="1"/>
    <col min="23" max="23" width="10.875" customWidth="1"/>
  </cols>
  <sheetData>
    <row r="1" spans="1:23" ht="14.25">
      <c r="A1" s="59" t="s">
        <v>202</v>
      </c>
      <c r="B1" s="59" t="s">
        <v>2</v>
      </c>
      <c r="C1" s="51" t="s">
        <v>203</v>
      </c>
      <c r="D1" s="55"/>
      <c r="E1" s="55"/>
      <c r="F1" s="55"/>
      <c r="G1" s="55"/>
      <c r="H1" s="55"/>
      <c r="I1" s="51" t="s">
        <v>208</v>
      </c>
      <c r="J1" s="53"/>
      <c r="K1" s="53"/>
      <c r="L1" s="53"/>
      <c r="M1" s="53"/>
      <c r="N1" s="54"/>
      <c r="O1" s="62" t="s">
        <v>209</v>
      </c>
      <c r="P1" s="62"/>
      <c r="Q1" s="62"/>
      <c r="R1" s="62"/>
      <c r="S1" s="62"/>
      <c r="T1" s="62"/>
      <c r="U1" s="61" t="s">
        <v>211</v>
      </c>
      <c r="V1" s="61"/>
      <c r="W1" s="61"/>
    </row>
    <row r="2" spans="1:23" ht="13.5" customHeight="1">
      <c r="A2" s="59"/>
      <c r="B2" s="59"/>
      <c r="C2" s="60" t="s">
        <v>205</v>
      </c>
      <c r="D2" s="53"/>
      <c r="E2" s="53"/>
      <c r="F2" s="60" t="s">
        <v>206</v>
      </c>
      <c r="G2" s="53"/>
      <c r="H2" s="53"/>
      <c r="I2" s="60" t="s">
        <v>204</v>
      </c>
      <c r="J2" s="63"/>
      <c r="K2" s="64"/>
      <c r="L2" s="60" t="s">
        <v>206</v>
      </c>
      <c r="M2" s="63"/>
      <c r="N2" s="64"/>
      <c r="O2" s="62" t="s">
        <v>210</v>
      </c>
      <c r="P2" s="62"/>
      <c r="Q2" s="62"/>
      <c r="R2" s="61" t="s">
        <v>206</v>
      </c>
      <c r="S2" s="61"/>
      <c r="T2" s="61"/>
      <c r="U2" s="61" t="s">
        <v>212</v>
      </c>
      <c r="V2" s="62"/>
      <c r="W2" s="62"/>
    </row>
    <row r="3" spans="1:23" ht="13.5" customHeight="1">
      <c r="A3" s="50"/>
      <c r="B3" s="50"/>
      <c r="C3" s="35" t="s">
        <v>199</v>
      </c>
      <c r="D3" s="35" t="s">
        <v>194</v>
      </c>
      <c r="E3" s="35" t="s">
        <v>195</v>
      </c>
      <c r="F3" s="35" t="s">
        <v>196</v>
      </c>
      <c r="G3" s="35" t="s">
        <v>197</v>
      </c>
      <c r="H3" s="35" t="s">
        <v>198</v>
      </c>
      <c r="I3" s="35" t="s">
        <v>199</v>
      </c>
      <c r="J3" s="35" t="s">
        <v>194</v>
      </c>
      <c r="K3" s="35" t="s">
        <v>195</v>
      </c>
      <c r="L3" s="35" t="s">
        <v>196</v>
      </c>
      <c r="M3" s="35" t="s">
        <v>197</v>
      </c>
      <c r="N3" s="33" t="s">
        <v>198</v>
      </c>
      <c r="O3" s="25" t="s">
        <v>199</v>
      </c>
      <c r="P3" s="25" t="s">
        <v>194</v>
      </c>
      <c r="Q3" s="25" t="s">
        <v>195</v>
      </c>
      <c r="R3" s="25" t="s">
        <v>196</v>
      </c>
      <c r="S3" s="25" t="s">
        <v>197</v>
      </c>
      <c r="T3" s="25" t="s">
        <v>198</v>
      </c>
      <c r="U3" s="26" t="s">
        <v>213</v>
      </c>
      <c r="V3" s="26" t="s">
        <v>214</v>
      </c>
      <c r="W3" s="25" t="s">
        <v>215</v>
      </c>
    </row>
    <row r="4" spans="1:23" ht="15">
      <c r="A4" s="3" t="s">
        <v>3</v>
      </c>
      <c r="B4" s="4" t="s">
        <v>99</v>
      </c>
      <c r="C4" s="4">
        <f>原始数据!D3</f>
        <v>34.32</v>
      </c>
      <c r="D4" s="4">
        <f>原始数据!E3</f>
        <v>40</v>
      </c>
      <c r="E4" s="4">
        <f>原始数据!F3</f>
        <v>29.8</v>
      </c>
      <c r="F4" s="4">
        <f>原始数据!G3</f>
        <v>33.97</v>
      </c>
      <c r="G4" s="4">
        <f>原始数据!H3</f>
        <v>32.94</v>
      </c>
      <c r="H4" s="22">
        <f>原始数据!I3</f>
        <v>33.049999999999997</v>
      </c>
      <c r="I4" s="29">
        <f t="shared" ref="I4:I35" si="0">C4-C$100</f>
        <v>9.8333333333333321</v>
      </c>
      <c r="J4" s="29">
        <f t="shared" ref="J4:J35" si="1">D4-D$100</f>
        <v>14.72333333333334</v>
      </c>
      <c r="K4" s="36">
        <f t="shared" ref="K4:K35" si="2">E4-E$100</f>
        <v>5.0933333333333337</v>
      </c>
      <c r="L4" s="29">
        <f t="shared" ref="L4:L35" si="3">F4-F$100</f>
        <v>8.8049999999999962</v>
      </c>
      <c r="M4" s="29">
        <f t="shared" ref="M4:M35" si="4">G4-G$100</f>
        <v>8.5499999999999972</v>
      </c>
      <c r="N4" s="29">
        <f t="shared" ref="N4:N35" si="5">H4-H$100</f>
        <v>8.5599999999999916</v>
      </c>
      <c r="O4" s="38">
        <f>POWER(2,-I4)</f>
        <v>1.0961543440521234E-3</v>
      </c>
      <c r="P4" s="42">
        <f t="shared" ref="P4:T4" si="6">POWER(2,-J4)</f>
        <v>3.6968772489626054E-5</v>
      </c>
      <c r="Q4" s="43">
        <f t="shared" si="6"/>
        <v>2.9292328017499376E-2</v>
      </c>
      <c r="R4" s="38">
        <f t="shared" si="6"/>
        <v>2.2357893761693129E-3</v>
      </c>
      <c r="S4" s="42">
        <f t="shared" si="6"/>
        <v>2.6680473764734351E-3</v>
      </c>
      <c r="T4" s="43">
        <f t="shared" si="6"/>
        <v>2.6496178270462491E-3</v>
      </c>
      <c r="U4" s="27">
        <f>2^-(AVERAGE(I4:K4)-AVERAGE(L4:N4))</f>
        <v>0.42190789806500711</v>
      </c>
      <c r="V4" s="41">
        <f>IF(U4&gt;1,U4,-1/U4)</f>
        <v>-2.3701855418831745</v>
      </c>
      <c r="W4" s="27">
        <f>TTEST(O4:Q4,R4:T4,2,2)</f>
        <v>0.47074257232125488</v>
      </c>
    </row>
    <row r="5" spans="1:23" ht="15">
      <c r="A5" s="3" t="s">
        <v>4</v>
      </c>
      <c r="B5" s="4" t="s">
        <v>100</v>
      </c>
      <c r="C5" s="4">
        <f>原始数据!D4</f>
        <v>26.12</v>
      </c>
      <c r="D5" s="4">
        <f>原始数据!E4</f>
        <v>25.2</v>
      </c>
      <c r="E5" s="4">
        <f>原始数据!F4</f>
        <v>26.28</v>
      </c>
      <c r="F5" s="4">
        <f>原始数据!G4</f>
        <v>26.26</v>
      </c>
      <c r="G5" s="4">
        <f>原始数据!H4</f>
        <v>25.07</v>
      </c>
      <c r="H5" s="22">
        <f>原始数据!I4</f>
        <v>26.18</v>
      </c>
      <c r="I5" s="29">
        <f t="shared" si="0"/>
        <v>1.6333333333333329</v>
      </c>
      <c r="J5" s="29">
        <f t="shared" si="1"/>
        <v>-7.6666666666660888E-2</v>
      </c>
      <c r="K5" s="36">
        <f t="shared" si="2"/>
        <v>1.5733333333333341</v>
      </c>
      <c r="L5" s="29">
        <f t="shared" si="3"/>
        <v>1.0949999999999989</v>
      </c>
      <c r="M5" s="29">
        <f t="shared" si="4"/>
        <v>0.67999999999999972</v>
      </c>
      <c r="N5" s="29">
        <f t="shared" si="5"/>
        <v>1.6899999999999942</v>
      </c>
      <c r="O5" s="39">
        <f t="shared" ref="O5:O68" si="7">POWER(2,-I5)</f>
        <v>0.32234257710989495</v>
      </c>
      <c r="P5" s="31">
        <f t="shared" ref="P5:P68" si="8">POWER(2,-J5)</f>
        <v>1.0545786295160087</v>
      </c>
      <c r="Q5" s="44">
        <f t="shared" ref="Q5:Q68" si="9">POWER(2,-K5)</f>
        <v>0.33603109989835417</v>
      </c>
      <c r="R5" s="39">
        <f t="shared" ref="R5:R68" si="10">POWER(2,-L5)</f>
        <v>0.4681361237172465</v>
      </c>
      <c r="S5" s="31">
        <f t="shared" ref="S5:S68" si="11">POWER(2,-M5)</f>
        <v>0.62416527445080605</v>
      </c>
      <c r="T5" s="44">
        <f t="shared" ref="T5:T68" si="12">POWER(2,-N5)</f>
        <v>0.30992692498474789</v>
      </c>
      <c r="U5" s="27">
        <f t="shared" ref="U5:U68" si="13">2^-(AVERAGE(I5:K5)-AVERAGE(L5:N5))</f>
        <v>1.0804757302952086</v>
      </c>
      <c r="V5" s="41">
        <f t="shared" ref="V5:V68" si="14">IF(U5&gt;1,U5,-1/U5)</f>
        <v>1.0804757302952086</v>
      </c>
      <c r="W5" s="27">
        <f t="shared" ref="W5:W68" si="15">TTEST(O5:Q5,R5:T5,2,2)</f>
        <v>0.70890986049938776</v>
      </c>
    </row>
    <row r="6" spans="1:23" ht="15">
      <c r="A6" s="3" t="s">
        <v>5</v>
      </c>
      <c r="B6" s="4" t="s">
        <v>187</v>
      </c>
      <c r="C6" s="4">
        <f>原始数据!D5</f>
        <v>24.51</v>
      </c>
      <c r="D6" s="4">
        <f>原始数据!E5</f>
        <v>24.63</v>
      </c>
      <c r="E6" s="4">
        <f>原始数据!F5</f>
        <v>24.51</v>
      </c>
      <c r="F6" s="4">
        <f>原始数据!G5</f>
        <v>24.83</v>
      </c>
      <c r="G6" s="4">
        <f>原始数据!H5</f>
        <v>24.16</v>
      </c>
      <c r="H6" s="22">
        <f>原始数据!I5</f>
        <v>24.51</v>
      </c>
      <c r="I6" s="29">
        <f t="shared" si="0"/>
        <v>2.3333333333333428E-2</v>
      </c>
      <c r="J6" s="29">
        <f t="shared" si="1"/>
        <v>-0.64666666666666117</v>
      </c>
      <c r="K6" s="36">
        <f t="shared" si="2"/>
        <v>-0.19666666666666544</v>
      </c>
      <c r="L6" s="29">
        <f t="shared" si="3"/>
        <v>-0.33500000000000441</v>
      </c>
      <c r="M6" s="29">
        <f t="shared" si="4"/>
        <v>-0.23000000000000043</v>
      </c>
      <c r="N6" s="29">
        <f t="shared" si="5"/>
        <v>1.9999999999996021E-2</v>
      </c>
      <c r="O6" s="39">
        <f t="shared" si="7"/>
        <v>0.98395665350811201</v>
      </c>
      <c r="P6" s="31">
        <f t="shared" si="8"/>
        <v>1.5655468325981947</v>
      </c>
      <c r="Q6" s="44">
        <f t="shared" si="9"/>
        <v>1.1460473619700022</v>
      </c>
      <c r="R6" s="39">
        <f t="shared" si="10"/>
        <v>1.2613774088312535</v>
      </c>
      <c r="S6" s="31">
        <f t="shared" si="11"/>
        <v>1.1728349492318793</v>
      </c>
      <c r="T6" s="44">
        <f t="shared" si="12"/>
        <v>0.98623270449336176</v>
      </c>
      <c r="U6" s="27">
        <f t="shared" si="13"/>
        <v>1.0656005016284804</v>
      </c>
      <c r="V6" s="41">
        <f t="shared" si="14"/>
        <v>1.0656005016284804</v>
      </c>
      <c r="W6" s="27">
        <f t="shared" si="15"/>
        <v>0.6567456553398362</v>
      </c>
    </row>
    <row r="7" spans="1:23" ht="15">
      <c r="A7" s="3" t="s">
        <v>6</v>
      </c>
      <c r="B7" s="4" t="s">
        <v>102</v>
      </c>
      <c r="C7" s="4">
        <f>原始数据!D6</f>
        <v>35.96</v>
      </c>
      <c r="D7" s="4">
        <f>原始数据!E6</f>
        <v>40</v>
      </c>
      <c r="E7" s="4">
        <f>原始数据!F6</f>
        <v>35.549999999999997</v>
      </c>
      <c r="F7" s="4">
        <f>原始数据!G6</f>
        <v>36.020000000000003</v>
      </c>
      <c r="G7" s="4">
        <f>原始数据!H6</f>
        <v>40</v>
      </c>
      <c r="H7" s="22">
        <f>原始数据!I6</f>
        <v>40</v>
      </c>
      <c r="I7" s="29">
        <f t="shared" si="0"/>
        <v>11.473333333333333</v>
      </c>
      <c r="J7" s="29">
        <f t="shared" si="1"/>
        <v>14.72333333333334</v>
      </c>
      <c r="K7" s="36">
        <f t="shared" si="2"/>
        <v>10.84333333333333</v>
      </c>
      <c r="L7" s="29">
        <f t="shared" si="3"/>
        <v>10.855</v>
      </c>
      <c r="M7" s="29">
        <f t="shared" si="4"/>
        <v>15.61</v>
      </c>
      <c r="N7" s="29">
        <f t="shared" si="5"/>
        <v>15.509999999999994</v>
      </c>
      <c r="O7" s="39">
        <f t="shared" si="7"/>
        <v>3.5170821822064311E-4</v>
      </c>
      <c r="P7" s="31">
        <f t="shared" si="8"/>
        <v>3.6968772489626054E-5</v>
      </c>
      <c r="Q7" s="44">
        <f t="shared" si="9"/>
        <v>5.4429132645943601E-4</v>
      </c>
      <c r="R7" s="39">
        <f t="shared" si="10"/>
        <v>5.3990754556653743E-4</v>
      </c>
      <c r="S7" s="31">
        <f t="shared" si="11"/>
        <v>1.999501653836616E-5</v>
      </c>
      <c r="T7" s="44">
        <f t="shared" si="12"/>
        <v>2.1430128108795205E-5</v>
      </c>
      <c r="U7" s="27">
        <f t="shared" si="13"/>
        <v>3.1274785725143652</v>
      </c>
      <c r="V7" s="41">
        <f t="shared" si="14"/>
        <v>3.1274785725143652</v>
      </c>
      <c r="W7" s="27">
        <f t="shared" si="15"/>
        <v>0.63375040642522218</v>
      </c>
    </row>
    <row r="8" spans="1:23" ht="15">
      <c r="A8" s="3" t="s">
        <v>7</v>
      </c>
      <c r="B8" s="4" t="s">
        <v>103</v>
      </c>
      <c r="C8" s="4">
        <f>原始数据!D7</f>
        <v>36.049999999999997</v>
      </c>
      <c r="D8" s="4">
        <f>原始数据!E7</f>
        <v>37.03</v>
      </c>
      <c r="E8" s="4">
        <f>原始数据!F7</f>
        <v>40</v>
      </c>
      <c r="F8" s="4">
        <f>原始数据!G7</f>
        <v>35.93</v>
      </c>
      <c r="G8" s="4">
        <f>原始数据!H7</f>
        <v>36.840000000000003</v>
      </c>
      <c r="H8" s="22">
        <f>原始数据!I7</f>
        <v>35.43</v>
      </c>
      <c r="I8" s="29">
        <f t="shared" si="0"/>
        <v>11.563333333333329</v>
      </c>
      <c r="J8" s="29">
        <f t="shared" si="1"/>
        <v>11.753333333333341</v>
      </c>
      <c r="K8" s="36">
        <f t="shared" si="2"/>
        <v>15.293333333333333</v>
      </c>
      <c r="L8" s="29">
        <f t="shared" si="3"/>
        <v>10.764999999999997</v>
      </c>
      <c r="M8" s="29">
        <f t="shared" si="4"/>
        <v>12.450000000000003</v>
      </c>
      <c r="N8" s="29">
        <f t="shared" si="5"/>
        <v>10.939999999999994</v>
      </c>
      <c r="O8" s="39">
        <f t="shared" si="7"/>
        <v>3.3043787210382117E-4</v>
      </c>
      <c r="P8" s="31">
        <f t="shared" si="8"/>
        <v>2.8966372922570316E-4</v>
      </c>
      <c r="Q8" s="44">
        <f t="shared" si="9"/>
        <v>2.490278579676655E-5</v>
      </c>
      <c r="R8" s="39">
        <f t="shared" si="10"/>
        <v>5.7466149278260256E-4</v>
      </c>
      <c r="S8" s="31">
        <f t="shared" si="11"/>
        <v>1.7872139843086221E-4</v>
      </c>
      <c r="T8" s="44">
        <f t="shared" si="12"/>
        <v>5.0901648478570598E-4</v>
      </c>
      <c r="U8" s="27">
        <f t="shared" si="13"/>
        <v>0.35724853493527292</v>
      </c>
      <c r="V8" s="41">
        <f t="shared" si="14"/>
        <v>-2.7991717311903943</v>
      </c>
      <c r="W8" s="27">
        <f t="shared" si="15"/>
        <v>0.25627628814934694</v>
      </c>
    </row>
    <row r="9" spans="1:23" ht="15">
      <c r="A9" s="3" t="s">
        <v>8</v>
      </c>
      <c r="B9" s="4" t="s">
        <v>104</v>
      </c>
      <c r="C9" s="4">
        <f>原始数据!D8</f>
        <v>25.24</v>
      </c>
      <c r="D9" s="4">
        <f>原始数据!E8</f>
        <v>24.28</v>
      </c>
      <c r="E9" s="4">
        <f>原始数据!F8</f>
        <v>25.54</v>
      </c>
      <c r="F9" s="4">
        <f>原始数据!G8</f>
        <v>25.45</v>
      </c>
      <c r="G9" s="4">
        <f>原始数据!H8</f>
        <v>24.32</v>
      </c>
      <c r="H9" s="22">
        <f>原始数据!I8</f>
        <v>25.68</v>
      </c>
      <c r="I9" s="29">
        <f t="shared" si="0"/>
        <v>0.7533333333333303</v>
      </c>
      <c r="J9" s="29">
        <f t="shared" si="1"/>
        <v>-0.99666666666665904</v>
      </c>
      <c r="K9" s="36">
        <f t="shared" si="2"/>
        <v>0.83333333333333215</v>
      </c>
      <c r="L9" s="29">
        <f t="shared" si="3"/>
        <v>0.28499999999999659</v>
      </c>
      <c r="M9" s="29">
        <f t="shared" si="4"/>
        <v>-7.0000000000000284E-2</v>
      </c>
      <c r="N9" s="29">
        <f t="shared" si="5"/>
        <v>1.1899999999999942</v>
      </c>
      <c r="O9" s="39">
        <f t="shared" si="7"/>
        <v>0.59323131745424473</v>
      </c>
      <c r="P9" s="31">
        <f t="shared" si="8"/>
        <v>1.9953843530540361</v>
      </c>
      <c r="Q9" s="44">
        <f t="shared" si="9"/>
        <v>0.56123102415468695</v>
      </c>
      <c r="R9" s="39">
        <f t="shared" si="10"/>
        <v>0.82074160881050029</v>
      </c>
      <c r="S9" s="31">
        <f t="shared" si="11"/>
        <v>1.0497166836230676</v>
      </c>
      <c r="T9" s="44">
        <f t="shared" si="12"/>
        <v>0.43830286065801932</v>
      </c>
      <c r="U9" s="27">
        <f t="shared" si="13"/>
        <v>1.2072016364580258</v>
      </c>
      <c r="V9" s="41">
        <f t="shared" si="14"/>
        <v>1.2072016364580258</v>
      </c>
      <c r="W9" s="27">
        <f t="shared" si="15"/>
        <v>0.60858201032166792</v>
      </c>
    </row>
    <row r="10" spans="1:23" ht="15">
      <c r="A10" s="3" t="s">
        <v>9</v>
      </c>
      <c r="B10" s="4" t="s">
        <v>105</v>
      </c>
      <c r="C10" s="4">
        <f>原始数据!D9</f>
        <v>25.2</v>
      </c>
      <c r="D10" s="4">
        <f>原始数据!E9</f>
        <v>24.31</v>
      </c>
      <c r="E10" s="4">
        <f>原始数据!F9</f>
        <v>25.81</v>
      </c>
      <c r="F10" s="4">
        <f>原始数据!G9</f>
        <v>25.44</v>
      </c>
      <c r="G10" s="4">
        <f>原始数据!H9</f>
        <v>24.28</v>
      </c>
      <c r="H10" s="22">
        <f>原始数据!I9</f>
        <v>25.58</v>
      </c>
      <c r="I10" s="29">
        <f t="shared" si="0"/>
        <v>0.71333333333333115</v>
      </c>
      <c r="J10" s="29">
        <f t="shared" si="1"/>
        <v>-0.96666666666666146</v>
      </c>
      <c r="K10" s="36">
        <f t="shared" si="2"/>
        <v>1.1033333333333317</v>
      </c>
      <c r="L10" s="29">
        <f t="shared" si="3"/>
        <v>0.27499999999999858</v>
      </c>
      <c r="M10" s="29">
        <f t="shared" si="4"/>
        <v>-0.10999999999999943</v>
      </c>
      <c r="N10" s="29">
        <f t="shared" si="5"/>
        <v>1.0899999999999928</v>
      </c>
      <c r="O10" s="39">
        <f t="shared" si="7"/>
        <v>0.609909319880103</v>
      </c>
      <c r="P10" s="31">
        <f t="shared" si="8"/>
        <v>1.9543199368684849</v>
      </c>
      <c r="Q10" s="44">
        <f t="shared" si="9"/>
        <v>0.46543985804893911</v>
      </c>
      <c r="R10" s="39">
        <f t="shared" si="10"/>
        <v>0.82645031815421255</v>
      </c>
      <c r="S10" s="31">
        <f t="shared" si="11"/>
        <v>1.0792282365044268</v>
      </c>
      <c r="T10" s="44">
        <f t="shared" si="12"/>
        <v>0.46976137460700829</v>
      </c>
      <c r="U10" s="27">
        <f t="shared" si="13"/>
        <v>1.0980928137870474</v>
      </c>
      <c r="V10" s="41">
        <f t="shared" si="14"/>
        <v>1.0980928137870474</v>
      </c>
      <c r="W10" s="27">
        <f t="shared" si="15"/>
        <v>0.68866017169397109</v>
      </c>
    </row>
    <row r="11" spans="1:23" ht="15">
      <c r="A11" s="3" t="s">
        <v>10</v>
      </c>
      <c r="B11" s="4" t="s">
        <v>106</v>
      </c>
      <c r="C11" s="4">
        <f>原始数据!D10</f>
        <v>26.81</v>
      </c>
      <c r="D11" s="4">
        <f>原始数据!E10</f>
        <v>25.86</v>
      </c>
      <c r="E11" s="4">
        <f>原始数据!F10</f>
        <v>27.03</v>
      </c>
      <c r="F11" s="4">
        <f>原始数据!G10</f>
        <v>26.85</v>
      </c>
      <c r="G11" s="4">
        <f>原始数据!H10</f>
        <v>25.89</v>
      </c>
      <c r="H11" s="22">
        <f>原始数据!I10</f>
        <v>27.16</v>
      </c>
      <c r="I11" s="29">
        <f t="shared" si="0"/>
        <v>2.3233333333333306</v>
      </c>
      <c r="J11" s="29">
        <f t="shared" si="1"/>
        <v>0.58333333333333925</v>
      </c>
      <c r="K11" s="36">
        <f t="shared" si="2"/>
        <v>2.3233333333333341</v>
      </c>
      <c r="L11" s="29">
        <f t="shared" si="3"/>
        <v>1.6849999999999987</v>
      </c>
      <c r="M11" s="29">
        <f t="shared" si="4"/>
        <v>1.5</v>
      </c>
      <c r="N11" s="29">
        <f t="shared" si="5"/>
        <v>2.6699999999999946</v>
      </c>
      <c r="O11" s="39">
        <f t="shared" si="7"/>
        <v>0.19980528743065692</v>
      </c>
      <c r="P11" s="31">
        <f t="shared" si="8"/>
        <v>0.66741992708501452</v>
      </c>
      <c r="Q11" s="44">
        <f t="shared" si="9"/>
        <v>0.19980528743065643</v>
      </c>
      <c r="R11" s="39">
        <f t="shared" si="10"/>
        <v>0.31100291332461749</v>
      </c>
      <c r="S11" s="31">
        <f t="shared" si="11"/>
        <v>0.35355339059327379</v>
      </c>
      <c r="T11" s="44">
        <f t="shared" si="12"/>
        <v>0.15712667181522916</v>
      </c>
      <c r="U11" s="27">
        <f t="shared" si="13"/>
        <v>1.15535269687227</v>
      </c>
      <c r="V11" s="41">
        <f t="shared" si="14"/>
        <v>1.15535269687227</v>
      </c>
      <c r="W11" s="27">
        <f t="shared" si="15"/>
        <v>0.6497875308853891</v>
      </c>
    </row>
    <row r="12" spans="1:23" ht="15">
      <c r="A12" s="3" t="s">
        <v>11</v>
      </c>
      <c r="B12" s="4" t="s">
        <v>107</v>
      </c>
      <c r="C12" s="4">
        <f>原始数据!D11</f>
        <v>33.19</v>
      </c>
      <c r="D12" s="4">
        <f>原始数据!E11</f>
        <v>36.68</v>
      </c>
      <c r="E12" s="4">
        <f>原始数据!F11</f>
        <v>31.59</v>
      </c>
      <c r="F12" s="4">
        <f>原始数据!G11</f>
        <v>33.29</v>
      </c>
      <c r="G12" s="4">
        <f>原始数据!H11</f>
        <v>32.770000000000003</v>
      </c>
      <c r="H12" s="22">
        <f>原始数据!I11</f>
        <v>32.43</v>
      </c>
      <c r="I12" s="29">
        <f t="shared" si="0"/>
        <v>8.7033333333333296</v>
      </c>
      <c r="J12" s="29">
        <f t="shared" si="1"/>
        <v>11.40333333333334</v>
      </c>
      <c r="K12" s="36">
        <f t="shared" si="2"/>
        <v>6.8833333333333329</v>
      </c>
      <c r="L12" s="29">
        <f t="shared" si="3"/>
        <v>8.1249999999999964</v>
      </c>
      <c r="M12" s="29">
        <f t="shared" si="4"/>
        <v>8.3800000000000026</v>
      </c>
      <c r="N12" s="29">
        <f t="shared" si="5"/>
        <v>7.9399999999999942</v>
      </c>
      <c r="O12" s="39">
        <f t="shared" si="7"/>
        <v>2.3990295886116768E-3</v>
      </c>
      <c r="P12" s="31">
        <f t="shared" si="8"/>
        <v>3.6919398443354957E-4</v>
      </c>
      <c r="Q12" s="44">
        <f t="shared" si="9"/>
        <v>8.470522424229833E-3</v>
      </c>
      <c r="R12" s="39">
        <f t="shared" si="10"/>
        <v>3.5820470437682565E-3</v>
      </c>
      <c r="S12" s="31">
        <f t="shared" si="11"/>
        <v>3.0017093384531435E-3</v>
      </c>
      <c r="T12" s="44">
        <f t="shared" si="12"/>
        <v>4.0721318782856487E-3</v>
      </c>
      <c r="U12" s="27">
        <f t="shared" si="13"/>
        <v>0.55542601884140808</v>
      </c>
      <c r="V12" s="41">
        <f t="shared" si="14"/>
        <v>-1.8004197968362228</v>
      </c>
      <c r="W12" s="27">
        <f t="shared" si="15"/>
        <v>0.94068255637925291</v>
      </c>
    </row>
    <row r="13" spans="1:23" ht="15">
      <c r="A13" s="3" t="s">
        <v>12</v>
      </c>
      <c r="B13" s="4" t="s">
        <v>188</v>
      </c>
      <c r="C13" s="4">
        <f>原始数据!D12</f>
        <v>26.42</v>
      </c>
      <c r="D13" s="4">
        <f>原始数据!E12</f>
        <v>28.07</v>
      </c>
      <c r="E13" s="4">
        <f>原始数据!F12</f>
        <v>26.12</v>
      </c>
      <c r="F13" s="4">
        <f>原始数据!G12</f>
        <v>27.07</v>
      </c>
      <c r="G13" s="4">
        <f>原始数据!H12</f>
        <v>26.9</v>
      </c>
      <c r="H13" s="22">
        <f>原始数据!I12</f>
        <v>26.16</v>
      </c>
      <c r="I13" s="29">
        <f t="shared" si="0"/>
        <v>1.9333333333333336</v>
      </c>
      <c r="J13" s="29">
        <f t="shared" si="1"/>
        <v>2.7933333333333401</v>
      </c>
      <c r="K13" s="36">
        <f t="shared" si="2"/>
        <v>1.413333333333334</v>
      </c>
      <c r="L13" s="29">
        <f t="shared" si="3"/>
        <v>1.9049999999999976</v>
      </c>
      <c r="M13" s="29">
        <f t="shared" si="4"/>
        <v>2.509999999999998</v>
      </c>
      <c r="N13" s="29">
        <f t="shared" si="5"/>
        <v>1.6699999999999946</v>
      </c>
      <c r="O13" s="39">
        <f t="shared" si="7"/>
        <v>0.26182353070515668</v>
      </c>
      <c r="P13" s="31">
        <f t="shared" si="8"/>
        <v>0.14425234397044381</v>
      </c>
      <c r="Q13" s="44">
        <f t="shared" si="9"/>
        <v>0.37544322590869234</v>
      </c>
      <c r="R13" s="39">
        <f t="shared" si="10"/>
        <v>0.26701635201196333</v>
      </c>
      <c r="S13" s="31">
        <f t="shared" si="11"/>
        <v>0.17555560946724991</v>
      </c>
      <c r="T13" s="44">
        <f t="shared" si="12"/>
        <v>0.31425334363045826</v>
      </c>
      <c r="U13" s="27">
        <f t="shared" si="13"/>
        <v>0.9873727035533405</v>
      </c>
      <c r="V13" s="41">
        <f t="shared" si="14"/>
        <v>-1.0127887842161492</v>
      </c>
      <c r="W13" s="27">
        <f t="shared" si="15"/>
        <v>0.92121623783616557</v>
      </c>
    </row>
    <row r="14" spans="1:23" ht="15">
      <c r="A14" s="3" t="s">
        <v>13</v>
      </c>
      <c r="B14" s="4" t="s">
        <v>109</v>
      </c>
      <c r="C14" s="4">
        <f>原始数据!D13</f>
        <v>25.46</v>
      </c>
      <c r="D14" s="4">
        <f>原始数据!E13</f>
        <v>24.67</v>
      </c>
      <c r="E14" s="4">
        <f>原始数据!F13</f>
        <v>26.31</v>
      </c>
      <c r="F14" s="4">
        <f>原始数据!G13</f>
        <v>25.58</v>
      </c>
      <c r="G14" s="4">
        <f>原始数据!H13</f>
        <v>24.63</v>
      </c>
      <c r="H14" s="22">
        <f>原始数据!I13</f>
        <v>25.8</v>
      </c>
      <c r="I14" s="29">
        <f t="shared" si="0"/>
        <v>0.97333333333333272</v>
      </c>
      <c r="J14" s="29">
        <f t="shared" si="1"/>
        <v>-0.60666666666665847</v>
      </c>
      <c r="K14" s="36">
        <f t="shared" si="2"/>
        <v>1.6033333333333317</v>
      </c>
      <c r="L14" s="29">
        <f t="shared" si="3"/>
        <v>0.41499999999999559</v>
      </c>
      <c r="M14" s="29">
        <f t="shared" si="4"/>
        <v>0.23999999999999844</v>
      </c>
      <c r="N14" s="29">
        <f t="shared" si="5"/>
        <v>1.3099999999999952</v>
      </c>
      <c r="O14" s="39">
        <f t="shared" si="7"/>
        <v>0.50932790497864644</v>
      </c>
      <c r="P14" s="31">
        <f t="shared" si="8"/>
        <v>1.5227368721322645</v>
      </c>
      <c r="Q14" s="44">
        <f t="shared" si="9"/>
        <v>0.32911567986090889</v>
      </c>
      <c r="R14" s="39">
        <f t="shared" si="10"/>
        <v>0.7500194946429114</v>
      </c>
      <c r="S14" s="31">
        <f t="shared" si="11"/>
        <v>0.84674531236252804</v>
      </c>
      <c r="T14" s="44">
        <f t="shared" si="12"/>
        <v>0.4033208796110645</v>
      </c>
      <c r="U14" s="27">
        <f t="shared" si="13"/>
        <v>0.99884542173802637</v>
      </c>
      <c r="V14" s="41">
        <f t="shared" si="14"/>
        <v>-1.0011559128538274</v>
      </c>
      <c r="W14" s="27">
        <f t="shared" si="15"/>
        <v>0.77584931470469332</v>
      </c>
    </row>
    <row r="15" spans="1:23" ht="15">
      <c r="A15" s="3" t="s">
        <v>14</v>
      </c>
      <c r="B15" s="4" t="s">
        <v>110</v>
      </c>
      <c r="C15" s="4">
        <f>原始数据!D14</f>
        <v>28.69</v>
      </c>
      <c r="D15" s="4">
        <f>原始数据!E14</f>
        <v>32.659999999999997</v>
      </c>
      <c r="E15" s="4">
        <f>原始数据!F14</f>
        <v>28.43</v>
      </c>
      <c r="F15" s="4">
        <f>原始数据!G14</f>
        <v>30.57</v>
      </c>
      <c r="G15" s="4">
        <f>原始数据!H14</f>
        <v>29.72</v>
      </c>
      <c r="H15" s="22">
        <f>原始数据!I14</f>
        <v>28.66</v>
      </c>
      <c r="I15" s="29">
        <f t="shared" si="0"/>
        <v>4.2033333333333331</v>
      </c>
      <c r="J15" s="29">
        <f t="shared" si="1"/>
        <v>7.3833333333333364</v>
      </c>
      <c r="K15" s="36">
        <f t="shared" si="2"/>
        <v>3.7233333333333327</v>
      </c>
      <c r="L15" s="29">
        <f t="shared" si="3"/>
        <v>5.4049999999999976</v>
      </c>
      <c r="M15" s="29">
        <f t="shared" si="4"/>
        <v>5.3299999999999983</v>
      </c>
      <c r="N15" s="29">
        <f t="shared" si="5"/>
        <v>4.1699999999999946</v>
      </c>
      <c r="O15" s="39">
        <f t="shared" si="7"/>
        <v>5.4283842891983528E-2</v>
      </c>
      <c r="P15" s="31">
        <f t="shared" si="8"/>
        <v>5.9895638463656172E-3</v>
      </c>
      <c r="Q15" s="44">
        <f t="shared" si="9"/>
        <v>7.5712046058754534E-2</v>
      </c>
      <c r="R15" s="39">
        <f t="shared" si="10"/>
        <v>2.3601134149419188E-2</v>
      </c>
      <c r="S15" s="31">
        <f t="shared" si="11"/>
        <v>2.4860515117341244E-2</v>
      </c>
      <c r="T15" s="44">
        <f t="shared" si="12"/>
        <v>5.5552667572910858E-2</v>
      </c>
      <c r="U15" s="27">
        <f t="shared" si="13"/>
        <v>0.91066983359197584</v>
      </c>
      <c r="V15" s="41">
        <f t="shared" si="14"/>
        <v>-1.0980928137870529</v>
      </c>
      <c r="W15" s="27">
        <f t="shared" si="15"/>
        <v>0.66871710069394119</v>
      </c>
    </row>
    <row r="16" spans="1:23" ht="15">
      <c r="A16" s="3" t="s">
        <v>24</v>
      </c>
      <c r="B16" s="4" t="s">
        <v>111</v>
      </c>
      <c r="C16" s="4">
        <f>原始数据!D15</f>
        <v>29.32</v>
      </c>
      <c r="D16" s="4">
        <f>原始数据!E15</f>
        <v>32.619999999999997</v>
      </c>
      <c r="E16" s="4">
        <f>原始数据!F15</f>
        <v>24.2</v>
      </c>
      <c r="F16" s="4">
        <f>原始数据!G15</f>
        <v>29.62</v>
      </c>
      <c r="G16" s="4">
        <f>原始数据!H15</f>
        <v>29.43</v>
      </c>
      <c r="H16" s="22">
        <f>原始数据!I15</f>
        <v>28.21</v>
      </c>
      <c r="I16" s="29">
        <f t="shared" si="0"/>
        <v>4.8333333333333321</v>
      </c>
      <c r="J16" s="29">
        <f t="shared" si="1"/>
        <v>7.3433333333333373</v>
      </c>
      <c r="K16" s="36">
        <f t="shared" si="2"/>
        <v>-0.50666666666666771</v>
      </c>
      <c r="L16" s="29">
        <f t="shared" si="3"/>
        <v>4.4549999999999983</v>
      </c>
      <c r="M16" s="29">
        <f t="shared" si="4"/>
        <v>5.0399999999999991</v>
      </c>
      <c r="N16" s="29">
        <f t="shared" si="5"/>
        <v>3.7199999999999953</v>
      </c>
      <c r="O16" s="39">
        <f t="shared" si="7"/>
        <v>3.5076939009667935E-2</v>
      </c>
      <c r="P16" s="31">
        <f t="shared" si="8"/>
        <v>6.1579534060877787E-3</v>
      </c>
      <c r="Q16" s="44">
        <f t="shared" si="9"/>
        <v>1.4207637391289767</v>
      </c>
      <c r="R16" s="39">
        <f t="shared" si="10"/>
        <v>4.5594385757505532E-2</v>
      </c>
      <c r="S16" s="31">
        <f t="shared" si="11"/>
        <v>3.039546710663394E-2</v>
      </c>
      <c r="T16" s="44">
        <f t="shared" si="12"/>
        <v>7.5887180274690672E-2</v>
      </c>
      <c r="U16" s="27">
        <f t="shared" si="13"/>
        <v>1.4289941397410901</v>
      </c>
      <c r="V16" s="41">
        <f t="shared" si="14"/>
        <v>1.4289941397410901</v>
      </c>
      <c r="W16" s="27">
        <f t="shared" si="15"/>
        <v>0.40264350852925412</v>
      </c>
    </row>
    <row r="17" spans="1:23" ht="15">
      <c r="A17" s="3" t="s">
        <v>25</v>
      </c>
      <c r="B17" s="4" t="s">
        <v>112</v>
      </c>
      <c r="C17" s="4">
        <f>原始数据!D16</f>
        <v>25.17</v>
      </c>
      <c r="D17" s="4">
        <f>原始数据!E16</f>
        <v>24.56</v>
      </c>
      <c r="E17" s="4">
        <f>原始数据!F16</f>
        <v>25.53</v>
      </c>
      <c r="F17" s="4">
        <f>原始数据!G16</f>
        <v>25.24</v>
      </c>
      <c r="G17" s="4">
        <f>原始数据!H16</f>
        <v>24.36</v>
      </c>
      <c r="H17" s="22">
        <f>原始数据!I16</f>
        <v>25.52</v>
      </c>
      <c r="I17" s="29">
        <f t="shared" si="0"/>
        <v>0.68333333333333357</v>
      </c>
      <c r="J17" s="29">
        <f t="shared" si="1"/>
        <v>-0.71666666666666146</v>
      </c>
      <c r="K17" s="36">
        <f t="shared" si="2"/>
        <v>0.82333333333333414</v>
      </c>
      <c r="L17" s="29">
        <f t="shared" si="3"/>
        <v>7.4999999999995737E-2</v>
      </c>
      <c r="M17" s="29">
        <f t="shared" si="4"/>
        <v>-3.0000000000001137E-2</v>
      </c>
      <c r="N17" s="29">
        <f t="shared" si="5"/>
        <v>1.029999999999994</v>
      </c>
      <c r="O17" s="39">
        <f t="shared" si="7"/>
        <v>0.62272481117941136</v>
      </c>
      <c r="P17" s="31">
        <f t="shared" si="8"/>
        <v>1.6433806291715747</v>
      </c>
      <c r="Q17" s="44">
        <f t="shared" si="9"/>
        <v>0.56513469463657762</v>
      </c>
      <c r="R17" s="39">
        <f t="shared" si="10"/>
        <v>0.94934212095052206</v>
      </c>
      <c r="S17" s="31">
        <f t="shared" si="11"/>
        <v>1.021012125707194</v>
      </c>
      <c r="T17" s="44">
        <f t="shared" si="12"/>
        <v>0.48971014879346542</v>
      </c>
      <c r="U17" s="27">
        <f t="shared" si="13"/>
        <v>1.0680654080478471</v>
      </c>
      <c r="V17" s="41">
        <f t="shared" si="14"/>
        <v>1.0680654080478471</v>
      </c>
      <c r="W17" s="27">
        <f t="shared" si="15"/>
        <v>0.76563231342734694</v>
      </c>
    </row>
    <row r="18" spans="1:23" ht="15">
      <c r="A18" s="3" t="s">
        <v>26</v>
      </c>
      <c r="B18" s="4" t="s">
        <v>113</v>
      </c>
      <c r="C18" s="4">
        <f>原始数据!D17</f>
        <v>24.85</v>
      </c>
      <c r="D18" s="4">
        <f>原始数据!E17</f>
        <v>24.2</v>
      </c>
      <c r="E18" s="4">
        <f>原始数据!F17</f>
        <v>24.5</v>
      </c>
      <c r="F18" s="4">
        <f>原始数据!G17</f>
        <v>24.94</v>
      </c>
      <c r="G18" s="4">
        <f>原始数据!H17</f>
        <v>23.85</v>
      </c>
      <c r="H18" s="22">
        <f>原始数据!I17</f>
        <v>25.21</v>
      </c>
      <c r="I18" s="29">
        <f t="shared" si="0"/>
        <v>0.36333333333333329</v>
      </c>
      <c r="J18" s="29">
        <f t="shared" si="1"/>
        <v>-1.0766666666666609</v>
      </c>
      <c r="K18" s="36">
        <f t="shared" si="2"/>
        <v>-0.206666666666667</v>
      </c>
      <c r="L18" s="29">
        <f t="shared" si="3"/>
        <v>-0.22500000000000142</v>
      </c>
      <c r="M18" s="29">
        <f t="shared" si="4"/>
        <v>-0.53999999999999915</v>
      </c>
      <c r="N18" s="29">
        <f t="shared" si="5"/>
        <v>0.71999999999999531</v>
      </c>
      <c r="O18" s="39">
        <f t="shared" si="7"/>
        <v>0.77736640535424739</v>
      </c>
      <c r="P18" s="31">
        <f t="shared" si="8"/>
        <v>2.1091572590320173</v>
      </c>
      <c r="Q18" s="44">
        <f t="shared" si="9"/>
        <v>1.1540187517635563</v>
      </c>
      <c r="R18" s="39">
        <f t="shared" si="10"/>
        <v>1.1687772485612467</v>
      </c>
      <c r="S18" s="31">
        <f t="shared" si="11"/>
        <v>1.4539725173203097</v>
      </c>
      <c r="T18" s="44">
        <f t="shared" si="12"/>
        <v>0.60709744219752537</v>
      </c>
      <c r="U18" s="27">
        <f t="shared" si="13"/>
        <v>1.2240535433046522</v>
      </c>
      <c r="V18" s="41">
        <f t="shared" si="14"/>
        <v>1.2240535433046522</v>
      </c>
      <c r="W18" s="27">
        <f t="shared" si="15"/>
        <v>0.59457387525995187</v>
      </c>
    </row>
    <row r="19" spans="1:23" ht="15">
      <c r="A19" s="3" t="s">
        <v>27</v>
      </c>
      <c r="B19" s="4" t="s">
        <v>114</v>
      </c>
      <c r="C19" s="4">
        <f>原始数据!D18</f>
        <v>25.14</v>
      </c>
      <c r="D19" s="4">
        <f>原始数据!E18</f>
        <v>24.52</v>
      </c>
      <c r="E19" s="4">
        <f>原始数据!F18</f>
        <v>25.53</v>
      </c>
      <c r="F19" s="4">
        <f>原始数据!G18</f>
        <v>25.44</v>
      </c>
      <c r="G19" s="4">
        <f>原始数据!H18</f>
        <v>24.17</v>
      </c>
      <c r="H19" s="22">
        <f>原始数据!I18</f>
        <v>25.56</v>
      </c>
      <c r="I19" s="29">
        <f t="shared" si="0"/>
        <v>0.65333333333333243</v>
      </c>
      <c r="J19" s="29">
        <f t="shared" si="1"/>
        <v>-0.7566666666666606</v>
      </c>
      <c r="K19" s="36">
        <f t="shared" si="2"/>
        <v>0.82333333333333414</v>
      </c>
      <c r="L19" s="29">
        <f t="shared" si="3"/>
        <v>0.27499999999999858</v>
      </c>
      <c r="M19" s="29">
        <f t="shared" si="4"/>
        <v>-0.21999999999999886</v>
      </c>
      <c r="N19" s="29">
        <f t="shared" si="5"/>
        <v>1.0699999999999932</v>
      </c>
      <c r="O19" s="39">
        <f t="shared" si="7"/>
        <v>0.63580958319290182</v>
      </c>
      <c r="P19" s="31">
        <f t="shared" si="8"/>
        <v>1.6895823473100406</v>
      </c>
      <c r="Q19" s="44">
        <f t="shared" si="9"/>
        <v>0.56513469463657762</v>
      </c>
      <c r="R19" s="39">
        <f t="shared" si="10"/>
        <v>0.82645031815421255</v>
      </c>
      <c r="S19" s="31">
        <f t="shared" si="11"/>
        <v>1.1647335864684549</v>
      </c>
      <c r="T19" s="44">
        <f t="shared" si="12"/>
        <v>0.47631899902197095</v>
      </c>
      <c r="U19" s="27">
        <f t="shared" si="13"/>
        <v>1.0980928137870465</v>
      </c>
      <c r="V19" s="41">
        <f t="shared" si="14"/>
        <v>1.0980928137870465</v>
      </c>
      <c r="W19" s="27">
        <f t="shared" si="15"/>
        <v>0.75075898146362874</v>
      </c>
    </row>
    <row r="20" spans="1:23" ht="15">
      <c r="A20" s="3" t="s">
        <v>28</v>
      </c>
      <c r="B20" s="4" t="s">
        <v>115</v>
      </c>
      <c r="C20" s="4">
        <f>原始数据!D19</f>
        <v>27.78</v>
      </c>
      <c r="D20" s="4">
        <f>原始数据!E19</f>
        <v>31.42</v>
      </c>
      <c r="E20" s="4">
        <f>原始数据!F19</f>
        <v>26.81</v>
      </c>
      <c r="F20" s="4">
        <f>原始数据!G19</f>
        <v>28.3</v>
      </c>
      <c r="G20" s="4">
        <f>原始数据!H19</f>
        <v>28.95</v>
      </c>
      <c r="H20" s="22">
        <f>原始数据!I19</f>
        <v>27.61</v>
      </c>
      <c r="I20" s="29">
        <f t="shared" si="0"/>
        <v>3.293333333333333</v>
      </c>
      <c r="J20" s="29">
        <f t="shared" si="1"/>
        <v>6.1433333333333415</v>
      </c>
      <c r="K20" s="36">
        <f t="shared" si="2"/>
        <v>2.1033333333333317</v>
      </c>
      <c r="L20" s="29">
        <f t="shared" si="3"/>
        <v>3.134999999999998</v>
      </c>
      <c r="M20" s="29">
        <f t="shared" si="4"/>
        <v>4.5599999999999987</v>
      </c>
      <c r="N20" s="29">
        <f t="shared" si="5"/>
        <v>3.1199999999999939</v>
      </c>
      <c r="O20" s="39">
        <f t="shared" si="7"/>
        <v>0.10200181062355572</v>
      </c>
      <c r="P20" s="31">
        <f t="shared" si="8"/>
        <v>1.4147261895442792E-2</v>
      </c>
      <c r="Q20" s="44">
        <f t="shared" si="9"/>
        <v>0.23271992902446956</v>
      </c>
      <c r="R20" s="39">
        <f t="shared" si="10"/>
        <v>0.11383372919899747</v>
      </c>
      <c r="S20" s="31">
        <f t="shared" si="11"/>
        <v>4.2393885232739792E-2</v>
      </c>
      <c r="T20" s="44">
        <f t="shared" si="12"/>
        <v>0.11502345632810991</v>
      </c>
      <c r="U20" s="27">
        <f t="shared" si="13"/>
        <v>0.84576767863144531</v>
      </c>
      <c r="V20" s="41">
        <f t="shared" si="14"/>
        <v>-1.1823577860271526</v>
      </c>
      <c r="W20" s="27">
        <f t="shared" si="15"/>
        <v>0.72250345398875904</v>
      </c>
    </row>
    <row r="21" spans="1:23" ht="15">
      <c r="A21" s="3" t="s">
        <v>29</v>
      </c>
      <c r="B21" s="4" t="s">
        <v>116</v>
      </c>
      <c r="C21" s="4">
        <f>原始数据!D20</f>
        <v>25.45</v>
      </c>
      <c r="D21" s="4">
        <f>原始数据!E20</f>
        <v>24.46</v>
      </c>
      <c r="E21" s="4">
        <f>原始数据!F20</f>
        <v>25.65</v>
      </c>
      <c r="F21" s="4">
        <f>原始数据!G20</f>
        <v>25.54</v>
      </c>
      <c r="G21" s="4">
        <f>原始数据!H20</f>
        <v>24.3</v>
      </c>
      <c r="H21" s="22">
        <f>原始数据!I20</f>
        <v>25.71</v>
      </c>
      <c r="I21" s="29">
        <f t="shared" si="0"/>
        <v>0.96333333333333115</v>
      </c>
      <c r="J21" s="29">
        <f t="shared" si="1"/>
        <v>-0.81666666666665932</v>
      </c>
      <c r="K21" s="36">
        <f t="shared" si="2"/>
        <v>0.94333333333333158</v>
      </c>
      <c r="L21" s="29">
        <f t="shared" si="3"/>
        <v>0.37499999999999645</v>
      </c>
      <c r="M21" s="29">
        <f t="shared" si="4"/>
        <v>-8.9999999999999858E-2</v>
      </c>
      <c r="N21" s="29">
        <f t="shared" si="5"/>
        <v>1.2199999999999953</v>
      </c>
      <c r="O21" s="39">
        <f t="shared" si="7"/>
        <v>0.51287056071700965</v>
      </c>
      <c r="P21" s="31">
        <f t="shared" si="8"/>
        <v>1.761331747192288</v>
      </c>
      <c r="Q21" s="44">
        <f t="shared" si="9"/>
        <v>0.52002996694423953</v>
      </c>
      <c r="R21" s="39">
        <f t="shared" si="10"/>
        <v>0.77110541270397226</v>
      </c>
      <c r="S21" s="31">
        <f t="shared" si="11"/>
        <v>1.0643701824533598</v>
      </c>
      <c r="T21" s="44">
        <f t="shared" si="12"/>
        <v>0.42928271821887826</v>
      </c>
      <c r="U21" s="27">
        <f t="shared" si="13"/>
        <v>1.1006328801830632</v>
      </c>
      <c r="V21" s="41">
        <f t="shared" si="14"/>
        <v>1.1006328801830632</v>
      </c>
      <c r="W21" s="27">
        <f t="shared" si="15"/>
        <v>0.71711246257745898</v>
      </c>
    </row>
    <row r="22" spans="1:23" ht="15">
      <c r="A22" s="3" t="s">
        <v>30</v>
      </c>
      <c r="B22" s="4" t="s">
        <v>117</v>
      </c>
      <c r="C22" s="4">
        <f>原始数据!D21</f>
        <v>29.81</v>
      </c>
      <c r="D22" s="4">
        <f>原始数据!E21</f>
        <v>33.770000000000003</v>
      </c>
      <c r="E22" s="4">
        <f>原始数据!F21</f>
        <v>25.03</v>
      </c>
      <c r="F22" s="4">
        <f>原始数据!G21</f>
        <v>29.94</v>
      </c>
      <c r="G22" s="4">
        <f>原始数据!H21</f>
        <v>30.23</v>
      </c>
      <c r="H22" s="22">
        <f>原始数据!I21</f>
        <v>29.24</v>
      </c>
      <c r="I22" s="29">
        <f t="shared" si="0"/>
        <v>5.3233333333333306</v>
      </c>
      <c r="J22" s="29">
        <f t="shared" si="1"/>
        <v>8.4933333333333429</v>
      </c>
      <c r="K22" s="36">
        <f t="shared" si="2"/>
        <v>0.32333333333333414</v>
      </c>
      <c r="L22" s="29">
        <f t="shared" si="3"/>
        <v>4.7749999999999986</v>
      </c>
      <c r="M22" s="29">
        <f t="shared" si="4"/>
        <v>5.84</v>
      </c>
      <c r="N22" s="29">
        <f t="shared" si="5"/>
        <v>4.7499999999999929</v>
      </c>
      <c r="O22" s="39">
        <f t="shared" si="7"/>
        <v>2.4975660928832116E-2</v>
      </c>
      <c r="P22" s="31">
        <f t="shared" si="8"/>
        <v>2.7749291779862631E-3</v>
      </c>
      <c r="Q22" s="44">
        <f t="shared" si="9"/>
        <v>0.7992211497226257</v>
      </c>
      <c r="R22" s="39">
        <f t="shared" si="10"/>
        <v>3.6524289017538965E-2</v>
      </c>
      <c r="S22" s="31">
        <f t="shared" si="11"/>
        <v>1.7457611532378441E-2</v>
      </c>
      <c r="T22" s="44">
        <f t="shared" si="12"/>
        <v>3.7162722343835219E-2</v>
      </c>
      <c r="U22" s="27">
        <f t="shared" si="13"/>
        <v>1.327151742338563</v>
      </c>
      <c r="V22" s="41">
        <f t="shared" si="14"/>
        <v>1.327151742338563</v>
      </c>
      <c r="W22" s="27">
        <f t="shared" si="15"/>
        <v>0.40209003960916739</v>
      </c>
    </row>
    <row r="23" spans="1:23" ht="15">
      <c r="A23" s="3" t="s">
        <v>31</v>
      </c>
      <c r="B23" s="4" t="s">
        <v>118</v>
      </c>
      <c r="C23" s="4">
        <f>原始数据!D22</f>
        <v>24.88</v>
      </c>
      <c r="D23" s="4">
        <f>原始数据!E22</f>
        <v>24.45</v>
      </c>
      <c r="E23" s="4">
        <f>原始数据!F22</f>
        <v>25.54</v>
      </c>
      <c r="F23" s="4">
        <f>原始数据!G22</f>
        <v>25.53</v>
      </c>
      <c r="G23" s="4">
        <f>原始数据!H22</f>
        <v>24.34</v>
      </c>
      <c r="H23" s="22">
        <f>原始数据!I22</f>
        <v>25.57</v>
      </c>
      <c r="I23" s="29">
        <f t="shared" si="0"/>
        <v>0.39333333333333087</v>
      </c>
      <c r="J23" s="29">
        <f t="shared" si="1"/>
        <v>-0.82666666666666089</v>
      </c>
      <c r="K23" s="36">
        <f t="shared" si="2"/>
        <v>0.83333333333333215</v>
      </c>
      <c r="L23" s="29">
        <f t="shared" si="3"/>
        <v>0.36499999999999844</v>
      </c>
      <c r="M23" s="29">
        <f t="shared" si="4"/>
        <v>-5.0000000000000711E-2</v>
      </c>
      <c r="N23" s="29">
        <f t="shared" si="5"/>
        <v>1.0799999999999947</v>
      </c>
      <c r="O23" s="39">
        <f t="shared" si="7"/>
        <v>0.7613684360661378</v>
      </c>
      <c r="P23" s="31">
        <f t="shared" si="8"/>
        <v>1.7735827783263738</v>
      </c>
      <c r="Q23" s="44">
        <f t="shared" si="9"/>
        <v>0.56123102415468695</v>
      </c>
      <c r="R23" s="39">
        <f t="shared" si="10"/>
        <v>0.77646887500104056</v>
      </c>
      <c r="S23" s="31">
        <f t="shared" si="11"/>
        <v>1.035264923841378</v>
      </c>
      <c r="T23" s="44">
        <f t="shared" si="12"/>
        <v>0.47302882336279967</v>
      </c>
      <c r="U23" s="27">
        <f t="shared" si="13"/>
        <v>1.2584663724388634</v>
      </c>
      <c r="V23" s="41">
        <f t="shared" si="14"/>
        <v>1.2584663724388634</v>
      </c>
      <c r="W23" s="27">
        <f t="shared" si="15"/>
        <v>0.54447348629370307</v>
      </c>
    </row>
    <row r="24" spans="1:23" ht="15">
      <c r="A24" s="3" t="s">
        <v>32</v>
      </c>
      <c r="B24" s="4" t="s">
        <v>119</v>
      </c>
      <c r="C24" s="4">
        <f>原始数据!D23</f>
        <v>28.44</v>
      </c>
      <c r="D24" s="4">
        <f>原始数据!E23</f>
        <v>32.19</v>
      </c>
      <c r="E24" s="4">
        <f>原始数据!F23</f>
        <v>25.43</v>
      </c>
      <c r="F24" s="4">
        <f>原始数据!G23</f>
        <v>29.16</v>
      </c>
      <c r="G24" s="4">
        <f>原始数据!H23</f>
        <v>29.87</v>
      </c>
      <c r="H24" s="22">
        <f>原始数据!I23</f>
        <v>28.7</v>
      </c>
      <c r="I24" s="29">
        <f t="shared" si="0"/>
        <v>3.9533333333333331</v>
      </c>
      <c r="J24" s="29">
        <f t="shared" si="1"/>
        <v>6.9133333333333375</v>
      </c>
      <c r="K24" s="36">
        <f t="shared" si="2"/>
        <v>0.72333333333333272</v>
      </c>
      <c r="L24" s="29">
        <f t="shared" si="3"/>
        <v>3.9949999999999974</v>
      </c>
      <c r="M24" s="29">
        <f t="shared" si="4"/>
        <v>5.48</v>
      </c>
      <c r="N24" s="29">
        <f t="shared" si="5"/>
        <v>4.2099999999999937</v>
      </c>
      <c r="O24" s="39">
        <f t="shared" si="7"/>
        <v>6.4554732196836703E-2</v>
      </c>
      <c r="P24" s="31">
        <f t="shared" si="8"/>
        <v>8.2962015934558986E-3</v>
      </c>
      <c r="Q24" s="44">
        <f t="shared" si="9"/>
        <v>0.60569636847003616</v>
      </c>
      <c r="R24" s="39">
        <f t="shared" si="10"/>
        <v>6.2716984281844051E-2</v>
      </c>
      <c r="S24" s="31">
        <f t="shared" si="11"/>
        <v>2.2405550750247305E-2</v>
      </c>
      <c r="T24" s="44">
        <f t="shared" si="12"/>
        <v>5.4033576956741804E-2</v>
      </c>
      <c r="U24" s="27">
        <f t="shared" si="13"/>
        <v>1.6226291747923347</v>
      </c>
      <c r="V24" s="41">
        <f t="shared" si="14"/>
        <v>1.6226291747923347</v>
      </c>
      <c r="W24" s="27">
        <f t="shared" si="15"/>
        <v>0.39947714627611292</v>
      </c>
    </row>
    <row r="25" spans="1:23" ht="15">
      <c r="A25" s="3" t="s">
        <v>33</v>
      </c>
      <c r="B25" s="4" t="s">
        <v>189</v>
      </c>
      <c r="C25" s="4">
        <f>原始数据!D24</f>
        <v>30.73</v>
      </c>
      <c r="D25" s="4">
        <f>原始数据!E24</f>
        <v>33.299999999999997</v>
      </c>
      <c r="E25" s="4">
        <f>原始数据!F24</f>
        <v>30.54</v>
      </c>
      <c r="F25" s="4">
        <f>原始数据!G24</f>
        <v>31.54</v>
      </c>
      <c r="G25" s="4">
        <f>原始数据!H24</f>
        <v>31.68</v>
      </c>
      <c r="H25" s="22">
        <f>原始数据!I24</f>
        <v>31.33</v>
      </c>
      <c r="I25" s="29">
        <f t="shared" si="0"/>
        <v>6.2433333333333323</v>
      </c>
      <c r="J25" s="29">
        <f t="shared" si="1"/>
        <v>8.023333333333337</v>
      </c>
      <c r="K25" s="36">
        <f t="shared" si="2"/>
        <v>5.8333333333333321</v>
      </c>
      <c r="L25" s="29">
        <f t="shared" si="3"/>
        <v>6.3749999999999964</v>
      </c>
      <c r="M25" s="29">
        <f t="shared" si="4"/>
        <v>7.2899999999999991</v>
      </c>
      <c r="N25" s="29">
        <f t="shared" si="5"/>
        <v>6.8399999999999928</v>
      </c>
      <c r="O25" s="39">
        <f t="shared" si="7"/>
        <v>1.3199862088359765E-2</v>
      </c>
      <c r="P25" s="31">
        <f t="shared" si="8"/>
        <v>3.843580677766056E-3</v>
      </c>
      <c r="Q25" s="44">
        <f t="shared" si="9"/>
        <v>1.7538469504833964E-2</v>
      </c>
      <c r="R25" s="39">
        <f t="shared" si="10"/>
        <v>1.2048522073499565E-2</v>
      </c>
      <c r="S25" s="31">
        <f t="shared" si="11"/>
        <v>6.3898598324826682E-3</v>
      </c>
      <c r="T25" s="44">
        <f t="shared" si="12"/>
        <v>8.7288057661892657E-3</v>
      </c>
      <c r="U25" s="27">
        <f t="shared" si="13"/>
        <v>1.0980928137870469</v>
      </c>
      <c r="V25" s="41">
        <f t="shared" si="14"/>
        <v>1.0980928137870469</v>
      </c>
      <c r="W25" s="27">
        <f t="shared" si="15"/>
        <v>0.60122535920912479</v>
      </c>
    </row>
    <row r="26" spans="1:23" ht="15">
      <c r="A26" s="3" t="s">
        <v>34</v>
      </c>
      <c r="B26" s="4" t="s">
        <v>121</v>
      </c>
      <c r="C26" s="4">
        <f>原始数据!D25</f>
        <v>24.45</v>
      </c>
      <c r="D26" s="4">
        <f>原始数据!E25</f>
        <v>24.6</v>
      </c>
      <c r="E26" s="4">
        <f>原始数据!F25</f>
        <v>25.15</v>
      </c>
      <c r="F26" s="4">
        <f>原始数据!G25</f>
        <v>25.07</v>
      </c>
      <c r="G26" s="4">
        <f>原始数据!H25</f>
        <v>24.23</v>
      </c>
      <c r="H26" s="22">
        <f>原始数据!I25</f>
        <v>24.62</v>
      </c>
      <c r="I26" s="29">
        <f t="shared" si="0"/>
        <v>-3.6666666666668846E-2</v>
      </c>
      <c r="J26" s="29">
        <f t="shared" si="1"/>
        <v>-0.67666666666665876</v>
      </c>
      <c r="K26" s="36">
        <f t="shared" si="2"/>
        <v>0.44333333333333158</v>
      </c>
      <c r="L26" s="29">
        <f t="shared" si="3"/>
        <v>-9.5000000000002416E-2</v>
      </c>
      <c r="M26" s="29">
        <f t="shared" si="4"/>
        <v>-0.16000000000000014</v>
      </c>
      <c r="N26" s="29">
        <f t="shared" si="5"/>
        <v>0.12999999999999545</v>
      </c>
      <c r="O26" s="39">
        <f t="shared" si="7"/>
        <v>1.0257411214340193</v>
      </c>
      <c r="P26" s="31">
        <f t="shared" si="8"/>
        <v>1.5984422994452436</v>
      </c>
      <c r="Q26" s="44">
        <f t="shared" si="9"/>
        <v>0.73543343209297574</v>
      </c>
      <c r="R26" s="39">
        <f t="shared" si="10"/>
        <v>1.0680654080478533</v>
      </c>
      <c r="S26" s="31">
        <f t="shared" si="11"/>
        <v>1.11728713807222</v>
      </c>
      <c r="T26" s="44">
        <f t="shared" si="12"/>
        <v>0.91383145022940337</v>
      </c>
      <c r="U26" s="27">
        <f t="shared" si="13"/>
        <v>1.0340696294649276</v>
      </c>
      <c r="V26" s="41">
        <f t="shared" si="14"/>
        <v>1.0340696294649276</v>
      </c>
      <c r="W26" s="27">
        <f t="shared" si="15"/>
        <v>0.75598560374889745</v>
      </c>
    </row>
    <row r="27" spans="1:23" ht="15">
      <c r="A27" s="3" t="s">
        <v>35</v>
      </c>
      <c r="B27" s="4" t="s">
        <v>122</v>
      </c>
      <c r="C27" s="4">
        <f>原始数据!D26</f>
        <v>24.96</v>
      </c>
      <c r="D27" s="4">
        <f>原始数据!E26</f>
        <v>24.33</v>
      </c>
      <c r="E27" s="4">
        <f>原始数据!F26</f>
        <v>25</v>
      </c>
      <c r="F27" s="4">
        <f>原始数据!G26</f>
        <v>25.14</v>
      </c>
      <c r="G27" s="4">
        <f>原始数据!H26</f>
        <v>24.16</v>
      </c>
      <c r="H27" s="22">
        <f>原始数据!I26</f>
        <v>25.11</v>
      </c>
      <c r="I27" s="29">
        <f t="shared" si="0"/>
        <v>0.47333333333333272</v>
      </c>
      <c r="J27" s="29">
        <f t="shared" si="1"/>
        <v>-0.94666666666666188</v>
      </c>
      <c r="K27" s="36">
        <f t="shared" si="2"/>
        <v>0.293333333333333</v>
      </c>
      <c r="L27" s="29">
        <f t="shared" si="3"/>
        <v>-2.5000000000002132E-2</v>
      </c>
      <c r="M27" s="29">
        <f t="shared" si="4"/>
        <v>-0.23000000000000043</v>
      </c>
      <c r="N27" s="29">
        <f t="shared" si="5"/>
        <v>0.61999999999999389</v>
      </c>
      <c r="O27" s="39">
        <f t="shared" si="7"/>
        <v>0.72029843091587686</v>
      </c>
      <c r="P27" s="31">
        <f t="shared" si="8"/>
        <v>1.9274142367830973</v>
      </c>
      <c r="Q27" s="44">
        <f t="shared" si="9"/>
        <v>0.81601448498844575</v>
      </c>
      <c r="R27" s="39">
        <f t="shared" si="10"/>
        <v>1.0174796921026878</v>
      </c>
      <c r="S27" s="31">
        <f t="shared" si="11"/>
        <v>1.1728349492318793</v>
      </c>
      <c r="T27" s="44">
        <f t="shared" si="12"/>
        <v>0.65067092772096946</v>
      </c>
      <c r="U27" s="27">
        <f t="shared" si="13"/>
        <v>1.1341934003406984</v>
      </c>
      <c r="V27" s="41">
        <f t="shared" si="14"/>
        <v>1.1341934003406984</v>
      </c>
      <c r="W27" s="27">
        <f t="shared" si="15"/>
        <v>0.64489752751778551</v>
      </c>
    </row>
    <row r="28" spans="1:23" ht="15">
      <c r="A28" s="3" t="s">
        <v>36</v>
      </c>
      <c r="B28" s="4" t="s">
        <v>123</v>
      </c>
      <c r="C28" s="4">
        <f>原始数据!D27</f>
        <v>25.82</v>
      </c>
      <c r="D28" s="4">
        <f>原始数据!E27</f>
        <v>25.18</v>
      </c>
      <c r="E28" s="4">
        <f>原始数据!F27</f>
        <v>26.53</v>
      </c>
      <c r="F28" s="4">
        <f>原始数据!G27</f>
        <v>25.94</v>
      </c>
      <c r="G28" s="4">
        <f>原始数据!H27</f>
        <v>24.96</v>
      </c>
      <c r="H28" s="22">
        <f>原始数据!I27</f>
        <v>26.15</v>
      </c>
      <c r="I28" s="29">
        <f t="shared" si="0"/>
        <v>1.3333333333333321</v>
      </c>
      <c r="J28" s="29">
        <f t="shared" si="1"/>
        <v>-9.6666666666660461E-2</v>
      </c>
      <c r="K28" s="36">
        <f t="shared" si="2"/>
        <v>1.8233333333333341</v>
      </c>
      <c r="L28" s="29">
        <f t="shared" si="3"/>
        <v>0.77499999999999858</v>
      </c>
      <c r="M28" s="29">
        <f t="shared" si="4"/>
        <v>0.57000000000000028</v>
      </c>
      <c r="N28" s="29">
        <f t="shared" si="5"/>
        <v>1.659999999999993</v>
      </c>
      <c r="O28" s="39">
        <f t="shared" si="7"/>
        <v>0.39685026299205023</v>
      </c>
      <c r="P28" s="31">
        <f t="shared" si="8"/>
        <v>1.0692999985817337</v>
      </c>
      <c r="Q28" s="44">
        <f t="shared" si="9"/>
        <v>0.28256734731828881</v>
      </c>
      <c r="R28" s="39">
        <f t="shared" si="10"/>
        <v>0.58438862428062344</v>
      </c>
      <c r="S28" s="31">
        <f t="shared" si="11"/>
        <v>0.673616788432845</v>
      </c>
      <c r="T28" s="44">
        <f t="shared" si="12"/>
        <v>0.31643914849257154</v>
      </c>
      <c r="U28" s="27">
        <f t="shared" si="13"/>
        <v>0.98737270355334117</v>
      </c>
      <c r="V28" s="41">
        <f t="shared" si="14"/>
        <v>-1.0127887842161485</v>
      </c>
      <c r="W28" s="27">
        <f t="shared" si="15"/>
        <v>0.83892429718991357</v>
      </c>
    </row>
    <row r="29" spans="1:23" ht="15">
      <c r="A29" s="3" t="s">
        <v>37</v>
      </c>
      <c r="B29" s="4" t="s">
        <v>190</v>
      </c>
      <c r="C29" s="4">
        <f>原始数据!D28</f>
        <v>25.12</v>
      </c>
      <c r="D29" s="4">
        <f>原始数据!E28</f>
        <v>24.26</v>
      </c>
      <c r="E29" s="4">
        <f>原始数据!F28</f>
        <v>25.48</v>
      </c>
      <c r="F29" s="4">
        <f>原始数据!G28</f>
        <v>25.21</v>
      </c>
      <c r="G29" s="4">
        <f>原始数据!H28</f>
        <v>24.25</v>
      </c>
      <c r="H29" s="22">
        <f>原始数据!I28</f>
        <v>25.55</v>
      </c>
      <c r="I29" s="29">
        <f t="shared" si="0"/>
        <v>0.63333333333333286</v>
      </c>
      <c r="J29" s="29">
        <f t="shared" si="1"/>
        <v>-1.0166666666666586</v>
      </c>
      <c r="K29" s="36">
        <f t="shared" si="2"/>
        <v>0.77333333333333343</v>
      </c>
      <c r="L29" s="29">
        <f t="shared" si="3"/>
        <v>4.4999999999998153E-2</v>
      </c>
      <c r="M29" s="29">
        <f t="shared" si="4"/>
        <v>-0.14000000000000057</v>
      </c>
      <c r="N29" s="29">
        <f t="shared" si="5"/>
        <v>1.0599999999999952</v>
      </c>
      <c r="O29" s="39">
        <f t="shared" si="7"/>
        <v>0.64468515421978978</v>
      </c>
      <c r="P29" s="31">
        <f t="shared" si="8"/>
        <v>2.0232388806038335</v>
      </c>
      <c r="Q29" s="44">
        <f t="shared" si="9"/>
        <v>0.58506412660305696</v>
      </c>
      <c r="R29" s="39">
        <f t="shared" si="10"/>
        <v>0.96928981693506611</v>
      </c>
      <c r="S29" s="31">
        <f t="shared" si="11"/>
        <v>1.1019051158766111</v>
      </c>
      <c r="T29" s="44">
        <f t="shared" si="12"/>
        <v>0.47963205966263384</v>
      </c>
      <c r="U29" s="27">
        <f t="shared" si="13"/>
        <v>1.1420823393107675</v>
      </c>
      <c r="V29" s="41">
        <f t="shared" si="14"/>
        <v>1.1420823393107675</v>
      </c>
      <c r="W29" s="27">
        <f t="shared" si="15"/>
        <v>0.66799664486348687</v>
      </c>
    </row>
    <row r="30" spans="1:23" ht="15">
      <c r="A30" s="3" t="s">
        <v>38</v>
      </c>
      <c r="B30" s="4" t="s">
        <v>125</v>
      </c>
      <c r="C30" s="4">
        <f>原始数据!D29</f>
        <v>33.53</v>
      </c>
      <c r="D30" s="4">
        <f>原始数据!E29</f>
        <v>35.22</v>
      </c>
      <c r="E30" s="4">
        <f>原始数据!F29</f>
        <v>33.729999999999997</v>
      </c>
      <c r="F30" s="4">
        <f>原始数据!G29</f>
        <v>34.29</v>
      </c>
      <c r="G30" s="4">
        <f>原始数据!H29</f>
        <v>34.590000000000003</v>
      </c>
      <c r="H30" s="22">
        <f>原始数据!I29</f>
        <v>33.479999999999997</v>
      </c>
      <c r="I30" s="29">
        <f t="shared" si="0"/>
        <v>9.043333333333333</v>
      </c>
      <c r="J30" s="29">
        <f t="shared" si="1"/>
        <v>9.9433333333333387</v>
      </c>
      <c r="K30" s="36">
        <f t="shared" si="2"/>
        <v>9.0233333333333299</v>
      </c>
      <c r="L30" s="29">
        <f t="shared" si="3"/>
        <v>9.1249999999999964</v>
      </c>
      <c r="M30" s="29">
        <f t="shared" si="4"/>
        <v>10.200000000000003</v>
      </c>
      <c r="N30" s="29">
        <f t="shared" si="5"/>
        <v>8.9899999999999913</v>
      </c>
      <c r="O30" s="39">
        <f t="shared" si="7"/>
        <v>1.8953324833858216E-3</v>
      </c>
      <c r="P30" s="31">
        <f t="shared" si="8"/>
        <v>1.0156835291879631E-3</v>
      </c>
      <c r="Q30" s="44">
        <f t="shared" si="9"/>
        <v>1.9217903388830363E-3</v>
      </c>
      <c r="R30" s="39">
        <f t="shared" si="10"/>
        <v>1.7910235218841282E-3</v>
      </c>
      <c r="S30" s="31">
        <f t="shared" si="11"/>
        <v>8.501470344688697E-4</v>
      </c>
      <c r="T30" s="44">
        <f t="shared" si="12"/>
        <v>1.9667100587045416E-3</v>
      </c>
      <c r="U30" s="27">
        <f t="shared" si="13"/>
        <v>1.0730123392580231</v>
      </c>
      <c r="V30" s="41">
        <f t="shared" si="14"/>
        <v>1.0730123392580231</v>
      </c>
      <c r="W30" s="27">
        <f t="shared" si="15"/>
        <v>0.87762523217330046</v>
      </c>
    </row>
    <row r="31" spans="1:23" ht="15">
      <c r="A31" s="3" t="s">
        <v>15</v>
      </c>
      <c r="B31" s="4" t="s">
        <v>126</v>
      </c>
      <c r="C31" s="4">
        <f>原始数据!D30</f>
        <v>25.43</v>
      </c>
      <c r="D31" s="4">
        <f>原始数据!E30</f>
        <v>24.46</v>
      </c>
      <c r="E31" s="4">
        <f>原始数据!F30</f>
        <v>25.74</v>
      </c>
      <c r="F31" s="4">
        <f>原始数据!G30</f>
        <v>25.48</v>
      </c>
      <c r="G31" s="4">
        <f>原始数据!H30</f>
        <v>24.51</v>
      </c>
      <c r="H31" s="22">
        <f>原始数据!I30</f>
        <v>25.62</v>
      </c>
      <c r="I31" s="29">
        <f t="shared" si="0"/>
        <v>0.94333333333333158</v>
      </c>
      <c r="J31" s="29">
        <f t="shared" si="1"/>
        <v>-0.81666666666665932</v>
      </c>
      <c r="K31" s="36">
        <f t="shared" si="2"/>
        <v>1.0333333333333314</v>
      </c>
      <c r="L31" s="29">
        <f t="shared" si="3"/>
        <v>0.31499999999999773</v>
      </c>
      <c r="M31" s="29">
        <f t="shared" si="4"/>
        <v>0.12000000000000099</v>
      </c>
      <c r="N31" s="29">
        <f t="shared" si="5"/>
        <v>1.1299999999999955</v>
      </c>
      <c r="O31" s="39">
        <f t="shared" si="7"/>
        <v>0.52002996694423953</v>
      </c>
      <c r="P31" s="31">
        <f t="shared" si="8"/>
        <v>1.761331747192288</v>
      </c>
      <c r="Q31" s="44">
        <f t="shared" si="9"/>
        <v>0.48857998421712356</v>
      </c>
      <c r="R31" s="39">
        <f t="shared" si="10"/>
        <v>0.80385099074315269</v>
      </c>
      <c r="S31" s="31">
        <f t="shared" si="11"/>
        <v>0.9201876506248744</v>
      </c>
      <c r="T31" s="44">
        <f t="shared" si="12"/>
        <v>0.45691572511470169</v>
      </c>
      <c r="U31" s="27">
        <f t="shared" si="13"/>
        <v>1.0980928137870474</v>
      </c>
      <c r="V31" s="41">
        <f t="shared" si="14"/>
        <v>1.0980928137870474</v>
      </c>
      <c r="W31" s="27">
        <f t="shared" si="15"/>
        <v>0.6796164593365317</v>
      </c>
    </row>
    <row r="32" spans="1:23" ht="15">
      <c r="A32" s="3" t="s">
        <v>16</v>
      </c>
      <c r="B32" s="4" t="s">
        <v>191</v>
      </c>
      <c r="C32" s="4">
        <f>原始数据!D31</f>
        <v>32.42</v>
      </c>
      <c r="D32" s="4">
        <f>原始数据!E31</f>
        <v>35.06</v>
      </c>
      <c r="E32" s="4">
        <f>原始数据!F31</f>
        <v>31.52</v>
      </c>
      <c r="F32" s="4">
        <f>原始数据!G31</f>
        <v>32.76</v>
      </c>
      <c r="G32" s="4">
        <f>原始数据!H31</f>
        <v>33.450000000000003</v>
      </c>
      <c r="H32" s="22">
        <f>原始数据!I31</f>
        <v>31.86</v>
      </c>
      <c r="I32" s="29">
        <f t="shared" si="0"/>
        <v>7.9333333333333336</v>
      </c>
      <c r="J32" s="29">
        <f t="shared" si="1"/>
        <v>9.7833333333333421</v>
      </c>
      <c r="K32" s="36">
        <f t="shared" si="2"/>
        <v>6.8133333333333326</v>
      </c>
      <c r="L32" s="29">
        <f t="shared" si="3"/>
        <v>7.5949999999999953</v>
      </c>
      <c r="M32" s="29">
        <f t="shared" si="4"/>
        <v>9.0600000000000023</v>
      </c>
      <c r="N32" s="29">
        <f t="shared" si="5"/>
        <v>7.3699999999999939</v>
      </c>
      <c r="O32" s="39">
        <f t="shared" si="7"/>
        <v>4.0909926672680714E-3</v>
      </c>
      <c r="P32" s="31">
        <f t="shared" si="8"/>
        <v>1.1348101435135092E-3</v>
      </c>
      <c r="Q32" s="44">
        <f t="shared" si="9"/>
        <v>8.8916487077173711E-3</v>
      </c>
      <c r="R32" s="39">
        <f t="shared" si="10"/>
        <v>5.1722223062320386E-3</v>
      </c>
      <c r="S32" s="31">
        <f t="shared" si="11"/>
        <v>1.8735627330571541E-3</v>
      </c>
      <c r="T32" s="44">
        <f t="shared" si="12"/>
        <v>6.0451757560249881E-3</v>
      </c>
      <c r="U32" s="27">
        <f t="shared" si="13"/>
        <v>0.88987010584675452</v>
      </c>
      <c r="V32" s="41">
        <f t="shared" si="14"/>
        <v>-1.1237595166189469</v>
      </c>
      <c r="W32" s="27">
        <f t="shared" si="15"/>
        <v>0.90137927552115737</v>
      </c>
    </row>
    <row r="33" spans="1:23" ht="15">
      <c r="A33" s="3" t="s">
        <v>17</v>
      </c>
      <c r="B33" s="4" t="s">
        <v>128</v>
      </c>
      <c r="C33" s="4">
        <f>原始数据!D32</f>
        <v>25.25</v>
      </c>
      <c r="D33" s="4">
        <f>原始数据!E32</f>
        <v>24.48</v>
      </c>
      <c r="E33" s="4">
        <f>原始数据!F32</f>
        <v>25.65</v>
      </c>
      <c r="F33" s="4">
        <f>原始数据!G32</f>
        <v>25.5</v>
      </c>
      <c r="G33" s="4">
        <f>原始数据!H32</f>
        <v>24.5</v>
      </c>
      <c r="H33" s="22">
        <f>原始数据!I32</f>
        <v>25.64</v>
      </c>
      <c r="I33" s="29">
        <f t="shared" si="0"/>
        <v>0.76333333333333186</v>
      </c>
      <c r="J33" s="29">
        <f t="shared" si="1"/>
        <v>-0.79666666666665975</v>
      </c>
      <c r="K33" s="36">
        <f t="shared" si="2"/>
        <v>0.94333333333333158</v>
      </c>
      <c r="L33" s="29">
        <f t="shared" si="3"/>
        <v>0.3349999999999973</v>
      </c>
      <c r="M33" s="29">
        <f t="shared" si="4"/>
        <v>0.10999999999999943</v>
      </c>
      <c r="N33" s="29">
        <f t="shared" si="5"/>
        <v>1.149999999999995</v>
      </c>
      <c r="O33" s="39">
        <f t="shared" si="7"/>
        <v>0.58913356942203565</v>
      </c>
      <c r="P33" s="31">
        <f t="shared" si="8"/>
        <v>1.7370829725434642</v>
      </c>
      <c r="Q33" s="44">
        <f t="shared" si="9"/>
        <v>0.52002996694423953</v>
      </c>
      <c r="R33" s="39">
        <f t="shared" si="10"/>
        <v>0.79278413661028591</v>
      </c>
      <c r="S33" s="31">
        <f t="shared" si="11"/>
        <v>0.92658806189037124</v>
      </c>
      <c r="T33" s="44">
        <f t="shared" si="12"/>
        <v>0.45062523130541665</v>
      </c>
      <c r="U33" s="27">
        <f t="shared" si="13"/>
        <v>1.171480819494614</v>
      </c>
      <c r="V33" s="41">
        <f t="shared" si="14"/>
        <v>1.171480819494614</v>
      </c>
      <c r="W33" s="27">
        <f t="shared" si="15"/>
        <v>0.61940268813702359</v>
      </c>
    </row>
    <row r="34" spans="1:23" ht="15">
      <c r="A34" s="3" t="s">
        <v>18</v>
      </c>
      <c r="B34" s="4" t="s">
        <v>129</v>
      </c>
      <c r="C34" s="4">
        <f>原始数据!D33</f>
        <v>30.34</v>
      </c>
      <c r="D34" s="4">
        <f>原始数据!E33</f>
        <v>31.28</v>
      </c>
      <c r="E34" s="4">
        <f>原始数据!F33</f>
        <v>29.66</v>
      </c>
      <c r="F34" s="4">
        <f>原始数据!G33</f>
        <v>30.29</v>
      </c>
      <c r="G34" s="4">
        <f>原始数据!H33</f>
        <v>30.97</v>
      </c>
      <c r="H34" s="22">
        <f>原始数据!I33</f>
        <v>29.96</v>
      </c>
      <c r="I34" s="29">
        <f t="shared" si="0"/>
        <v>5.8533333333333317</v>
      </c>
      <c r="J34" s="29">
        <f t="shared" si="1"/>
        <v>6.003333333333341</v>
      </c>
      <c r="K34" s="36">
        <f t="shared" si="2"/>
        <v>4.9533333333333331</v>
      </c>
      <c r="L34" s="29">
        <f t="shared" si="3"/>
        <v>5.1249999999999964</v>
      </c>
      <c r="M34" s="29">
        <f t="shared" si="4"/>
        <v>6.5799999999999983</v>
      </c>
      <c r="N34" s="29">
        <f t="shared" si="5"/>
        <v>5.4699999999999953</v>
      </c>
      <c r="O34" s="39">
        <f t="shared" si="7"/>
        <v>1.7297012212426712E-2</v>
      </c>
      <c r="P34" s="31">
        <f t="shared" si="8"/>
        <v>1.5588940258234664E-2</v>
      </c>
      <c r="Q34" s="44">
        <f t="shared" si="9"/>
        <v>3.2277366098418345E-2</v>
      </c>
      <c r="R34" s="39">
        <f t="shared" si="10"/>
        <v>2.8656376350146045E-2</v>
      </c>
      <c r="S34" s="31">
        <f t="shared" si="11"/>
        <v>1.0452559021766518E-2</v>
      </c>
      <c r="T34" s="44">
        <f t="shared" si="12"/>
        <v>2.256139368003908E-2</v>
      </c>
      <c r="U34" s="27">
        <f t="shared" si="13"/>
        <v>1.0879910333223464</v>
      </c>
      <c r="V34" s="41">
        <f t="shared" si="14"/>
        <v>1.0879910333223464</v>
      </c>
      <c r="W34" s="27">
        <f t="shared" si="15"/>
        <v>0.88462550411366125</v>
      </c>
    </row>
    <row r="35" spans="1:23" ht="15">
      <c r="A35" s="3" t="s">
        <v>19</v>
      </c>
      <c r="B35" s="4" t="s">
        <v>130</v>
      </c>
      <c r="C35" s="4">
        <f>原始数据!D34</f>
        <v>30.13</v>
      </c>
      <c r="D35" s="4">
        <f>原始数据!E34</f>
        <v>34.450000000000003</v>
      </c>
      <c r="E35" s="4">
        <f>原始数据!F34</f>
        <v>30.06</v>
      </c>
      <c r="F35" s="4">
        <f>原始数据!G34</f>
        <v>31.53</v>
      </c>
      <c r="G35" s="4">
        <f>原始数据!H34</f>
        <v>31.31</v>
      </c>
      <c r="H35" s="22">
        <f>原始数据!I34</f>
        <v>30.63</v>
      </c>
      <c r="I35" s="29">
        <f t="shared" si="0"/>
        <v>5.6433333333333309</v>
      </c>
      <c r="J35" s="29">
        <f t="shared" si="1"/>
        <v>9.1733333333333427</v>
      </c>
      <c r="K35" s="36">
        <f t="shared" si="2"/>
        <v>5.3533333333333317</v>
      </c>
      <c r="L35" s="29">
        <f t="shared" si="3"/>
        <v>6.3649999999999984</v>
      </c>
      <c r="M35" s="29">
        <f t="shared" si="4"/>
        <v>6.9199999999999982</v>
      </c>
      <c r="N35" s="29">
        <f t="shared" si="5"/>
        <v>6.1399999999999935</v>
      </c>
      <c r="O35" s="39">
        <f t="shared" si="7"/>
        <v>2.0007249642979445E-2</v>
      </c>
      <c r="P35" s="31">
        <f t="shared" si="8"/>
        <v>1.7320144319593459E-3</v>
      </c>
      <c r="Q35" s="44">
        <f t="shared" si="9"/>
        <v>2.446166925934691E-2</v>
      </c>
      <c r="R35" s="39">
        <f t="shared" si="10"/>
        <v>1.2132326171891254E-2</v>
      </c>
      <c r="S35" s="31">
        <f t="shared" si="11"/>
        <v>8.2579534418857972E-3</v>
      </c>
      <c r="T35" s="44">
        <f t="shared" si="12"/>
        <v>1.4179986801830705E-2</v>
      </c>
      <c r="U35" s="27">
        <f t="shared" si="13"/>
        <v>0.84186841822883751</v>
      </c>
      <c r="V35" s="41">
        <f t="shared" si="14"/>
        <v>-1.1878340823187632</v>
      </c>
      <c r="W35" s="27">
        <f t="shared" si="15"/>
        <v>0.61729611292048547</v>
      </c>
    </row>
    <row r="36" spans="1:23" ht="15">
      <c r="A36" s="3" t="s">
        <v>20</v>
      </c>
      <c r="B36" s="4" t="s">
        <v>131</v>
      </c>
      <c r="C36" s="4">
        <f>原始数据!D35</f>
        <v>31</v>
      </c>
      <c r="D36" s="4">
        <f>原始数据!E35</f>
        <v>35.04</v>
      </c>
      <c r="E36" s="4">
        <f>原始数据!F35</f>
        <v>30.96</v>
      </c>
      <c r="F36" s="4">
        <f>原始数据!G35</f>
        <v>31.8</v>
      </c>
      <c r="G36" s="4">
        <f>原始数据!H35</f>
        <v>32.57</v>
      </c>
      <c r="H36" s="22">
        <f>原始数据!I35</f>
        <v>31.31</v>
      </c>
      <c r="I36" s="29">
        <f t="shared" ref="I36:I67" si="16">C36-C$100</f>
        <v>6.5133333333333319</v>
      </c>
      <c r="J36" s="29">
        <f t="shared" ref="J36:J67" si="17">D36-D$100</f>
        <v>9.763333333333339</v>
      </c>
      <c r="K36" s="36">
        <f t="shared" ref="K36:K67" si="18">E36-E$100</f>
        <v>6.2533333333333339</v>
      </c>
      <c r="L36" s="29">
        <f t="shared" ref="L36:L67" si="19">F36-F$100</f>
        <v>6.634999999999998</v>
      </c>
      <c r="M36" s="29">
        <f t="shared" ref="M36:M67" si="20">G36-G$100</f>
        <v>8.18</v>
      </c>
      <c r="N36" s="29">
        <f t="shared" ref="N36:N67" si="21">H36-H$100</f>
        <v>6.8199999999999932</v>
      </c>
      <c r="O36" s="39">
        <f t="shared" si="7"/>
        <v>1.0946903631931787E-2</v>
      </c>
      <c r="P36" s="31">
        <f t="shared" si="8"/>
        <v>1.1506515027774075E-3</v>
      </c>
      <c r="Q36" s="44">
        <f t="shared" si="9"/>
        <v>1.310868398075391E-2</v>
      </c>
      <c r="R36" s="39">
        <f t="shared" si="10"/>
        <v>1.0061575230545529E-2</v>
      </c>
      <c r="S36" s="31">
        <f t="shared" si="11"/>
        <v>3.4480585792603727E-3</v>
      </c>
      <c r="T36" s="44">
        <f t="shared" si="12"/>
        <v>8.8506553538734711E-3</v>
      </c>
      <c r="U36" s="27">
        <f t="shared" si="13"/>
        <v>0.81319128934173002</v>
      </c>
      <c r="V36" s="41">
        <f t="shared" si="14"/>
        <v>-1.2297229607679268</v>
      </c>
      <c r="W36" s="27">
        <f t="shared" si="15"/>
        <v>0.83250588867925768</v>
      </c>
    </row>
    <row r="37" spans="1:23" ht="15">
      <c r="A37" s="3" t="s">
        <v>21</v>
      </c>
      <c r="B37" s="4" t="s">
        <v>132</v>
      </c>
      <c r="C37" s="4">
        <f>原始数据!D36</f>
        <v>27.81</v>
      </c>
      <c r="D37" s="4">
        <f>原始数据!E36</f>
        <v>29.69</v>
      </c>
      <c r="E37" s="4">
        <f>原始数据!F36</f>
        <v>27.54</v>
      </c>
      <c r="F37" s="4">
        <f>原始数据!G36</f>
        <v>28.58</v>
      </c>
      <c r="G37" s="4">
        <f>原始数据!H36</f>
        <v>28.04</v>
      </c>
      <c r="H37" s="22">
        <f>原始数据!I36</f>
        <v>27.56</v>
      </c>
      <c r="I37" s="29">
        <f t="shared" si="16"/>
        <v>3.3233333333333306</v>
      </c>
      <c r="J37" s="29">
        <f t="shared" si="17"/>
        <v>4.4133333333333411</v>
      </c>
      <c r="K37" s="36">
        <f t="shared" si="18"/>
        <v>2.8333333333333321</v>
      </c>
      <c r="L37" s="29">
        <f t="shared" si="19"/>
        <v>3.4149999999999956</v>
      </c>
      <c r="M37" s="29">
        <f t="shared" si="20"/>
        <v>3.6499999999999986</v>
      </c>
      <c r="N37" s="29">
        <f t="shared" si="21"/>
        <v>3.0699999999999932</v>
      </c>
      <c r="O37" s="39">
        <f t="shared" si="7"/>
        <v>9.990264371532849E-2</v>
      </c>
      <c r="P37" s="31">
        <f t="shared" si="8"/>
        <v>4.693040323858632E-2</v>
      </c>
      <c r="Q37" s="44">
        <f t="shared" si="9"/>
        <v>0.14030775603867174</v>
      </c>
      <c r="R37" s="39">
        <f t="shared" si="10"/>
        <v>9.3752436830363939E-2</v>
      </c>
      <c r="S37" s="31">
        <f t="shared" si="11"/>
        <v>7.9660039207453959E-2</v>
      </c>
      <c r="T37" s="44">
        <f t="shared" si="12"/>
        <v>0.11907974975549276</v>
      </c>
      <c r="U37" s="27">
        <f t="shared" si="13"/>
        <v>0.90437937756108444</v>
      </c>
      <c r="V37" s="41">
        <f t="shared" si="14"/>
        <v>-1.1057306533202733</v>
      </c>
      <c r="W37" s="27">
        <f t="shared" si="15"/>
        <v>0.95452002999081764</v>
      </c>
    </row>
    <row r="38" spans="1:23" ht="15">
      <c r="A38" s="3" t="s">
        <v>22</v>
      </c>
      <c r="B38" s="4" t="s">
        <v>133</v>
      </c>
      <c r="C38" s="4">
        <f>原始数据!D37</f>
        <v>29.43</v>
      </c>
      <c r="D38" s="4">
        <f>原始数据!E37</f>
        <v>31.25</v>
      </c>
      <c r="E38" s="4">
        <f>原始数据!F37</f>
        <v>29.3</v>
      </c>
      <c r="F38" s="4">
        <f>原始数据!G37</f>
        <v>30.12</v>
      </c>
      <c r="G38" s="4">
        <f>原始数据!H37</f>
        <v>30.47</v>
      </c>
      <c r="H38" s="22">
        <f>原始数据!I37</f>
        <v>29.24</v>
      </c>
      <c r="I38" s="29">
        <f t="shared" si="16"/>
        <v>4.9433333333333316</v>
      </c>
      <c r="J38" s="29">
        <f t="shared" si="17"/>
        <v>5.9733333333333398</v>
      </c>
      <c r="K38" s="36">
        <f t="shared" si="18"/>
        <v>4.5933333333333337</v>
      </c>
      <c r="L38" s="29">
        <f t="shared" si="19"/>
        <v>4.9549999999999983</v>
      </c>
      <c r="M38" s="29">
        <f t="shared" si="20"/>
        <v>6.0799999999999983</v>
      </c>
      <c r="N38" s="29">
        <f t="shared" si="21"/>
        <v>4.7499999999999929</v>
      </c>
      <c r="O38" s="39">
        <f t="shared" si="7"/>
        <v>3.2501872934014978E-2</v>
      </c>
      <c r="P38" s="31">
        <f t="shared" si="8"/>
        <v>1.5916497030582628E-2</v>
      </c>
      <c r="Q38" s="44">
        <f t="shared" si="9"/>
        <v>4.1425607555829004E-2</v>
      </c>
      <c r="R38" s="39">
        <f t="shared" si="10"/>
        <v>3.2240099353167503E-2</v>
      </c>
      <c r="S38" s="31">
        <f t="shared" si="11"/>
        <v>1.478215073008745E-2</v>
      </c>
      <c r="T38" s="44">
        <f t="shared" si="12"/>
        <v>3.7162722343835219E-2</v>
      </c>
      <c r="U38" s="27">
        <f t="shared" si="13"/>
        <v>1.0656005016284804</v>
      </c>
      <c r="V38" s="41">
        <f t="shared" si="14"/>
        <v>1.0656005016284804</v>
      </c>
      <c r="W38" s="27">
        <f t="shared" si="15"/>
        <v>0.86090236255627806</v>
      </c>
    </row>
    <row r="39" spans="1:23" ht="15">
      <c r="A39" s="3" t="s">
        <v>23</v>
      </c>
      <c r="B39" s="4" t="s">
        <v>134</v>
      </c>
      <c r="C39" s="4">
        <f>原始数据!D38</f>
        <v>32.25</v>
      </c>
      <c r="D39" s="4">
        <f>原始数据!E38</f>
        <v>40</v>
      </c>
      <c r="E39" s="4">
        <f>原始数据!F38</f>
        <v>31.78</v>
      </c>
      <c r="F39" s="4">
        <f>原始数据!G38</f>
        <v>32.85</v>
      </c>
      <c r="G39" s="4">
        <f>原始数据!H38</f>
        <v>35.5</v>
      </c>
      <c r="H39" s="22">
        <f>原始数据!I38</f>
        <v>31.75</v>
      </c>
      <c r="I39" s="29">
        <f t="shared" si="16"/>
        <v>7.7633333333333319</v>
      </c>
      <c r="J39" s="29">
        <f t="shared" si="17"/>
        <v>14.72333333333334</v>
      </c>
      <c r="K39" s="36">
        <f t="shared" si="18"/>
        <v>7.0733333333333341</v>
      </c>
      <c r="L39" s="29">
        <f t="shared" si="19"/>
        <v>7.6849999999999987</v>
      </c>
      <c r="M39" s="29">
        <f t="shared" si="20"/>
        <v>11.11</v>
      </c>
      <c r="N39" s="29">
        <f t="shared" si="21"/>
        <v>7.2599999999999945</v>
      </c>
      <c r="O39" s="39">
        <f t="shared" si="7"/>
        <v>4.6026060111096553E-3</v>
      </c>
      <c r="P39" s="31">
        <f t="shared" si="8"/>
        <v>3.6968772489626054E-5</v>
      </c>
      <c r="Q39" s="44">
        <f t="shared" si="9"/>
        <v>7.4253084196156368E-3</v>
      </c>
      <c r="R39" s="39">
        <f t="shared" si="10"/>
        <v>4.8594205206971492E-3</v>
      </c>
      <c r="S39" s="31">
        <f t="shared" si="11"/>
        <v>4.5243557709490794E-4</v>
      </c>
      <c r="T39" s="44">
        <f t="shared" si="12"/>
        <v>6.5241243705341616E-3</v>
      </c>
      <c r="U39" s="27">
        <f t="shared" si="13"/>
        <v>0.44493505292337737</v>
      </c>
      <c r="V39" s="41">
        <f t="shared" si="14"/>
        <v>-2.2475190332378934</v>
      </c>
      <c r="W39" s="27">
        <f t="shared" si="15"/>
        <v>0.97966160674009339</v>
      </c>
    </row>
    <row r="40" spans="1:23" ht="15">
      <c r="A40" s="3" t="s">
        <v>39</v>
      </c>
      <c r="B40" s="4" t="s">
        <v>135</v>
      </c>
      <c r="C40" s="4">
        <f>原始数据!D39</f>
        <v>24.36</v>
      </c>
      <c r="D40" s="4">
        <f>原始数据!E39</f>
        <v>26.56</v>
      </c>
      <c r="E40" s="4">
        <f>原始数据!F39</f>
        <v>23.99</v>
      </c>
      <c r="F40" s="4">
        <f>原始数据!G39</f>
        <v>24.12</v>
      </c>
      <c r="G40" s="4">
        <f>原始数据!H39</f>
        <v>25.21</v>
      </c>
      <c r="H40" s="22">
        <f>原始数据!I39</f>
        <v>24.24</v>
      </c>
      <c r="I40" s="29">
        <f t="shared" si="16"/>
        <v>-0.1266666666666687</v>
      </c>
      <c r="J40" s="29">
        <f t="shared" si="17"/>
        <v>1.2833333333333385</v>
      </c>
      <c r="K40" s="36">
        <f t="shared" si="18"/>
        <v>-0.71666666666666856</v>
      </c>
      <c r="L40" s="29">
        <f t="shared" si="19"/>
        <v>-1.0450000000000017</v>
      </c>
      <c r="M40" s="29">
        <f t="shared" si="20"/>
        <v>0.82000000000000028</v>
      </c>
      <c r="N40" s="29">
        <f t="shared" si="21"/>
        <v>-0.25000000000000711</v>
      </c>
      <c r="O40" s="39">
        <f t="shared" si="7"/>
        <v>1.091768264570641</v>
      </c>
      <c r="P40" s="31">
        <f t="shared" si="8"/>
        <v>0.41084515729289367</v>
      </c>
      <c r="Q40" s="44">
        <f t="shared" si="9"/>
        <v>1.6433806291715827</v>
      </c>
      <c r="R40" s="39">
        <f t="shared" si="10"/>
        <v>2.0633663586027202</v>
      </c>
      <c r="S40" s="31">
        <f t="shared" si="11"/>
        <v>0.56644194264789927</v>
      </c>
      <c r="T40" s="44">
        <f t="shared" si="12"/>
        <v>1.1892071150027268</v>
      </c>
      <c r="U40" s="27">
        <f t="shared" si="13"/>
        <v>0.80944221654740656</v>
      </c>
      <c r="V40" s="41">
        <f t="shared" si="14"/>
        <v>-1.235418637126932</v>
      </c>
      <c r="W40" s="27">
        <f t="shared" si="15"/>
        <v>0.71002570303938772</v>
      </c>
    </row>
    <row r="41" spans="1:23" ht="15">
      <c r="A41" s="3" t="s">
        <v>40</v>
      </c>
      <c r="B41" s="4" t="s">
        <v>136</v>
      </c>
      <c r="C41" s="4">
        <f>原始数据!D40</f>
        <v>25.49</v>
      </c>
      <c r="D41" s="4">
        <f>原始数据!E40</f>
        <v>24.81</v>
      </c>
      <c r="E41" s="4">
        <f>原始数据!F40</f>
        <v>25.92</v>
      </c>
      <c r="F41" s="4">
        <f>原始数据!G40</f>
        <v>25.71</v>
      </c>
      <c r="G41" s="4">
        <f>原始数据!H40</f>
        <v>24.67</v>
      </c>
      <c r="H41" s="22">
        <f>原始数据!I40</f>
        <v>25.8</v>
      </c>
      <c r="I41" s="29">
        <f t="shared" si="16"/>
        <v>1.0033333333333303</v>
      </c>
      <c r="J41" s="29">
        <f t="shared" si="17"/>
        <v>-0.46666666666666146</v>
      </c>
      <c r="K41" s="36">
        <f t="shared" si="18"/>
        <v>1.2133333333333347</v>
      </c>
      <c r="L41" s="29">
        <f t="shared" si="19"/>
        <v>0.54499999999999815</v>
      </c>
      <c r="M41" s="29">
        <f t="shared" si="20"/>
        <v>0.28000000000000114</v>
      </c>
      <c r="N41" s="29">
        <f t="shared" si="21"/>
        <v>1.3099999999999952</v>
      </c>
      <c r="O41" s="39">
        <f t="shared" si="7"/>
        <v>0.49884608826351268</v>
      </c>
      <c r="P41" s="31">
        <f t="shared" si="8"/>
        <v>1.3819128799677711</v>
      </c>
      <c r="Q41" s="44">
        <f t="shared" si="9"/>
        <v>0.43127101599609491</v>
      </c>
      <c r="R41" s="39">
        <f t="shared" si="10"/>
        <v>0.68539140248985253</v>
      </c>
      <c r="S41" s="31">
        <f t="shared" si="11"/>
        <v>0.82359101726757244</v>
      </c>
      <c r="T41" s="44">
        <f t="shared" si="12"/>
        <v>0.4033208796110645</v>
      </c>
      <c r="U41" s="27">
        <f t="shared" si="13"/>
        <v>1.093030253541051</v>
      </c>
      <c r="V41" s="41">
        <f t="shared" si="14"/>
        <v>1.093030253541051</v>
      </c>
      <c r="W41" s="27">
        <f t="shared" si="15"/>
        <v>0.70726227996882041</v>
      </c>
    </row>
    <row r="42" spans="1:23" ht="15">
      <c r="A42" s="3" t="s">
        <v>41</v>
      </c>
      <c r="B42" s="4" t="s">
        <v>137</v>
      </c>
      <c r="C42" s="4">
        <f>原始数据!D41</f>
        <v>24.94</v>
      </c>
      <c r="D42" s="4">
        <f>原始数据!E41</f>
        <v>24.14</v>
      </c>
      <c r="E42" s="4">
        <f>原始数据!F41</f>
        <v>25.53</v>
      </c>
      <c r="F42" s="4">
        <f>原始数据!G41</f>
        <v>25.16</v>
      </c>
      <c r="G42" s="4">
        <f>原始数据!H41</f>
        <v>24.2</v>
      </c>
      <c r="H42" s="22">
        <f>原始数据!I41</f>
        <v>25.48</v>
      </c>
      <c r="I42" s="29">
        <f t="shared" si="16"/>
        <v>0.45333333333333314</v>
      </c>
      <c r="J42" s="29">
        <f t="shared" si="17"/>
        <v>-1.1366666666666596</v>
      </c>
      <c r="K42" s="36">
        <f t="shared" si="18"/>
        <v>0.82333333333333414</v>
      </c>
      <c r="L42" s="29">
        <f t="shared" si="19"/>
        <v>-5.000000000002558E-3</v>
      </c>
      <c r="M42" s="29">
        <f t="shared" si="20"/>
        <v>-0.19000000000000128</v>
      </c>
      <c r="N42" s="29">
        <f t="shared" si="21"/>
        <v>0.98999999999999488</v>
      </c>
      <c r="O42" s="39">
        <f t="shared" si="7"/>
        <v>0.73035342230503653</v>
      </c>
      <c r="P42" s="31">
        <f t="shared" si="8"/>
        <v>2.1987242267703841</v>
      </c>
      <c r="Q42" s="44">
        <f t="shared" si="9"/>
        <v>0.56513469463657762</v>
      </c>
      <c r="R42" s="39">
        <f t="shared" si="10"/>
        <v>1.0034717485095046</v>
      </c>
      <c r="S42" s="31">
        <f t="shared" si="11"/>
        <v>1.1407637158684247</v>
      </c>
      <c r="T42" s="44">
        <f t="shared" si="12"/>
        <v>0.50347777502836122</v>
      </c>
      <c r="U42" s="27">
        <f t="shared" si="13"/>
        <v>1.1633888103885288</v>
      </c>
      <c r="V42" s="41">
        <f t="shared" si="14"/>
        <v>1.1633888103885288</v>
      </c>
      <c r="W42" s="27">
        <f t="shared" si="15"/>
        <v>0.63741019019441347</v>
      </c>
    </row>
    <row r="43" spans="1:23" ht="15">
      <c r="A43" s="3" t="s">
        <v>42</v>
      </c>
      <c r="B43" s="4" t="s">
        <v>138</v>
      </c>
      <c r="C43" s="4">
        <f>原始数据!D42</f>
        <v>29.98</v>
      </c>
      <c r="D43" s="4">
        <f>原始数据!E42</f>
        <v>32.68</v>
      </c>
      <c r="E43" s="4">
        <f>原始数据!F42</f>
        <v>30.32</v>
      </c>
      <c r="F43" s="4">
        <f>原始数据!G42</f>
        <v>31.24</v>
      </c>
      <c r="G43" s="4">
        <f>原始数据!H42</f>
        <v>30.98</v>
      </c>
      <c r="H43" s="22">
        <f>原始数据!I42</f>
        <v>29.91</v>
      </c>
      <c r="I43" s="29">
        <f t="shared" si="16"/>
        <v>5.4933333333333323</v>
      </c>
      <c r="J43" s="29">
        <f t="shared" si="17"/>
        <v>7.4033333333333395</v>
      </c>
      <c r="K43" s="36">
        <f t="shared" si="18"/>
        <v>5.6133333333333333</v>
      </c>
      <c r="L43" s="29">
        <f t="shared" si="19"/>
        <v>6.0749999999999957</v>
      </c>
      <c r="M43" s="29">
        <f t="shared" si="20"/>
        <v>6.59</v>
      </c>
      <c r="N43" s="29">
        <f t="shared" si="21"/>
        <v>5.4199999999999946</v>
      </c>
      <c r="O43" s="39">
        <f t="shared" si="7"/>
        <v>2.2199433423890264E-2</v>
      </c>
      <c r="P43" s="31">
        <f t="shared" si="8"/>
        <v>5.9071037509367957E-3</v>
      </c>
      <c r="Q43" s="44">
        <f t="shared" si="9"/>
        <v>2.0427644487532901E-2</v>
      </c>
      <c r="R43" s="39">
        <f t="shared" si="10"/>
        <v>1.4833470639851911E-2</v>
      </c>
      <c r="S43" s="31">
        <f t="shared" si="11"/>
        <v>1.0380357922629002E-2</v>
      </c>
      <c r="T43" s="44">
        <f t="shared" si="12"/>
        <v>2.3357019509921001E-2</v>
      </c>
      <c r="U43" s="27">
        <f t="shared" si="13"/>
        <v>0.90647135342810714</v>
      </c>
      <c r="V43" s="41">
        <f t="shared" si="14"/>
        <v>-1.1031788221637504</v>
      </c>
      <c r="W43" s="27">
        <f t="shared" si="15"/>
        <v>0.99857064405240292</v>
      </c>
    </row>
    <row r="44" spans="1:23" ht="15">
      <c r="A44" s="3" t="s">
        <v>43</v>
      </c>
      <c r="B44" s="4" t="s">
        <v>139</v>
      </c>
      <c r="C44" s="4">
        <f>原始数据!D43</f>
        <v>26.05</v>
      </c>
      <c r="D44" s="4">
        <f>原始数据!E43</f>
        <v>25.2</v>
      </c>
      <c r="E44" s="4">
        <f>原始数据!F43</f>
        <v>26.68</v>
      </c>
      <c r="F44" s="4">
        <f>原始数据!G43</f>
        <v>26.16</v>
      </c>
      <c r="G44" s="4">
        <f>原始数据!H43</f>
        <v>25.1</v>
      </c>
      <c r="H44" s="22">
        <f>原始数据!I43</f>
        <v>26.5</v>
      </c>
      <c r="I44" s="29">
        <f t="shared" si="16"/>
        <v>1.5633333333333326</v>
      </c>
      <c r="J44" s="29">
        <f t="shared" si="17"/>
        <v>-7.6666666666660888E-2</v>
      </c>
      <c r="K44" s="36">
        <f t="shared" si="18"/>
        <v>1.9733333333333327</v>
      </c>
      <c r="L44" s="29">
        <f t="shared" si="19"/>
        <v>0.99499999999999744</v>
      </c>
      <c r="M44" s="29">
        <f t="shared" si="20"/>
        <v>0.71000000000000085</v>
      </c>
      <c r="N44" s="29">
        <f t="shared" si="21"/>
        <v>2.0099999999999945</v>
      </c>
      <c r="O44" s="39">
        <f t="shared" si="7"/>
        <v>0.33836838103431177</v>
      </c>
      <c r="P44" s="31">
        <f t="shared" si="8"/>
        <v>1.0545786295160087</v>
      </c>
      <c r="Q44" s="44">
        <f t="shared" si="9"/>
        <v>0.25466395248932322</v>
      </c>
      <c r="R44" s="39">
        <f t="shared" si="10"/>
        <v>0.5017358742547523</v>
      </c>
      <c r="S44" s="31">
        <f t="shared" si="11"/>
        <v>0.61132013884603398</v>
      </c>
      <c r="T44" s="44">
        <f t="shared" si="12"/>
        <v>0.24827312385925995</v>
      </c>
      <c r="U44" s="27">
        <f t="shared" si="13"/>
        <v>1.0606877413682139</v>
      </c>
      <c r="V44" s="41">
        <f t="shared" si="14"/>
        <v>1.0606877413682139</v>
      </c>
      <c r="W44" s="27">
        <f t="shared" si="15"/>
        <v>0.74665942337496438</v>
      </c>
    </row>
    <row r="45" spans="1:23" ht="15">
      <c r="A45" s="3" t="s">
        <v>44</v>
      </c>
      <c r="B45" s="4" t="s">
        <v>140</v>
      </c>
      <c r="C45" s="4">
        <f>原始数据!D44</f>
        <v>30.44</v>
      </c>
      <c r="D45" s="4">
        <f>原始数据!E44</f>
        <v>35</v>
      </c>
      <c r="E45" s="4">
        <f>原始数据!F44</f>
        <v>30.45</v>
      </c>
      <c r="F45" s="4">
        <f>原始数据!G44</f>
        <v>31.71</v>
      </c>
      <c r="G45" s="4">
        <f>原始数据!H44</f>
        <v>31.51</v>
      </c>
      <c r="H45" s="22">
        <f>原始数据!I44</f>
        <v>30.57</v>
      </c>
      <c r="I45" s="29">
        <f t="shared" si="16"/>
        <v>5.9533333333333331</v>
      </c>
      <c r="J45" s="29">
        <f t="shared" si="17"/>
        <v>9.7233333333333398</v>
      </c>
      <c r="K45" s="36">
        <f t="shared" si="18"/>
        <v>5.7433333333333323</v>
      </c>
      <c r="L45" s="29">
        <f t="shared" si="19"/>
        <v>6.5449999999999982</v>
      </c>
      <c r="M45" s="29">
        <f t="shared" si="20"/>
        <v>7.120000000000001</v>
      </c>
      <c r="N45" s="29">
        <f t="shared" si="21"/>
        <v>6.0799999999999947</v>
      </c>
      <c r="O45" s="39">
        <f t="shared" si="7"/>
        <v>1.6138683049209172E-2</v>
      </c>
      <c r="P45" s="31">
        <f t="shared" si="8"/>
        <v>1.1830007196680344E-3</v>
      </c>
      <c r="Q45" s="44">
        <f t="shared" si="9"/>
        <v>1.8667423986812818E-2</v>
      </c>
      <c r="R45" s="39">
        <f t="shared" si="10"/>
        <v>1.0709240663903946E-2</v>
      </c>
      <c r="S45" s="31">
        <f t="shared" si="11"/>
        <v>7.1889660205068347E-3</v>
      </c>
      <c r="T45" s="44">
        <f t="shared" si="12"/>
        <v>1.4782150730087488E-2</v>
      </c>
      <c r="U45" s="27">
        <f t="shared" si="13"/>
        <v>0.67908622191365886</v>
      </c>
      <c r="V45" s="41">
        <f t="shared" si="14"/>
        <v>-1.4725670581005295</v>
      </c>
      <c r="W45" s="27">
        <f t="shared" si="15"/>
        <v>0.86035130429699624</v>
      </c>
    </row>
    <row r="46" spans="1:23" ht="15">
      <c r="A46" s="3" t="s">
        <v>45</v>
      </c>
      <c r="B46" s="4" t="s">
        <v>141</v>
      </c>
      <c r="C46" s="4">
        <f>原始数据!D45</f>
        <v>24.89</v>
      </c>
      <c r="D46" s="4">
        <f>原始数据!E45</f>
        <v>24.13</v>
      </c>
      <c r="E46" s="4">
        <f>原始数据!F45</f>
        <v>25.23</v>
      </c>
      <c r="F46" s="4">
        <f>原始数据!G45</f>
        <v>25.05</v>
      </c>
      <c r="G46" s="4">
        <f>原始数据!H45</f>
        <v>23.98</v>
      </c>
      <c r="H46" s="22">
        <f>原始数据!I45</f>
        <v>25.13</v>
      </c>
      <c r="I46" s="29">
        <f t="shared" si="16"/>
        <v>0.40333333333333243</v>
      </c>
      <c r="J46" s="29">
        <f t="shared" si="17"/>
        <v>-1.1466666666666612</v>
      </c>
      <c r="K46" s="36">
        <f t="shared" si="18"/>
        <v>0.52333333333333343</v>
      </c>
      <c r="L46" s="29">
        <f t="shared" si="19"/>
        <v>-0.11500000000000199</v>
      </c>
      <c r="M46" s="29">
        <f t="shared" si="20"/>
        <v>-0.41000000000000014</v>
      </c>
      <c r="N46" s="29">
        <f t="shared" si="21"/>
        <v>0.63999999999999346</v>
      </c>
      <c r="O46" s="39">
        <f t="shared" si="7"/>
        <v>0.75610928011991341</v>
      </c>
      <c r="P46" s="31">
        <f t="shared" si="8"/>
        <v>2.2140175631906085</v>
      </c>
      <c r="Q46" s="44">
        <f t="shared" si="9"/>
        <v>0.69576242208920824</v>
      </c>
      <c r="R46" s="39">
        <f t="shared" si="10"/>
        <v>1.0829750455259262</v>
      </c>
      <c r="S46" s="31">
        <f t="shared" si="11"/>
        <v>1.3286858140965117</v>
      </c>
      <c r="T46" s="44">
        <f t="shared" si="12"/>
        <v>0.64171294878145502</v>
      </c>
      <c r="U46" s="27">
        <f t="shared" si="13"/>
        <v>1.0804757302952086</v>
      </c>
      <c r="V46" s="41">
        <f t="shared" si="14"/>
        <v>1.0804757302952086</v>
      </c>
      <c r="W46" s="27">
        <f t="shared" si="15"/>
        <v>0.72237632087595882</v>
      </c>
    </row>
    <row r="47" spans="1:23" ht="15">
      <c r="A47" s="3" t="s">
        <v>46</v>
      </c>
      <c r="B47" s="4" t="s">
        <v>142</v>
      </c>
      <c r="C47" s="4">
        <f>原始数据!D46</f>
        <v>28.75</v>
      </c>
      <c r="D47" s="4">
        <f>原始数据!E46</f>
        <v>32.53</v>
      </c>
      <c r="E47" s="4">
        <f>原始数据!F46</f>
        <v>28.96</v>
      </c>
      <c r="F47" s="4">
        <f>原始数据!G46</f>
        <v>30.55</v>
      </c>
      <c r="G47" s="4">
        <f>原始数据!H46</f>
        <v>29.55</v>
      </c>
      <c r="H47" s="22">
        <f>原始数据!I46</f>
        <v>28.73</v>
      </c>
      <c r="I47" s="29">
        <f t="shared" si="16"/>
        <v>4.2633333333333319</v>
      </c>
      <c r="J47" s="29">
        <f t="shared" si="17"/>
        <v>7.253333333333341</v>
      </c>
      <c r="K47" s="36">
        <f t="shared" si="18"/>
        <v>4.2533333333333339</v>
      </c>
      <c r="L47" s="29">
        <f t="shared" si="19"/>
        <v>5.384999999999998</v>
      </c>
      <c r="M47" s="29">
        <f t="shared" si="20"/>
        <v>5.16</v>
      </c>
      <c r="N47" s="29">
        <f t="shared" si="21"/>
        <v>4.2399999999999949</v>
      </c>
      <c r="O47" s="39">
        <f t="shared" si="7"/>
        <v>5.2072542745369627E-2</v>
      </c>
      <c r="P47" s="31">
        <f t="shared" si="8"/>
        <v>6.5543419903769193E-3</v>
      </c>
      <c r="Q47" s="44">
        <f t="shared" si="9"/>
        <v>5.2434735923015618E-2</v>
      </c>
      <c r="R47" s="39">
        <f t="shared" si="10"/>
        <v>2.3930593704599771E-2</v>
      </c>
      <c r="S47" s="31">
        <f t="shared" si="11"/>
        <v>2.7969533466499143E-2</v>
      </c>
      <c r="T47" s="44">
        <f t="shared" si="12"/>
        <v>5.2921582022658134E-2</v>
      </c>
      <c r="U47" s="27">
        <f t="shared" si="13"/>
        <v>0.79645605460217428</v>
      </c>
      <c r="V47" s="41">
        <f t="shared" si="14"/>
        <v>-1.2555620542046038</v>
      </c>
      <c r="W47" s="27">
        <f t="shared" si="15"/>
        <v>0.91225142995872732</v>
      </c>
    </row>
    <row r="48" spans="1:23" ht="15">
      <c r="A48" s="3" t="s">
        <v>47</v>
      </c>
      <c r="B48" s="4" t="s">
        <v>143</v>
      </c>
      <c r="C48" s="4">
        <f>原始数据!D47</f>
        <v>24.98</v>
      </c>
      <c r="D48" s="4">
        <f>原始数据!E47</f>
        <v>24.25</v>
      </c>
      <c r="E48" s="4">
        <f>原始数据!F47</f>
        <v>25.43</v>
      </c>
      <c r="F48" s="4">
        <f>原始数据!G47</f>
        <v>25.26</v>
      </c>
      <c r="G48" s="4">
        <f>原始数据!H47</f>
        <v>24.26</v>
      </c>
      <c r="H48" s="22">
        <f>原始数据!I47</f>
        <v>25.44</v>
      </c>
      <c r="I48" s="29">
        <f t="shared" si="16"/>
        <v>0.49333333333333229</v>
      </c>
      <c r="J48" s="29">
        <f t="shared" si="17"/>
        <v>-1.0266666666666602</v>
      </c>
      <c r="K48" s="36">
        <f t="shared" si="18"/>
        <v>0.72333333333333272</v>
      </c>
      <c r="L48" s="29">
        <f t="shared" si="19"/>
        <v>9.4999999999998863E-2</v>
      </c>
      <c r="M48" s="29">
        <f t="shared" si="20"/>
        <v>-0.12999999999999901</v>
      </c>
      <c r="N48" s="29">
        <f t="shared" si="21"/>
        <v>0.94999999999999574</v>
      </c>
      <c r="O48" s="39">
        <f t="shared" si="7"/>
        <v>0.71038186956448834</v>
      </c>
      <c r="P48" s="31">
        <f t="shared" si="8"/>
        <v>2.0373116199145755</v>
      </c>
      <c r="Q48" s="44">
        <f t="shared" si="9"/>
        <v>0.60569636847003616</v>
      </c>
      <c r="R48" s="39">
        <f t="shared" si="10"/>
        <v>0.936272247434493</v>
      </c>
      <c r="S48" s="31">
        <f t="shared" si="11"/>
        <v>1.0942937012607388</v>
      </c>
      <c r="T48" s="44">
        <f t="shared" si="12"/>
        <v>0.51763246192069035</v>
      </c>
      <c r="U48" s="27">
        <f t="shared" si="13"/>
        <v>1.1823577860271457</v>
      </c>
      <c r="V48" s="41">
        <f t="shared" si="14"/>
        <v>1.1823577860271457</v>
      </c>
      <c r="W48" s="27">
        <f t="shared" si="15"/>
        <v>0.61426504949222749</v>
      </c>
    </row>
    <row r="49" spans="1:23" ht="15">
      <c r="A49" s="3" t="s">
        <v>48</v>
      </c>
      <c r="B49" s="4" t="s">
        <v>144</v>
      </c>
      <c r="C49" s="4">
        <f>原始数据!D48</f>
        <v>25.02</v>
      </c>
      <c r="D49" s="4">
        <f>原始数据!E48</f>
        <v>24.24</v>
      </c>
      <c r="E49" s="4">
        <f>原始数据!F48</f>
        <v>25.6</v>
      </c>
      <c r="F49" s="4">
        <f>原始数据!G48</f>
        <v>25.28</v>
      </c>
      <c r="G49" s="4">
        <f>原始数据!H48</f>
        <v>24.13</v>
      </c>
      <c r="H49" s="22">
        <f>原始数据!I48</f>
        <v>25.45</v>
      </c>
      <c r="I49" s="29">
        <f t="shared" si="16"/>
        <v>0.53333333333333144</v>
      </c>
      <c r="J49" s="29">
        <f t="shared" si="17"/>
        <v>-1.0366666666666617</v>
      </c>
      <c r="K49" s="36">
        <f t="shared" si="18"/>
        <v>0.89333333333333442</v>
      </c>
      <c r="L49" s="29">
        <f t="shared" si="19"/>
        <v>0.11499999999999844</v>
      </c>
      <c r="M49" s="29">
        <f t="shared" si="20"/>
        <v>-0.26000000000000156</v>
      </c>
      <c r="N49" s="29">
        <f t="shared" si="21"/>
        <v>0.95999999999999375</v>
      </c>
      <c r="O49" s="39">
        <f t="shared" si="7"/>
        <v>0.690956439983889</v>
      </c>
      <c r="P49" s="31">
        <f t="shared" si="8"/>
        <v>2.0514822428680284</v>
      </c>
      <c r="Q49" s="44">
        <f t="shared" si="9"/>
        <v>0.53836878412376121</v>
      </c>
      <c r="R49" s="39">
        <f t="shared" si="10"/>
        <v>0.92338231072939592</v>
      </c>
      <c r="S49" s="31">
        <f t="shared" si="11"/>
        <v>1.1974787046189299</v>
      </c>
      <c r="T49" s="44">
        <f t="shared" si="12"/>
        <v>0.51405691332803549</v>
      </c>
      <c r="U49" s="27">
        <f t="shared" si="13"/>
        <v>1.1031788221637431</v>
      </c>
      <c r="V49" s="41">
        <f t="shared" si="14"/>
        <v>1.1031788221637431</v>
      </c>
      <c r="W49" s="27">
        <f t="shared" si="15"/>
        <v>0.70027152079557298</v>
      </c>
    </row>
    <row r="50" spans="1:23" ht="15">
      <c r="A50" s="3" t="s">
        <v>49</v>
      </c>
      <c r="B50" s="4" t="s">
        <v>145</v>
      </c>
      <c r="C50" s="4">
        <f>原始数据!D49</f>
        <v>27.81</v>
      </c>
      <c r="D50" s="4">
        <f>原始数据!E49</f>
        <v>31.74</v>
      </c>
      <c r="E50" s="4">
        <f>原始数据!F49</f>
        <v>27.81</v>
      </c>
      <c r="F50" s="4">
        <f>原始数据!G49</f>
        <v>29.85</v>
      </c>
      <c r="G50" s="4">
        <f>原始数据!H49</f>
        <v>29.62</v>
      </c>
      <c r="H50" s="22">
        <f>原始数据!I49</f>
        <v>27.91</v>
      </c>
      <c r="I50" s="29">
        <f t="shared" si="16"/>
        <v>3.3233333333333306</v>
      </c>
      <c r="J50" s="29">
        <f t="shared" si="17"/>
        <v>6.4633333333333383</v>
      </c>
      <c r="K50" s="36">
        <f t="shared" si="18"/>
        <v>3.1033333333333317</v>
      </c>
      <c r="L50" s="29">
        <f t="shared" si="19"/>
        <v>4.6849999999999987</v>
      </c>
      <c r="M50" s="29">
        <f t="shared" si="20"/>
        <v>5.23</v>
      </c>
      <c r="N50" s="29">
        <f t="shared" si="21"/>
        <v>3.4199999999999946</v>
      </c>
      <c r="O50" s="39">
        <f t="shared" si="7"/>
        <v>9.990264371532849E-2</v>
      </c>
      <c r="P50" s="31">
        <f t="shared" si="8"/>
        <v>1.1332945354810716E-2</v>
      </c>
      <c r="Q50" s="44">
        <f t="shared" si="9"/>
        <v>0.11635996451223479</v>
      </c>
      <c r="R50" s="39">
        <f t="shared" si="10"/>
        <v>3.8875364165577186E-2</v>
      </c>
      <c r="S50" s="31">
        <f t="shared" si="11"/>
        <v>2.6644840367748637E-2</v>
      </c>
      <c r="T50" s="44">
        <f t="shared" si="12"/>
        <v>9.342807803968399E-2</v>
      </c>
      <c r="U50" s="27">
        <f t="shared" si="13"/>
        <v>1.108288387275248</v>
      </c>
      <c r="V50" s="41">
        <f t="shared" si="14"/>
        <v>1.108288387275248</v>
      </c>
      <c r="W50" s="27">
        <f t="shared" si="15"/>
        <v>0.58461048454079911</v>
      </c>
    </row>
    <row r="51" spans="1:23" ht="15">
      <c r="A51" s="3" t="s">
        <v>50</v>
      </c>
      <c r="B51" s="4" t="s">
        <v>146</v>
      </c>
      <c r="C51" s="4">
        <f>原始数据!D50</f>
        <v>25.78</v>
      </c>
      <c r="D51" s="4">
        <f>原始数据!E50</f>
        <v>24.72</v>
      </c>
      <c r="E51" s="4">
        <f>原始数据!F50</f>
        <v>26.16</v>
      </c>
      <c r="F51" s="4">
        <f>原始数据!G50</f>
        <v>25.85</v>
      </c>
      <c r="G51" s="4">
        <f>原始数据!H50</f>
        <v>24.79</v>
      </c>
      <c r="H51" s="22">
        <f>原始数据!I50</f>
        <v>26.05</v>
      </c>
      <c r="I51" s="29">
        <f t="shared" si="16"/>
        <v>1.293333333333333</v>
      </c>
      <c r="J51" s="29">
        <f t="shared" si="17"/>
        <v>-0.55666666666666131</v>
      </c>
      <c r="K51" s="36">
        <f t="shared" si="18"/>
        <v>1.4533333333333331</v>
      </c>
      <c r="L51" s="29">
        <f t="shared" si="19"/>
        <v>0.68499999999999872</v>
      </c>
      <c r="M51" s="29">
        <f t="shared" si="20"/>
        <v>0.39999999999999858</v>
      </c>
      <c r="N51" s="29">
        <f t="shared" si="21"/>
        <v>1.5599999999999952</v>
      </c>
      <c r="O51" s="39">
        <f t="shared" si="7"/>
        <v>0.40800724249422288</v>
      </c>
      <c r="P51" s="31">
        <f t="shared" si="8"/>
        <v>1.4708668641859444</v>
      </c>
      <c r="Q51" s="44">
        <f t="shared" si="9"/>
        <v>0.36517671115251821</v>
      </c>
      <c r="R51" s="39">
        <f t="shared" si="10"/>
        <v>0.62200582664923498</v>
      </c>
      <c r="S51" s="31">
        <f t="shared" si="11"/>
        <v>0.75785828325519988</v>
      </c>
      <c r="T51" s="44">
        <f t="shared" si="12"/>
        <v>0.33915108186191911</v>
      </c>
      <c r="U51" s="27">
        <f t="shared" si="13"/>
        <v>1.1108520376828153</v>
      </c>
      <c r="V51" s="41">
        <f t="shared" si="14"/>
        <v>1.1108520376828153</v>
      </c>
      <c r="W51" s="27">
        <f t="shared" si="15"/>
        <v>0.6707012795020888</v>
      </c>
    </row>
    <row r="52" spans="1:23" ht="15">
      <c r="A52" s="3" t="s">
        <v>51</v>
      </c>
      <c r="B52" s="4" t="s">
        <v>147</v>
      </c>
      <c r="C52" s="4">
        <f>原始数据!D51</f>
        <v>26.17</v>
      </c>
      <c r="D52" s="4">
        <f>原始数据!E51</f>
        <v>25.31</v>
      </c>
      <c r="E52" s="4">
        <f>原始数据!F51</f>
        <v>26.66</v>
      </c>
      <c r="F52" s="4">
        <f>原始数据!G51</f>
        <v>26.29</v>
      </c>
      <c r="G52" s="4">
        <f>原始数据!H51</f>
        <v>25.21</v>
      </c>
      <c r="H52" s="22">
        <f>原始数据!I51</f>
        <v>26.64</v>
      </c>
      <c r="I52" s="29">
        <f t="shared" si="16"/>
        <v>1.6833333333333336</v>
      </c>
      <c r="J52" s="29">
        <f t="shared" si="17"/>
        <v>3.3333333333338544E-2</v>
      </c>
      <c r="K52" s="36">
        <f t="shared" si="18"/>
        <v>1.9533333333333331</v>
      </c>
      <c r="L52" s="29">
        <f t="shared" si="19"/>
        <v>1.1249999999999964</v>
      </c>
      <c r="M52" s="29">
        <f t="shared" si="20"/>
        <v>0.82000000000000028</v>
      </c>
      <c r="N52" s="29">
        <f t="shared" si="21"/>
        <v>2.149999999999995</v>
      </c>
      <c r="O52" s="39">
        <f t="shared" si="7"/>
        <v>0.31136240558970568</v>
      </c>
      <c r="P52" s="31">
        <f t="shared" si="8"/>
        <v>0.97715996843424247</v>
      </c>
      <c r="Q52" s="44">
        <f t="shared" si="9"/>
        <v>0.25821892878734681</v>
      </c>
      <c r="R52" s="39">
        <f t="shared" si="10"/>
        <v>0.45850202160233672</v>
      </c>
      <c r="S52" s="31">
        <f t="shared" si="11"/>
        <v>0.56644194264789927</v>
      </c>
      <c r="T52" s="44">
        <f t="shared" si="12"/>
        <v>0.22531261565270835</v>
      </c>
      <c r="U52" s="27">
        <f t="shared" si="13"/>
        <v>1.1031788221637431</v>
      </c>
      <c r="V52" s="41">
        <f t="shared" si="14"/>
        <v>1.1031788221637431</v>
      </c>
      <c r="W52" s="27">
        <f t="shared" si="15"/>
        <v>0.71519780384370479</v>
      </c>
    </row>
    <row r="53" spans="1:23" ht="15">
      <c r="A53" s="3" t="s">
        <v>52</v>
      </c>
      <c r="B53" s="4" t="s">
        <v>148</v>
      </c>
      <c r="C53" s="4">
        <f>原始数据!D52</f>
        <v>25.63</v>
      </c>
      <c r="D53" s="4">
        <f>原始数据!E52</f>
        <v>24.56</v>
      </c>
      <c r="E53" s="4">
        <f>原始数据!F52</f>
        <v>25.73</v>
      </c>
      <c r="F53" s="4">
        <f>原始数据!G52</f>
        <v>25.7</v>
      </c>
      <c r="G53" s="4">
        <f>原始数据!H52</f>
        <v>24.64</v>
      </c>
      <c r="H53" s="22">
        <f>原始数据!I52</f>
        <v>25.85</v>
      </c>
      <c r="I53" s="29">
        <f t="shared" si="16"/>
        <v>1.1433333333333309</v>
      </c>
      <c r="J53" s="29">
        <f t="shared" si="17"/>
        <v>-0.71666666666666146</v>
      </c>
      <c r="K53" s="36">
        <f t="shared" si="18"/>
        <v>1.0233333333333334</v>
      </c>
      <c r="L53" s="29">
        <f t="shared" si="19"/>
        <v>0.53499999999999659</v>
      </c>
      <c r="M53" s="29">
        <f t="shared" si="20"/>
        <v>0.25</v>
      </c>
      <c r="N53" s="29">
        <f t="shared" si="21"/>
        <v>1.3599999999999959</v>
      </c>
      <c r="O53" s="39">
        <f t="shared" si="7"/>
        <v>0.45271238065417269</v>
      </c>
      <c r="P53" s="31">
        <f t="shared" si="8"/>
        <v>1.6433806291715747</v>
      </c>
      <c r="Q53" s="44">
        <f t="shared" si="9"/>
        <v>0.49197832675405601</v>
      </c>
      <c r="R53" s="39">
        <f t="shared" si="10"/>
        <v>0.69015867669831621</v>
      </c>
      <c r="S53" s="31">
        <f t="shared" si="11"/>
        <v>0.84089641525371461</v>
      </c>
      <c r="T53" s="44">
        <f t="shared" si="12"/>
        <v>0.38958228983025106</v>
      </c>
      <c r="U53" s="27">
        <f t="shared" si="13"/>
        <v>1.1741906442251067</v>
      </c>
      <c r="V53" s="41">
        <f t="shared" si="14"/>
        <v>1.1741906442251067</v>
      </c>
      <c r="W53" s="27">
        <f t="shared" si="15"/>
        <v>0.6182108265504106</v>
      </c>
    </row>
    <row r="54" spans="1:23" ht="15">
      <c r="A54" s="3" t="s">
        <v>53</v>
      </c>
      <c r="B54" s="4" t="s">
        <v>192</v>
      </c>
      <c r="C54" s="4">
        <f>原始数据!D53</f>
        <v>27.15</v>
      </c>
      <c r="D54" s="4">
        <f>原始数据!E53</f>
        <v>28.92</v>
      </c>
      <c r="E54" s="4">
        <f>原始数据!F53</f>
        <v>27.01</v>
      </c>
      <c r="F54" s="4">
        <f>原始数据!G53</f>
        <v>27.77</v>
      </c>
      <c r="G54" s="4">
        <f>原始数据!H53</f>
        <v>27.54</v>
      </c>
      <c r="H54" s="22">
        <f>原始数据!I53</f>
        <v>26.85</v>
      </c>
      <c r="I54" s="29">
        <f t="shared" si="16"/>
        <v>2.6633333333333304</v>
      </c>
      <c r="J54" s="29">
        <f t="shared" si="17"/>
        <v>3.6433333333333415</v>
      </c>
      <c r="K54" s="36">
        <f t="shared" si="18"/>
        <v>2.3033333333333346</v>
      </c>
      <c r="L54" s="29">
        <f t="shared" si="19"/>
        <v>2.6049999999999969</v>
      </c>
      <c r="M54" s="29">
        <f t="shared" si="20"/>
        <v>3.1499999999999986</v>
      </c>
      <c r="N54" s="29">
        <f t="shared" si="21"/>
        <v>2.3599999999999959</v>
      </c>
      <c r="O54" s="39">
        <f t="shared" si="7"/>
        <v>0.15785443139895536</v>
      </c>
      <c r="P54" s="31">
        <f t="shared" si="8"/>
        <v>8.0028998571917198E-2</v>
      </c>
      <c r="Q54" s="44">
        <f t="shared" si="9"/>
        <v>0.20259446530248557</v>
      </c>
      <c r="R54" s="39">
        <f t="shared" si="10"/>
        <v>0.16436784502563423</v>
      </c>
      <c r="S54" s="31">
        <f t="shared" si="11"/>
        <v>0.11265630782635391</v>
      </c>
      <c r="T54" s="44">
        <f t="shared" si="12"/>
        <v>0.19479114491512553</v>
      </c>
      <c r="U54" s="27">
        <f t="shared" si="13"/>
        <v>0.89192851942008933</v>
      </c>
      <c r="V54" s="41">
        <f t="shared" si="14"/>
        <v>-1.1211660780285131</v>
      </c>
      <c r="W54" s="27">
        <f t="shared" si="15"/>
        <v>0.82039182853417747</v>
      </c>
    </row>
    <row r="55" spans="1:23" ht="15">
      <c r="A55" s="3" t="s">
        <v>54</v>
      </c>
      <c r="B55" s="4" t="s">
        <v>150</v>
      </c>
      <c r="C55" s="4">
        <f>原始数据!D54</f>
        <v>23.97</v>
      </c>
      <c r="D55" s="4">
        <f>原始数据!E54</f>
        <v>24.06</v>
      </c>
      <c r="E55" s="4">
        <f>原始数据!F54</f>
        <v>24.15</v>
      </c>
      <c r="F55" s="4">
        <f>原始数据!G54</f>
        <v>24.5</v>
      </c>
      <c r="G55" s="4">
        <f>原始数据!H54</f>
        <v>23.64</v>
      </c>
      <c r="H55" s="22">
        <f>原始数据!I54</f>
        <v>24.08</v>
      </c>
      <c r="I55" s="29">
        <f t="shared" si="16"/>
        <v>-0.51666666666666927</v>
      </c>
      <c r="J55" s="29">
        <f t="shared" si="17"/>
        <v>-1.2166666666666615</v>
      </c>
      <c r="K55" s="36">
        <f t="shared" si="18"/>
        <v>-0.55666666666666842</v>
      </c>
      <c r="L55" s="29">
        <f t="shared" si="19"/>
        <v>-0.6650000000000027</v>
      </c>
      <c r="M55" s="29">
        <f t="shared" si="20"/>
        <v>-0.75</v>
      </c>
      <c r="N55" s="29">
        <f t="shared" si="21"/>
        <v>-0.41000000000000725</v>
      </c>
      <c r="O55" s="39">
        <f t="shared" si="7"/>
        <v>1.4306459324352609</v>
      </c>
      <c r="P55" s="31">
        <f t="shared" si="8"/>
        <v>2.3240911739156709</v>
      </c>
      <c r="Q55" s="44">
        <f t="shared" si="9"/>
        <v>1.4708668641859517</v>
      </c>
      <c r="R55" s="39">
        <f t="shared" si="10"/>
        <v>1.5855682732205718</v>
      </c>
      <c r="S55" s="31">
        <f t="shared" si="11"/>
        <v>1.681792830507429</v>
      </c>
      <c r="T55" s="44">
        <f t="shared" si="12"/>
        <v>1.3286858140965183</v>
      </c>
      <c r="U55" s="27">
        <f t="shared" si="13"/>
        <v>1.1134216182286836</v>
      </c>
      <c r="V55" s="41">
        <f t="shared" si="14"/>
        <v>1.1134216182286836</v>
      </c>
      <c r="W55" s="27">
        <f t="shared" si="15"/>
        <v>0.53534454128618303</v>
      </c>
    </row>
    <row r="56" spans="1:23" ht="15">
      <c r="A56" s="3" t="s">
        <v>55</v>
      </c>
      <c r="B56" s="4" t="s">
        <v>151</v>
      </c>
      <c r="C56" s="4">
        <f>原始数据!D55</f>
        <v>26.19</v>
      </c>
      <c r="D56" s="4">
        <f>原始数据!E55</f>
        <v>27.56</v>
      </c>
      <c r="E56" s="4">
        <f>原始数据!F55</f>
        <v>25.56</v>
      </c>
      <c r="F56" s="4">
        <f>原始数据!G55</f>
        <v>25.5</v>
      </c>
      <c r="G56" s="4">
        <f>原始数据!H55</f>
        <v>26.83</v>
      </c>
      <c r="H56" s="22">
        <f>原始数据!I55</f>
        <v>25.99</v>
      </c>
      <c r="I56" s="29">
        <f t="shared" si="16"/>
        <v>1.7033333333333331</v>
      </c>
      <c r="J56" s="29">
        <f t="shared" si="17"/>
        <v>2.2833333333333385</v>
      </c>
      <c r="K56" s="36">
        <f t="shared" si="18"/>
        <v>0.85333333333333172</v>
      </c>
      <c r="L56" s="29">
        <f t="shared" si="19"/>
        <v>0.3349999999999973</v>
      </c>
      <c r="M56" s="29">
        <f t="shared" si="20"/>
        <v>2.4399999999999977</v>
      </c>
      <c r="N56" s="29">
        <f t="shared" si="21"/>
        <v>1.4999999999999929</v>
      </c>
      <c r="O56" s="39">
        <f t="shared" si="7"/>
        <v>0.30707578734229379</v>
      </c>
      <c r="P56" s="31">
        <f t="shared" si="8"/>
        <v>0.20542257864644684</v>
      </c>
      <c r="Q56" s="44">
        <f t="shared" si="9"/>
        <v>0.5535043907976549</v>
      </c>
      <c r="R56" s="39">
        <f t="shared" si="10"/>
        <v>0.79278413661028591</v>
      </c>
      <c r="S56" s="31">
        <f t="shared" si="11"/>
        <v>0.18428365216138792</v>
      </c>
      <c r="T56" s="44">
        <f t="shared" si="12"/>
        <v>0.35355339059327551</v>
      </c>
      <c r="U56" s="27">
        <f t="shared" si="13"/>
        <v>0.87761900113703661</v>
      </c>
      <c r="V56" s="41">
        <f t="shared" si="14"/>
        <v>-1.139446614880042</v>
      </c>
      <c r="W56" s="27">
        <f t="shared" si="15"/>
        <v>0.69429656763367786</v>
      </c>
    </row>
    <row r="57" spans="1:23" ht="15">
      <c r="A57" s="3" t="s">
        <v>56</v>
      </c>
      <c r="B57" s="4" t="s">
        <v>152</v>
      </c>
      <c r="C57" s="4">
        <f>原始数据!D56</f>
        <v>24.44</v>
      </c>
      <c r="D57" s="4">
        <f>原始数据!E56</f>
        <v>23.9</v>
      </c>
      <c r="E57" s="4">
        <f>原始数据!F56</f>
        <v>24.6</v>
      </c>
      <c r="F57" s="4">
        <f>原始数据!G56</f>
        <v>24.7</v>
      </c>
      <c r="G57" s="4">
        <f>原始数据!H56</f>
        <v>23.73</v>
      </c>
      <c r="H57" s="22">
        <f>原始数据!I56</f>
        <v>24.73</v>
      </c>
      <c r="I57" s="29">
        <f t="shared" si="16"/>
        <v>-4.6666666666666856E-2</v>
      </c>
      <c r="J57" s="29">
        <f t="shared" si="17"/>
        <v>-1.3766666666666616</v>
      </c>
      <c r="K57" s="36">
        <f t="shared" si="18"/>
        <v>-0.10666666666666558</v>
      </c>
      <c r="L57" s="29">
        <f t="shared" si="19"/>
        <v>-0.46500000000000341</v>
      </c>
      <c r="M57" s="29">
        <f t="shared" si="20"/>
        <v>-0.66000000000000014</v>
      </c>
      <c r="N57" s="29">
        <f t="shared" si="21"/>
        <v>0.23999999999999488</v>
      </c>
      <c r="O57" s="39">
        <f t="shared" si="7"/>
        <v>1.032875715149387</v>
      </c>
      <c r="P57" s="31">
        <f t="shared" si="8"/>
        <v>2.596677176323146</v>
      </c>
      <c r="Q57" s="44">
        <f t="shared" si="9"/>
        <v>1.0767375682475222</v>
      </c>
      <c r="R57" s="39">
        <f t="shared" si="10"/>
        <v>1.3803173533966324</v>
      </c>
      <c r="S57" s="31">
        <f t="shared" si="11"/>
        <v>1.5800826237267545</v>
      </c>
      <c r="T57" s="44">
        <f t="shared" si="12"/>
        <v>0.84674531236253014</v>
      </c>
      <c r="U57" s="27">
        <f t="shared" si="13"/>
        <v>1.1607039143837161</v>
      </c>
      <c r="V57" s="41">
        <f t="shared" si="14"/>
        <v>1.1607039143837161</v>
      </c>
      <c r="W57" s="27">
        <f t="shared" si="15"/>
        <v>0.62013349655412719</v>
      </c>
    </row>
    <row r="58" spans="1:23" ht="15">
      <c r="A58" s="3" t="s">
        <v>57</v>
      </c>
      <c r="B58" s="4" t="s">
        <v>153</v>
      </c>
      <c r="C58" s="4">
        <f>原始数据!D57</f>
        <v>27.19</v>
      </c>
      <c r="D58" s="4">
        <f>原始数据!E57</f>
        <v>30.53</v>
      </c>
      <c r="E58" s="4">
        <f>原始数据!F57</f>
        <v>26.97</v>
      </c>
      <c r="F58" s="4">
        <f>原始数据!G57</f>
        <v>28.7</v>
      </c>
      <c r="G58" s="4">
        <f>原始数据!H57</f>
        <v>27.93</v>
      </c>
      <c r="H58" s="22">
        <f>原始数据!I57</f>
        <v>27.26</v>
      </c>
      <c r="I58" s="29">
        <f t="shared" si="16"/>
        <v>2.7033333333333331</v>
      </c>
      <c r="J58" s="29">
        <f t="shared" si="17"/>
        <v>5.253333333333341</v>
      </c>
      <c r="K58" s="36">
        <f t="shared" si="18"/>
        <v>2.2633333333333319</v>
      </c>
      <c r="L58" s="29">
        <f t="shared" si="19"/>
        <v>3.5349999999999966</v>
      </c>
      <c r="M58" s="29">
        <f t="shared" si="20"/>
        <v>3.5399999999999991</v>
      </c>
      <c r="N58" s="29">
        <f t="shared" si="21"/>
        <v>2.769999999999996</v>
      </c>
      <c r="O58" s="39">
        <f t="shared" si="7"/>
        <v>0.15353789367114687</v>
      </c>
      <c r="P58" s="31">
        <f t="shared" si="8"/>
        <v>2.6217367961507681E-2</v>
      </c>
      <c r="Q58" s="44">
        <f t="shared" si="9"/>
        <v>0.20829017098147853</v>
      </c>
      <c r="R58" s="39">
        <f t="shared" si="10"/>
        <v>8.6269834587289526E-2</v>
      </c>
      <c r="S58" s="31">
        <f t="shared" si="11"/>
        <v>8.597136363373406E-2</v>
      </c>
      <c r="T58" s="44">
        <f t="shared" si="12"/>
        <v>0.14660436865398527</v>
      </c>
      <c r="U58" s="27">
        <f t="shared" si="13"/>
        <v>0.91700404320466844</v>
      </c>
      <c r="V58" s="41">
        <f t="shared" si="14"/>
        <v>-1.090507732665261</v>
      </c>
      <c r="W58" s="27">
        <f t="shared" si="15"/>
        <v>0.70918237347875757</v>
      </c>
    </row>
    <row r="59" spans="1:23" ht="15">
      <c r="A59" s="3" t="s">
        <v>58</v>
      </c>
      <c r="B59" s="4" t="s">
        <v>154</v>
      </c>
      <c r="C59" s="4">
        <f>原始数据!D58</f>
        <v>26.94</v>
      </c>
      <c r="D59" s="4">
        <f>原始数据!E58</f>
        <v>28.81</v>
      </c>
      <c r="E59" s="4">
        <f>原始数据!F58</f>
        <v>26.67</v>
      </c>
      <c r="F59" s="4">
        <f>原始数据!G58</f>
        <v>27.49</v>
      </c>
      <c r="G59" s="4">
        <f>原始数据!H58</f>
        <v>27.48</v>
      </c>
      <c r="H59" s="22">
        <f>原始数据!I58</f>
        <v>26.73</v>
      </c>
      <c r="I59" s="29">
        <f t="shared" si="16"/>
        <v>2.4533333333333331</v>
      </c>
      <c r="J59" s="29">
        <f t="shared" si="17"/>
        <v>3.5333333333333385</v>
      </c>
      <c r="K59" s="36">
        <f t="shared" si="18"/>
        <v>1.9633333333333347</v>
      </c>
      <c r="L59" s="29">
        <f t="shared" si="19"/>
        <v>2.3249999999999957</v>
      </c>
      <c r="M59" s="29">
        <f t="shared" si="20"/>
        <v>3.09</v>
      </c>
      <c r="N59" s="29">
        <f t="shared" si="21"/>
        <v>2.2399999999999949</v>
      </c>
      <c r="O59" s="39">
        <f t="shared" si="7"/>
        <v>0.18258835557625913</v>
      </c>
      <c r="P59" s="31">
        <f t="shared" si="8"/>
        <v>8.6369554997985695E-2</v>
      </c>
      <c r="Q59" s="44">
        <f t="shared" si="9"/>
        <v>0.25643528035850421</v>
      </c>
      <c r="R59" s="39">
        <f t="shared" si="10"/>
        <v>0.19957459658916304</v>
      </c>
      <c r="S59" s="31">
        <f t="shared" si="11"/>
        <v>0.11744034365175149</v>
      </c>
      <c r="T59" s="44">
        <f t="shared" si="12"/>
        <v>0.21168632809063256</v>
      </c>
      <c r="U59" s="27">
        <f t="shared" si="13"/>
        <v>0.93411149636476298</v>
      </c>
      <c r="V59" s="41">
        <f t="shared" si="14"/>
        <v>-1.0705360161946964</v>
      </c>
      <c r="W59" s="27">
        <f t="shared" si="15"/>
        <v>0.98560561353386011</v>
      </c>
    </row>
    <row r="60" spans="1:23" ht="15">
      <c r="A60" s="3" t="s">
        <v>59</v>
      </c>
      <c r="B60" s="4" t="s">
        <v>155</v>
      </c>
      <c r="C60" s="4">
        <f>原始数据!D59</f>
        <v>27.83</v>
      </c>
      <c r="D60" s="4">
        <f>原始数据!E59</f>
        <v>30.9</v>
      </c>
      <c r="E60" s="4">
        <f>原始数据!F59</f>
        <v>27.43</v>
      </c>
      <c r="F60" s="4">
        <f>原始数据!G59</f>
        <v>28.68</v>
      </c>
      <c r="G60" s="4">
        <f>原始数据!H59</f>
        <v>28.69</v>
      </c>
      <c r="H60" s="22">
        <f>原始数据!I59</f>
        <v>28.05</v>
      </c>
      <c r="I60" s="29">
        <f t="shared" si="16"/>
        <v>3.3433333333333302</v>
      </c>
      <c r="J60" s="29">
        <f t="shared" si="17"/>
        <v>5.6233333333333384</v>
      </c>
      <c r="K60" s="36">
        <f t="shared" si="18"/>
        <v>2.7233333333333327</v>
      </c>
      <c r="L60" s="29">
        <f t="shared" si="19"/>
        <v>3.514999999999997</v>
      </c>
      <c r="M60" s="29">
        <f t="shared" si="20"/>
        <v>4.3000000000000007</v>
      </c>
      <c r="N60" s="29">
        <f t="shared" si="21"/>
        <v>3.5599999999999952</v>
      </c>
      <c r="O60" s="39">
        <f t="shared" si="7"/>
        <v>9.8527254497404945E-2</v>
      </c>
      <c r="P60" s="31">
        <f t="shared" si="8"/>
        <v>2.0286540440024581E-2</v>
      </c>
      <c r="Q60" s="44">
        <f t="shared" si="9"/>
        <v>0.15142409211750904</v>
      </c>
      <c r="R60" s="39">
        <f t="shared" si="10"/>
        <v>8.7474116599699919E-2</v>
      </c>
      <c r="S60" s="31">
        <f t="shared" si="11"/>
        <v>5.0765774772264703E-2</v>
      </c>
      <c r="T60" s="44">
        <f t="shared" si="12"/>
        <v>8.4787770465479778E-2</v>
      </c>
      <c r="U60" s="27">
        <f t="shared" si="13"/>
        <v>0.92980494261316016</v>
      </c>
      <c r="V60" s="41">
        <f t="shared" si="14"/>
        <v>-1.0754943904573802</v>
      </c>
      <c r="W60" s="27">
        <f t="shared" si="15"/>
        <v>0.71327918546330316</v>
      </c>
    </row>
    <row r="61" spans="1:23" ht="15">
      <c r="A61" s="3" t="s">
        <v>60</v>
      </c>
      <c r="B61" s="4" t="s">
        <v>156</v>
      </c>
      <c r="C61" s="4">
        <f>原始数据!D60</f>
        <v>33.270000000000003</v>
      </c>
      <c r="D61" s="4">
        <f>原始数据!E60</f>
        <v>40</v>
      </c>
      <c r="E61" s="4">
        <f>原始数据!F60</f>
        <v>33.03</v>
      </c>
      <c r="F61" s="4">
        <f>原始数据!G60</f>
        <v>34.57</v>
      </c>
      <c r="G61" s="4">
        <f>原始数据!H60</f>
        <v>34.75</v>
      </c>
      <c r="H61" s="22">
        <f>原始数据!I60</f>
        <v>33.01</v>
      </c>
      <c r="I61" s="29">
        <f t="shared" si="16"/>
        <v>8.783333333333335</v>
      </c>
      <c r="J61" s="29">
        <f t="shared" si="17"/>
        <v>14.72333333333334</v>
      </c>
      <c r="K61" s="36">
        <f t="shared" si="18"/>
        <v>8.3233333333333341</v>
      </c>
      <c r="L61" s="29">
        <f t="shared" si="19"/>
        <v>9.4049999999999976</v>
      </c>
      <c r="M61" s="29">
        <f t="shared" si="20"/>
        <v>10.36</v>
      </c>
      <c r="N61" s="29">
        <f t="shared" si="21"/>
        <v>8.5199999999999925</v>
      </c>
      <c r="O61" s="39">
        <f t="shared" si="7"/>
        <v>2.2696202870270284E-3</v>
      </c>
      <c r="P61" s="31">
        <f t="shared" si="8"/>
        <v>3.6968772489626054E-5</v>
      </c>
      <c r="Q61" s="44">
        <f t="shared" si="9"/>
        <v>3.1219576161040079E-3</v>
      </c>
      <c r="R61" s="39">
        <f t="shared" si="10"/>
        <v>1.4750708843386999E-3</v>
      </c>
      <c r="S61" s="31">
        <f t="shared" si="11"/>
        <v>7.6090290982470769E-4</v>
      </c>
      <c r="T61" s="44">
        <f t="shared" si="12"/>
        <v>2.7241087233406515E-3</v>
      </c>
      <c r="U61" s="27">
        <f t="shared" si="13"/>
        <v>0.44084192329967886</v>
      </c>
      <c r="V61" s="41">
        <f t="shared" si="14"/>
        <v>-2.2683868006814145</v>
      </c>
      <c r="W61" s="27">
        <f t="shared" si="15"/>
        <v>0.89242813557993861</v>
      </c>
    </row>
    <row r="62" spans="1:23" ht="15">
      <c r="A62" s="3" t="s">
        <v>61</v>
      </c>
      <c r="B62" s="4" t="s">
        <v>157</v>
      </c>
      <c r="C62" s="4">
        <f>原始数据!D61</f>
        <v>26.82</v>
      </c>
      <c r="D62" s="4">
        <f>原始数据!E61</f>
        <v>30.01</v>
      </c>
      <c r="E62" s="4">
        <f>原始数据!F61</f>
        <v>26.69</v>
      </c>
      <c r="F62" s="4">
        <f>原始数据!G61</f>
        <v>28.3</v>
      </c>
      <c r="G62" s="4">
        <f>原始数据!H61</f>
        <v>27.58</v>
      </c>
      <c r="H62" s="22">
        <f>原始数据!I61</f>
        <v>26.83</v>
      </c>
      <c r="I62" s="29">
        <f t="shared" si="16"/>
        <v>2.3333333333333321</v>
      </c>
      <c r="J62" s="29">
        <f t="shared" si="17"/>
        <v>4.7333333333333414</v>
      </c>
      <c r="K62" s="36">
        <f t="shared" si="18"/>
        <v>1.9833333333333343</v>
      </c>
      <c r="L62" s="29">
        <f t="shared" si="19"/>
        <v>3.134999999999998</v>
      </c>
      <c r="M62" s="29">
        <f t="shared" si="20"/>
        <v>3.1899999999999977</v>
      </c>
      <c r="N62" s="29">
        <f t="shared" si="21"/>
        <v>2.3399999999999928</v>
      </c>
      <c r="O62" s="39">
        <f t="shared" si="7"/>
        <v>0.19842513149602514</v>
      </c>
      <c r="P62" s="31">
        <f t="shared" si="8"/>
        <v>3.7594532377565944E-2</v>
      </c>
      <c r="Q62" s="44">
        <f t="shared" si="9"/>
        <v>0.25290486007548046</v>
      </c>
      <c r="R62" s="39">
        <f t="shared" si="10"/>
        <v>0.11383372919899747</v>
      </c>
      <c r="S62" s="31">
        <f t="shared" si="11"/>
        <v>0.10957571516450458</v>
      </c>
      <c r="T62" s="44">
        <f t="shared" si="12"/>
        <v>0.19751032796584531</v>
      </c>
      <c r="U62" s="27">
        <f t="shared" si="13"/>
        <v>0.91488775974894498</v>
      </c>
      <c r="V62" s="41">
        <f t="shared" si="14"/>
        <v>-1.0930302535410581</v>
      </c>
      <c r="W62" s="27">
        <f t="shared" si="15"/>
        <v>0.76451110764060848</v>
      </c>
    </row>
    <row r="63" spans="1:23" ht="15">
      <c r="A63" s="3" t="s">
        <v>62</v>
      </c>
      <c r="B63" s="4" t="s">
        <v>158</v>
      </c>
      <c r="C63" s="4">
        <f>原始数据!D62</f>
        <v>26.25</v>
      </c>
      <c r="D63" s="4">
        <f>原始数据!E62</f>
        <v>31.15</v>
      </c>
      <c r="E63" s="4">
        <f>原始数据!F62</f>
        <v>25.96</v>
      </c>
      <c r="F63" s="4">
        <f>原始数据!G62</f>
        <v>27.66</v>
      </c>
      <c r="G63" s="4">
        <f>原始数据!H62</f>
        <v>27.62</v>
      </c>
      <c r="H63" s="22">
        <f>原始数据!I62</f>
        <v>26.09</v>
      </c>
      <c r="I63" s="29">
        <f t="shared" si="16"/>
        <v>1.7633333333333319</v>
      </c>
      <c r="J63" s="29">
        <f t="shared" si="17"/>
        <v>5.8733333333333384</v>
      </c>
      <c r="K63" s="36">
        <f t="shared" si="18"/>
        <v>1.2533333333333339</v>
      </c>
      <c r="L63" s="29">
        <f t="shared" si="19"/>
        <v>2.4949999999999974</v>
      </c>
      <c r="M63" s="29">
        <f t="shared" si="20"/>
        <v>3.2300000000000004</v>
      </c>
      <c r="N63" s="29">
        <f t="shared" si="21"/>
        <v>1.5999999999999943</v>
      </c>
      <c r="O63" s="39">
        <f t="shared" si="7"/>
        <v>0.29456678471101788</v>
      </c>
      <c r="P63" s="31">
        <f t="shared" si="8"/>
        <v>1.705887913391619E-2</v>
      </c>
      <c r="Q63" s="44">
        <f t="shared" si="9"/>
        <v>0.41947788738412484</v>
      </c>
      <c r="R63" s="39">
        <f t="shared" si="10"/>
        <v>0.17739041952504817</v>
      </c>
      <c r="S63" s="31">
        <f t="shared" si="11"/>
        <v>0.10657936147099457</v>
      </c>
      <c r="T63" s="44">
        <f t="shared" si="12"/>
        <v>0.32987697769322488</v>
      </c>
      <c r="U63" s="27">
        <f t="shared" si="13"/>
        <v>0.69656666281610669</v>
      </c>
      <c r="V63" s="41">
        <f t="shared" si="14"/>
        <v>-1.4356127753188206</v>
      </c>
      <c r="W63" s="27">
        <f t="shared" si="15"/>
        <v>0.78800921961463422</v>
      </c>
    </row>
    <row r="64" spans="1:23" ht="15">
      <c r="A64" s="3" t="s">
        <v>63</v>
      </c>
      <c r="B64" s="4" t="s">
        <v>159</v>
      </c>
      <c r="C64" s="4">
        <f>原始数据!D63</f>
        <v>25.08</v>
      </c>
      <c r="D64" s="4">
        <f>原始数据!E63</f>
        <v>24.3</v>
      </c>
      <c r="E64" s="4">
        <f>原始数据!F63</f>
        <v>25.22</v>
      </c>
      <c r="F64" s="4">
        <f>原始数据!G63</f>
        <v>25.3</v>
      </c>
      <c r="G64" s="4">
        <f>原始数据!H63</f>
        <v>24.22</v>
      </c>
      <c r="H64" s="22">
        <f>原始数据!I63</f>
        <v>25.21</v>
      </c>
      <c r="I64" s="29">
        <f t="shared" si="16"/>
        <v>0.59333333333333016</v>
      </c>
      <c r="J64" s="29">
        <f t="shared" si="17"/>
        <v>-0.97666666666665947</v>
      </c>
      <c r="K64" s="36">
        <f t="shared" si="18"/>
        <v>0.51333333333333186</v>
      </c>
      <c r="L64" s="29">
        <f t="shared" si="19"/>
        <v>0.13499999999999801</v>
      </c>
      <c r="M64" s="29">
        <f t="shared" si="20"/>
        <v>-0.17000000000000171</v>
      </c>
      <c r="N64" s="29">
        <f t="shared" si="21"/>
        <v>0.71999999999999531</v>
      </c>
      <c r="O64" s="39">
        <f t="shared" si="7"/>
        <v>0.66280972089326573</v>
      </c>
      <c r="P64" s="31">
        <f t="shared" si="8"/>
        <v>1.9679133070162145</v>
      </c>
      <c r="Q64" s="44">
        <f t="shared" si="9"/>
        <v>0.70060183244363428</v>
      </c>
      <c r="R64" s="39">
        <f t="shared" si="10"/>
        <v>0.91066983359197973</v>
      </c>
      <c r="S64" s="31">
        <f t="shared" si="11"/>
        <v>1.1250584846888108</v>
      </c>
      <c r="T64" s="44">
        <f t="shared" si="12"/>
        <v>0.60709744219752537</v>
      </c>
      <c r="U64" s="27">
        <f t="shared" si="13"/>
        <v>1.1368169732360112</v>
      </c>
      <c r="V64" s="41">
        <f t="shared" si="14"/>
        <v>1.1368169732360112</v>
      </c>
      <c r="W64" s="27">
        <f t="shared" si="15"/>
        <v>0.64009805947243548</v>
      </c>
    </row>
    <row r="65" spans="1:23" ht="15">
      <c r="A65" s="3" t="s">
        <v>64</v>
      </c>
      <c r="B65" s="4" t="s">
        <v>160</v>
      </c>
      <c r="C65" s="4">
        <f>原始数据!D64</f>
        <v>33.44</v>
      </c>
      <c r="D65" s="4">
        <f>原始数据!E64</f>
        <v>35.26</v>
      </c>
      <c r="E65" s="4">
        <f>原始数据!F64</f>
        <v>33.090000000000003</v>
      </c>
      <c r="F65" s="4">
        <f>原始数据!G64</f>
        <v>33.880000000000003</v>
      </c>
      <c r="G65" s="4">
        <f>原始数据!H64</f>
        <v>32.799999999999997</v>
      </c>
      <c r="H65" s="22">
        <f>原始数据!I64</f>
        <v>33.450000000000003</v>
      </c>
      <c r="I65" s="29">
        <f t="shared" si="16"/>
        <v>8.9533333333333296</v>
      </c>
      <c r="J65" s="29">
        <f t="shared" si="17"/>
        <v>9.9833333333333378</v>
      </c>
      <c r="K65" s="36">
        <f t="shared" si="18"/>
        <v>8.3833333333333364</v>
      </c>
      <c r="L65" s="29">
        <f t="shared" si="19"/>
        <v>8.7149999999999999</v>
      </c>
      <c r="M65" s="29">
        <f t="shared" si="20"/>
        <v>8.4099999999999966</v>
      </c>
      <c r="N65" s="29">
        <f t="shared" si="21"/>
        <v>8.9599999999999973</v>
      </c>
      <c r="O65" s="39">
        <f t="shared" si="7"/>
        <v>2.0173353811511517E-3</v>
      </c>
      <c r="P65" s="31">
        <f t="shared" si="8"/>
        <v>9.879096096698434E-4</v>
      </c>
      <c r="Q65" s="44">
        <f t="shared" si="9"/>
        <v>2.9947819231828082E-3</v>
      </c>
      <c r="R65" s="39">
        <f t="shared" si="10"/>
        <v>2.3797075462406083E-3</v>
      </c>
      <c r="S65" s="31">
        <f t="shared" si="11"/>
        <v>2.9399350535372483E-3</v>
      </c>
      <c r="T65" s="44">
        <f t="shared" si="12"/>
        <v>2.0080348176876339E-3</v>
      </c>
      <c r="U65" s="27">
        <f t="shared" si="13"/>
        <v>0.7517544111188017</v>
      </c>
      <c r="V65" s="41">
        <f t="shared" si="14"/>
        <v>-1.3302216591077207</v>
      </c>
      <c r="W65" s="27">
        <f t="shared" si="15"/>
        <v>0.52704236221008838</v>
      </c>
    </row>
    <row r="66" spans="1:23" ht="15">
      <c r="A66" s="3" t="s">
        <v>65</v>
      </c>
      <c r="B66" s="4" t="s">
        <v>161</v>
      </c>
      <c r="C66" s="4">
        <f>原始数据!D65</f>
        <v>25.43</v>
      </c>
      <c r="D66" s="4">
        <f>原始数据!E65</f>
        <v>27.7</v>
      </c>
      <c r="E66" s="4">
        <f>原始数据!F65</f>
        <v>25.14</v>
      </c>
      <c r="F66" s="4">
        <f>原始数据!G65</f>
        <v>26.11</v>
      </c>
      <c r="G66" s="4">
        <f>原始数据!H65</f>
        <v>25.87</v>
      </c>
      <c r="H66" s="22">
        <f>原始数据!I65</f>
        <v>25.44</v>
      </c>
      <c r="I66" s="29">
        <f t="shared" si="16"/>
        <v>0.94333333333333158</v>
      </c>
      <c r="J66" s="29">
        <f t="shared" si="17"/>
        <v>2.4233333333333391</v>
      </c>
      <c r="K66" s="36">
        <f t="shared" si="18"/>
        <v>0.43333333333333357</v>
      </c>
      <c r="L66" s="29">
        <f t="shared" si="19"/>
        <v>0.94499999999999673</v>
      </c>
      <c r="M66" s="29">
        <f t="shared" si="20"/>
        <v>1.4800000000000004</v>
      </c>
      <c r="N66" s="29">
        <f t="shared" si="21"/>
        <v>0.94999999999999574</v>
      </c>
      <c r="O66" s="39">
        <f t="shared" si="7"/>
        <v>0.52002996694423953</v>
      </c>
      <c r="P66" s="31">
        <f t="shared" si="8"/>
        <v>0.18642492505629643</v>
      </c>
      <c r="Q66" s="44">
        <f t="shared" si="9"/>
        <v>0.74054877614328196</v>
      </c>
      <c r="R66" s="39">
        <f t="shared" si="10"/>
        <v>0.51942955164883331</v>
      </c>
      <c r="S66" s="31">
        <f t="shared" si="11"/>
        <v>0.35848881200395677</v>
      </c>
      <c r="T66" s="44">
        <f t="shared" si="12"/>
        <v>0.51763246192069035</v>
      </c>
      <c r="U66" s="27">
        <f t="shared" si="13"/>
        <v>0.90647135342810792</v>
      </c>
      <c r="V66" s="41">
        <f t="shared" si="14"/>
        <v>-1.1031788221637495</v>
      </c>
      <c r="W66" s="27">
        <f t="shared" si="15"/>
        <v>0.92434955961603671</v>
      </c>
    </row>
    <row r="67" spans="1:23" ht="15">
      <c r="A67" s="3" t="s">
        <v>66</v>
      </c>
      <c r="B67" s="4" t="s">
        <v>162</v>
      </c>
      <c r="C67" s="4">
        <f>原始数据!D66</f>
        <v>25.51</v>
      </c>
      <c r="D67" s="4">
        <f>原始数据!E66</f>
        <v>24.77</v>
      </c>
      <c r="E67" s="4">
        <f>原始数据!F66</f>
        <v>25.93</v>
      </c>
      <c r="F67" s="4">
        <f>原始数据!G66</f>
        <v>25.71</v>
      </c>
      <c r="G67" s="4">
        <f>原始数据!H66</f>
        <v>24.67</v>
      </c>
      <c r="H67" s="22">
        <f>原始数据!I66</f>
        <v>26.08</v>
      </c>
      <c r="I67" s="29">
        <f t="shared" si="16"/>
        <v>1.0233333333333334</v>
      </c>
      <c r="J67" s="29">
        <f t="shared" si="17"/>
        <v>-0.5066666666666606</v>
      </c>
      <c r="K67" s="36">
        <f t="shared" si="18"/>
        <v>1.2233333333333327</v>
      </c>
      <c r="L67" s="29">
        <f t="shared" si="19"/>
        <v>0.54499999999999815</v>
      </c>
      <c r="M67" s="29">
        <f t="shared" si="20"/>
        <v>0.28000000000000114</v>
      </c>
      <c r="N67" s="29">
        <f t="shared" si="21"/>
        <v>1.5899999999999928</v>
      </c>
      <c r="O67" s="39">
        <f t="shared" si="7"/>
        <v>0.49197832675405601</v>
      </c>
      <c r="P67" s="31">
        <f t="shared" si="8"/>
        <v>1.4207637391289698</v>
      </c>
      <c r="Q67" s="44">
        <f t="shared" si="9"/>
        <v>0.42829200948522833</v>
      </c>
      <c r="R67" s="39">
        <f t="shared" si="10"/>
        <v>0.68539140248985253</v>
      </c>
      <c r="S67" s="31">
        <f t="shared" si="11"/>
        <v>0.82359101726757244</v>
      </c>
      <c r="T67" s="44">
        <f t="shared" si="12"/>
        <v>0.33217145352412952</v>
      </c>
      <c r="U67" s="27">
        <f t="shared" si="13"/>
        <v>1.168777248561242</v>
      </c>
      <c r="V67" s="41">
        <f t="shared" si="14"/>
        <v>1.168777248561242</v>
      </c>
      <c r="W67" s="27">
        <f t="shared" si="15"/>
        <v>0.66109583947544182</v>
      </c>
    </row>
    <row r="68" spans="1:23" ht="15">
      <c r="A68" s="3" t="s">
        <v>67</v>
      </c>
      <c r="B68" s="4" t="s">
        <v>163</v>
      </c>
      <c r="C68" s="4">
        <f>原始数据!D67</f>
        <v>29.73</v>
      </c>
      <c r="D68" s="4">
        <f>原始数据!E67</f>
        <v>31.23</v>
      </c>
      <c r="E68" s="4">
        <f>原始数据!F67</f>
        <v>29.09</v>
      </c>
      <c r="F68" s="4">
        <f>原始数据!G67</f>
        <v>30.2</v>
      </c>
      <c r="G68" s="4">
        <f>原始数据!H67</f>
        <v>29.92</v>
      </c>
      <c r="H68" s="22">
        <f>原始数据!I67</f>
        <v>29.63</v>
      </c>
      <c r="I68" s="29">
        <f t="shared" ref="I68:I91" si="22">C68-C$100</f>
        <v>5.2433333333333323</v>
      </c>
      <c r="J68" s="29">
        <f t="shared" ref="J68:J91" si="23">D68-D$100</f>
        <v>5.9533333333333402</v>
      </c>
      <c r="K68" s="36">
        <f t="shared" ref="K68:K91" si="24">E68-E$100</f>
        <v>4.3833333333333329</v>
      </c>
      <c r="L68" s="29">
        <f t="shared" ref="L68:L91" si="25">F68-F$100</f>
        <v>5.0349999999999966</v>
      </c>
      <c r="M68" s="29">
        <f t="shared" ref="M68:M91" si="26">G68-G$100</f>
        <v>5.5300000000000011</v>
      </c>
      <c r="N68" s="29">
        <f t="shared" ref="N68:N91" si="27">H68-H$100</f>
        <v>5.1399999999999935</v>
      </c>
      <c r="O68" s="39">
        <f t="shared" si="7"/>
        <v>2.639972417671952E-2</v>
      </c>
      <c r="P68" s="31">
        <f t="shared" si="8"/>
        <v>1.6138683049209103E-2</v>
      </c>
      <c r="Q68" s="44">
        <f t="shared" si="9"/>
        <v>4.7916510770925035E-2</v>
      </c>
      <c r="R68" s="39">
        <f t="shared" si="10"/>
        <v>3.0500992524257097E-2</v>
      </c>
      <c r="S68" s="31">
        <f t="shared" si="11"/>
        <v>2.164233543923318E-2</v>
      </c>
      <c r="T68" s="44">
        <f t="shared" si="12"/>
        <v>2.8359973603661409E-2</v>
      </c>
      <c r="U68" s="27">
        <f t="shared" si="13"/>
        <v>1.0293022366434885</v>
      </c>
      <c r="V68" s="41">
        <f t="shared" si="14"/>
        <v>1.0293022366434885</v>
      </c>
      <c r="W68" s="27">
        <f t="shared" si="15"/>
        <v>0.75046529070167123</v>
      </c>
    </row>
    <row r="69" spans="1:23" ht="15">
      <c r="A69" s="3" t="s">
        <v>68</v>
      </c>
      <c r="B69" s="4" t="s">
        <v>164</v>
      </c>
      <c r="C69" s="4">
        <f>原始数据!D68</f>
        <v>25.15</v>
      </c>
      <c r="D69" s="4">
        <f>原始数据!E68</f>
        <v>24.35</v>
      </c>
      <c r="E69" s="4">
        <f>原始数据!F68</f>
        <v>25.48</v>
      </c>
      <c r="F69" s="4">
        <f>原始数据!G68</f>
        <v>25.47</v>
      </c>
      <c r="G69" s="4">
        <f>原始数据!H68</f>
        <v>24.46</v>
      </c>
      <c r="H69" s="22">
        <f>原始数据!I68</f>
        <v>25.52</v>
      </c>
      <c r="I69" s="29">
        <f t="shared" si="22"/>
        <v>0.66333333333333044</v>
      </c>
      <c r="J69" s="29">
        <f t="shared" si="23"/>
        <v>-0.92666666666665876</v>
      </c>
      <c r="K69" s="36">
        <f t="shared" si="24"/>
        <v>0.77333333333333343</v>
      </c>
      <c r="L69" s="29">
        <f t="shared" si="25"/>
        <v>0.30499999999999616</v>
      </c>
      <c r="M69" s="29">
        <f t="shared" si="26"/>
        <v>7.0000000000000284E-2</v>
      </c>
      <c r="N69" s="29">
        <f t="shared" si="27"/>
        <v>1.029999999999994</v>
      </c>
      <c r="O69" s="39">
        <f t="shared" ref="O69:O92" si="28">POWER(2,-I69)</f>
        <v>0.63141772559582143</v>
      </c>
      <c r="P69" s="31">
        <f t="shared" ref="P69:P92" si="29">POWER(2,-J69)</f>
        <v>1.9008789554215937</v>
      </c>
      <c r="Q69" s="44">
        <f t="shared" ref="Q69:Q92" si="30">POWER(2,-K69)</f>
        <v>0.58506412660305696</v>
      </c>
      <c r="R69" s="39">
        <f t="shared" ref="R69:R92" si="31">POWER(2,-L69)</f>
        <v>0.80944221654741066</v>
      </c>
      <c r="S69" s="31">
        <f t="shared" ref="S69:S92" si="32">POWER(2,-M69)</f>
        <v>0.95263799804393712</v>
      </c>
      <c r="T69" s="44">
        <f t="shared" ref="T69:T92" si="33">POWER(2,-N69)</f>
        <v>0.48971014879346542</v>
      </c>
      <c r="U69" s="27">
        <f t="shared" ref="U69:U92" si="34">2^-(AVERAGE(I69:K69)-AVERAGE(L69:N69))</f>
        <v>1.2297229607679185</v>
      </c>
      <c r="V69" s="41">
        <f t="shared" ref="V69:V92" si="35">IF(U69&gt;1,U69,-1/U69)</f>
        <v>1.2297229607679185</v>
      </c>
      <c r="W69" s="27">
        <f t="shared" ref="W69:W92" si="36">TTEST(O69:Q69,R69:T69,2,2)</f>
        <v>0.55821123624028612</v>
      </c>
    </row>
    <row r="70" spans="1:23" ht="15">
      <c r="A70" s="3" t="s">
        <v>69</v>
      </c>
      <c r="B70" s="4" t="s">
        <v>165</v>
      </c>
      <c r="C70" s="4">
        <f>原始数据!D69</f>
        <v>24.99</v>
      </c>
      <c r="D70" s="4">
        <f>原始数据!E69</f>
        <v>24.32</v>
      </c>
      <c r="E70" s="4">
        <f>原始数据!F69</f>
        <v>25.45</v>
      </c>
      <c r="F70" s="4">
        <f>原始数据!G69</f>
        <v>25.21</v>
      </c>
      <c r="G70" s="4">
        <f>原始数据!H69</f>
        <v>24.18</v>
      </c>
      <c r="H70" s="22">
        <f>原始数据!I69</f>
        <v>25.47</v>
      </c>
      <c r="I70" s="29">
        <f t="shared" si="22"/>
        <v>0.5033333333333303</v>
      </c>
      <c r="J70" s="29">
        <f t="shared" si="23"/>
        <v>-0.95666666666665989</v>
      </c>
      <c r="K70" s="36">
        <f t="shared" si="24"/>
        <v>0.74333333333333229</v>
      </c>
      <c r="L70" s="29">
        <f t="shared" si="25"/>
        <v>4.4999999999998153E-2</v>
      </c>
      <c r="M70" s="29">
        <f t="shared" si="26"/>
        <v>-0.21000000000000085</v>
      </c>
      <c r="N70" s="29">
        <f t="shared" si="27"/>
        <v>0.97999999999999332</v>
      </c>
      <c r="O70" s="39">
        <f t="shared" si="28"/>
        <v>0.70547490355902565</v>
      </c>
      <c r="P70" s="31">
        <f t="shared" si="29"/>
        <v>1.9408204629870718</v>
      </c>
      <c r="Q70" s="44">
        <f t="shared" si="30"/>
        <v>0.59735756757801017</v>
      </c>
      <c r="R70" s="39">
        <f t="shared" si="31"/>
        <v>0.96928981693506611</v>
      </c>
      <c r="S70" s="31">
        <f t="shared" si="32"/>
        <v>1.156688183905288</v>
      </c>
      <c r="T70" s="44">
        <f t="shared" si="33"/>
        <v>0.50697973989501699</v>
      </c>
      <c r="U70" s="27">
        <f t="shared" si="34"/>
        <v>1.128964404806128</v>
      </c>
      <c r="V70" s="41">
        <f t="shared" si="35"/>
        <v>1.128964404806128</v>
      </c>
      <c r="W70" s="27">
        <f t="shared" si="36"/>
        <v>0.68861659010602683</v>
      </c>
    </row>
    <row r="71" spans="1:23" ht="15">
      <c r="A71" s="3" t="s">
        <v>70</v>
      </c>
      <c r="B71" s="4" t="s">
        <v>166</v>
      </c>
      <c r="C71" s="4">
        <f>原始数据!D70</f>
        <v>25.47</v>
      </c>
      <c r="D71" s="4">
        <f>原始数据!E70</f>
        <v>24.83</v>
      </c>
      <c r="E71" s="4">
        <f>原始数据!F70</f>
        <v>25.93</v>
      </c>
      <c r="F71" s="4">
        <f>原始数据!G70</f>
        <v>25.7</v>
      </c>
      <c r="G71" s="4">
        <f>原始数据!H70</f>
        <v>24.7</v>
      </c>
      <c r="H71" s="22">
        <f>原始数据!I70</f>
        <v>26</v>
      </c>
      <c r="I71" s="29">
        <f t="shared" si="22"/>
        <v>0.98333333333333073</v>
      </c>
      <c r="J71" s="29">
        <f t="shared" si="23"/>
        <v>-0.44666666666666188</v>
      </c>
      <c r="K71" s="36">
        <f t="shared" si="24"/>
        <v>1.2233333333333327</v>
      </c>
      <c r="L71" s="29">
        <f t="shared" si="25"/>
        <v>0.53499999999999659</v>
      </c>
      <c r="M71" s="29">
        <f t="shared" si="26"/>
        <v>0.30999999999999872</v>
      </c>
      <c r="N71" s="29">
        <f t="shared" si="27"/>
        <v>1.5099999999999945</v>
      </c>
      <c r="O71" s="39">
        <f t="shared" si="28"/>
        <v>0.50580972015096215</v>
      </c>
      <c r="P71" s="31">
        <f t="shared" si="29"/>
        <v>1.3628876769848222</v>
      </c>
      <c r="Q71" s="44">
        <f t="shared" si="30"/>
        <v>0.42829200948522833</v>
      </c>
      <c r="R71" s="39">
        <f t="shared" si="31"/>
        <v>0.69015867669831621</v>
      </c>
      <c r="S71" s="31">
        <f t="shared" si="32"/>
        <v>0.806641759222127</v>
      </c>
      <c r="T71" s="44">
        <f t="shared" si="33"/>
        <v>0.35111121893450065</v>
      </c>
      <c r="U71" s="27">
        <f t="shared" si="34"/>
        <v>1.1473720928467916</v>
      </c>
      <c r="V71" s="41">
        <f t="shared" si="35"/>
        <v>1.1473720928467916</v>
      </c>
      <c r="W71" s="27">
        <f t="shared" si="36"/>
        <v>0.67285039917225919</v>
      </c>
    </row>
    <row r="72" spans="1:23" ht="15">
      <c r="A72" s="3" t="s">
        <v>71</v>
      </c>
      <c r="B72" s="4" t="s">
        <v>167</v>
      </c>
      <c r="C72" s="4">
        <f>原始数据!D71</f>
        <v>26.8</v>
      </c>
      <c r="D72" s="4">
        <f>原始数据!E71</f>
        <v>29.5</v>
      </c>
      <c r="E72" s="4">
        <f>原始数据!F71</f>
        <v>26</v>
      </c>
      <c r="F72" s="4">
        <f>原始数据!G71</f>
        <v>27.14</v>
      </c>
      <c r="G72" s="4">
        <f>原始数据!H71</f>
        <v>27.98</v>
      </c>
      <c r="H72" s="22">
        <f>原始数据!I71</f>
        <v>26.71</v>
      </c>
      <c r="I72" s="29">
        <f t="shared" si="22"/>
        <v>2.3133333333333326</v>
      </c>
      <c r="J72" s="29">
        <f t="shared" si="23"/>
        <v>4.2233333333333398</v>
      </c>
      <c r="K72" s="36">
        <f t="shared" si="24"/>
        <v>1.293333333333333</v>
      </c>
      <c r="L72" s="29">
        <f t="shared" si="25"/>
        <v>1.9749999999999979</v>
      </c>
      <c r="M72" s="29">
        <f t="shared" si="26"/>
        <v>3.59</v>
      </c>
      <c r="N72" s="29">
        <f t="shared" si="27"/>
        <v>2.2199999999999953</v>
      </c>
      <c r="O72" s="39">
        <f t="shared" si="28"/>
        <v>0.20119504310897771</v>
      </c>
      <c r="P72" s="31">
        <f t="shared" si="29"/>
        <v>5.3536501185653292E-2</v>
      </c>
      <c r="Q72" s="44">
        <f t="shared" si="30"/>
        <v>0.40800724249422288</v>
      </c>
      <c r="R72" s="39">
        <f t="shared" si="31"/>
        <v>0.25436992302567202</v>
      </c>
      <c r="S72" s="31">
        <f t="shared" si="32"/>
        <v>8.3042863381032006E-2</v>
      </c>
      <c r="T72" s="44">
        <f t="shared" si="33"/>
        <v>0.21464135910943913</v>
      </c>
      <c r="U72" s="27">
        <f t="shared" si="34"/>
        <v>0.98965665641520406</v>
      </c>
      <c r="V72" s="41">
        <f t="shared" si="35"/>
        <v>-1.0104514464867667</v>
      </c>
      <c r="W72" s="27">
        <f t="shared" si="36"/>
        <v>0.76460577276231245</v>
      </c>
    </row>
    <row r="73" spans="1:23" ht="15">
      <c r="A73" s="3" t="s">
        <v>72</v>
      </c>
      <c r="B73" s="4" t="s">
        <v>168</v>
      </c>
      <c r="C73" s="4">
        <f>原始数据!D72</f>
        <v>25.03</v>
      </c>
      <c r="D73" s="4">
        <f>原始数据!E72</f>
        <v>24.24</v>
      </c>
      <c r="E73" s="4">
        <f>原始数据!F72</f>
        <v>25.42</v>
      </c>
      <c r="F73" s="4">
        <f>原始数据!G72</f>
        <v>25.03</v>
      </c>
      <c r="G73" s="4">
        <f>原始数据!H72</f>
        <v>24.13</v>
      </c>
      <c r="H73" s="22">
        <f>原始数据!I72</f>
        <v>25.43</v>
      </c>
      <c r="I73" s="29">
        <f t="shared" si="22"/>
        <v>0.543333333333333</v>
      </c>
      <c r="J73" s="29">
        <f t="shared" si="23"/>
        <v>-1.0366666666666617</v>
      </c>
      <c r="K73" s="36">
        <f t="shared" si="24"/>
        <v>0.71333333333333471</v>
      </c>
      <c r="L73" s="29">
        <f t="shared" si="25"/>
        <v>-0.13500000000000156</v>
      </c>
      <c r="M73" s="29">
        <f t="shared" si="26"/>
        <v>-0.26000000000000156</v>
      </c>
      <c r="N73" s="29">
        <f t="shared" si="27"/>
        <v>0.93999999999999417</v>
      </c>
      <c r="O73" s="39">
        <f t="shared" si="28"/>
        <v>0.68618365522189007</v>
      </c>
      <c r="P73" s="31">
        <f t="shared" si="29"/>
        <v>2.0514822428680284</v>
      </c>
      <c r="Q73" s="44">
        <f t="shared" si="30"/>
        <v>0.60990931988010144</v>
      </c>
      <c r="R73" s="39">
        <f t="shared" si="31"/>
        <v>1.0980928137870509</v>
      </c>
      <c r="S73" s="31">
        <f t="shared" si="32"/>
        <v>1.1974787046189299</v>
      </c>
      <c r="T73" s="44">
        <f t="shared" si="33"/>
        <v>0.52123288042056282</v>
      </c>
      <c r="U73" s="27">
        <f t="shared" si="34"/>
        <v>1.0779821830428513</v>
      </c>
      <c r="V73" s="41">
        <f t="shared" si="35"/>
        <v>1.0779821830428513</v>
      </c>
      <c r="W73" s="27">
        <f t="shared" si="36"/>
        <v>0.74783149527732296</v>
      </c>
    </row>
    <row r="74" spans="1:23" ht="15">
      <c r="A74" s="3" t="s">
        <v>73</v>
      </c>
      <c r="B74" s="4" t="s">
        <v>169</v>
      </c>
      <c r="C74" s="4">
        <f>原始数据!D73</f>
        <v>25.05</v>
      </c>
      <c r="D74" s="4">
        <f>原始数据!E73</f>
        <v>23.99</v>
      </c>
      <c r="E74" s="4">
        <f>原始数据!F73</f>
        <v>25.29</v>
      </c>
      <c r="F74" s="4">
        <f>原始数据!G73</f>
        <v>25.03</v>
      </c>
      <c r="G74" s="4">
        <f>原始数据!H73</f>
        <v>24.05</v>
      </c>
      <c r="H74" s="22">
        <f>原始数据!I73</f>
        <v>25.42</v>
      </c>
      <c r="I74" s="29">
        <f t="shared" si="22"/>
        <v>0.56333333333333258</v>
      </c>
      <c r="J74" s="29">
        <f t="shared" si="23"/>
        <v>-1.2866666666666617</v>
      </c>
      <c r="K74" s="36">
        <f t="shared" si="24"/>
        <v>0.58333333333333215</v>
      </c>
      <c r="L74" s="29">
        <f t="shared" si="25"/>
        <v>-0.13500000000000156</v>
      </c>
      <c r="M74" s="29">
        <f t="shared" si="26"/>
        <v>-0.33999999999999986</v>
      </c>
      <c r="N74" s="29">
        <f t="shared" si="27"/>
        <v>0.92999999999999616</v>
      </c>
      <c r="O74" s="39">
        <f t="shared" si="28"/>
        <v>0.67673676206862365</v>
      </c>
      <c r="P74" s="31">
        <f t="shared" si="29"/>
        <v>2.4396372795203995</v>
      </c>
      <c r="Q74" s="44">
        <f t="shared" si="30"/>
        <v>0.66741992708501774</v>
      </c>
      <c r="R74" s="39">
        <f t="shared" si="31"/>
        <v>1.0980928137870509</v>
      </c>
      <c r="S74" s="31">
        <f t="shared" si="32"/>
        <v>1.2657565939702797</v>
      </c>
      <c r="T74" s="44">
        <f t="shared" si="33"/>
        <v>0.52485834181153501</v>
      </c>
      <c r="U74" s="27">
        <f t="shared" si="34"/>
        <v>1.1473720928467928</v>
      </c>
      <c r="V74" s="41">
        <f t="shared" si="35"/>
        <v>1.1473720928467928</v>
      </c>
      <c r="W74" s="27">
        <f t="shared" si="36"/>
        <v>0.66070108564286145</v>
      </c>
    </row>
    <row r="75" spans="1:23" ht="15">
      <c r="A75" s="3" t="s">
        <v>74</v>
      </c>
      <c r="B75" s="4" t="s">
        <v>170</v>
      </c>
      <c r="C75" s="4">
        <f>原始数据!D74</f>
        <v>30.79</v>
      </c>
      <c r="D75" s="4">
        <f>原始数据!E74</f>
        <v>34.200000000000003</v>
      </c>
      <c r="E75" s="4">
        <f>原始数据!F74</f>
        <v>31.29</v>
      </c>
      <c r="F75" s="4">
        <f>原始数据!G74</f>
        <v>32.46</v>
      </c>
      <c r="G75" s="4">
        <f>原始数据!H74</f>
        <v>32.03</v>
      </c>
      <c r="H75" s="22">
        <f>原始数据!I74</f>
        <v>31.23</v>
      </c>
      <c r="I75" s="29">
        <f t="shared" si="22"/>
        <v>6.303333333333331</v>
      </c>
      <c r="J75" s="29">
        <f t="shared" si="23"/>
        <v>8.9233333333333427</v>
      </c>
      <c r="K75" s="36">
        <f t="shared" si="24"/>
        <v>6.5833333333333321</v>
      </c>
      <c r="L75" s="29">
        <f t="shared" si="25"/>
        <v>7.2949999999999982</v>
      </c>
      <c r="M75" s="29">
        <f t="shared" si="26"/>
        <v>7.6400000000000006</v>
      </c>
      <c r="N75" s="29">
        <f t="shared" si="27"/>
        <v>6.7399999999999949</v>
      </c>
      <c r="O75" s="39">
        <f t="shared" si="28"/>
        <v>1.2662154081405377E-2</v>
      </c>
      <c r="P75" s="31">
        <f t="shared" si="29"/>
        <v>2.0597238857734497E-3</v>
      </c>
      <c r="Q75" s="44">
        <f t="shared" si="30"/>
        <v>1.0428436360703404E-2</v>
      </c>
      <c r="R75" s="39">
        <f t="shared" si="31"/>
        <v>6.3677525968955217E-3</v>
      </c>
      <c r="S75" s="31">
        <f t="shared" si="32"/>
        <v>5.0133824123550948E-3</v>
      </c>
      <c r="T75" s="44">
        <f t="shared" si="33"/>
        <v>9.3553023798354142E-3</v>
      </c>
      <c r="U75" s="27">
        <f t="shared" si="34"/>
        <v>0.969289816935062</v>
      </c>
      <c r="V75" s="41">
        <f t="shared" si="35"/>
        <v>-1.0316831793013621</v>
      </c>
      <c r="W75" s="27">
        <f t="shared" si="36"/>
        <v>0.69357654222534881</v>
      </c>
    </row>
    <row r="76" spans="1:23" ht="15">
      <c r="A76" s="3" t="s">
        <v>75</v>
      </c>
      <c r="B76" s="4" t="s">
        <v>171</v>
      </c>
      <c r="C76" s="4">
        <f>原始数据!D75</f>
        <v>25.33</v>
      </c>
      <c r="D76" s="4">
        <f>原始数据!E75</f>
        <v>24.7</v>
      </c>
      <c r="E76" s="4">
        <f>原始数据!F75</f>
        <v>25.63</v>
      </c>
      <c r="F76" s="4">
        <f>原始数据!G75</f>
        <v>25.66</v>
      </c>
      <c r="G76" s="4">
        <f>原始数据!H75</f>
        <v>24.66</v>
      </c>
      <c r="H76" s="22">
        <f>原始数据!I75</f>
        <v>25.71</v>
      </c>
      <c r="I76" s="29">
        <f t="shared" si="22"/>
        <v>0.84333333333333016</v>
      </c>
      <c r="J76" s="29">
        <f t="shared" si="23"/>
        <v>-0.57666666666666089</v>
      </c>
      <c r="K76" s="36">
        <f t="shared" si="24"/>
        <v>0.92333333333333201</v>
      </c>
      <c r="L76" s="29">
        <f t="shared" si="25"/>
        <v>0.49499999999999744</v>
      </c>
      <c r="M76" s="29">
        <f t="shared" si="26"/>
        <v>0.26999999999999957</v>
      </c>
      <c r="N76" s="29">
        <f t="shared" si="27"/>
        <v>1.2199999999999953</v>
      </c>
      <c r="O76" s="39">
        <f t="shared" si="28"/>
        <v>0.55735431829446225</v>
      </c>
      <c r="P76" s="31">
        <f t="shared" si="29"/>
        <v>1.4913994004503712</v>
      </c>
      <c r="Q76" s="44">
        <f t="shared" si="30"/>
        <v>0.527289314758007</v>
      </c>
      <c r="R76" s="39">
        <f t="shared" si="31"/>
        <v>0.70956167810019255</v>
      </c>
      <c r="S76" s="31">
        <f t="shared" si="32"/>
        <v>0.82931954581444201</v>
      </c>
      <c r="T76" s="44">
        <f t="shared" si="33"/>
        <v>0.42928271821887826</v>
      </c>
      <c r="U76" s="27">
        <f t="shared" si="34"/>
        <v>1.2016360495268483</v>
      </c>
      <c r="V76" s="41">
        <f t="shared" si="35"/>
        <v>1.2016360495268483</v>
      </c>
      <c r="W76" s="27">
        <f t="shared" si="36"/>
        <v>0.58109786540741593</v>
      </c>
    </row>
    <row r="77" spans="1:23" ht="15">
      <c r="A77" s="3" t="s">
        <v>76</v>
      </c>
      <c r="B77" s="4" t="s">
        <v>172</v>
      </c>
      <c r="C77" s="4">
        <f>原始数据!D76</f>
        <v>25.28</v>
      </c>
      <c r="D77" s="4">
        <f>原始数据!E76</f>
        <v>24.51</v>
      </c>
      <c r="E77" s="4">
        <f>原始数据!F76</f>
        <v>25.62</v>
      </c>
      <c r="F77" s="4">
        <f>原始数据!G76</f>
        <v>25.45</v>
      </c>
      <c r="G77" s="4">
        <f>原始数据!H76</f>
        <v>24.43</v>
      </c>
      <c r="H77" s="22">
        <f>原始数据!I76</f>
        <v>25.56</v>
      </c>
      <c r="I77" s="29">
        <f t="shared" si="22"/>
        <v>0.793333333333333</v>
      </c>
      <c r="J77" s="29">
        <f t="shared" si="23"/>
        <v>-0.76666666666665861</v>
      </c>
      <c r="K77" s="36">
        <f t="shared" si="24"/>
        <v>0.913333333333334</v>
      </c>
      <c r="L77" s="29">
        <f t="shared" si="25"/>
        <v>0.28499999999999659</v>
      </c>
      <c r="M77" s="29">
        <f t="shared" si="26"/>
        <v>3.9999999999999147E-2</v>
      </c>
      <c r="N77" s="29">
        <f t="shared" si="27"/>
        <v>1.0699999999999932</v>
      </c>
      <c r="O77" s="39">
        <f t="shared" si="28"/>
        <v>0.57700937588177814</v>
      </c>
      <c r="P77" s="31">
        <f t="shared" si="29"/>
        <v>1.7013343219017019</v>
      </c>
      <c r="Q77" s="44">
        <f t="shared" si="30"/>
        <v>0.53095690198117851</v>
      </c>
      <c r="R77" s="39">
        <f t="shared" si="31"/>
        <v>0.82074160881050029</v>
      </c>
      <c r="S77" s="31">
        <f t="shared" si="32"/>
        <v>0.97265494741228609</v>
      </c>
      <c r="T77" s="44">
        <f t="shared" si="33"/>
        <v>0.47631899902197095</v>
      </c>
      <c r="U77" s="27">
        <f t="shared" si="34"/>
        <v>1.1108520376828135</v>
      </c>
      <c r="V77" s="41">
        <f t="shared" si="35"/>
        <v>1.1108520376828135</v>
      </c>
      <c r="W77" s="27">
        <f t="shared" si="36"/>
        <v>0.68345829708940076</v>
      </c>
    </row>
    <row r="78" spans="1:23" ht="15">
      <c r="A78" s="3" t="s">
        <v>77</v>
      </c>
      <c r="B78" s="4" t="s">
        <v>173</v>
      </c>
      <c r="C78" s="4">
        <f>原始数据!D77</f>
        <v>35.42</v>
      </c>
      <c r="D78" s="4">
        <f>原始数据!E77</f>
        <v>38.9</v>
      </c>
      <c r="E78" s="4">
        <f>原始数据!F77</f>
        <v>34.57</v>
      </c>
      <c r="F78" s="4">
        <f>原始数据!G77</f>
        <v>34.340000000000003</v>
      </c>
      <c r="G78" s="4">
        <f>原始数据!H77</f>
        <v>40</v>
      </c>
      <c r="H78" s="22">
        <f>原始数据!I77</f>
        <v>33.29</v>
      </c>
      <c r="I78" s="29">
        <f t="shared" si="22"/>
        <v>10.933333333333334</v>
      </c>
      <c r="J78" s="29">
        <f t="shared" si="23"/>
        <v>13.623333333333338</v>
      </c>
      <c r="K78" s="36">
        <f t="shared" si="24"/>
        <v>9.8633333333333333</v>
      </c>
      <c r="L78" s="29">
        <f t="shared" si="25"/>
        <v>9.1750000000000007</v>
      </c>
      <c r="M78" s="29">
        <f t="shared" si="26"/>
        <v>15.61</v>
      </c>
      <c r="N78" s="29">
        <f t="shared" si="27"/>
        <v>8.7999999999999936</v>
      </c>
      <c r="O78" s="39">
        <f t="shared" si="28"/>
        <v>5.1137408340850925E-4</v>
      </c>
      <c r="P78" s="31">
        <f t="shared" si="29"/>
        <v>7.9244298593846035E-5</v>
      </c>
      <c r="Q78" s="44">
        <f t="shared" si="30"/>
        <v>1.0735958138527325E-3</v>
      </c>
      <c r="R78" s="39">
        <f t="shared" si="31"/>
        <v>1.7300146857467972E-3</v>
      </c>
      <c r="S78" s="31">
        <f t="shared" si="32"/>
        <v>1.999501653836616E-5</v>
      </c>
      <c r="T78" s="44">
        <f t="shared" si="33"/>
        <v>2.2435514746035942E-3</v>
      </c>
      <c r="U78" s="27">
        <f t="shared" si="34"/>
        <v>0.82454301671072494</v>
      </c>
      <c r="V78" s="41">
        <f t="shared" si="35"/>
        <v>-1.2127930013757315</v>
      </c>
      <c r="W78" s="27">
        <f t="shared" si="36"/>
        <v>0.34814543167297696</v>
      </c>
    </row>
    <row r="79" spans="1:23" ht="15">
      <c r="A79" s="3" t="s">
        <v>78</v>
      </c>
      <c r="B79" s="4" t="s">
        <v>174</v>
      </c>
      <c r="C79" s="4">
        <f>原始数据!D78</f>
        <v>25.55</v>
      </c>
      <c r="D79" s="4">
        <f>原始数据!E78</f>
        <v>24.57</v>
      </c>
      <c r="E79" s="4">
        <f>原始数据!F78</f>
        <v>25.84</v>
      </c>
      <c r="F79" s="4">
        <f>原始数据!G78</f>
        <v>25.49</v>
      </c>
      <c r="G79" s="4">
        <f>原始数据!H78</f>
        <v>24.48</v>
      </c>
      <c r="H79" s="22">
        <f>原始数据!I78</f>
        <v>25.82</v>
      </c>
      <c r="I79" s="29">
        <f t="shared" si="22"/>
        <v>1.0633333333333326</v>
      </c>
      <c r="J79" s="29">
        <f t="shared" si="23"/>
        <v>-0.70666666666665989</v>
      </c>
      <c r="K79" s="36">
        <f t="shared" si="24"/>
        <v>1.1333333333333329</v>
      </c>
      <c r="L79" s="29">
        <f t="shared" si="25"/>
        <v>0.32499999999999574</v>
      </c>
      <c r="M79" s="29">
        <f t="shared" si="26"/>
        <v>8.9999999999999858E-2</v>
      </c>
      <c r="N79" s="29">
        <f t="shared" si="27"/>
        <v>1.3299999999999947</v>
      </c>
      <c r="O79" s="39">
        <f t="shared" si="28"/>
        <v>0.47852515353695085</v>
      </c>
      <c r="P79" s="31">
        <f t="shared" si="29"/>
        <v>1.6320289699768833</v>
      </c>
      <c r="Q79" s="44">
        <f t="shared" si="30"/>
        <v>0.45586124427910851</v>
      </c>
      <c r="R79" s="39">
        <f t="shared" si="31"/>
        <v>0.79829838635665229</v>
      </c>
      <c r="S79" s="31">
        <f t="shared" si="32"/>
        <v>0.93952274921401191</v>
      </c>
      <c r="T79" s="44">
        <f t="shared" si="33"/>
        <v>0.39776824187746079</v>
      </c>
      <c r="U79" s="27">
        <f t="shared" si="34"/>
        <v>1.0606877413682132</v>
      </c>
      <c r="V79" s="41">
        <f t="shared" si="35"/>
        <v>1.0606877413682132</v>
      </c>
      <c r="W79" s="27">
        <f t="shared" si="36"/>
        <v>0.7501078791859791</v>
      </c>
    </row>
    <row r="80" spans="1:23" ht="15">
      <c r="A80" s="3" t="s">
        <v>79</v>
      </c>
      <c r="B80" s="4" t="s">
        <v>175</v>
      </c>
      <c r="C80" s="4">
        <f>原始数据!D79</f>
        <v>31.45</v>
      </c>
      <c r="D80" s="4">
        <f>原始数据!E79</f>
        <v>33.61</v>
      </c>
      <c r="E80" s="4">
        <f>原始数据!F79</f>
        <v>31.69</v>
      </c>
      <c r="F80" s="4">
        <f>原始数据!G79</f>
        <v>31.92</v>
      </c>
      <c r="G80" s="4">
        <f>原始数据!H79</f>
        <v>32.76</v>
      </c>
      <c r="H80" s="22">
        <f>原始数据!I79</f>
        <v>31.71</v>
      </c>
      <c r="I80" s="29">
        <f t="shared" si="22"/>
        <v>6.9633333333333312</v>
      </c>
      <c r="J80" s="29">
        <f t="shared" si="23"/>
        <v>8.3333333333333393</v>
      </c>
      <c r="K80" s="36">
        <f t="shared" si="24"/>
        <v>6.9833333333333343</v>
      </c>
      <c r="L80" s="29">
        <f t="shared" si="25"/>
        <v>6.754999999999999</v>
      </c>
      <c r="M80" s="29">
        <f t="shared" si="26"/>
        <v>8.3699999999999974</v>
      </c>
      <c r="N80" s="29">
        <f t="shared" si="27"/>
        <v>7.2199999999999953</v>
      </c>
      <c r="O80" s="39">
        <f t="shared" si="28"/>
        <v>8.0136025112032758E-3</v>
      </c>
      <c r="P80" s="31">
        <f t="shared" si="29"/>
        <v>3.1003926796253768E-3</v>
      </c>
      <c r="Q80" s="44">
        <f t="shared" si="30"/>
        <v>7.9032768773587628E-3</v>
      </c>
      <c r="R80" s="39">
        <f t="shared" si="31"/>
        <v>9.2585372729811193E-3</v>
      </c>
      <c r="S80" s="31">
        <f t="shared" si="32"/>
        <v>3.0225878780124858E-3</v>
      </c>
      <c r="T80" s="44">
        <f t="shared" si="33"/>
        <v>6.7075424721699728E-3</v>
      </c>
      <c r="U80" s="27">
        <f t="shared" si="34"/>
        <v>1.0151315285859714</v>
      </c>
      <c r="V80" s="41">
        <f t="shared" si="35"/>
        <v>1.0151315285859714</v>
      </c>
      <c r="W80" s="27">
        <f t="shared" si="36"/>
        <v>0.99705584690802529</v>
      </c>
    </row>
    <row r="81" spans="1:23" ht="15">
      <c r="A81" s="3" t="s">
        <v>80</v>
      </c>
      <c r="B81" s="4" t="s">
        <v>176</v>
      </c>
      <c r="C81" s="4">
        <f>原始数据!D80</f>
        <v>25.11</v>
      </c>
      <c r="D81" s="4">
        <f>原始数据!E80</f>
        <v>24.24</v>
      </c>
      <c r="E81" s="4">
        <f>原始数据!F80</f>
        <v>25.45</v>
      </c>
      <c r="F81" s="4">
        <f>原始数据!G80</f>
        <v>25.26</v>
      </c>
      <c r="G81" s="4">
        <f>原始数据!H80</f>
        <v>24.17</v>
      </c>
      <c r="H81" s="22">
        <f>原始数据!I80</f>
        <v>25.47</v>
      </c>
      <c r="I81" s="29">
        <f t="shared" si="22"/>
        <v>0.6233333333333313</v>
      </c>
      <c r="J81" s="29">
        <f t="shared" si="23"/>
        <v>-1.0366666666666617</v>
      </c>
      <c r="K81" s="36">
        <f t="shared" si="24"/>
        <v>0.74333333333333229</v>
      </c>
      <c r="L81" s="29">
        <f t="shared" si="25"/>
        <v>9.4999999999998863E-2</v>
      </c>
      <c r="M81" s="29">
        <f t="shared" si="26"/>
        <v>-0.21999999999999886</v>
      </c>
      <c r="N81" s="29">
        <f t="shared" si="27"/>
        <v>0.97999999999999332</v>
      </c>
      <c r="O81" s="39">
        <f t="shared" si="28"/>
        <v>0.64916929408078983</v>
      </c>
      <c r="P81" s="31">
        <f t="shared" si="29"/>
        <v>2.0514822428680284</v>
      </c>
      <c r="Q81" s="44">
        <f t="shared" si="30"/>
        <v>0.59735756757801017</v>
      </c>
      <c r="R81" s="39">
        <f t="shared" si="31"/>
        <v>0.936272247434493</v>
      </c>
      <c r="S81" s="31">
        <f t="shared" si="32"/>
        <v>1.1647335864684549</v>
      </c>
      <c r="T81" s="44">
        <f t="shared" si="33"/>
        <v>0.50697973989501699</v>
      </c>
      <c r="U81" s="27">
        <f t="shared" si="34"/>
        <v>1.1289644048061289</v>
      </c>
      <c r="V81" s="41">
        <f t="shared" si="35"/>
        <v>1.1289644048061289</v>
      </c>
      <c r="W81" s="27">
        <f t="shared" si="36"/>
        <v>0.67760182348779385</v>
      </c>
    </row>
    <row r="82" spans="1:23" ht="15">
      <c r="A82" s="3" t="s">
        <v>81</v>
      </c>
      <c r="B82" s="4" t="s">
        <v>177</v>
      </c>
      <c r="C82" s="4">
        <f>原始数据!D81</f>
        <v>29.74</v>
      </c>
      <c r="D82" s="4">
        <f>原始数据!E81</f>
        <v>32.53</v>
      </c>
      <c r="E82" s="4">
        <f>原始数据!F81</f>
        <v>29.58</v>
      </c>
      <c r="F82" s="4">
        <f>原始数据!G81</f>
        <v>30.71</v>
      </c>
      <c r="G82" s="4">
        <f>原始数据!H81</f>
        <v>30.56</v>
      </c>
      <c r="H82" s="22">
        <f>原始数据!I81</f>
        <v>29.59</v>
      </c>
      <c r="I82" s="29">
        <f t="shared" si="22"/>
        <v>5.2533333333333303</v>
      </c>
      <c r="J82" s="29">
        <f t="shared" si="23"/>
        <v>7.253333333333341</v>
      </c>
      <c r="K82" s="36">
        <f t="shared" si="24"/>
        <v>4.8733333333333313</v>
      </c>
      <c r="L82" s="29">
        <f t="shared" si="25"/>
        <v>5.5449999999999982</v>
      </c>
      <c r="M82" s="29">
        <f t="shared" si="26"/>
        <v>6.1699999999999982</v>
      </c>
      <c r="N82" s="29">
        <f t="shared" si="27"/>
        <v>5.0999999999999943</v>
      </c>
      <c r="O82" s="39">
        <f t="shared" si="28"/>
        <v>2.6217367961507879E-2</v>
      </c>
      <c r="P82" s="31">
        <f t="shared" si="29"/>
        <v>6.5543419903769193E-3</v>
      </c>
      <c r="Q82" s="44">
        <f t="shared" si="30"/>
        <v>3.4117758267832532E-2</v>
      </c>
      <c r="R82" s="39">
        <f t="shared" si="31"/>
        <v>2.1418481327807895E-2</v>
      </c>
      <c r="S82" s="31">
        <f t="shared" si="32"/>
        <v>1.3888166893227675E-2</v>
      </c>
      <c r="T82" s="44">
        <f t="shared" si="33"/>
        <v>2.9157280985525346E-2</v>
      </c>
      <c r="U82" s="27">
        <f t="shared" si="34"/>
        <v>0.87761900113703739</v>
      </c>
      <c r="V82" s="41">
        <f t="shared" si="35"/>
        <v>-1.1394466148800408</v>
      </c>
      <c r="W82" s="27">
        <f t="shared" si="36"/>
        <v>0.93493547969211521</v>
      </c>
    </row>
    <row r="83" spans="1:23" ht="15">
      <c r="A83" s="3" t="s">
        <v>82</v>
      </c>
      <c r="B83" s="4" t="s">
        <v>178</v>
      </c>
      <c r="C83" s="4">
        <f>原始数据!D82</f>
        <v>27.49</v>
      </c>
      <c r="D83" s="4">
        <f>原始数据!E82</f>
        <v>30.21</v>
      </c>
      <c r="E83" s="4">
        <f>原始数据!F82</f>
        <v>27.08</v>
      </c>
      <c r="F83" s="4">
        <f>原始数据!G82</f>
        <v>27.82</v>
      </c>
      <c r="G83" s="4">
        <f>原始数据!H82</f>
        <v>28.47</v>
      </c>
      <c r="H83" s="22">
        <f>原始数据!I82</f>
        <v>27.52</v>
      </c>
      <c r="I83" s="29">
        <f t="shared" si="22"/>
        <v>3.0033333333333303</v>
      </c>
      <c r="J83" s="29">
        <f t="shared" si="23"/>
        <v>4.9333333333333407</v>
      </c>
      <c r="K83" s="36">
        <f t="shared" si="24"/>
        <v>2.3733333333333313</v>
      </c>
      <c r="L83" s="29">
        <f t="shared" si="25"/>
        <v>2.6549999999999976</v>
      </c>
      <c r="M83" s="29">
        <f t="shared" si="26"/>
        <v>4.0799999999999983</v>
      </c>
      <c r="N83" s="29">
        <f t="shared" si="27"/>
        <v>3.029999999999994</v>
      </c>
      <c r="O83" s="39">
        <f t="shared" si="28"/>
        <v>0.1247115220658782</v>
      </c>
      <c r="P83" s="31">
        <f t="shared" si="29"/>
        <v>3.2727941338144419E-2</v>
      </c>
      <c r="Q83" s="44">
        <f t="shared" si="30"/>
        <v>0.19299918584054226</v>
      </c>
      <c r="R83" s="39">
        <f t="shared" si="31"/>
        <v>0.15876887281734897</v>
      </c>
      <c r="S83" s="31">
        <f t="shared" si="32"/>
        <v>5.9128602920349813E-2</v>
      </c>
      <c r="T83" s="44">
        <f t="shared" si="33"/>
        <v>0.12242753719836638</v>
      </c>
      <c r="U83" s="27">
        <f t="shared" si="34"/>
        <v>0.88168384659935961</v>
      </c>
      <c r="V83" s="41">
        <f t="shared" si="35"/>
        <v>-1.1341934003407048</v>
      </c>
      <c r="W83" s="27">
        <f t="shared" si="36"/>
        <v>0.95390258434219444</v>
      </c>
    </row>
    <row r="84" spans="1:23" ht="15">
      <c r="A84" s="3" t="s">
        <v>83</v>
      </c>
      <c r="B84" s="4" t="s">
        <v>179</v>
      </c>
      <c r="C84" s="4">
        <f>原始数据!D83</f>
        <v>31.66</v>
      </c>
      <c r="D84" s="4">
        <f>原始数据!E83</f>
        <v>35.65</v>
      </c>
      <c r="E84" s="4">
        <f>原始数据!F83</f>
        <v>32.67</v>
      </c>
      <c r="F84" s="4">
        <f>原始数据!G83</f>
        <v>32.04</v>
      </c>
      <c r="G84" s="4">
        <f>原始数据!H83</f>
        <v>32.409999999999997</v>
      </c>
      <c r="H84" s="22">
        <f>原始数据!I83</f>
        <v>31.88</v>
      </c>
      <c r="I84" s="29">
        <f t="shared" si="22"/>
        <v>7.173333333333332</v>
      </c>
      <c r="J84" s="29">
        <f t="shared" si="23"/>
        <v>10.373333333333338</v>
      </c>
      <c r="K84" s="36">
        <f t="shared" si="24"/>
        <v>7.9633333333333347</v>
      </c>
      <c r="L84" s="29">
        <f t="shared" si="25"/>
        <v>6.8749999999999964</v>
      </c>
      <c r="M84" s="29">
        <f t="shared" si="26"/>
        <v>8.019999999999996</v>
      </c>
      <c r="N84" s="29">
        <f t="shared" si="27"/>
        <v>7.3899999999999935</v>
      </c>
      <c r="O84" s="39">
        <f t="shared" si="28"/>
        <v>6.928057727837434E-3</v>
      </c>
      <c r="P84" s="31">
        <f t="shared" si="29"/>
        <v>7.5390306968961443E-4</v>
      </c>
      <c r="Q84" s="44">
        <f t="shared" si="30"/>
        <v>4.0068012556016275E-3</v>
      </c>
      <c r="R84" s="39">
        <f t="shared" si="31"/>
        <v>8.5195916614473448E-3</v>
      </c>
      <c r="S84" s="31">
        <f t="shared" si="32"/>
        <v>3.8524715019271961E-3</v>
      </c>
      <c r="T84" s="44">
        <f t="shared" si="33"/>
        <v>5.9619500350022144E-3</v>
      </c>
      <c r="U84" s="27">
        <f t="shared" si="34"/>
        <v>0.47467106047525726</v>
      </c>
      <c r="V84" s="41">
        <f t="shared" si="35"/>
        <v>-2.1067220719096822</v>
      </c>
      <c r="W84" s="27">
        <f t="shared" si="36"/>
        <v>0.37796965144470812</v>
      </c>
    </row>
    <row r="85" spans="1:23" ht="15">
      <c r="A85" s="3" t="s">
        <v>84</v>
      </c>
      <c r="B85" s="4" t="s">
        <v>180</v>
      </c>
      <c r="C85" s="4">
        <f>原始数据!D84</f>
        <v>25.64</v>
      </c>
      <c r="D85" s="4">
        <f>原始数据!E84</f>
        <v>28.45</v>
      </c>
      <c r="E85" s="4">
        <f>原始数据!F84</f>
        <v>25.08</v>
      </c>
      <c r="F85" s="4">
        <f>原始数据!G84</f>
        <v>25.83</v>
      </c>
      <c r="G85" s="4">
        <f>原始数据!H84</f>
        <v>26.62</v>
      </c>
      <c r="H85" s="22">
        <f>原始数据!I84</f>
        <v>25.47</v>
      </c>
      <c r="I85" s="29">
        <f t="shared" si="22"/>
        <v>1.1533333333333324</v>
      </c>
      <c r="J85" s="29">
        <f t="shared" si="23"/>
        <v>3.1733333333333391</v>
      </c>
      <c r="K85" s="36">
        <f t="shared" si="24"/>
        <v>0.3733333333333313</v>
      </c>
      <c r="L85" s="29">
        <f t="shared" si="25"/>
        <v>0.66499999999999559</v>
      </c>
      <c r="M85" s="29">
        <f t="shared" si="26"/>
        <v>2.2300000000000004</v>
      </c>
      <c r="N85" s="29">
        <f t="shared" si="27"/>
        <v>0.97999999999999332</v>
      </c>
      <c r="O85" s="39">
        <f t="shared" si="28"/>
        <v>0.44958526781909325</v>
      </c>
      <c r="P85" s="31">
        <f t="shared" si="29"/>
        <v>0.1108489236453984</v>
      </c>
      <c r="Q85" s="44">
        <f t="shared" si="30"/>
        <v>0.77199674336216906</v>
      </c>
      <c r="R85" s="39">
        <f t="shared" si="31"/>
        <v>0.63068870441562674</v>
      </c>
      <c r="S85" s="31">
        <f t="shared" si="32"/>
        <v>0.21315872294198909</v>
      </c>
      <c r="T85" s="44">
        <f t="shared" si="33"/>
        <v>0.50697973989501699</v>
      </c>
      <c r="U85" s="27">
        <f t="shared" si="34"/>
        <v>0.82645031815420922</v>
      </c>
      <c r="V85" s="41">
        <f t="shared" si="35"/>
        <v>-1.2099940892192962</v>
      </c>
      <c r="W85" s="27">
        <f t="shared" si="36"/>
        <v>0.97978916929250826</v>
      </c>
    </row>
    <row r="86" spans="1:23" ht="15">
      <c r="A86" s="3" t="s">
        <v>85</v>
      </c>
      <c r="B86" s="4" t="s">
        <v>181</v>
      </c>
      <c r="C86" s="4">
        <f>原始数据!D85</f>
        <v>25.62</v>
      </c>
      <c r="D86" s="4">
        <f>原始数据!E85</f>
        <v>24.87</v>
      </c>
      <c r="E86" s="4">
        <f>原始数据!F85</f>
        <v>26.06</v>
      </c>
      <c r="F86" s="4">
        <f>原始数据!G85</f>
        <v>25.81</v>
      </c>
      <c r="G86" s="4">
        <f>原始数据!H85</f>
        <v>24.77</v>
      </c>
      <c r="H86" s="22">
        <f>原始数据!I85</f>
        <v>26.12</v>
      </c>
      <c r="I86" s="29">
        <f t="shared" si="22"/>
        <v>1.1333333333333329</v>
      </c>
      <c r="J86" s="29">
        <f t="shared" si="23"/>
        <v>-0.40666666666665918</v>
      </c>
      <c r="K86" s="36">
        <f t="shared" si="24"/>
        <v>1.3533333333333317</v>
      </c>
      <c r="L86" s="29">
        <f t="shared" si="25"/>
        <v>0.64499999999999602</v>
      </c>
      <c r="M86" s="29">
        <f t="shared" si="26"/>
        <v>0.37999999999999901</v>
      </c>
      <c r="N86" s="29">
        <f t="shared" si="27"/>
        <v>1.6299999999999955</v>
      </c>
      <c r="O86" s="39">
        <f t="shared" si="28"/>
        <v>0.45586124427910851</v>
      </c>
      <c r="P86" s="31">
        <f t="shared" si="29"/>
        <v>1.3256194417865217</v>
      </c>
      <c r="Q86" s="44">
        <f t="shared" si="30"/>
        <v>0.39138670814955068</v>
      </c>
      <c r="R86" s="39">
        <f t="shared" si="31"/>
        <v>0.63949279063871611</v>
      </c>
      <c r="S86" s="31">
        <f t="shared" si="32"/>
        <v>0.76843759064400663</v>
      </c>
      <c r="T86" s="44">
        <f t="shared" si="33"/>
        <v>0.32308820765937413</v>
      </c>
      <c r="U86" s="27">
        <f t="shared" si="34"/>
        <v>1.1420823393107675</v>
      </c>
      <c r="V86" s="41">
        <f t="shared" si="35"/>
        <v>1.1420823393107675</v>
      </c>
      <c r="W86" s="27">
        <f t="shared" si="36"/>
        <v>0.67757935509379741</v>
      </c>
    </row>
    <row r="87" spans="1:23" ht="15">
      <c r="A87" s="3" t="s">
        <v>86</v>
      </c>
      <c r="B87" s="4" t="s">
        <v>182</v>
      </c>
      <c r="C87" s="4">
        <f>原始数据!D86</f>
        <v>29.47</v>
      </c>
      <c r="D87" s="4">
        <f>原始数据!E86</f>
        <v>32.020000000000003</v>
      </c>
      <c r="E87" s="4">
        <f>原始数据!F86</f>
        <v>29.64</v>
      </c>
      <c r="F87" s="4">
        <f>原始数据!G86</f>
        <v>30.71</v>
      </c>
      <c r="G87" s="4">
        <f>原始数据!H86</f>
        <v>30.96</v>
      </c>
      <c r="H87" s="22">
        <f>原始数据!I86</f>
        <v>29.83</v>
      </c>
      <c r="I87" s="29">
        <f t="shared" si="22"/>
        <v>4.9833333333333307</v>
      </c>
      <c r="J87" s="29">
        <f t="shared" si="23"/>
        <v>6.7433333333333429</v>
      </c>
      <c r="K87" s="36">
        <f t="shared" si="24"/>
        <v>4.9333333333333336</v>
      </c>
      <c r="L87" s="29">
        <f t="shared" si="25"/>
        <v>5.5449999999999982</v>
      </c>
      <c r="M87" s="29">
        <f t="shared" si="26"/>
        <v>6.57</v>
      </c>
      <c r="N87" s="29">
        <f t="shared" si="27"/>
        <v>5.3399999999999928</v>
      </c>
      <c r="O87" s="39">
        <f t="shared" si="28"/>
        <v>3.1613107509435141E-2</v>
      </c>
      <c r="P87" s="31">
        <f t="shared" si="29"/>
        <v>9.3337119934063378E-3</v>
      </c>
      <c r="Q87" s="44">
        <f t="shared" si="30"/>
        <v>3.2727941338144578E-2</v>
      </c>
      <c r="R87" s="39">
        <f t="shared" si="31"/>
        <v>2.1418481327807895E-2</v>
      </c>
      <c r="S87" s="31">
        <f t="shared" si="32"/>
        <v>1.0525262319263208E-2</v>
      </c>
      <c r="T87" s="44">
        <f t="shared" si="33"/>
        <v>2.4688790995730663E-2</v>
      </c>
      <c r="U87" s="27">
        <f t="shared" si="34"/>
        <v>1.2016360495268468</v>
      </c>
      <c r="V87" s="41">
        <f t="shared" si="35"/>
        <v>1.2016360495268468</v>
      </c>
      <c r="W87" s="27">
        <f t="shared" si="36"/>
        <v>0.55113710982008235</v>
      </c>
    </row>
    <row r="88" spans="1:23" ht="15">
      <c r="A88" s="3" t="s">
        <v>87</v>
      </c>
      <c r="B88" s="4" t="s">
        <v>183</v>
      </c>
      <c r="C88" s="4">
        <f>原始数据!D87</f>
        <v>27.2</v>
      </c>
      <c r="D88" s="4">
        <f>原始数据!E87</f>
        <v>30.68</v>
      </c>
      <c r="E88" s="4">
        <f>原始数据!F87</f>
        <v>26.92</v>
      </c>
      <c r="F88" s="4">
        <f>原始数据!G87</f>
        <v>27.62</v>
      </c>
      <c r="G88" s="4">
        <f>原始数据!H87</f>
        <v>28.46</v>
      </c>
      <c r="H88" s="22">
        <f>原始数据!I87</f>
        <v>27.01</v>
      </c>
      <c r="I88" s="29">
        <f t="shared" si="22"/>
        <v>2.7133333333333312</v>
      </c>
      <c r="J88" s="29">
        <f t="shared" si="23"/>
        <v>5.4033333333333395</v>
      </c>
      <c r="K88" s="36">
        <f t="shared" si="24"/>
        <v>2.2133333333333347</v>
      </c>
      <c r="L88" s="29">
        <f t="shared" si="25"/>
        <v>2.4549999999999983</v>
      </c>
      <c r="M88" s="29">
        <f t="shared" si="26"/>
        <v>4.07</v>
      </c>
      <c r="N88" s="29">
        <f t="shared" si="27"/>
        <v>2.519999999999996</v>
      </c>
      <c r="O88" s="39">
        <f t="shared" si="28"/>
        <v>0.15247732997002575</v>
      </c>
      <c r="P88" s="31">
        <f t="shared" si="29"/>
        <v>2.3628415003747179E-2</v>
      </c>
      <c r="Q88" s="44">
        <f t="shared" si="30"/>
        <v>0.21563550799804745</v>
      </c>
      <c r="R88" s="39">
        <f t="shared" si="31"/>
        <v>0.18237754303002213</v>
      </c>
      <c r="S88" s="31">
        <f t="shared" si="32"/>
        <v>5.9539874877746084E-2</v>
      </c>
      <c r="T88" s="44">
        <f t="shared" si="33"/>
        <v>0.17434295829380117</v>
      </c>
      <c r="U88" s="27">
        <f t="shared" si="34"/>
        <v>0.74311977525306994</v>
      </c>
      <c r="V88" s="41">
        <f t="shared" si="35"/>
        <v>-1.3456780902640484</v>
      </c>
      <c r="W88" s="27">
        <f t="shared" si="36"/>
        <v>0.91146912031344873</v>
      </c>
    </row>
    <row r="89" spans="1:23" ht="15">
      <c r="A89" s="3" t="s">
        <v>88</v>
      </c>
      <c r="B89" s="4" t="s">
        <v>184</v>
      </c>
      <c r="C89" s="4">
        <f>原始数据!D88</f>
        <v>24.91</v>
      </c>
      <c r="D89" s="4">
        <f>原始数据!E88</f>
        <v>24.71</v>
      </c>
      <c r="E89" s="4">
        <f>原始数据!F88</f>
        <v>24.95</v>
      </c>
      <c r="F89" s="4">
        <f>原始数据!G88</f>
        <v>25.31</v>
      </c>
      <c r="G89" s="4">
        <f>原始数据!H88</f>
        <v>24.45</v>
      </c>
      <c r="H89" s="22">
        <f>原始数据!I88</f>
        <v>25.05</v>
      </c>
      <c r="I89" s="29">
        <f t="shared" si="22"/>
        <v>0.42333333333333201</v>
      </c>
      <c r="J89" s="29">
        <f t="shared" si="23"/>
        <v>-0.56666666666665932</v>
      </c>
      <c r="K89" s="36">
        <f t="shared" si="24"/>
        <v>0.24333333333333229</v>
      </c>
      <c r="L89" s="29">
        <f t="shared" si="25"/>
        <v>0.14499999999999602</v>
      </c>
      <c r="M89" s="29">
        <f t="shared" si="26"/>
        <v>5.9999999999998721E-2</v>
      </c>
      <c r="N89" s="29">
        <f t="shared" si="27"/>
        <v>0.55999999999999517</v>
      </c>
      <c r="O89" s="39">
        <f t="shared" si="28"/>
        <v>0.74569970022518928</v>
      </c>
      <c r="P89" s="31">
        <f t="shared" si="29"/>
        <v>1.4810975522865566</v>
      </c>
      <c r="Q89" s="44">
        <f t="shared" si="30"/>
        <v>0.84479117365502465</v>
      </c>
      <c r="R89" s="39">
        <f t="shared" si="31"/>
        <v>0.90437937756109055</v>
      </c>
      <c r="S89" s="31">
        <f t="shared" si="32"/>
        <v>0.95926411932526523</v>
      </c>
      <c r="T89" s="44">
        <f t="shared" si="33"/>
        <v>0.67830216372383823</v>
      </c>
      <c r="U89" s="27">
        <f t="shared" si="34"/>
        <v>1.1660799169923308</v>
      </c>
      <c r="V89" s="41">
        <f t="shared" si="35"/>
        <v>1.1660799169923308</v>
      </c>
      <c r="W89" s="27">
        <f t="shared" si="36"/>
        <v>0.51250993798630151</v>
      </c>
    </row>
    <row r="90" spans="1:23" ht="15">
      <c r="A90" s="3" t="s">
        <v>89</v>
      </c>
      <c r="B90" s="4" t="s">
        <v>185</v>
      </c>
      <c r="C90" s="4">
        <f>原始数据!D89</f>
        <v>25.66</v>
      </c>
      <c r="D90" s="4">
        <f>原始数据!E89</f>
        <v>26.19</v>
      </c>
      <c r="E90" s="4">
        <f>原始数据!F89</f>
        <v>25.59</v>
      </c>
      <c r="F90" s="4">
        <f>原始数据!G89</f>
        <v>26.29</v>
      </c>
      <c r="G90" s="4">
        <f>原始数据!H89</f>
        <v>25.45</v>
      </c>
      <c r="H90" s="22">
        <f>原始数据!I89</f>
        <v>25.57</v>
      </c>
      <c r="I90" s="29">
        <f t="shared" si="22"/>
        <v>1.173333333333332</v>
      </c>
      <c r="J90" s="29">
        <f t="shared" si="23"/>
        <v>0.9133333333333411</v>
      </c>
      <c r="K90" s="36">
        <f t="shared" si="24"/>
        <v>0.88333333333333286</v>
      </c>
      <c r="L90" s="29">
        <f t="shared" si="25"/>
        <v>1.1249999999999964</v>
      </c>
      <c r="M90" s="29">
        <f t="shared" si="26"/>
        <v>1.0599999999999987</v>
      </c>
      <c r="N90" s="29">
        <f t="shared" si="27"/>
        <v>1.0799999999999947</v>
      </c>
      <c r="O90" s="39">
        <f t="shared" si="28"/>
        <v>0.44339569458159561</v>
      </c>
      <c r="P90" s="31">
        <f t="shared" si="29"/>
        <v>0.53095690198117595</v>
      </c>
      <c r="Q90" s="44">
        <f t="shared" si="30"/>
        <v>0.54211343515070942</v>
      </c>
      <c r="R90" s="39">
        <f t="shared" si="31"/>
        <v>0.45850202160233672</v>
      </c>
      <c r="S90" s="31">
        <f t="shared" si="32"/>
        <v>0.47963205966263261</v>
      </c>
      <c r="T90" s="44">
        <f t="shared" si="33"/>
        <v>0.47302882336279967</v>
      </c>
      <c r="U90" s="27">
        <f t="shared" si="34"/>
        <v>1.0705360161946886</v>
      </c>
      <c r="V90" s="41">
        <f t="shared" si="35"/>
        <v>1.0705360161946886</v>
      </c>
      <c r="W90" s="27">
        <f t="shared" si="36"/>
        <v>0.33202607759975378</v>
      </c>
    </row>
    <row r="91" spans="1:23" ht="15">
      <c r="A91" s="3" t="s">
        <v>90</v>
      </c>
      <c r="B91" s="4" t="s">
        <v>186</v>
      </c>
      <c r="C91" s="4">
        <f>原始数据!D90</f>
        <v>29.61</v>
      </c>
      <c r="D91" s="4">
        <f>原始数据!E90</f>
        <v>35.200000000000003</v>
      </c>
      <c r="E91" s="4">
        <f>原始数据!F90</f>
        <v>30.07</v>
      </c>
      <c r="F91" s="4">
        <f>原始数据!G90</f>
        <v>32.92</v>
      </c>
      <c r="G91" s="4">
        <f>原始数据!H90</f>
        <v>31.85</v>
      </c>
      <c r="H91" s="22">
        <f>原始数据!I90</f>
        <v>30.31</v>
      </c>
      <c r="I91" s="29">
        <f t="shared" si="22"/>
        <v>5.1233333333333313</v>
      </c>
      <c r="J91" s="29">
        <f t="shared" si="23"/>
        <v>9.9233333333333427</v>
      </c>
      <c r="K91" s="36">
        <f t="shared" si="24"/>
        <v>5.3633333333333333</v>
      </c>
      <c r="L91" s="29">
        <f t="shared" si="25"/>
        <v>7.754999999999999</v>
      </c>
      <c r="M91" s="29">
        <f t="shared" si="26"/>
        <v>7.4600000000000009</v>
      </c>
      <c r="N91" s="29">
        <f t="shared" si="27"/>
        <v>5.8199999999999932</v>
      </c>
      <c r="O91" s="39">
        <f t="shared" si="28"/>
        <v>2.868950062391316E-2</v>
      </c>
      <c r="P91" s="31">
        <f t="shared" si="29"/>
        <v>1.0298619428867248E-3</v>
      </c>
      <c r="Q91" s="31">
        <f t="shared" si="30"/>
        <v>2.4292700167320238E-2</v>
      </c>
      <c r="R91" s="39">
        <f t="shared" si="31"/>
        <v>4.6292686364905597E-3</v>
      </c>
      <c r="S91" s="31">
        <f t="shared" si="32"/>
        <v>5.6795801457824608E-3</v>
      </c>
      <c r="T91" s="44">
        <f t="shared" si="33"/>
        <v>1.7701310707746946E-2</v>
      </c>
      <c r="U91" s="27">
        <f t="shared" si="34"/>
        <v>1.1553526968722692</v>
      </c>
      <c r="V91" s="41">
        <f t="shared" si="35"/>
        <v>1.1553526968722692</v>
      </c>
      <c r="W91" s="27">
        <f t="shared" si="36"/>
        <v>0.41548995353669776</v>
      </c>
    </row>
    <row r="92" spans="1:23" ht="15.75" thickBot="1">
      <c r="A92" s="3" t="s">
        <v>91</v>
      </c>
      <c r="B92" s="4" t="s">
        <v>218</v>
      </c>
      <c r="C92" s="4">
        <f>原始数据!D98</f>
        <v>25.32</v>
      </c>
      <c r="D92" s="4">
        <f>原始数据!E98</f>
        <v>24.71</v>
      </c>
      <c r="E92" s="4">
        <f>原始数据!F98</f>
        <v>25.82</v>
      </c>
      <c r="F92" s="4">
        <f>原始数据!G98</f>
        <v>25.61</v>
      </c>
      <c r="G92" s="4">
        <f>原始数据!H98</f>
        <v>24.35</v>
      </c>
      <c r="H92" s="22">
        <f>原始数据!I98</f>
        <v>25.61</v>
      </c>
      <c r="I92" s="30">
        <f>C92-C$100</f>
        <v>0.83333333333333215</v>
      </c>
      <c r="J92" s="30">
        <f t="shared" ref="J92:N92" si="37">D92-D$100</f>
        <v>-0.56666666666665932</v>
      </c>
      <c r="K92" s="37">
        <f t="shared" si="37"/>
        <v>1.1133333333333333</v>
      </c>
      <c r="L92" s="30">
        <f t="shared" si="37"/>
        <v>0.44499999999999673</v>
      </c>
      <c r="M92" s="30">
        <f t="shared" si="37"/>
        <v>-3.9999999999999147E-2</v>
      </c>
      <c r="N92" s="30">
        <f t="shared" si="37"/>
        <v>1.1199999999999939</v>
      </c>
      <c r="O92" s="40">
        <f t="shared" si="28"/>
        <v>0.56123102415468695</v>
      </c>
      <c r="P92" s="32">
        <f t="shared" si="29"/>
        <v>1.4810975522865566</v>
      </c>
      <c r="Q92" s="32">
        <f t="shared" si="30"/>
        <v>0.46222483010568016</v>
      </c>
      <c r="R92" s="40">
        <f t="shared" si="31"/>
        <v>0.73458431663915624</v>
      </c>
      <c r="S92" s="32">
        <f t="shared" si="32"/>
        <v>1.0281138266560659</v>
      </c>
      <c r="T92" s="45">
        <f t="shared" si="33"/>
        <v>0.46009382531243948</v>
      </c>
      <c r="U92" s="28">
        <f t="shared" si="34"/>
        <v>1.034069629464927</v>
      </c>
      <c r="V92" s="48">
        <f t="shared" si="35"/>
        <v>1.034069629464927</v>
      </c>
      <c r="W92" s="28">
        <f t="shared" si="36"/>
        <v>0.80885844040370947</v>
      </c>
    </row>
    <row r="93" spans="1:23" ht="15">
      <c r="A93" s="3" t="s">
        <v>92</v>
      </c>
      <c r="B93" s="34" t="s">
        <v>101</v>
      </c>
      <c r="C93" s="4">
        <f>原始数据!D91</f>
        <v>24.95</v>
      </c>
      <c r="D93" s="4">
        <f>原始数据!E91</f>
        <v>23.96</v>
      </c>
      <c r="E93" s="4">
        <f>原始数据!F91</f>
        <v>25.7</v>
      </c>
      <c r="F93" s="4">
        <f>原始数据!G91</f>
        <v>24.97</v>
      </c>
      <c r="G93" s="4">
        <f>原始数据!H91</f>
        <v>23.98</v>
      </c>
      <c r="H93" s="22">
        <f>原始数据!I91</f>
        <v>25.18</v>
      </c>
    </row>
    <row r="94" spans="1:23" ht="15">
      <c r="A94" s="3" t="s">
        <v>93</v>
      </c>
      <c r="B94" s="34" t="s">
        <v>108</v>
      </c>
      <c r="C94" s="4">
        <f>原始数据!D92</f>
        <v>23.53</v>
      </c>
      <c r="D94" s="4">
        <f>原始数据!E92</f>
        <v>23.73</v>
      </c>
      <c r="E94" s="4">
        <f>原始数据!F92</f>
        <v>23.63</v>
      </c>
      <c r="F94" s="4">
        <f>原始数据!G92</f>
        <v>24.22</v>
      </c>
      <c r="G94" s="4">
        <f>原始数据!H92</f>
        <v>23.45</v>
      </c>
      <c r="H94" s="22">
        <f>原始数据!I92</f>
        <v>23.69</v>
      </c>
    </row>
    <row r="95" spans="1:23" ht="15">
      <c r="A95" s="3" t="s">
        <v>94</v>
      </c>
      <c r="B95" s="34" t="s">
        <v>120</v>
      </c>
      <c r="C95" s="4">
        <f>原始数据!D93</f>
        <v>22.73</v>
      </c>
      <c r="D95" s="4">
        <f>原始数据!E93</f>
        <v>23.6</v>
      </c>
      <c r="E95" s="4">
        <f>原始数据!F93</f>
        <v>22.47</v>
      </c>
      <c r="F95" s="4">
        <f>原始数据!G93</f>
        <v>23.09</v>
      </c>
      <c r="G95" s="4">
        <f>原始数据!H93</f>
        <v>22.82</v>
      </c>
      <c r="H95" s="22">
        <f>原始数据!I93</f>
        <v>22.65</v>
      </c>
    </row>
    <row r="96" spans="1:23" ht="15">
      <c r="A96" s="3" t="s">
        <v>95</v>
      </c>
      <c r="B96" s="34" t="s">
        <v>124</v>
      </c>
      <c r="C96" s="4">
        <f>原始数据!D94</f>
        <v>25.59</v>
      </c>
      <c r="D96" s="4">
        <f>原始数据!E94</f>
        <v>24.58</v>
      </c>
      <c r="E96" s="4">
        <f>原始数据!F94</f>
        <v>26</v>
      </c>
      <c r="F96" s="4">
        <f>原始数据!G94</f>
        <v>25.66</v>
      </c>
      <c r="G96" s="4">
        <f>原始数据!H94</f>
        <v>24.57</v>
      </c>
      <c r="H96" s="22">
        <f>原始数据!I94</f>
        <v>25.75</v>
      </c>
    </row>
    <row r="97" spans="1:8" ht="15">
      <c r="A97" s="3" t="s">
        <v>96</v>
      </c>
      <c r="B97" s="34" t="s">
        <v>127</v>
      </c>
      <c r="C97" s="4">
        <f>原始数据!D95</f>
        <v>19.510000000000002</v>
      </c>
      <c r="D97" s="4">
        <f>原始数据!E95</f>
        <v>22.13</v>
      </c>
      <c r="E97" s="4">
        <f>原始数据!F95</f>
        <v>19.52</v>
      </c>
      <c r="F97" s="4">
        <f>原始数据!G95</f>
        <v>20.75</v>
      </c>
      <c r="G97" s="4">
        <f>原始数据!H95</f>
        <v>20.43</v>
      </c>
      <c r="H97" s="22">
        <f>原始数据!I95</f>
        <v>19.48</v>
      </c>
    </row>
    <row r="98" spans="1:8" ht="15">
      <c r="A98" s="3" t="s">
        <v>97</v>
      </c>
      <c r="B98" s="34" t="s">
        <v>149</v>
      </c>
      <c r="C98" s="4">
        <f>原始数据!D96</f>
        <v>30.61</v>
      </c>
      <c r="D98" s="4">
        <f>原始数据!E96</f>
        <v>33.659999999999997</v>
      </c>
      <c r="E98" s="4">
        <f>原始数据!F96</f>
        <v>30.92</v>
      </c>
      <c r="F98" s="4">
        <f>原始数据!G96</f>
        <v>32.299999999999997</v>
      </c>
      <c r="G98" s="4">
        <f>原始数据!H96</f>
        <v>31.09</v>
      </c>
      <c r="H98" s="22">
        <f>原始数据!I96</f>
        <v>30.19</v>
      </c>
    </row>
    <row r="99" spans="1:8" ht="15.75" thickBot="1">
      <c r="A99" s="5" t="s">
        <v>98</v>
      </c>
      <c r="B99" s="4" t="s">
        <v>217</v>
      </c>
      <c r="C99" s="6">
        <f>原始数据!D97</f>
        <v>19.2</v>
      </c>
      <c r="D99" s="6">
        <f>原始数据!E97</f>
        <v>19.21</v>
      </c>
      <c r="E99" s="6">
        <f>原始数据!F97</f>
        <v>19.22</v>
      </c>
      <c r="F99" s="6">
        <f>原始数据!G97</f>
        <v>19.18</v>
      </c>
      <c r="G99" s="6">
        <f>原始数据!H97</f>
        <v>19.13</v>
      </c>
      <c r="H99" s="23">
        <f>原始数据!I97</f>
        <v>19.239999999999998</v>
      </c>
    </row>
    <row r="100" spans="1:8" ht="15">
      <c r="B100" s="46" t="s">
        <v>207</v>
      </c>
      <c r="C100" s="47">
        <f t="shared" ref="C100:H100" si="38">AVERAGE(C93:C98)</f>
        <v>24.486666666666668</v>
      </c>
      <c r="D100" s="47">
        <f t="shared" si="38"/>
        <v>25.27666666666666</v>
      </c>
      <c r="E100" s="47">
        <f t="shared" si="38"/>
        <v>24.706666666666667</v>
      </c>
      <c r="F100" s="47">
        <f t="shared" si="38"/>
        <v>25.165000000000003</v>
      </c>
      <c r="G100" s="47">
        <f t="shared" si="38"/>
        <v>24.39</v>
      </c>
      <c r="H100" s="47">
        <f t="shared" si="38"/>
        <v>24.490000000000006</v>
      </c>
    </row>
  </sheetData>
  <mergeCells count="13">
    <mergeCell ref="U1:W1"/>
    <mergeCell ref="O2:Q2"/>
    <mergeCell ref="R2:T2"/>
    <mergeCell ref="U2:W2"/>
    <mergeCell ref="I2:K2"/>
    <mergeCell ref="L2:N2"/>
    <mergeCell ref="I1:N1"/>
    <mergeCell ref="O1:T1"/>
    <mergeCell ref="A1:A3"/>
    <mergeCell ref="B1:B3"/>
    <mergeCell ref="C1:H1"/>
    <mergeCell ref="C2:E2"/>
    <mergeCell ref="F2:H2"/>
  </mergeCells>
  <phoneticPr fontId="3" type="noConversion"/>
  <conditionalFormatting sqref="U3:W3">
    <cfRule type="cellIs" dxfId="5" priority="6" stopIfTrue="1" operator="lessThan">
      <formula>0.05</formula>
    </cfRule>
  </conditionalFormatting>
  <conditionalFormatting sqref="V4:V92">
    <cfRule type="cellIs" dxfId="4" priority="4" operator="lessThan">
      <formula>-2</formula>
    </cfRule>
    <cfRule type="cellIs" dxfId="3" priority="5" operator="greaterThan">
      <formula>2</formula>
    </cfRule>
  </conditionalFormatting>
  <conditionalFormatting sqref="W4:W92">
    <cfRule type="cellIs" dxfId="2" priority="3" operator="lessThan">
      <formula>0.05</formula>
    </cfRule>
  </conditionalFormatting>
  <conditionalFormatting sqref="U4:U90">
    <cfRule type="cellIs" dxfId="1" priority="2" operator="lessThan">
      <formula>0.05</formula>
    </cfRule>
  </conditionalFormatting>
  <conditionalFormatting sqref="U91:U92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数据比较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2015-07-13T08:20:43Z</dcterms:modified>
</cp:coreProperties>
</file>