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Users\16129422024.11\Desktop\"/>
    </mc:Choice>
  </mc:AlternateContent>
  <xr:revisionPtr revIDLastSave="0" documentId="8_{80A3AAD8-31BC-4D9B-817E-71D628C43CF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lanilha1" sheetId="3" r:id="rId1"/>
    <sheet name="Planilha2" sheetId="4" r:id="rId2"/>
    <sheet name="Planilha4" sheetId="5" r:id="rId3"/>
    <sheet name="Planilha3" sheetId="2" r:id="rId4"/>
  </sheets>
  <definedNames>
    <definedName name="feriados">Planilha4!$B$2:$B$14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3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4" i="2"/>
  <c r="H5" i="4"/>
  <c r="H4" i="4"/>
  <c r="H3" i="4"/>
  <c r="B1" i="4" l="1"/>
  <c r="E5" i="4" s="1"/>
  <c r="E3" i="4" l="1"/>
  <c r="E4" i="4"/>
  <c r="B2" i="2"/>
  <c r="J4" i="2" s="1"/>
  <c r="J6" i="2" l="1"/>
  <c r="J18" i="2"/>
  <c r="J20" i="2"/>
  <c r="J21" i="2"/>
  <c r="J10" i="2"/>
  <c r="J12" i="2"/>
  <c r="J15" i="2"/>
  <c r="J17" i="2"/>
  <c r="J7" i="2"/>
  <c r="J19" i="2"/>
  <c r="J9" i="2"/>
  <c r="J11" i="2"/>
  <c r="J14" i="2"/>
  <c r="J5" i="2"/>
  <c r="J8" i="2"/>
  <c r="J13" i="2"/>
  <c r="J16" i="2"/>
  <c r="I6" i="2"/>
  <c r="I18" i="2"/>
  <c r="I7" i="2"/>
  <c r="I19" i="2"/>
  <c r="I8" i="2"/>
  <c r="I20" i="2"/>
  <c r="I9" i="2"/>
  <c r="I21" i="2"/>
  <c r="I11" i="2"/>
  <c r="I12" i="2"/>
  <c r="I13" i="2"/>
  <c r="I14" i="2"/>
  <c r="I15" i="2"/>
  <c r="I16" i="2"/>
  <c r="I5" i="2"/>
  <c r="I17" i="2"/>
  <c r="I10" i="2"/>
  <c r="H12" i="2"/>
  <c r="I4" i="2"/>
  <c r="H4" i="2"/>
  <c r="H6" i="2"/>
  <c r="H18" i="2"/>
  <c r="H7" i="2"/>
  <c r="H19" i="2"/>
  <c r="H20" i="2"/>
  <c r="H10" i="2"/>
  <c r="H15" i="2"/>
  <c r="H8" i="2"/>
  <c r="H9" i="2"/>
  <c r="H21" i="2"/>
  <c r="H11" i="2"/>
  <c r="H13" i="2"/>
  <c r="H14" i="2"/>
  <c r="H5" i="2"/>
  <c r="H17" i="2"/>
  <c r="H16" i="2"/>
</calcChain>
</file>

<file path=xl/sharedStrings.xml><?xml version="1.0" encoding="utf-8"?>
<sst xmlns="http://schemas.openxmlformats.org/spreadsheetml/2006/main" count="109" uniqueCount="83">
  <si>
    <t>Projetos em Andamento - Construtora Casa Linda</t>
  </si>
  <si>
    <t>Projeto</t>
  </si>
  <si>
    <t>Data Inicial</t>
  </si>
  <si>
    <t>Prazo de Entrega_Meses</t>
  </si>
  <si>
    <t>Data Prevista</t>
  </si>
  <si>
    <t>Orla Azul III</t>
  </si>
  <si>
    <t>DATAM-&gt;DIFERENÇA EM MESES</t>
  </si>
  <si>
    <t>Casa Rosa</t>
  </si>
  <si>
    <t>Morada dos Sonhos</t>
  </si>
  <si>
    <t>Data</t>
  </si>
  <si>
    <t>Funcionários</t>
  </si>
  <si>
    <t>Função</t>
  </si>
  <si>
    <t>Contratação</t>
  </si>
  <si>
    <t>Data de Nascimento</t>
  </si>
  <si>
    <t>Idade</t>
  </si>
  <si>
    <t>Data Inicio_Período</t>
  </si>
  <si>
    <t>Data fim_Período</t>
  </si>
  <si>
    <t>Dias trabalhados</t>
  </si>
  <si>
    <t>Func1</t>
  </si>
  <si>
    <t>Analista de dados</t>
  </si>
  <si>
    <t>Func2</t>
  </si>
  <si>
    <t>Programador</t>
  </si>
  <si>
    <t>Func3</t>
  </si>
  <si>
    <t>Recepcionista</t>
  </si>
  <si>
    <t>DIATRABALHOTOTAL.INT(DIAS ÚTEIS, RETIRANDO FOLGAS E FERIADOS)</t>
  </si>
  <si>
    <t>FRAÇÃOANO(CALCULA OS ANOS ENTRES DUAS DATAS) - INT(PEGA A PARTE INTEIRA)</t>
  </si>
  <si>
    <t>OS FERIADOS ESTÃO NOMEADOS COMO feriados</t>
  </si>
  <si>
    <t>Feriados</t>
  </si>
  <si>
    <t>confraternização</t>
  </si>
  <si>
    <t>Carnaval</t>
  </si>
  <si>
    <t>Paixão</t>
  </si>
  <si>
    <t>Tiradentes</t>
  </si>
  <si>
    <t>São Jorge</t>
  </si>
  <si>
    <t>Trabalho</t>
  </si>
  <si>
    <t>Corpus Christi</t>
  </si>
  <si>
    <t>Independência</t>
  </si>
  <si>
    <t>N.S.Aparecida</t>
  </si>
  <si>
    <t>Finados</t>
  </si>
  <si>
    <t>República</t>
  </si>
  <si>
    <t>Consciência Negra</t>
  </si>
  <si>
    <t>Natal</t>
  </si>
  <si>
    <t>DISTRIBUIDORA DE ALIMENTOS E DEPÓSITOS LTDA</t>
  </si>
  <si>
    <t>Data:</t>
  </si>
  <si>
    <t>Produto</t>
  </si>
  <si>
    <t>Unidade</t>
  </si>
  <si>
    <t>Validade</t>
  </si>
  <si>
    <t>Preço</t>
  </si>
  <si>
    <t>Quantidade</t>
  </si>
  <si>
    <t>Fornecedor</t>
  </si>
  <si>
    <t>Total</t>
  </si>
  <si>
    <t>Dias a Vencer</t>
  </si>
  <si>
    <t>Meses a Vencer</t>
  </si>
  <si>
    <t>Anos a Vencer</t>
  </si>
  <si>
    <t>coca cola 350ml</t>
  </si>
  <si>
    <t>lata</t>
  </si>
  <si>
    <t>coca cola company</t>
  </si>
  <si>
    <t>arroz tio joão</t>
  </si>
  <si>
    <t>1kg</t>
  </si>
  <si>
    <t>Alimentos abc paulista</t>
  </si>
  <si>
    <t>feijão máximo</t>
  </si>
  <si>
    <t>açúcar neve</t>
  </si>
  <si>
    <t>Distribuidora max alimentos</t>
  </si>
  <si>
    <t>açúcar caravelas 1kg</t>
  </si>
  <si>
    <t>arroz máximo</t>
  </si>
  <si>
    <t>arroz camil 1kg</t>
  </si>
  <si>
    <t>arroz camil 5kg</t>
  </si>
  <si>
    <t>5kg</t>
  </si>
  <si>
    <t>açúcar caravelas 5kg</t>
  </si>
  <si>
    <t>óleo liza</t>
  </si>
  <si>
    <t>1lt</t>
  </si>
  <si>
    <t>óleo soya</t>
  </si>
  <si>
    <t>óleo sinhá</t>
  </si>
  <si>
    <t>coca cola 250ml</t>
  </si>
  <si>
    <t>milho verde</t>
  </si>
  <si>
    <t>bungee alimentos</t>
  </si>
  <si>
    <t xml:space="preserve">ervilha </t>
  </si>
  <si>
    <t>margarina delicia 500</t>
  </si>
  <si>
    <t>pote</t>
  </si>
  <si>
    <t>margarina claybon 500</t>
  </si>
  <si>
    <t>coca cola pet 2 litros</t>
  </si>
  <si>
    <t>litro</t>
  </si>
  <si>
    <t>DATADIF-&gt;QUANTIDADE DE DIAS, MESES OU ANOS DE UM INTERVALO ENTRE DATA INICIAL E DATA FINAL</t>
  </si>
  <si>
    <t>USAR SEERRO PARA SE O PRODUTO FOR VENCIDO ESCREVER "VENCIDO"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</si>
</sst>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System-u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44" fontId="0" fillId="0" borderId="5" xfId="1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205" zoomScaleNormal="205" workbookViewId="0">
      <selection activeCell="D5" sqref="D5"/>
    </sheetView>
  </sheetViews>
  <sheetFormatPr defaultRowHeight="15"/>
  <cols>
    <col min="1" max="1" width="17.28515625" bestFit="1" customWidth="1"/>
    <col min="2" max="2" width="10.7109375" bestFit="1" customWidth="1"/>
    <col min="3" max="3" width="21.140625" bestFit="1" customWidth="1"/>
    <col min="4" max="4" width="11.7109375" bestFit="1" customWidth="1"/>
  </cols>
  <sheetData>
    <row r="1" spans="1:5">
      <c r="A1" s="12" t="s">
        <v>0</v>
      </c>
      <c r="B1" s="12"/>
      <c r="C1" s="12"/>
      <c r="D1" s="12"/>
      <c r="E1" s="12"/>
    </row>
    <row r="2" spans="1:5">
      <c r="A2" t="s">
        <v>1</v>
      </c>
      <c r="B2" t="s">
        <v>2</v>
      </c>
      <c r="C2" t="s">
        <v>3</v>
      </c>
      <c r="D2" t="s">
        <v>4</v>
      </c>
    </row>
    <row r="3" spans="1:5">
      <c r="A3" t="s">
        <v>5</v>
      </c>
      <c r="B3" s="1">
        <v>45056</v>
      </c>
      <c r="C3">
        <v>24</v>
      </c>
      <c r="D3" s="1">
        <f>EDATE(B3,C3)</f>
        <v>45787</v>
      </c>
      <c r="E3" t="s">
        <v>6</v>
      </c>
    </row>
    <row r="4" spans="1:5">
      <c r="A4" t="s">
        <v>7</v>
      </c>
      <c r="B4" s="1">
        <v>45087</v>
      </c>
      <c r="C4">
        <v>36</v>
      </c>
      <c r="D4" s="1">
        <f>EDATE(B4,C4)</f>
        <v>46183</v>
      </c>
    </row>
    <row r="5" spans="1:5">
      <c r="A5" t="s">
        <v>8</v>
      </c>
      <c r="B5" s="1">
        <v>45139</v>
      </c>
      <c r="C5">
        <v>18</v>
      </c>
      <c r="D5" s="1">
        <f t="shared" ref="D4:D5" si="0">EDATE(B5,C5)</f>
        <v>45689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zoomScale="175" zoomScaleNormal="175" workbookViewId="0">
      <selection activeCell="H6" sqref="H6"/>
    </sheetView>
  </sheetViews>
  <sheetFormatPr defaultRowHeight="15"/>
  <cols>
    <col min="1" max="1" width="11.28515625" bestFit="1" customWidth="1"/>
    <col min="2" max="2" width="15.28515625" bestFit="1" customWidth="1"/>
    <col min="3" max="3" width="11.28515625" bestFit="1" customWidth="1"/>
    <col min="4" max="4" width="17.7109375" bestFit="1" customWidth="1"/>
    <col min="5" max="5" width="11.28515625" customWidth="1"/>
    <col min="6" max="6" width="17.28515625" bestFit="1" customWidth="1"/>
    <col min="7" max="7" width="15.42578125" bestFit="1" customWidth="1"/>
    <col min="8" max="8" width="14.7109375" bestFit="1" customWidth="1"/>
  </cols>
  <sheetData>
    <row r="1" spans="1:8">
      <c r="A1" t="s">
        <v>9</v>
      </c>
      <c r="B1" s="1">
        <f ca="1">TODAY()</f>
        <v>45561</v>
      </c>
    </row>
    <row r="2" spans="1:8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8">
      <c r="A3" t="s">
        <v>18</v>
      </c>
      <c r="B3" t="s">
        <v>19</v>
      </c>
      <c r="C3" s="1">
        <v>44958</v>
      </c>
      <c r="D3" s="1">
        <v>25788</v>
      </c>
      <c r="E3">
        <f ca="1">INT(YEARFRAC(D3,B1,3))</f>
        <v>54</v>
      </c>
      <c r="F3" s="1">
        <v>45017</v>
      </c>
      <c r="G3" s="1">
        <v>45046</v>
      </c>
      <c r="H3">
        <f>NETWORKDAYS.INTL(F3,G3,1,feriados)</f>
        <v>18</v>
      </c>
    </row>
    <row r="4" spans="1:8">
      <c r="A4" t="s">
        <v>20</v>
      </c>
      <c r="B4" t="s">
        <v>21</v>
      </c>
      <c r="C4" s="1">
        <v>44931</v>
      </c>
      <c r="D4" s="1">
        <v>31665</v>
      </c>
      <c r="E4">
        <f ca="1">INT(YEARFRAC(D4,B1,3))</f>
        <v>38</v>
      </c>
      <c r="F4" s="1">
        <v>45017</v>
      </c>
      <c r="G4" s="1">
        <v>45046</v>
      </c>
      <c r="H4">
        <f>NETWORKDAYS.INTL(F4,G4,1,feriados)</f>
        <v>18</v>
      </c>
    </row>
    <row r="5" spans="1:8">
      <c r="A5" t="s">
        <v>22</v>
      </c>
      <c r="B5" t="s">
        <v>23</v>
      </c>
      <c r="C5" s="1">
        <v>43525</v>
      </c>
      <c r="D5" s="1">
        <v>36234</v>
      </c>
      <c r="E5">
        <f ca="1">INT(YEARFRAC(D5,B1,3))</f>
        <v>25</v>
      </c>
      <c r="F5" s="1">
        <v>45000</v>
      </c>
      <c r="G5" s="1">
        <v>45046</v>
      </c>
      <c r="H5">
        <f>NETWORKDAYS.INTL(F5,G5,1,feriados)</f>
        <v>31</v>
      </c>
    </row>
    <row r="7" spans="1:8">
      <c r="A7" s="1"/>
      <c r="B7" s="11"/>
    </row>
    <row r="8" spans="1:8">
      <c r="D8" t="s">
        <v>24</v>
      </c>
    </row>
    <row r="9" spans="1:8">
      <c r="D9" t="s">
        <v>25</v>
      </c>
    </row>
    <row r="10" spans="1:8">
      <c r="D10" t="s">
        <v>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zoomScale="160" zoomScaleNormal="160" workbookViewId="0">
      <selection activeCell="D17" sqref="D17"/>
    </sheetView>
  </sheetViews>
  <sheetFormatPr defaultRowHeight="15"/>
  <cols>
    <col min="1" max="1" width="16.140625" bestFit="1" customWidth="1"/>
    <col min="2" max="2" width="11" bestFit="1" customWidth="1"/>
  </cols>
  <sheetData>
    <row r="1" spans="1:2">
      <c r="A1" s="12" t="s">
        <v>27</v>
      </c>
      <c r="B1" s="12"/>
    </row>
    <row r="2" spans="1:2">
      <c r="A2" t="s">
        <v>28</v>
      </c>
      <c r="B2" s="1">
        <v>44927</v>
      </c>
    </row>
    <row r="3" spans="1:2">
      <c r="A3" t="s">
        <v>29</v>
      </c>
      <c r="B3" s="1">
        <v>44978</v>
      </c>
    </row>
    <row r="4" spans="1:2">
      <c r="A4" t="s">
        <v>30</v>
      </c>
      <c r="B4" s="1">
        <v>45020</v>
      </c>
    </row>
    <row r="5" spans="1:2">
      <c r="A5" t="s">
        <v>31</v>
      </c>
      <c r="B5" s="1">
        <v>45037</v>
      </c>
    </row>
    <row r="6" spans="1:2">
      <c r="A6" t="s">
        <v>32</v>
      </c>
      <c r="B6" s="1">
        <v>45039</v>
      </c>
    </row>
    <row r="7" spans="1:2">
      <c r="A7" t="s">
        <v>33</v>
      </c>
      <c r="B7" s="1">
        <v>45047</v>
      </c>
    </row>
    <row r="8" spans="1:2">
      <c r="A8" t="s">
        <v>34</v>
      </c>
      <c r="B8" s="1">
        <v>45085</v>
      </c>
    </row>
    <row r="9" spans="1:2">
      <c r="A9" t="s">
        <v>35</v>
      </c>
      <c r="B9" s="1">
        <v>45176</v>
      </c>
    </row>
    <row r="10" spans="1:2">
      <c r="A10" t="s">
        <v>36</v>
      </c>
      <c r="B10" s="1">
        <v>45211</v>
      </c>
    </row>
    <row r="11" spans="1:2">
      <c r="A11" t="s">
        <v>37</v>
      </c>
      <c r="B11" s="1">
        <v>45232</v>
      </c>
    </row>
    <row r="12" spans="1:2">
      <c r="A12" t="s">
        <v>38</v>
      </c>
      <c r="B12" s="1">
        <v>45245</v>
      </c>
    </row>
    <row r="13" spans="1:2">
      <c r="A13" t="s">
        <v>39</v>
      </c>
      <c r="B13" s="1">
        <v>45250</v>
      </c>
    </row>
    <row r="14" spans="1:2">
      <c r="A14" t="s">
        <v>40</v>
      </c>
      <c r="B14" s="1">
        <v>45285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zoomScale="115" zoomScaleNormal="115" workbookViewId="0">
      <selection activeCell="J4" sqref="J4"/>
    </sheetView>
  </sheetViews>
  <sheetFormatPr defaultRowHeight="15"/>
  <cols>
    <col min="1" max="1" width="19.7109375" bestFit="1" customWidth="1"/>
    <col min="2" max="3" width="11.85546875" bestFit="1" customWidth="1"/>
    <col min="4" max="4" width="10.140625" bestFit="1" customWidth="1"/>
    <col min="5" max="5" width="10.42578125" bestFit="1" customWidth="1"/>
    <col min="6" max="6" width="24.140625" bestFit="1" customWidth="1"/>
    <col min="7" max="7" width="12.85546875" bestFit="1" customWidth="1"/>
    <col min="8" max="8" width="12" bestFit="1" customWidth="1"/>
    <col min="9" max="9" width="13.85546875" bestFit="1" customWidth="1"/>
    <col min="10" max="10" width="12.7109375" bestFit="1" customWidth="1"/>
  </cols>
  <sheetData>
    <row r="1" spans="1:10">
      <c r="A1" s="13" t="s">
        <v>41</v>
      </c>
      <c r="B1" s="13"/>
      <c r="C1" s="13"/>
      <c r="D1" s="13"/>
      <c r="E1" s="13"/>
      <c r="F1" s="13"/>
      <c r="G1" s="13"/>
    </row>
    <row r="2" spans="1:10">
      <c r="A2" t="s">
        <v>42</v>
      </c>
      <c r="B2" s="1">
        <f ca="1">TODAY()</f>
        <v>45561</v>
      </c>
    </row>
    <row r="3" spans="1:10">
      <c r="A3" t="s">
        <v>43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</row>
    <row r="4" spans="1:10">
      <c r="A4" s="2" t="s">
        <v>53</v>
      </c>
      <c r="B4" s="3" t="s">
        <v>54</v>
      </c>
      <c r="C4" s="4">
        <v>45787</v>
      </c>
      <c r="D4" s="5">
        <v>5</v>
      </c>
      <c r="E4" s="3">
        <v>150</v>
      </c>
      <c r="F4" s="3" t="s">
        <v>55</v>
      </c>
      <c r="G4" s="6">
        <f>D4*E4</f>
        <v>750</v>
      </c>
      <c r="H4">
        <f ca="1">DATEDIF($B$2,C4,"D")</f>
        <v>226</v>
      </c>
      <c r="I4">
        <f ca="1">IFERROR(DATEDIF($B$2,C4,"M"),"vencido")</f>
        <v>7</v>
      </c>
      <c r="J4">
        <f ca="1">IFERROR(DATEDIF($B$2,C4,"Y"),"Vencido")</f>
        <v>0</v>
      </c>
    </row>
    <row r="5" spans="1:10">
      <c r="A5" s="2" t="s">
        <v>56</v>
      </c>
      <c r="B5" s="3" t="s">
        <v>57</v>
      </c>
      <c r="C5" s="4">
        <v>45782</v>
      </c>
      <c r="D5" s="5">
        <v>6</v>
      </c>
      <c r="E5" s="3">
        <v>30</v>
      </c>
      <c r="F5" s="3" t="s">
        <v>58</v>
      </c>
      <c r="G5" s="6">
        <f t="shared" ref="G5:G21" si="0">D5*E5</f>
        <v>180</v>
      </c>
      <c r="H5">
        <f t="shared" ref="H5:H21" ca="1" si="1">DATEDIF($B$2,C5,"D")</f>
        <v>221</v>
      </c>
      <c r="I5">
        <f t="shared" ref="I5:I21" ca="1" si="2">IFERROR(DATEDIF($B$2,C5,"M"),"vencido")</f>
        <v>7</v>
      </c>
      <c r="J5">
        <f t="shared" ref="J5:J21" ca="1" si="3">IFERROR(DATEDIF($B$2,C5,"Y"),"Vencido")</f>
        <v>0</v>
      </c>
    </row>
    <row r="6" spans="1:10">
      <c r="A6" s="2" t="s">
        <v>59</v>
      </c>
      <c r="B6" s="3" t="s">
        <v>57</v>
      </c>
      <c r="C6" s="4">
        <v>45689</v>
      </c>
      <c r="D6" s="5">
        <v>8</v>
      </c>
      <c r="E6" s="3">
        <v>50</v>
      </c>
      <c r="F6" s="3" t="s">
        <v>58</v>
      </c>
      <c r="G6" s="6">
        <f t="shared" si="0"/>
        <v>400</v>
      </c>
      <c r="H6">
        <f t="shared" ca="1" si="1"/>
        <v>128</v>
      </c>
      <c r="I6">
        <f t="shared" ca="1" si="2"/>
        <v>4</v>
      </c>
      <c r="J6">
        <f t="shared" ca="1" si="3"/>
        <v>0</v>
      </c>
    </row>
    <row r="7" spans="1:10">
      <c r="A7" s="2" t="s">
        <v>60</v>
      </c>
      <c r="B7" s="3" t="s">
        <v>57</v>
      </c>
      <c r="C7" s="4">
        <v>45823</v>
      </c>
      <c r="D7" s="5">
        <v>3.99</v>
      </c>
      <c r="E7" s="3">
        <v>100</v>
      </c>
      <c r="F7" s="3" t="s">
        <v>61</v>
      </c>
      <c r="G7" s="6">
        <f t="shared" si="0"/>
        <v>399</v>
      </c>
      <c r="H7">
        <f t="shared" ca="1" si="1"/>
        <v>262</v>
      </c>
      <c r="I7">
        <f t="shared" ca="1" si="2"/>
        <v>8</v>
      </c>
      <c r="J7">
        <f t="shared" ca="1" si="3"/>
        <v>0</v>
      </c>
    </row>
    <row r="8" spans="1:10">
      <c r="A8" s="2" t="s">
        <v>62</v>
      </c>
      <c r="B8" s="3" t="s">
        <v>57</v>
      </c>
      <c r="C8" s="4">
        <v>45838</v>
      </c>
      <c r="D8" s="5">
        <v>3.89</v>
      </c>
      <c r="E8" s="3">
        <v>100</v>
      </c>
      <c r="F8" s="3" t="s">
        <v>61</v>
      </c>
      <c r="G8" s="6">
        <f t="shared" si="0"/>
        <v>389</v>
      </c>
      <c r="H8">
        <f t="shared" ca="1" si="1"/>
        <v>277</v>
      </c>
      <c r="I8">
        <f t="shared" ca="1" si="2"/>
        <v>9</v>
      </c>
      <c r="J8">
        <f t="shared" ca="1" si="3"/>
        <v>0</v>
      </c>
    </row>
    <row r="9" spans="1:10">
      <c r="A9" s="2" t="s">
        <v>63</v>
      </c>
      <c r="B9" s="3" t="s">
        <v>57</v>
      </c>
      <c r="C9" s="4">
        <v>45575</v>
      </c>
      <c r="D9" s="5">
        <v>4.9000000000000004</v>
      </c>
      <c r="E9" s="3">
        <v>50</v>
      </c>
      <c r="F9" s="3" t="s">
        <v>61</v>
      </c>
      <c r="G9" s="6">
        <f t="shared" si="0"/>
        <v>245.00000000000003</v>
      </c>
      <c r="H9">
        <f t="shared" ca="1" si="1"/>
        <v>14</v>
      </c>
      <c r="I9">
        <f t="shared" ca="1" si="2"/>
        <v>0</v>
      </c>
      <c r="J9">
        <f t="shared" ca="1" si="3"/>
        <v>0</v>
      </c>
    </row>
    <row r="10" spans="1:10">
      <c r="A10" s="2" t="s">
        <v>64</v>
      </c>
      <c r="B10" s="3" t="s">
        <v>57</v>
      </c>
      <c r="C10" s="4">
        <v>45611</v>
      </c>
      <c r="D10" s="5">
        <v>5.2</v>
      </c>
      <c r="E10" s="3">
        <v>50</v>
      </c>
      <c r="F10" s="3" t="s">
        <v>61</v>
      </c>
      <c r="G10" s="6">
        <f t="shared" si="0"/>
        <v>260</v>
      </c>
      <c r="H10">
        <f t="shared" ca="1" si="1"/>
        <v>50</v>
      </c>
      <c r="I10">
        <f t="shared" ca="1" si="2"/>
        <v>1</v>
      </c>
      <c r="J10">
        <f t="shared" ca="1" si="3"/>
        <v>0</v>
      </c>
    </row>
    <row r="11" spans="1:10">
      <c r="A11" s="2" t="s">
        <v>65</v>
      </c>
      <c r="B11" s="3" t="s">
        <v>66</v>
      </c>
      <c r="C11" s="4">
        <v>45611</v>
      </c>
      <c r="D11" s="5">
        <v>23</v>
      </c>
      <c r="E11" s="3">
        <v>120</v>
      </c>
      <c r="F11" s="3" t="s">
        <v>61</v>
      </c>
      <c r="G11" s="6">
        <f t="shared" si="0"/>
        <v>2760</v>
      </c>
      <c r="H11">
        <f t="shared" ca="1" si="1"/>
        <v>50</v>
      </c>
      <c r="I11">
        <f t="shared" ca="1" si="2"/>
        <v>1</v>
      </c>
      <c r="J11">
        <f t="shared" ca="1" si="3"/>
        <v>0</v>
      </c>
    </row>
    <row r="12" spans="1:10">
      <c r="A12" s="2" t="s">
        <v>67</v>
      </c>
      <c r="B12" s="3" t="s">
        <v>66</v>
      </c>
      <c r="C12" s="4">
        <v>45517</v>
      </c>
      <c r="D12" s="5">
        <v>15</v>
      </c>
      <c r="E12" s="3">
        <v>60</v>
      </c>
      <c r="F12" s="3" t="s">
        <v>61</v>
      </c>
      <c r="G12" s="6">
        <f t="shared" si="0"/>
        <v>900</v>
      </c>
      <c r="H12" t="str">
        <f ca="1">IFERROR(DATEDIF($B$2,C12,"D"),"vencido")</f>
        <v>vencido</v>
      </c>
      <c r="I12" t="str">
        <f t="shared" ca="1" si="2"/>
        <v>vencido</v>
      </c>
      <c r="J12" t="str">
        <f t="shared" ca="1" si="3"/>
        <v>Vencido</v>
      </c>
    </row>
    <row r="13" spans="1:10">
      <c r="A13" s="2" t="s">
        <v>68</v>
      </c>
      <c r="B13" s="3" t="s">
        <v>69</v>
      </c>
      <c r="C13" s="4">
        <v>45703</v>
      </c>
      <c r="D13" s="5">
        <v>8</v>
      </c>
      <c r="E13" s="3">
        <v>200</v>
      </c>
      <c r="F13" s="3" t="s">
        <v>58</v>
      </c>
      <c r="G13" s="6">
        <f t="shared" si="0"/>
        <v>1600</v>
      </c>
      <c r="H13">
        <f t="shared" ca="1" si="1"/>
        <v>142</v>
      </c>
      <c r="I13">
        <f t="shared" ca="1" si="2"/>
        <v>4</v>
      </c>
      <c r="J13">
        <f t="shared" ca="1" si="3"/>
        <v>0</v>
      </c>
    </row>
    <row r="14" spans="1:10">
      <c r="A14" s="2" t="s">
        <v>70</v>
      </c>
      <c r="B14" s="3" t="s">
        <v>69</v>
      </c>
      <c r="C14" s="4">
        <v>45828</v>
      </c>
      <c r="D14" s="5">
        <v>8</v>
      </c>
      <c r="E14" s="3">
        <v>200</v>
      </c>
      <c r="F14" s="3" t="s">
        <v>58</v>
      </c>
      <c r="G14" s="6">
        <f t="shared" si="0"/>
        <v>1600</v>
      </c>
      <c r="H14">
        <f t="shared" ca="1" si="1"/>
        <v>267</v>
      </c>
      <c r="I14">
        <f t="shared" ca="1" si="2"/>
        <v>8</v>
      </c>
      <c r="J14">
        <f t="shared" ca="1" si="3"/>
        <v>0</v>
      </c>
    </row>
    <row r="15" spans="1:10">
      <c r="A15" s="2" t="s">
        <v>71</v>
      </c>
      <c r="B15" s="3" t="s">
        <v>69</v>
      </c>
      <c r="C15" s="4">
        <v>45626</v>
      </c>
      <c r="D15" s="5">
        <v>7</v>
      </c>
      <c r="E15" s="3">
        <v>150</v>
      </c>
      <c r="F15" s="3" t="s">
        <v>58</v>
      </c>
      <c r="G15" s="6">
        <f t="shared" si="0"/>
        <v>1050</v>
      </c>
      <c r="H15">
        <f t="shared" ca="1" si="1"/>
        <v>65</v>
      </c>
      <c r="I15">
        <f t="shared" ca="1" si="2"/>
        <v>2</v>
      </c>
      <c r="J15">
        <f t="shared" ca="1" si="3"/>
        <v>0</v>
      </c>
    </row>
    <row r="16" spans="1:10">
      <c r="A16" s="2" t="s">
        <v>72</v>
      </c>
      <c r="B16" s="3" t="s">
        <v>54</v>
      </c>
      <c r="C16" s="4">
        <v>45667</v>
      </c>
      <c r="D16" s="5">
        <v>3.5</v>
      </c>
      <c r="E16" s="3">
        <v>100</v>
      </c>
      <c r="F16" s="3" t="s">
        <v>55</v>
      </c>
      <c r="G16" s="6">
        <f t="shared" si="0"/>
        <v>350</v>
      </c>
      <c r="H16">
        <f t="shared" ca="1" si="1"/>
        <v>106</v>
      </c>
      <c r="I16">
        <f t="shared" ca="1" si="2"/>
        <v>3</v>
      </c>
      <c r="J16">
        <f t="shared" ca="1" si="3"/>
        <v>0</v>
      </c>
    </row>
    <row r="17" spans="1:10">
      <c r="A17" s="2" t="s">
        <v>73</v>
      </c>
      <c r="B17" s="3" t="s">
        <v>54</v>
      </c>
      <c r="C17" s="4">
        <v>45641</v>
      </c>
      <c r="D17" s="5">
        <v>3.99</v>
      </c>
      <c r="E17" s="3">
        <v>150</v>
      </c>
      <c r="F17" s="3" t="s">
        <v>74</v>
      </c>
      <c r="G17" s="6">
        <f t="shared" si="0"/>
        <v>598.5</v>
      </c>
      <c r="H17">
        <f t="shared" ca="1" si="1"/>
        <v>80</v>
      </c>
      <c r="I17">
        <f t="shared" ca="1" si="2"/>
        <v>2</v>
      </c>
      <c r="J17">
        <f t="shared" ca="1" si="3"/>
        <v>0</v>
      </c>
    </row>
    <row r="18" spans="1:10">
      <c r="A18" s="2" t="s">
        <v>75</v>
      </c>
      <c r="B18" s="3" t="s">
        <v>54</v>
      </c>
      <c r="C18" s="4">
        <v>46142</v>
      </c>
      <c r="D18" s="5">
        <v>2.99</v>
      </c>
      <c r="E18" s="3">
        <v>200</v>
      </c>
      <c r="F18" s="3" t="s">
        <v>74</v>
      </c>
      <c r="G18" s="6">
        <f t="shared" si="0"/>
        <v>598</v>
      </c>
      <c r="H18">
        <f t="shared" ca="1" si="1"/>
        <v>581</v>
      </c>
      <c r="I18">
        <f t="shared" ca="1" si="2"/>
        <v>19</v>
      </c>
      <c r="J18">
        <f t="shared" ca="1" si="3"/>
        <v>1</v>
      </c>
    </row>
    <row r="19" spans="1:10">
      <c r="A19" s="2" t="s">
        <v>76</v>
      </c>
      <c r="B19" s="3" t="s">
        <v>77</v>
      </c>
      <c r="C19" s="4">
        <v>45884</v>
      </c>
      <c r="D19" s="5">
        <v>7.2</v>
      </c>
      <c r="E19" s="3">
        <v>100</v>
      </c>
      <c r="F19" s="3" t="s">
        <v>74</v>
      </c>
      <c r="G19" s="6">
        <f t="shared" si="0"/>
        <v>720</v>
      </c>
      <c r="H19">
        <f t="shared" ca="1" si="1"/>
        <v>323</v>
      </c>
      <c r="I19">
        <f t="shared" ca="1" si="2"/>
        <v>10</v>
      </c>
      <c r="J19">
        <f t="shared" ca="1" si="3"/>
        <v>0</v>
      </c>
    </row>
    <row r="20" spans="1:10">
      <c r="A20" s="2" t="s">
        <v>78</v>
      </c>
      <c r="B20" s="3" t="s">
        <v>77</v>
      </c>
      <c r="C20" s="4">
        <v>45574</v>
      </c>
      <c r="D20" s="5">
        <v>6.5</v>
      </c>
      <c r="E20" s="3">
        <v>120</v>
      </c>
      <c r="F20" s="3" t="s">
        <v>74</v>
      </c>
      <c r="G20" s="6">
        <f t="shared" si="0"/>
        <v>780</v>
      </c>
      <c r="H20">
        <f t="shared" ca="1" si="1"/>
        <v>13</v>
      </c>
      <c r="I20">
        <f t="shared" ca="1" si="2"/>
        <v>0</v>
      </c>
      <c r="J20">
        <f t="shared" ca="1" si="3"/>
        <v>0</v>
      </c>
    </row>
    <row r="21" spans="1:10">
      <c r="A21" s="7" t="s">
        <v>79</v>
      </c>
      <c r="B21" s="8" t="s">
        <v>80</v>
      </c>
      <c r="C21" s="9">
        <v>45641</v>
      </c>
      <c r="D21" s="10">
        <v>8</v>
      </c>
      <c r="E21" s="8">
        <v>90</v>
      </c>
      <c r="F21" s="8" t="s">
        <v>55</v>
      </c>
      <c r="G21" s="6">
        <f t="shared" si="0"/>
        <v>720</v>
      </c>
      <c r="H21">
        <f t="shared" ca="1" si="1"/>
        <v>80</v>
      </c>
      <c r="I21">
        <f t="shared" ca="1" si="2"/>
        <v>2</v>
      </c>
      <c r="J21">
        <f t="shared" ca="1" si="3"/>
        <v>0</v>
      </c>
    </row>
    <row r="23" spans="1:10">
      <c r="A23" t="s">
        <v>81</v>
      </c>
    </row>
    <row r="25" spans="1:10">
      <c r="A25" t="s">
        <v>82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51460BBB3BD64989C0AF0085EB7E4E" ma:contentTypeVersion="18" ma:contentTypeDescription="Crie um novo documento." ma:contentTypeScope="" ma:versionID="772a0eff5ddcf970ed94a7305f4a65bc">
  <xsd:schema xmlns:xsd="http://www.w3.org/2001/XMLSchema" xmlns:xs="http://www.w3.org/2001/XMLSchema" xmlns:p="http://schemas.microsoft.com/office/2006/metadata/properties" xmlns:ns2="29c85e31-c0e5-4fba-ab60-4fce8ca17cbc" xmlns:ns3="86243fb6-e625-4153-bf24-3dbb8808cb3e" targetNamespace="http://schemas.microsoft.com/office/2006/metadata/properties" ma:root="true" ma:fieldsID="9fc1265071d568dc0dcb4901e260fdde" ns2:_="" ns3:_="">
    <xsd:import namespace="29c85e31-c0e5-4fba-ab60-4fce8ca17cbc"/>
    <xsd:import namespace="86243fb6-e625-4153-bf24-3dbb8808c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Location" minOccurs="0"/>
                <xsd:element ref="ns3:_Flow_SignoffStatus" minOccurs="0"/>
                <xsd:element ref="ns3:AULASESCRITAS" minOccurs="0"/>
                <xsd:element ref="ns3:Indentidadevisualaula4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5e31-c0e5-4fba-ab60-4fce8ca17c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672001-ba53-4cf3-bc98-583cff500914}" ma:internalName="TaxCatchAll" ma:showField="CatchAllData" ma:web="29c85e31-c0e5-4fba-ab60-4fce8ca17c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43fb6-e625-4153-bf24-3dbb8808c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a2855a-918e-4771-8d49-1fa7ae9a9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  <xsd:element name="AULASESCRITAS" ma:index="24" nillable="true" ma:displayName="AULAS ESCRITAS" ma:description="Descrição" ma:format="Dropdown" ma:internalName="AULASESCRITAS">
      <xsd:simpleType>
        <xsd:restriction base="dms:Text">
          <xsd:maxLength value="255"/>
        </xsd:restriction>
      </xsd:simpleType>
    </xsd:element>
    <xsd:element name="Indentidadevisualaula4" ma:index="25" nillable="true" ma:displayName="Indentidade visual aula 4" ma:format="Thumbnail" ma:internalName="Indentidadevisualaula4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entidadevisualaula4 xmlns="86243fb6-e625-4153-bf24-3dbb8808cb3e" xsi:nil="true"/>
    <_Flow_SignoffStatus xmlns="86243fb6-e625-4153-bf24-3dbb8808cb3e" xsi:nil="true"/>
    <lcf76f155ced4ddcb4097134ff3c332f xmlns="86243fb6-e625-4153-bf24-3dbb8808cb3e">
      <Terms xmlns="http://schemas.microsoft.com/office/infopath/2007/PartnerControls"/>
    </lcf76f155ced4ddcb4097134ff3c332f>
    <TaxCatchAll xmlns="29c85e31-c0e5-4fba-ab60-4fce8ca17cbc" xsi:nil="true"/>
    <AULASESCRITAS xmlns="86243fb6-e625-4153-bf24-3dbb8808cb3e" xsi:nil="true"/>
  </documentManagement>
</p:properties>
</file>

<file path=customXml/itemProps1.xml><?xml version="1.0" encoding="utf-8"?>
<ds:datastoreItem xmlns:ds="http://schemas.openxmlformats.org/officeDocument/2006/customXml" ds:itemID="{342EDC18-78F3-4D79-B1C6-F01457401E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c85e31-c0e5-4fba-ab60-4fce8ca17cbc"/>
    <ds:schemaRef ds:uri="86243fb6-e625-4153-bf24-3dbb8808c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D050D8-69B0-4EC6-88BE-A409BFF213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64168-A661-45A4-AE60-597F8C9C1D0A}">
  <ds:schemaRefs>
    <ds:schemaRef ds:uri="http://schemas.microsoft.com/office/2006/metadata/properties"/>
    <ds:schemaRef ds:uri="http://schemas.microsoft.com/office/infopath/2007/PartnerControls"/>
    <ds:schemaRef ds:uri="86243fb6-e625-4153-bf24-3dbb8808cb3e"/>
    <ds:schemaRef ds:uri="29c85e31-c0e5-4fba-ab60-4fce8ca17c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feriados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 Avançado 2023.1</dc:creator>
  <cp:keywords/>
  <dc:description/>
  <cp:lastModifiedBy>Excel Avançado 2024.11</cp:lastModifiedBy>
  <cp:revision/>
  <dcterms:created xsi:type="dcterms:W3CDTF">2023-04-29T13:47:48Z</dcterms:created>
  <dcterms:modified xsi:type="dcterms:W3CDTF">2024-09-27T00:30:34Z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0x010100CD51460BBB3BD64989C0AF0085EB7E4E</vt:lpwstr>
  </property>
</Properties>
</file>