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92888A27-3CD6-7F40-93F0-2D125F647408}" xr6:coauthVersionLast="47" xr6:coauthVersionMax="47" xr10:uidLastSave="{00000000-0000-0000-0000-000000000000}"/>
  <bookViews>
    <workbookView xWindow="0" yWindow="500" windowWidth="25600" windowHeight="14260" xr2:uid="{2ED96552-DAFC-C646-85A2-7A03F356D192}"/>
  </bookViews>
  <sheets>
    <sheet name="Sheet1" sheetId="1" r:id="rId1"/>
  </sheets>
  <definedNames>
    <definedName name="_xlchart.v1.2" hidden="1">Sheet1!$B$102:$B$121</definedName>
    <definedName name="_xlchart.v1.3" hidden="1">Sheet1!$C$102:$C$121</definedName>
    <definedName name="_xlchart.v2.0" hidden="1">Sheet1!$B$102:$B$121</definedName>
    <definedName name="_xlchart.v2.1" hidden="1">Sheet1!$C$102:$C$121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1" l="1"/>
  <c r="C110" i="1"/>
  <c r="C111" i="1"/>
  <c r="C109" i="1"/>
  <c r="C108" i="1"/>
  <c r="C107" i="1"/>
  <c r="C106" i="1"/>
  <c r="C105" i="1"/>
  <c r="C61" i="1"/>
  <c r="C60" i="1"/>
  <c r="C59" i="1"/>
  <c r="C57" i="1"/>
  <c r="C56" i="1"/>
  <c r="C55" i="1"/>
  <c r="C54" i="1"/>
  <c r="C53" i="1"/>
  <c r="C52" i="1"/>
  <c r="C51" i="1"/>
  <c r="C50" i="1"/>
</calcChain>
</file>

<file path=xl/sharedStrings.xml><?xml version="1.0" encoding="utf-8"?>
<sst xmlns="http://schemas.openxmlformats.org/spreadsheetml/2006/main" count="226" uniqueCount="23">
  <si>
    <t>Utility</t>
  </si>
  <si>
    <t>Baseline Tiered Rate ($/kWh)</t>
  </si>
  <si>
    <t>Rate as of January 1 in Year</t>
  </si>
  <si>
    <t>PG&amp;E</t>
  </si>
  <si>
    <t>MCE</t>
  </si>
  <si>
    <t>SCE</t>
  </si>
  <si>
    <t>LADWP</t>
  </si>
  <si>
    <t>SMUD</t>
  </si>
  <si>
    <t>SDG&amp;E</t>
  </si>
  <si>
    <t>NA</t>
  </si>
  <si>
    <t>Baseline Delivery Service Rate ($/kWh) [included for convenience only, when calculating CCA rate totals]</t>
  </si>
  <si>
    <t>CPA-SC</t>
  </si>
  <si>
    <t>https://rates.ladwp.com/UserFiles/Rate%20Summaries/Simplified%20Electric%20Rates/Simplified%20Electric%20Rates%202019-2021%20Oct%202021.pdf</t>
  </si>
  <si>
    <t>https://rates.ladwp.com/UserFiles/Rate%20Summaries/Simplified%20Electric%20Rates/Simplified%20Electric%20Rates%20Jan%202019%20-%20Jun%202023.pdf</t>
  </si>
  <si>
    <t>https://rates.ladwp.com/UserFiles/Rate%20Summaries/Simplified%20Electric%20Rates/Simplified%20Electric%20Rates%202019-2024%20Jan%202024.pdf</t>
  </si>
  <si>
    <t>https://www.smud.org/en/Rate-Information/Residential-rates/Fixed-Rate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</si>
  <si>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</si>
  <si>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</si>
  <si>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https://www.smud.org/-/media/Documents/Corporate/About-Us/Company-Information/Reports-and-Documents/Rates-Resolution-18-09-09.ashx</t>
  </si>
  <si>
    <t>https://www.smud.org/-/media/Documents/Corporate/About-Us/Company-Information/Reports-and-Documents/2014-2021/2021/SMUD-General-Resolution-No-21-09-06.ashx</t>
  </si>
  <si>
    <t>https://www.smud.org/-/media/Documents/Rate-Information/Rate-Archive/Resolution-No-190601.ashx</t>
  </si>
  <si>
    <t>Email from SMUD</t>
  </si>
  <si>
    <t>PDFs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</si>
</sst>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SMUD baseline tiered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Sheet1!$B$102:$B$121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Sheet1!$C$102:$C$121</c:f>
              <c:numCache>
                <c:formatCode>General</c:formatCode>
                <c:ptCount val="20"/>
                <c:pt idx="0">
                  <c:v>7.9799999999999996E-2</c:v>
                </c:pt>
                <c:pt idx="1">
                  <c:v>7.9799999999999996E-2</c:v>
                </c:pt>
                <c:pt idx="2">
                  <c:v>7.9799999999999996E-2</c:v>
                </c:pt>
                <c:pt idx="3">
                  <c:v>8.7099999999999997E-2</c:v>
                </c:pt>
                <c:pt idx="4">
                  <c:v>9.06E-2</c:v>
                </c:pt>
                <c:pt idx="5">
                  <c:v>9.6600000000000005E-2</c:v>
                </c:pt>
                <c:pt idx="6">
                  <c:v>9.7599999999999992E-2</c:v>
                </c:pt>
                <c:pt idx="7">
                  <c:v>9.4699999999999993E-2</c:v>
                </c:pt>
                <c:pt idx="8">
                  <c:v>9.2399999999999996E-2</c:v>
                </c:pt>
                <c:pt idx="9">
                  <c:v>9.6799999999999997E-2</c:v>
                </c:pt>
                <c:pt idx="10">
                  <c:v>0.1013</c:v>
                </c:pt>
                <c:pt idx="11">
                  <c:v>0.10680000000000001</c:v>
                </c:pt>
                <c:pt idx="12">
                  <c:v>0.1128</c:v>
                </c:pt>
                <c:pt idx="13">
                  <c:v>0.1032</c:v>
                </c:pt>
                <c:pt idx="14">
                  <c:v>0.1032</c:v>
                </c:pt>
                <c:pt idx="15">
                  <c:v>0.1071</c:v>
                </c:pt>
                <c:pt idx="16">
                  <c:v>0.113</c:v>
                </c:pt>
                <c:pt idx="17">
                  <c:v>0.1153</c:v>
                </c:pt>
                <c:pt idx="18">
                  <c:v>0.11940000000000001</c:v>
                </c:pt>
                <c:pt idx="19">
                  <c:v>0.1227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E-0440-BE2F-00AA7043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29103"/>
        <c:axId val="2085747727"/>
      </c:lineChart>
      <c:catAx>
        <c:axId val="20861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47727"/>
        <c:crosses val="autoZero"/>
        <c:auto val="1"/>
        <c:lblAlgn val="ctr"/>
        <c:lblOffset val="100"/>
        <c:noMultiLvlLbl val="0"/>
      </c:catAx>
      <c:valAx>
        <c:axId val="20857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2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26359</xdr:colOff>
      <xdr:row>107</xdr:row>
      <xdr:rowOff>66136</xdr:rowOff>
    </xdr:from>
    <xdr:to>
      <xdr:col>9</xdr:col>
      <xdr:colOff>464868</xdr:colOff>
      <xdr:row>120</xdr:row>
      <xdr:rowOff>161506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8E746-25EC-DE6B-3A1D-510A98870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F141"/>
  <sheetViews>
    <sheetView tabSelected="1" topLeftCell="A97" zoomScale="106" zoomScaleNormal="100" workbookViewId="0">
      <selection activeCell="B102" sqref="B102:C121"/>
    </sheetView>
  </sheetViews>
  <sheetFormatPr baseColWidth="10" defaultRowHeight="16" x14ac:dyDescent="0.2"/>
  <cols>
    <col min="2" max="2" width="25.33203125" customWidth="1"/>
    <col min="3" max="3" width="21.1640625" customWidth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10</v>
      </c>
    </row>
    <row r="2" spans="1:6" x14ac:dyDescent="0.2">
      <c r="A2" t="s">
        <v>3</v>
      </c>
      <c r="B2">
        <v>2005</v>
      </c>
      <c r="C2">
        <v>0.1143</v>
      </c>
      <c r="F2" t="s">
        <v>22</v>
      </c>
    </row>
    <row r="3" spans="1:6" x14ac:dyDescent="0.2">
      <c r="A3" t="s">
        <v>3</v>
      </c>
      <c r="B3">
        <v>2006</v>
      </c>
      <c r="C3">
        <v>0.1143</v>
      </c>
      <c r="F3" t="s">
        <v>22</v>
      </c>
    </row>
    <row r="4" spans="1:6" x14ac:dyDescent="0.2">
      <c r="A4" t="s">
        <v>3</v>
      </c>
      <c r="B4">
        <v>2007</v>
      </c>
      <c r="C4">
        <v>0.1143</v>
      </c>
      <c r="F4" t="s">
        <v>22</v>
      </c>
    </row>
    <row r="5" spans="1:6" x14ac:dyDescent="0.2">
      <c r="A5" t="s">
        <v>3</v>
      </c>
      <c r="B5">
        <v>2008</v>
      </c>
      <c r="C5" s="3">
        <v>0.11559999999999999</v>
      </c>
      <c r="F5" t="s">
        <v>22</v>
      </c>
    </row>
    <row r="6" spans="1:6" x14ac:dyDescent="0.2">
      <c r="A6" t="s">
        <v>3</v>
      </c>
      <c r="B6">
        <v>2009</v>
      </c>
      <c r="C6" s="3">
        <v>0.11536</v>
      </c>
      <c r="F6" t="s">
        <v>22</v>
      </c>
    </row>
    <row r="7" spans="1:6" x14ac:dyDescent="0.2">
      <c r="A7" t="s">
        <v>3</v>
      </c>
      <c r="B7">
        <v>2010</v>
      </c>
      <c r="C7" s="3">
        <v>0.11877</v>
      </c>
      <c r="F7" t="s">
        <v>22</v>
      </c>
    </row>
    <row r="8" spans="1:6" x14ac:dyDescent="0.2">
      <c r="A8" t="s">
        <v>3</v>
      </c>
      <c r="B8">
        <v>2011</v>
      </c>
      <c r="C8" s="3">
        <v>0.12232999999999999</v>
      </c>
      <c r="F8" t="s">
        <v>22</v>
      </c>
    </row>
    <row r="9" spans="1:6" x14ac:dyDescent="0.2">
      <c r="A9" t="s">
        <v>3</v>
      </c>
      <c r="B9">
        <v>2012</v>
      </c>
      <c r="C9" s="3">
        <v>0.12845000000000001</v>
      </c>
      <c r="F9" t="s">
        <v>22</v>
      </c>
    </row>
    <row r="10" spans="1:6" x14ac:dyDescent="0.2">
      <c r="A10" t="s">
        <v>3</v>
      </c>
      <c r="B10">
        <v>2013</v>
      </c>
      <c r="C10" s="3">
        <v>0.1323</v>
      </c>
      <c r="F10" t="s">
        <v>22</v>
      </c>
    </row>
    <row r="11" spans="1:6" x14ac:dyDescent="0.2">
      <c r="A11" t="s">
        <v>3</v>
      </c>
      <c r="B11">
        <v>2014</v>
      </c>
      <c r="C11" s="3">
        <v>0.1323</v>
      </c>
      <c r="F11" t="s">
        <v>22</v>
      </c>
    </row>
    <row r="12" spans="1:6" x14ac:dyDescent="0.2">
      <c r="A12" t="s">
        <v>3</v>
      </c>
      <c r="B12">
        <v>2015</v>
      </c>
      <c r="C12" s="3">
        <v>0.16170000000000001</v>
      </c>
      <c r="F12" t="s">
        <v>22</v>
      </c>
    </row>
    <row r="13" spans="1:6" x14ac:dyDescent="0.2">
      <c r="A13" t="s">
        <v>3</v>
      </c>
      <c r="B13">
        <v>2016</v>
      </c>
      <c r="C13" s="3">
        <v>0.18151</v>
      </c>
      <c r="F13" t="s">
        <v>22</v>
      </c>
    </row>
    <row r="14" spans="1:6" x14ac:dyDescent="0.2">
      <c r="A14" t="s">
        <v>3</v>
      </c>
      <c r="B14">
        <v>2017</v>
      </c>
      <c r="C14" s="3">
        <v>0.18276000000000001</v>
      </c>
      <c r="F14" t="s">
        <v>22</v>
      </c>
    </row>
    <row r="15" spans="1:6" x14ac:dyDescent="0.2">
      <c r="A15" t="s">
        <v>3</v>
      </c>
      <c r="B15">
        <v>2018</v>
      </c>
      <c r="C15" s="3">
        <v>0.20077999999999999</v>
      </c>
      <c r="F15" t="s">
        <v>22</v>
      </c>
    </row>
    <row r="16" spans="1:6" x14ac:dyDescent="0.2">
      <c r="A16" t="s">
        <v>3</v>
      </c>
      <c r="B16">
        <v>2019</v>
      </c>
      <c r="C16" s="3">
        <v>0.21182999999999999</v>
      </c>
      <c r="F16" t="s">
        <v>22</v>
      </c>
    </row>
    <row r="17" spans="1:6" x14ac:dyDescent="0.2">
      <c r="A17" t="s">
        <v>3</v>
      </c>
      <c r="B17">
        <v>2020</v>
      </c>
      <c r="C17" s="3">
        <v>0.23580999999999999</v>
      </c>
      <c r="F17" t="s">
        <v>22</v>
      </c>
    </row>
    <row r="18" spans="1:6" x14ac:dyDescent="0.2">
      <c r="A18" t="s">
        <v>3</v>
      </c>
      <c r="B18">
        <v>2021</v>
      </c>
      <c r="C18" s="3">
        <v>0.24986</v>
      </c>
      <c r="F18" t="s">
        <v>22</v>
      </c>
    </row>
    <row r="19" spans="1:6" x14ac:dyDescent="0.2">
      <c r="A19" t="s">
        <v>3</v>
      </c>
      <c r="B19">
        <v>2022</v>
      </c>
      <c r="C19" s="3">
        <v>0.28239999999999998</v>
      </c>
      <c r="F19" t="s">
        <v>22</v>
      </c>
    </row>
    <row r="20" spans="1:6" x14ac:dyDescent="0.2">
      <c r="A20" t="s">
        <v>3</v>
      </c>
      <c r="B20">
        <v>2023</v>
      </c>
      <c r="C20" s="3">
        <v>0.32549</v>
      </c>
      <c r="F20" t="s">
        <v>22</v>
      </c>
    </row>
    <row r="21" spans="1:6" x14ac:dyDescent="0.2">
      <c r="A21" t="s">
        <v>3</v>
      </c>
      <c r="B21">
        <v>2024</v>
      </c>
      <c r="C21" s="3">
        <v>0.42009000000000002</v>
      </c>
      <c r="F21" t="s">
        <v>22</v>
      </c>
    </row>
    <row r="22" spans="1:6" s="2" customFormat="1" x14ac:dyDescent="0.2">
      <c r="A22" s="2" t="s">
        <v>4</v>
      </c>
      <c r="B22" s="2">
        <v>2005</v>
      </c>
      <c r="C22" s="2" t="s">
        <v>9</v>
      </c>
    </row>
    <row r="23" spans="1:6" x14ac:dyDescent="0.2">
      <c r="A23" t="s">
        <v>4</v>
      </c>
      <c r="B23">
        <v>2006</v>
      </c>
      <c r="C23" t="s">
        <v>9</v>
      </c>
    </row>
    <row r="24" spans="1:6" x14ac:dyDescent="0.2">
      <c r="A24" t="s">
        <v>4</v>
      </c>
      <c r="B24">
        <v>2007</v>
      </c>
      <c r="C24" t="s">
        <v>9</v>
      </c>
    </row>
    <row r="25" spans="1:6" x14ac:dyDescent="0.2">
      <c r="A25" t="s">
        <v>4</v>
      </c>
      <c r="B25">
        <v>2008</v>
      </c>
      <c r="C25" t="s">
        <v>9</v>
      </c>
    </row>
    <row r="26" spans="1:6" x14ac:dyDescent="0.2">
      <c r="A26" t="s">
        <v>4</v>
      </c>
      <c r="B26">
        <v>2009</v>
      </c>
      <c r="C26" t="s">
        <v>9</v>
      </c>
    </row>
    <row r="27" spans="1:6" x14ac:dyDescent="0.2">
      <c r="A27" t="s">
        <v>4</v>
      </c>
      <c r="B27">
        <v>2010</v>
      </c>
      <c r="C27" t="s">
        <v>9</v>
      </c>
    </row>
    <row r="28" spans="1:6" x14ac:dyDescent="0.2">
      <c r="A28" t="s">
        <v>4</v>
      </c>
      <c r="B28">
        <v>2011</v>
      </c>
      <c r="C28" t="s">
        <v>9</v>
      </c>
    </row>
    <row r="29" spans="1:6" x14ac:dyDescent="0.2">
      <c r="A29" t="s">
        <v>4</v>
      </c>
      <c r="B29">
        <v>2012</v>
      </c>
      <c r="C29" t="s">
        <v>9</v>
      </c>
    </row>
    <row r="30" spans="1:6" x14ac:dyDescent="0.2">
      <c r="A30" t="s">
        <v>4</v>
      </c>
      <c r="B30">
        <v>2013</v>
      </c>
      <c r="C30" t="s">
        <v>9</v>
      </c>
    </row>
    <row r="31" spans="1:6" x14ac:dyDescent="0.2">
      <c r="A31" t="s">
        <v>4</v>
      </c>
      <c r="B31">
        <v>2014</v>
      </c>
      <c r="C31" t="s">
        <v>9</v>
      </c>
    </row>
    <row r="32" spans="1:6" x14ac:dyDescent="0.2">
      <c r="A32" t="s">
        <v>4</v>
      </c>
      <c r="B32">
        <v>2015</v>
      </c>
      <c r="C32" t="s">
        <v>9</v>
      </c>
    </row>
    <row r="33" spans="1:2" x14ac:dyDescent="0.2">
      <c r="A33" t="s">
        <v>4</v>
      </c>
      <c r="B33">
        <v>2016</v>
      </c>
    </row>
    <row r="34" spans="1:2" x14ac:dyDescent="0.2">
      <c r="A34" t="s">
        <v>4</v>
      </c>
      <c r="B34">
        <v>2017</v>
      </c>
    </row>
    <row r="35" spans="1:2" x14ac:dyDescent="0.2">
      <c r="A35" t="s">
        <v>4</v>
      </c>
      <c r="B35">
        <v>2018</v>
      </c>
    </row>
    <row r="36" spans="1:2" x14ac:dyDescent="0.2">
      <c r="A36" t="s">
        <v>4</v>
      </c>
      <c r="B36">
        <v>2019</v>
      </c>
    </row>
    <row r="37" spans="1:2" x14ac:dyDescent="0.2">
      <c r="A37" t="s">
        <v>4</v>
      </c>
      <c r="B37">
        <v>2020</v>
      </c>
    </row>
    <row r="38" spans="1:2" x14ac:dyDescent="0.2">
      <c r="A38" t="s">
        <v>4</v>
      </c>
      <c r="B38">
        <v>2021</v>
      </c>
    </row>
    <row r="39" spans="1:2" x14ac:dyDescent="0.2">
      <c r="A39" t="s">
        <v>4</v>
      </c>
      <c r="B39">
        <v>2022</v>
      </c>
    </row>
    <row r="40" spans="1:2" x14ac:dyDescent="0.2">
      <c r="A40" t="s">
        <v>4</v>
      </c>
      <c r="B40">
        <v>2023</v>
      </c>
    </row>
    <row r="41" spans="1:2" x14ac:dyDescent="0.2">
      <c r="A41" t="s">
        <v>4</v>
      </c>
      <c r="B41">
        <v>2024</v>
      </c>
    </row>
    <row r="42" spans="1:2" s="2" customFormat="1" x14ac:dyDescent="0.2">
      <c r="A42" s="2" t="s">
        <v>5</v>
      </c>
      <c r="B42" s="2">
        <v>2005</v>
      </c>
    </row>
    <row r="43" spans="1:2" x14ac:dyDescent="0.2">
      <c r="A43" t="s">
        <v>5</v>
      </c>
      <c r="B43">
        <v>2006</v>
      </c>
    </row>
    <row r="44" spans="1:2" x14ac:dyDescent="0.2">
      <c r="A44" t="s">
        <v>5</v>
      </c>
      <c r="B44">
        <v>2007</v>
      </c>
    </row>
    <row r="45" spans="1:2" x14ac:dyDescent="0.2">
      <c r="A45" t="s">
        <v>5</v>
      </c>
      <c r="B45">
        <v>2008</v>
      </c>
    </row>
    <row r="46" spans="1:2" x14ac:dyDescent="0.2">
      <c r="A46" t="s">
        <v>5</v>
      </c>
      <c r="B46">
        <v>2009</v>
      </c>
    </row>
    <row r="47" spans="1:2" x14ac:dyDescent="0.2">
      <c r="A47" t="s">
        <v>5</v>
      </c>
      <c r="B47">
        <v>2010</v>
      </c>
    </row>
    <row r="48" spans="1:2" x14ac:dyDescent="0.2">
      <c r="A48" t="s">
        <v>5</v>
      </c>
      <c r="B48">
        <v>2011</v>
      </c>
    </row>
    <row r="49" spans="1:6" x14ac:dyDescent="0.2">
      <c r="A49" t="s">
        <v>5</v>
      </c>
      <c r="B49">
        <v>2012</v>
      </c>
    </row>
    <row r="50" spans="1:6" x14ac:dyDescent="0.2">
      <c r="A50" t="s">
        <v>5</v>
      </c>
      <c r="B50">
        <v>2013</v>
      </c>
      <c r="C50">
        <f>0.04275+0.08671-0.00097</f>
        <v>0.12848999999999999</v>
      </c>
      <c r="D50">
        <v>4.2750000000000003E-2</v>
      </c>
      <c r="F50" t="s">
        <v>22</v>
      </c>
    </row>
    <row r="51" spans="1:6" x14ac:dyDescent="0.2">
      <c r="A51" t="s">
        <v>5</v>
      </c>
      <c r="B51">
        <v>2014</v>
      </c>
      <c r="C51">
        <f>0.04678+0.08592-0.00037</f>
        <v>0.13232999999999998</v>
      </c>
      <c r="D51">
        <v>4.6780000000000002E-2</v>
      </c>
      <c r="F51" t="s">
        <v>22</v>
      </c>
    </row>
    <row r="52" spans="1:6" x14ac:dyDescent="0.2">
      <c r="A52" t="s">
        <v>5</v>
      </c>
      <c r="B52">
        <v>2015</v>
      </c>
      <c r="C52">
        <f>D52+0.09162-0.00172</f>
        <v>0.14849999999999999</v>
      </c>
      <c r="D52" s="4">
        <v>5.8599999999999999E-2</v>
      </c>
      <c r="F52" t="s">
        <v>22</v>
      </c>
    </row>
    <row r="53" spans="1:6" x14ac:dyDescent="0.2">
      <c r="A53" t="s">
        <v>5</v>
      </c>
      <c r="B53">
        <v>2016</v>
      </c>
      <c r="C53">
        <f>D53+0.06909-0.00022</f>
        <v>0.15107999999999999</v>
      </c>
      <c r="D53" s="4">
        <v>8.2210000000000005E-2</v>
      </c>
      <c r="F53" t="s">
        <v>22</v>
      </c>
    </row>
    <row r="54" spans="1:6" x14ac:dyDescent="0.2">
      <c r="A54" t="s">
        <v>5</v>
      </c>
      <c r="B54">
        <v>2017</v>
      </c>
      <c r="C54">
        <f>D54+0.07477-0</f>
        <v>0.16317000000000001</v>
      </c>
      <c r="D54" s="4">
        <v>8.8400000000000006E-2</v>
      </c>
      <c r="F54" t="s">
        <v>22</v>
      </c>
    </row>
    <row r="55" spans="1:6" x14ac:dyDescent="0.2">
      <c r="A55" t="s">
        <v>5</v>
      </c>
      <c r="B55">
        <v>2018</v>
      </c>
      <c r="C55">
        <f>D55+0.08589-0</f>
        <v>0.17463999999999999</v>
      </c>
      <c r="D55" s="4">
        <v>8.8749999999999996E-2</v>
      </c>
      <c r="F55" t="s">
        <v>22</v>
      </c>
    </row>
    <row r="56" spans="1:6" x14ac:dyDescent="0.2">
      <c r="A56" t="s">
        <v>5</v>
      </c>
      <c r="B56">
        <v>2019</v>
      </c>
      <c r="C56">
        <f>D56+0.0847-0.00007</f>
        <v>0.17924000000000001</v>
      </c>
      <c r="D56" s="5">
        <v>9.461E-2</v>
      </c>
      <c r="F56" t="s">
        <v>22</v>
      </c>
    </row>
    <row r="57" spans="1:6" x14ac:dyDescent="0.2">
      <c r="A57" t="s">
        <v>5</v>
      </c>
      <c r="B57">
        <v>2020</v>
      </c>
      <c r="C57">
        <f>D57+0.09756-0.00007</f>
        <v>0.19262000000000001</v>
      </c>
      <c r="D57" s="4">
        <v>9.5130000000000006E-2</v>
      </c>
      <c r="F57" t="s">
        <v>22</v>
      </c>
    </row>
    <row r="58" spans="1:6" x14ac:dyDescent="0.2">
      <c r="A58" t="s">
        <v>5</v>
      </c>
      <c r="B58">
        <v>2021</v>
      </c>
      <c r="F58" t="s">
        <v>22</v>
      </c>
    </row>
    <row r="59" spans="1:6" x14ac:dyDescent="0.2">
      <c r="A59" t="s">
        <v>5</v>
      </c>
      <c r="B59">
        <v>2022</v>
      </c>
      <c r="C59">
        <f>D59+0.09527-0</f>
        <v>0.26380000000000003</v>
      </c>
      <c r="D59" s="4">
        <v>0.16853000000000001</v>
      </c>
      <c r="F59" t="s">
        <v>22</v>
      </c>
    </row>
    <row r="60" spans="1:6" x14ac:dyDescent="0.2">
      <c r="A60" t="s">
        <v>5</v>
      </c>
      <c r="B60">
        <v>2023</v>
      </c>
      <c r="C60">
        <f>D60+0.1544</f>
        <v>0.31137000000000004</v>
      </c>
      <c r="D60" s="4">
        <v>0.15697</v>
      </c>
      <c r="F60" t="s">
        <v>22</v>
      </c>
    </row>
    <row r="61" spans="1:6" x14ac:dyDescent="0.2">
      <c r="A61" t="s">
        <v>5</v>
      </c>
      <c r="B61">
        <v>2024</v>
      </c>
      <c r="C61">
        <f>D61+0.14901</f>
        <v>0.33557999999999999</v>
      </c>
      <c r="D61" s="4">
        <v>0.18657000000000001</v>
      </c>
      <c r="F61" t="s">
        <v>22</v>
      </c>
    </row>
    <row r="62" spans="1:6" s="2" customFormat="1" x14ac:dyDescent="0.2">
      <c r="A62" s="2" t="s">
        <v>11</v>
      </c>
      <c r="B62" s="2">
        <v>2005</v>
      </c>
      <c r="C62" t="s">
        <v>9</v>
      </c>
      <c r="D62" s="6"/>
    </row>
    <row r="63" spans="1:6" x14ac:dyDescent="0.2">
      <c r="A63" t="s">
        <v>11</v>
      </c>
      <c r="B63">
        <v>2006</v>
      </c>
      <c r="C63" t="s">
        <v>9</v>
      </c>
      <c r="D63" s="4"/>
    </row>
    <row r="64" spans="1:6" x14ac:dyDescent="0.2">
      <c r="A64" t="s">
        <v>11</v>
      </c>
      <c r="B64">
        <v>2007</v>
      </c>
      <c r="C64" t="s">
        <v>9</v>
      </c>
      <c r="D64" s="4"/>
    </row>
    <row r="65" spans="1:4" x14ac:dyDescent="0.2">
      <c r="A65" t="s">
        <v>11</v>
      </c>
      <c r="B65">
        <v>2008</v>
      </c>
      <c r="C65" t="s">
        <v>9</v>
      </c>
      <c r="D65" s="4"/>
    </row>
    <row r="66" spans="1:4" x14ac:dyDescent="0.2">
      <c r="A66" t="s">
        <v>11</v>
      </c>
      <c r="B66">
        <v>2009</v>
      </c>
      <c r="C66" t="s">
        <v>9</v>
      </c>
      <c r="D66" s="4"/>
    </row>
    <row r="67" spans="1:4" x14ac:dyDescent="0.2">
      <c r="A67" t="s">
        <v>11</v>
      </c>
      <c r="B67">
        <v>2010</v>
      </c>
      <c r="C67" t="s">
        <v>9</v>
      </c>
      <c r="D67" s="4"/>
    </row>
    <row r="68" spans="1:4" x14ac:dyDescent="0.2">
      <c r="A68" t="s">
        <v>11</v>
      </c>
      <c r="B68">
        <v>2011</v>
      </c>
      <c r="C68" t="s">
        <v>9</v>
      </c>
      <c r="D68" s="4"/>
    </row>
    <row r="69" spans="1:4" x14ac:dyDescent="0.2">
      <c r="A69" t="s">
        <v>11</v>
      </c>
      <c r="B69">
        <v>2012</v>
      </c>
      <c r="C69" t="s">
        <v>9</v>
      </c>
      <c r="D69" s="4"/>
    </row>
    <row r="70" spans="1:4" x14ac:dyDescent="0.2">
      <c r="A70" t="s">
        <v>11</v>
      </c>
      <c r="B70">
        <v>2013</v>
      </c>
      <c r="C70" t="s">
        <v>9</v>
      </c>
      <c r="D70" s="4"/>
    </row>
    <row r="71" spans="1:4" x14ac:dyDescent="0.2">
      <c r="A71" t="s">
        <v>11</v>
      </c>
      <c r="B71">
        <v>2014</v>
      </c>
      <c r="C71" t="s">
        <v>9</v>
      </c>
      <c r="D71" s="4"/>
    </row>
    <row r="72" spans="1:4" x14ac:dyDescent="0.2">
      <c r="A72" t="s">
        <v>11</v>
      </c>
      <c r="B72">
        <v>2015</v>
      </c>
      <c r="C72" t="s">
        <v>9</v>
      </c>
      <c r="D72" s="4"/>
    </row>
    <row r="73" spans="1:4" x14ac:dyDescent="0.2">
      <c r="A73" t="s">
        <v>11</v>
      </c>
      <c r="B73">
        <v>2016</v>
      </c>
      <c r="C73" t="s">
        <v>9</v>
      </c>
      <c r="D73" s="4"/>
    </row>
    <row r="74" spans="1:4" x14ac:dyDescent="0.2">
      <c r="A74" t="s">
        <v>11</v>
      </c>
      <c r="B74">
        <v>2017</v>
      </c>
      <c r="C74" t="s">
        <v>9</v>
      </c>
      <c r="D74" s="4"/>
    </row>
    <row r="75" spans="1:4" x14ac:dyDescent="0.2">
      <c r="A75" t="s">
        <v>11</v>
      </c>
      <c r="B75">
        <v>2018</v>
      </c>
      <c r="D75" s="4"/>
    </row>
    <row r="76" spans="1:4" x14ac:dyDescent="0.2">
      <c r="A76" t="s">
        <v>11</v>
      </c>
      <c r="B76">
        <v>2019</v>
      </c>
      <c r="D76" s="4"/>
    </row>
    <row r="77" spans="1:4" x14ac:dyDescent="0.2">
      <c r="A77" t="s">
        <v>11</v>
      </c>
      <c r="B77">
        <v>2020</v>
      </c>
      <c r="D77" s="4"/>
    </row>
    <row r="78" spans="1:4" x14ac:dyDescent="0.2">
      <c r="A78" t="s">
        <v>11</v>
      </c>
      <c r="B78">
        <v>2021</v>
      </c>
      <c r="D78" s="4"/>
    </row>
    <row r="79" spans="1:4" x14ac:dyDescent="0.2">
      <c r="A79" t="s">
        <v>11</v>
      </c>
      <c r="B79">
        <v>2022</v>
      </c>
      <c r="D79" s="4"/>
    </row>
    <row r="80" spans="1:4" x14ac:dyDescent="0.2">
      <c r="A80" t="s">
        <v>11</v>
      </c>
      <c r="B80">
        <v>2023</v>
      </c>
      <c r="D80" s="4"/>
    </row>
    <row r="81" spans="1:5" x14ac:dyDescent="0.2">
      <c r="A81" t="s">
        <v>11</v>
      </c>
      <c r="B81">
        <v>2024</v>
      </c>
      <c r="D81" s="4"/>
    </row>
    <row r="82" spans="1:5" s="2" customFormat="1" x14ac:dyDescent="0.2">
      <c r="A82" s="2" t="s">
        <v>6</v>
      </c>
      <c r="B82" s="2">
        <v>2005</v>
      </c>
    </row>
    <row r="83" spans="1:5" x14ac:dyDescent="0.2">
      <c r="A83" t="s">
        <v>6</v>
      </c>
      <c r="B83">
        <v>2006</v>
      </c>
    </row>
    <row r="84" spans="1:5" x14ac:dyDescent="0.2">
      <c r="A84" t="s">
        <v>6</v>
      </c>
      <c r="B84">
        <v>2007</v>
      </c>
    </row>
    <row r="85" spans="1:5" x14ac:dyDescent="0.2">
      <c r="A85" t="s">
        <v>6</v>
      </c>
      <c r="B85">
        <v>2008</v>
      </c>
    </row>
    <row r="86" spans="1:5" x14ac:dyDescent="0.2">
      <c r="A86" t="s">
        <v>6</v>
      </c>
      <c r="B86">
        <v>2009</v>
      </c>
    </row>
    <row r="87" spans="1:5" x14ac:dyDescent="0.2">
      <c r="A87" t="s">
        <v>6</v>
      </c>
      <c r="B87">
        <v>2010</v>
      </c>
    </row>
    <row r="88" spans="1:5" x14ac:dyDescent="0.2">
      <c r="A88" t="s">
        <v>6</v>
      </c>
      <c r="B88">
        <v>2011</v>
      </c>
    </row>
    <row r="89" spans="1:5" x14ac:dyDescent="0.2">
      <c r="A89" t="s">
        <v>6</v>
      </c>
      <c r="B89">
        <v>2012</v>
      </c>
    </row>
    <row r="90" spans="1:5" x14ac:dyDescent="0.2">
      <c r="A90" t="s">
        <v>6</v>
      </c>
      <c r="B90">
        <v>2013</v>
      </c>
    </row>
    <row r="91" spans="1:5" x14ac:dyDescent="0.2">
      <c r="A91" t="s">
        <v>6</v>
      </c>
      <c r="B91">
        <v>2014</v>
      </c>
    </row>
    <row r="92" spans="1:5" x14ac:dyDescent="0.2">
      <c r="A92" t="s">
        <v>6</v>
      </c>
      <c r="B92">
        <v>2015</v>
      </c>
    </row>
    <row r="93" spans="1:5" x14ac:dyDescent="0.2">
      <c r="A93" t="s">
        <v>6</v>
      </c>
      <c r="B93">
        <v>2016</v>
      </c>
    </row>
    <row r="94" spans="1:5" x14ac:dyDescent="0.2">
      <c r="A94" t="s">
        <v>6</v>
      </c>
      <c r="B94">
        <v>2017</v>
      </c>
    </row>
    <row r="95" spans="1:5" x14ac:dyDescent="0.2">
      <c r="A95" t="s">
        <v>6</v>
      </c>
      <c r="B95">
        <v>2018</v>
      </c>
    </row>
    <row r="96" spans="1:5" x14ac:dyDescent="0.2">
      <c r="A96" t="s">
        <v>6</v>
      </c>
      <c r="B96">
        <v>2019</v>
      </c>
      <c r="C96">
        <v>0.16825999999999999</v>
      </c>
      <c r="E96" t="s">
        <v>12</v>
      </c>
    </row>
    <row r="97" spans="1:5" x14ac:dyDescent="0.2">
      <c r="A97" t="s">
        <v>6</v>
      </c>
      <c r="B97">
        <v>2020</v>
      </c>
      <c r="C97">
        <v>0.17352000000000001</v>
      </c>
      <c r="E97" t="s">
        <v>12</v>
      </c>
    </row>
    <row r="98" spans="1:5" x14ac:dyDescent="0.2">
      <c r="A98" t="s">
        <v>6</v>
      </c>
      <c r="B98">
        <v>2021</v>
      </c>
      <c r="C98">
        <v>0.17649999999999999</v>
      </c>
      <c r="E98" t="s">
        <v>12</v>
      </c>
    </row>
    <row r="99" spans="1:5" x14ac:dyDescent="0.2">
      <c r="A99" t="s">
        <v>6</v>
      </c>
      <c r="B99">
        <v>2022</v>
      </c>
      <c r="C99">
        <v>0.19488</v>
      </c>
      <c r="E99" t="s">
        <v>13</v>
      </c>
    </row>
    <row r="100" spans="1:5" x14ac:dyDescent="0.2">
      <c r="A100" t="s">
        <v>6</v>
      </c>
      <c r="B100">
        <v>2023</v>
      </c>
      <c r="C100">
        <v>0.18856999999999999</v>
      </c>
      <c r="E100" t="s">
        <v>13</v>
      </c>
    </row>
    <row r="101" spans="1:5" x14ac:dyDescent="0.2">
      <c r="A101" t="s">
        <v>6</v>
      </c>
      <c r="B101">
        <v>2024</v>
      </c>
      <c r="C101">
        <v>0.20041999999999999</v>
      </c>
      <c r="E101" t="s">
        <v>14</v>
      </c>
    </row>
    <row r="102" spans="1:5" s="2" customFormat="1" x14ac:dyDescent="0.2">
      <c r="A102" s="2" t="s">
        <v>7</v>
      </c>
      <c r="B102" s="2">
        <v>2005</v>
      </c>
      <c r="C102" s="7">
        <v>7.9799999999999996E-2</v>
      </c>
      <c r="E102" t="s">
        <v>21</v>
      </c>
    </row>
    <row r="103" spans="1:5" x14ac:dyDescent="0.2">
      <c r="A103" t="s">
        <v>7</v>
      </c>
      <c r="B103">
        <v>2006</v>
      </c>
      <c r="C103" s="7">
        <v>7.9799999999999996E-2</v>
      </c>
      <c r="E103" t="s">
        <v>21</v>
      </c>
    </row>
    <row r="104" spans="1:5" x14ac:dyDescent="0.2">
      <c r="A104" t="s">
        <v>7</v>
      </c>
      <c r="B104">
        <v>2007</v>
      </c>
      <c r="C104" s="7">
        <v>7.9799999999999996E-2</v>
      </c>
      <c r="E104" t="s">
        <v>21</v>
      </c>
    </row>
    <row r="105" spans="1:5" x14ac:dyDescent="0.2">
      <c r="A105" t="s">
        <v>7</v>
      </c>
      <c r="B105">
        <v>2008</v>
      </c>
      <c r="C105" s="7">
        <f>0.0861+0.001</f>
        <v>8.7099999999999997E-2</v>
      </c>
      <c r="E105" t="s">
        <v>21</v>
      </c>
    </row>
    <row r="106" spans="1:5" x14ac:dyDescent="0.2">
      <c r="A106" t="s">
        <v>7</v>
      </c>
      <c r="B106">
        <v>2009</v>
      </c>
      <c r="C106" s="7">
        <f>0.0886+0.002</f>
        <v>9.06E-2</v>
      </c>
      <c r="E106" t="s">
        <v>21</v>
      </c>
    </row>
    <row r="107" spans="1:5" x14ac:dyDescent="0.2">
      <c r="A107" t="s">
        <v>7</v>
      </c>
      <c r="B107">
        <v>2010</v>
      </c>
      <c r="C107" s="7">
        <f>0.0946+0.002</f>
        <v>9.6600000000000005E-2</v>
      </c>
      <c r="E107" t="s">
        <v>21</v>
      </c>
    </row>
    <row r="108" spans="1:5" x14ac:dyDescent="0.2">
      <c r="A108" t="s">
        <v>7</v>
      </c>
      <c r="B108">
        <v>2011</v>
      </c>
      <c r="C108" s="7">
        <f>0.0967+0.0009</f>
        <v>9.7599999999999992E-2</v>
      </c>
      <c r="E108" t="s">
        <v>21</v>
      </c>
    </row>
    <row r="109" spans="1:5" x14ac:dyDescent="0.2">
      <c r="A109" t="s">
        <v>7</v>
      </c>
      <c r="B109">
        <v>2012</v>
      </c>
      <c r="C109" s="7">
        <f>0.0938+0.0009</f>
        <v>9.4699999999999993E-2</v>
      </c>
      <c r="E109" t="s">
        <v>21</v>
      </c>
    </row>
    <row r="110" spans="1:5" x14ac:dyDescent="0.2">
      <c r="A110" t="s">
        <v>7</v>
      </c>
      <c r="B110">
        <v>2013</v>
      </c>
      <c r="C110" s="7">
        <f>0.0911+0.0013</f>
        <v>9.2399999999999996E-2</v>
      </c>
      <c r="E110" t="s">
        <v>21</v>
      </c>
    </row>
    <row r="111" spans="1:5" x14ac:dyDescent="0.2">
      <c r="A111" t="s">
        <v>7</v>
      </c>
      <c r="B111">
        <v>2014</v>
      </c>
      <c r="C111" s="7">
        <f>0.0955+0.0013</f>
        <v>9.6799999999999997E-2</v>
      </c>
      <c r="E111" t="s">
        <v>21</v>
      </c>
    </row>
    <row r="112" spans="1:5" x14ac:dyDescent="0.2">
      <c r="A112" t="s">
        <v>7</v>
      </c>
      <c r="B112">
        <v>2015</v>
      </c>
      <c r="C112" s="7">
        <f>0.0998+0.0015</f>
        <v>0.1013</v>
      </c>
      <c r="E112" t="s">
        <v>21</v>
      </c>
    </row>
    <row r="113" spans="1:5" x14ac:dyDescent="0.2">
      <c r="A113" t="s">
        <v>7</v>
      </c>
      <c r="B113">
        <v>2016</v>
      </c>
      <c r="C113">
        <v>0.10680000000000001</v>
      </c>
      <c r="E113" t="s">
        <v>16</v>
      </c>
    </row>
    <row r="114" spans="1:5" x14ac:dyDescent="0.2">
      <c r="A114" t="s">
        <v>7</v>
      </c>
      <c r="B114">
        <v>2017</v>
      </c>
      <c r="C114">
        <v>0.1128</v>
      </c>
      <c r="E114" t="s">
        <v>16</v>
      </c>
    </row>
    <row r="115" spans="1:5" x14ac:dyDescent="0.2">
      <c r="A115" t="s">
        <v>7</v>
      </c>
      <c r="B115">
        <v>2018</v>
      </c>
      <c r="C115">
        <v>0.1032</v>
      </c>
      <c r="E115" t="s">
        <v>17</v>
      </c>
    </row>
    <row r="116" spans="1:5" x14ac:dyDescent="0.2">
      <c r="A116" t="s">
        <v>7</v>
      </c>
      <c r="B116">
        <v>2019</v>
      </c>
      <c r="C116">
        <v>0.1032</v>
      </c>
      <c r="E116" t="s">
        <v>18</v>
      </c>
    </row>
    <row r="117" spans="1:5" x14ac:dyDescent="0.2">
      <c r="A117" t="s">
        <v>7</v>
      </c>
      <c r="B117">
        <v>2020</v>
      </c>
      <c r="C117">
        <v>0.1071</v>
      </c>
      <c r="E117" t="s">
        <v>20</v>
      </c>
    </row>
    <row r="118" spans="1:5" x14ac:dyDescent="0.2">
      <c r="A118" t="s">
        <v>7</v>
      </c>
      <c r="B118">
        <v>2021</v>
      </c>
      <c r="C118">
        <v>0.113</v>
      </c>
      <c r="E118" t="s">
        <v>20</v>
      </c>
    </row>
    <row r="119" spans="1:5" x14ac:dyDescent="0.2">
      <c r="A119" t="s">
        <v>7</v>
      </c>
      <c r="B119">
        <v>2022</v>
      </c>
      <c r="C119">
        <v>0.1153</v>
      </c>
      <c r="E119" t="s">
        <v>19</v>
      </c>
    </row>
    <row r="120" spans="1:5" x14ac:dyDescent="0.2">
      <c r="A120" t="s">
        <v>7</v>
      </c>
      <c r="B120">
        <v>2023</v>
      </c>
      <c r="C120">
        <v>0.11940000000000001</v>
      </c>
      <c r="E120" t="s">
        <v>19</v>
      </c>
    </row>
    <row r="121" spans="1:5" x14ac:dyDescent="0.2">
      <c r="A121" t="s">
        <v>7</v>
      </c>
      <c r="B121">
        <v>2024</v>
      </c>
      <c r="C121">
        <v>0.1227</v>
      </c>
      <c r="E121" t="s">
        <v>15</v>
      </c>
    </row>
    <row r="122" spans="1:5" s="2" customFormat="1" x14ac:dyDescent="0.2">
      <c r="A122" s="2" t="s">
        <v>8</v>
      </c>
      <c r="B122" s="2">
        <v>2005</v>
      </c>
    </row>
    <row r="123" spans="1:5" x14ac:dyDescent="0.2">
      <c r="A123" t="s">
        <v>8</v>
      </c>
      <c r="B123">
        <v>2006</v>
      </c>
    </row>
    <row r="124" spans="1:5" x14ac:dyDescent="0.2">
      <c r="A124" t="s">
        <v>8</v>
      </c>
      <c r="B124">
        <v>2007</v>
      </c>
    </row>
    <row r="125" spans="1:5" x14ac:dyDescent="0.2">
      <c r="A125" t="s">
        <v>8</v>
      </c>
      <c r="B125">
        <v>2008</v>
      </c>
    </row>
    <row r="126" spans="1:5" x14ac:dyDescent="0.2">
      <c r="A126" t="s">
        <v>8</v>
      </c>
      <c r="B126">
        <v>2009</v>
      </c>
    </row>
    <row r="127" spans="1:5" x14ac:dyDescent="0.2">
      <c r="A127" t="s">
        <v>8</v>
      </c>
      <c r="B127">
        <v>2010</v>
      </c>
    </row>
    <row r="128" spans="1:5" x14ac:dyDescent="0.2">
      <c r="A128" t="s">
        <v>8</v>
      </c>
      <c r="B128">
        <v>2011</v>
      </c>
    </row>
    <row r="129" spans="1:2" x14ac:dyDescent="0.2">
      <c r="A129" t="s">
        <v>8</v>
      </c>
      <c r="B129">
        <v>2012</v>
      </c>
    </row>
    <row r="130" spans="1:2" x14ac:dyDescent="0.2">
      <c r="A130" t="s">
        <v>8</v>
      </c>
      <c r="B130">
        <v>2013</v>
      </c>
    </row>
    <row r="131" spans="1:2" x14ac:dyDescent="0.2">
      <c r="A131" t="s">
        <v>8</v>
      </c>
      <c r="B131">
        <v>2014</v>
      </c>
    </row>
    <row r="132" spans="1:2" x14ac:dyDescent="0.2">
      <c r="A132" t="s">
        <v>8</v>
      </c>
      <c r="B132">
        <v>2015</v>
      </c>
    </row>
    <row r="133" spans="1:2" x14ac:dyDescent="0.2">
      <c r="A133" t="s">
        <v>8</v>
      </c>
      <c r="B133">
        <v>2016</v>
      </c>
    </row>
    <row r="134" spans="1:2" x14ac:dyDescent="0.2">
      <c r="A134" t="s">
        <v>8</v>
      </c>
      <c r="B134">
        <v>2017</v>
      </c>
    </row>
    <row r="135" spans="1:2" x14ac:dyDescent="0.2">
      <c r="A135" t="s">
        <v>8</v>
      </c>
      <c r="B135">
        <v>2018</v>
      </c>
    </row>
    <row r="136" spans="1:2" x14ac:dyDescent="0.2">
      <c r="A136" t="s">
        <v>8</v>
      </c>
      <c r="B136">
        <v>2019</v>
      </c>
    </row>
    <row r="137" spans="1:2" x14ac:dyDescent="0.2">
      <c r="A137" t="s">
        <v>8</v>
      </c>
      <c r="B137">
        <v>2020</v>
      </c>
    </row>
    <row r="138" spans="1:2" x14ac:dyDescent="0.2">
      <c r="A138" t="s">
        <v>8</v>
      </c>
      <c r="B138">
        <v>2021</v>
      </c>
    </row>
    <row r="139" spans="1:2" x14ac:dyDescent="0.2">
      <c r="A139" t="s">
        <v>8</v>
      </c>
      <c r="B139">
        <v>2022</v>
      </c>
    </row>
    <row r="140" spans="1:2" x14ac:dyDescent="0.2">
      <c r="A140" t="s">
        <v>8</v>
      </c>
      <c r="B140">
        <v>2023</v>
      </c>
    </row>
    <row r="141" spans="1:2" x14ac:dyDescent="0.2">
      <c r="A141" t="s">
        <v>8</v>
      </c>
      <c r="B141">
        <v>2024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2024-03-18T18:21:20Z</dcterms:modified>
</cp:coreProperties>
</file>