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"/>
    </mc:Choice>
  </mc:AlternateContent>
  <xr:revisionPtr revIDLastSave="0" documentId="13_ncr:1_{28244FBB-7456-664C-85CC-275C01898B92}" xr6:coauthVersionLast="47" xr6:coauthVersionMax="47" xr10:uidLastSave="{00000000-0000-0000-0000-000000000000}"/>
  <bookViews>
    <workbookView xWindow="0" yWindow="500" windowWidth="25600" windowHeight="14120" activeTab="2" xr2:uid="{7039D85A-8A19-0F42-A262-787F6C9D5D5B}"/>
  </bookViews>
  <sheets>
    <sheet name="New-Tiered" sheetId="2" r:id="rId1"/>
    <sheet name="TOU" sheetId="3" r:id="rId2"/>
    <sheet name="TOU-EV" sheetId="4" r:id="rId3"/>
    <sheet name="Sourc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2" l="1"/>
  <c r="F12" i="2"/>
  <c r="F9" i="2"/>
  <c r="F7" i="2"/>
  <c r="F3" i="2"/>
  <c r="F6" i="2"/>
  <c r="E2" i="2"/>
  <c r="E6" i="2" l="1"/>
</calcChain>
</file>

<file path=xl/sharedStrings.xml><?xml version="1.0" encoding="utf-8"?>
<sst xmlns="http://schemas.openxmlformats.org/spreadsheetml/2006/main" count="318" uniqueCount="78">
  <si>
    <t>LSE</t>
  </si>
  <si>
    <t>Type</t>
  </si>
  <si>
    <t>POU</t>
  </si>
  <si>
    <t>SMUD</t>
  </si>
  <si>
    <t>LADWP</t>
  </si>
  <si>
    <t>SCE</t>
  </si>
  <si>
    <t>IOU</t>
  </si>
  <si>
    <t>PG&amp;E</t>
  </si>
  <si>
    <t>Rate Name</t>
  </si>
  <si>
    <t>E1</t>
  </si>
  <si>
    <t>https://www.ladwp.com/account/customer-service/electric-rates/residential-rates</t>
  </si>
  <si>
    <t>https://www.ladwp.com/account/customer-service/electric-rates/ev-nem-reo-rates</t>
  </si>
  <si>
    <t>NA</t>
  </si>
  <si>
    <t>Notes</t>
  </si>
  <si>
    <t>EV adjustment is a 0.25 cent credit on the baseline, plus no service charge and no ESA charge</t>
  </si>
  <si>
    <t>CCA</t>
  </si>
  <si>
    <t>MCE</t>
  </si>
  <si>
    <t>CPA-SC</t>
  </si>
  <si>
    <t>Notes:</t>
  </si>
  <si>
    <t>All rates as of June 2023</t>
  </si>
  <si>
    <t>Non-Energy ($/month)</t>
  </si>
  <si>
    <t>Low Peak</t>
  </si>
  <si>
    <t>Mid Peak</t>
  </si>
  <si>
    <t>Peak</t>
  </si>
  <si>
    <t>Low Peak Hours</t>
  </si>
  <si>
    <t>Mid Peak Hours</t>
  </si>
  <si>
    <t>Peak Hours</t>
  </si>
  <si>
    <t>4-9 PM</t>
  </si>
  <si>
    <t>all except 4-9 PM</t>
  </si>
  <si>
    <t>12am-3pm</t>
  </si>
  <si>
    <t>3pm-4pm; 9pm-12am</t>
  </si>
  <si>
    <t>https://www.pge.com/tariffs/Res_Inclu_TOU_230601-230630.xlsx</t>
  </si>
  <si>
    <t>4-9 PM M-F</t>
  </si>
  <si>
    <t>all except 4-9 PM M-F</t>
  </si>
  <si>
    <t>https://www.sce.com/regulatory/tariff-books/historical-rates/historical-rate-schedules-for-2023</t>
  </si>
  <si>
    <t>D</t>
  </si>
  <si>
    <t>Single-family</t>
  </si>
  <si>
    <t>Delivery minimum considered as non-energy charge</t>
  </si>
  <si>
    <t>Baseline credit</t>
  </si>
  <si>
    <t>DTOU</t>
  </si>
  <si>
    <t>PRIME</t>
  </si>
  <si>
    <t>4-9PM M-F</t>
  </si>
  <si>
    <t>4-9 PM Sat-Sun</t>
  </si>
  <si>
    <t>R1B TOU</t>
  </si>
  <si>
    <t>R1A</t>
  </si>
  <si>
    <t>Monday through Friday
8:00 p.m. - 9:59 a.m.
All day Saturday and Sunday</t>
  </si>
  <si>
    <t>Monday through Friday
10:00 a.m. - 12:59 p.m.
5:00 p.m. - 7:59 p.m</t>
  </si>
  <si>
    <t>Monday through Friday
1:00 p.m. - 4:59 p.m</t>
  </si>
  <si>
    <t>https://www.ladwp.com/account/customer-service/understanding-your-rates/residential-electric-rates</t>
  </si>
  <si>
    <t>R1B TOU-EV Discount</t>
  </si>
  <si>
    <t>RTOD</t>
  </si>
  <si>
    <t>R-Fixed</t>
  </si>
  <si>
    <t>Weekdays between 5:00 p.m. and 8:00 p.m.</t>
  </si>
  <si>
    <t>Weekdays between noon and midnight except during the
Peak hours</t>
  </si>
  <si>
    <t>All other hours, including weekends and holidays</t>
  </si>
  <si>
    <t>Midnight-6AM</t>
  </si>
  <si>
    <t>Cpa</t>
  </si>
  <si>
    <t>https://files.cleanpoweralliance.org/uploads/2023/04/Clean-Power-Alliance-Residential-Rates-Effective-April-1-2023.pdf</t>
  </si>
  <si>
    <t>TOU-D-4</t>
  </si>
  <si>
    <t>CPASC uses Clean Power as default</t>
  </si>
  <si>
    <t>RTOD EV Discount</t>
  </si>
  <si>
    <t>https://web.archive.org/web/20230601212158/https://www.smud.org/en/Rate-Information/Residential-rates</t>
  </si>
  <si>
    <t>EV2</t>
  </si>
  <si>
    <t>ETOUC</t>
  </si>
  <si>
    <t>https://www.mcecleanenergy.org/wp-content/uploads/2023/12/MCE-Residential-Rates-12132023.pdf</t>
  </si>
  <si>
    <t>https://www.pge.com/tariffs/assets/pdf/adviceletter/ELEC_6946-E.pdf</t>
  </si>
  <si>
    <t xml:space="preserve">PCIA source: CAL PUC Sheet 54945-E </t>
  </si>
  <si>
    <t>MCE uses light green</t>
  </si>
  <si>
    <t>All using 2017 PCIA vintage</t>
  </si>
  <si>
    <t>For CPASC, CTC and PCIA are added to generation + bundled-delivery rate</t>
  </si>
  <si>
    <t>For MCE, ECRA, WFC, CTC, and PCIA are added to generation + all other components of delivery rate</t>
  </si>
  <si>
    <t>In TOU rates, rates are provided for above-baseline usage. Baseline incentive adjustment is provided separately</t>
  </si>
  <si>
    <t>LADWP PAC is considered non-energy charge</t>
  </si>
  <si>
    <t>EV adjustment is a 1.5c/kWh discount on TOU rate</t>
  </si>
  <si>
    <t>Tier</t>
  </si>
  <si>
    <t>Energy ($/kWh)</t>
  </si>
  <si>
    <t>Peak Level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</si>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</sst>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000"/>
    <numFmt numFmtId="165" formatCode="&quot;$&quot;#,##0.00000_);[Red]\(&quot;$&quot;#,##0.00000\)"/>
    <numFmt numFmtId="166" formatCode="_(&quot;$&quot;* #,##0.000_);_(&quot;$&quot;* \(#,##0.000\);_(&quot;$&quot;* &quot;-&quot;??_);_(@_)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7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left" vertical="center" wrapText="1"/>
    </xf>
    <xf numFmtId="165" fontId="5" fillId="0" borderId="6" xfId="0" applyNumberFormat="1" applyFont="1" applyBorder="1" applyAlignment="1">
      <alignment horizontal="left" vertical="center" wrapText="1"/>
    </xf>
    <xf numFmtId="165" fontId="5" fillId="0" borderId="2" xfId="0" applyNumberFormat="1" applyFont="1" applyBorder="1" applyAlignment="1">
      <alignment horizontal="left" vertical="center" wrapText="1"/>
    </xf>
    <xf numFmtId="164" fontId="5" fillId="0" borderId="0" xfId="0" applyNumberFormat="1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44" fontId="0" fillId="0" borderId="0" xfId="1" applyFont="1" applyAlignment="1">
      <alignment horizontal="left" vertical="center" wrapText="1"/>
    </xf>
    <xf numFmtId="44" fontId="5" fillId="0" borderId="4" xfId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166" fontId="0" fillId="0" borderId="0" xfId="1" applyNumberFormat="1" applyFont="1" applyAlignment="1">
      <alignment horizontal="left" vertical="center" wrapText="1"/>
    </xf>
    <xf numFmtId="166" fontId="5" fillId="0" borderId="2" xfId="1" applyNumberFormat="1" applyFont="1" applyBorder="1" applyAlignment="1">
      <alignment horizontal="left" vertical="center" wrapText="1"/>
    </xf>
    <xf numFmtId="0" fontId="8" fillId="0" borderId="0" xfId="0" applyFont="1"/>
    <xf numFmtId="166" fontId="5" fillId="0" borderId="4" xfId="1" applyNumberFormat="1" applyFont="1" applyBorder="1" applyAlignment="1">
      <alignment horizontal="left" vertical="center" wrapText="1"/>
    </xf>
    <xf numFmtId="44" fontId="0" fillId="0" borderId="2" xfId="1" applyFont="1" applyBorder="1" applyAlignment="1">
      <alignment horizontal="left" vertical="center" wrapText="1"/>
    </xf>
    <xf numFmtId="44" fontId="0" fillId="0" borderId="4" xfId="1" applyFont="1" applyBorder="1" applyAlignment="1">
      <alignment horizontal="left" vertical="center" wrapText="1"/>
    </xf>
    <xf numFmtId="44" fontId="0" fillId="0" borderId="3" xfId="1" applyFont="1" applyBorder="1" applyAlignment="1">
      <alignment horizontal="left" vertical="center" wrapText="1"/>
    </xf>
    <xf numFmtId="44" fontId="0" fillId="0" borderId="5" xfId="1" applyFont="1" applyBorder="1" applyAlignment="1">
      <alignment horizontal="left" vertical="center" wrapText="1"/>
    </xf>
    <xf numFmtId="44" fontId="0" fillId="0" borderId="0" xfId="1" applyFont="1" applyBorder="1" applyAlignment="1">
      <alignment horizontal="left" vertical="center" wrapText="1"/>
    </xf>
    <xf numFmtId="44" fontId="0" fillId="0" borderId="6" xfId="1" applyFont="1" applyBorder="1" applyAlignment="1">
      <alignment horizontal="left" vertical="center" wrapText="1"/>
    </xf>
    <xf numFmtId="44" fontId="0" fillId="0" borderId="7" xfId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32"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  <fill>
        <patternFill>
          <bgColor theme="1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2F9925-59E7-EF40-84D1-6E3283BE399E}" name="Table1" displayName="Table1" ref="A1:F19" totalsRowShown="0" headerRowDxfId="31" dataDxfId="30" dataCellStyle="Currency">
  <autoFilter ref="A1:F19" xr:uid="{622F9925-59E7-EF40-84D1-6E3283BE399E}"/>
  <tableColumns count="6">
    <tableColumn id="1" xr3:uid="{ED67349A-8A4C-9E48-BEB1-46D207315EC5}" name="LSE" dataDxfId="29"/>
    <tableColumn id="2" xr3:uid="{C2534D26-0176-BE43-A36D-642666F84B78}" name="Type" dataDxfId="28"/>
    <tableColumn id="3" xr3:uid="{4BE4FD15-782C-3641-8E24-6E7DFD8EB062}" name="Rate Name" dataDxfId="27"/>
    <tableColumn id="13" xr3:uid="{7E3692FD-27FF-B44B-8231-9E2FC34D400D}" name="Tier" dataDxfId="26"/>
    <tableColumn id="4" xr3:uid="{D0874B39-AD75-C446-A45A-8905FEB0E25A}" name="Non-Energy ($/month)" dataDxfId="25" dataCellStyle="Currency"/>
    <tableColumn id="5" xr3:uid="{213136F0-A2F1-7E4E-9CB7-161C428CF1A9}" name="Energy ($/kWh)" dataDxfId="24" dataCellStyle="Currenc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FA67C6-51F8-F342-87F4-DD10F5ADCB6B}" name="Table2" displayName="Table2" ref="A1:J19" totalsRowShown="0" headerRowDxfId="23" dataDxfId="22">
  <autoFilter ref="A1:J19" xr:uid="{49FA67C6-51F8-F342-87F4-DD10F5ADCB6B}"/>
  <tableColumns count="10">
    <tableColumn id="1" xr3:uid="{31510521-DE32-3B4D-B619-FF2ED05955EC}" name="LSE" dataDxfId="21"/>
    <tableColumn id="2" xr3:uid="{03D9D98B-2872-7D48-90F5-28FF6854553C}" name="Type" dataDxfId="20"/>
    <tableColumn id="3" xr3:uid="{B8D8586E-F3BB-9245-B95A-AC600548C8A2}" name="Rate Name" dataDxfId="19"/>
    <tableColumn id="12" xr3:uid="{32C6DD6E-A60C-8041-8942-59C78E6E9666}" name="Peak Level" dataDxfId="18"/>
    <tableColumn id="4" xr3:uid="{03783912-A703-0348-BB6F-12145C905895}" name="Non-Energy ($/month)" dataDxfId="17"/>
    <tableColumn id="5" xr3:uid="{C0DD89ED-48CF-834B-9BB5-6148F49FA863}" name="Rate" dataDxfId="16"/>
    <tableColumn id="8" xr3:uid="{2E823791-CF3C-114E-B67D-80EEA08D47ED}" name="Low Peak Hours" dataDxfId="15"/>
    <tableColumn id="9" xr3:uid="{0051F9D1-C23A-CD43-B61A-E0AAFA8AF1D6}" name="Mid Peak Hours" dataDxfId="14"/>
    <tableColumn id="10" xr3:uid="{1718EDE8-4368-3548-B154-711EB8BAC6A7}" name="Peak Hours" dataDxfId="13"/>
    <tableColumn id="11" xr3:uid="{F84DB3D6-90B8-EE42-8623-4037379BA7EE}" name="Baseline credit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FCF372-FEAA-1341-90F1-F54CFE2E2B0B}" name="Table3" displayName="Table3" ref="A1:J19" totalsRowShown="0" headerRowDxfId="11" dataDxfId="10">
  <autoFilter ref="A1:J19" xr:uid="{34FCF372-FEAA-1341-90F1-F54CFE2E2B0B}"/>
  <tableColumns count="10">
    <tableColumn id="1" xr3:uid="{9C1B714A-42F7-4E4D-B344-DD609BAEA355}" name="LSE" dataDxfId="9"/>
    <tableColumn id="2" xr3:uid="{87DF0F2F-BDDC-7744-A5E7-23288E96BE2C}" name="Type" dataDxfId="8"/>
    <tableColumn id="3" xr3:uid="{45E06AEF-FA1B-7043-BAE4-198D776E8861}" name="Rate Name" dataDxfId="7"/>
    <tableColumn id="12" xr3:uid="{CBC73685-3A95-4B47-B9DF-B2311E8E0395}" name="Peak Level" dataDxfId="6"/>
    <tableColumn id="4" xr3:uid="{91B0AC90-0EFF-B64A-A54A-184A83940984}" name="Non-Energy ($/month)" dataDxfId="5"/>
    <tableColumn id="5" xr3:uid="{EF365C78-8E71-9F40-84A4-CE7C7943AAD5}" name="Rate" dataDxfId="4"/>
    <tableColumn id="8" xr3:uid="{290FFF60-FAD3-BD42-AB66-44CBDF1BE422}" name="Low Peak Hours" dataDxfId="3"/>
    <tableColumn id="9" xr3:uid="{7E8D7913-3D63-3A4B-B286-885D9A8F5C29}" name="Mid Peak Hours" dataDxfId="2"/>
    <tableColumn id="10" xr3:uid="{54084C43-EF71-5D4C-AE4F-F92FA99D885F}" name="Peak Hours" dataDxfId="1"/>
    <tableColumn id="11" xr3:uid="{7E485E16-F5F8-B742-BFDE-0DE08B5A22F3}" name="No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ecleanenergy.org/wp-content/uploads/2023/12/MCE-Residential-Rates-12132023.pdf" TargetMode="External"/><Relationship Id="rId3" Type="http://schemas.openxmlformats.org/officeDocument/2006/relationships/hyperlink" Target="https://web.archive.org/web/20230601212158/https:/www.smud.org/en/Rate-Information/Residential-rates" TargetMode="External"/><Relationship Id="rId7" Type="http://schemas.openxmlformats.org/officeDocument/2006/relationships/hyperlink" Target="https://files.cleanpoweralliance.org/uploads/2023/04/Clean-Power-Alliance-Residential-Rates-Effective-April-1-2023.pdf" TargetMode="External"/><Relationship Id="rId2" Type="http://schemas.openxmlformats.org/officeDocument/2006/relationships/hyperlink" Target="https://www.sce.com/regulatory/tariff-books/historical-rates/historical-rate-schedules-for-2023" TargetMode="External"/><Relationship Id="rId1" Type="http://schemas.openxmlformats.org/officeDocument/2006/relationships/hyperlink" Target="https://www.pge.com/tariffs/Res_Inclu_TOU_230601-230630.xlsx" TargetMode="External"/><Relationship Id="rId6" Type="http://schemas.openxmlformats.org/officeDocument/2006/relationships/hyperlink" Target="https://www.ladwp.com/account/customer-service/understanding-your-rates/residential-electric-rates" TargetMode="External"/><Relationship Id="rId5" Type="http://schemas.openxmlformats.org/officeDocument/2006/relationships/hyperlink" Target="https://www.ladwp.com/account/customer-service/electric-rates/ev-nem-reo-rates" TargetMode="External"/><Relationship Id="rId4" Type="http://schemas.openxmlformats.org/officeDocument/2006/relationships/hyperlink" Target="https://www.ladwp.com/account/customer-service/electric-rates/residential-r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ACCF-8A90-B745-8CE0-1BF96EFFA42E}">
  <dimension ref="A1:F31"/>
  <sheetViews>
    <sheetView zoomScale="117" workbookViewId="0">
      <selection activeCell="G21" sqref="G21"/>
    </sheetView>
  </sheetViews>
  <sheetFormatPr baseColWidth="10" defaultRowHeight="16"/>
  <cols>
    <col min="1" max="6" width="12.83203125" customWidth="1"/>
  </cols>
  <sheetData>
    <row r="1" spans="1:6" ht="91" customHeight="1">
      <c r="A1" s="7" t="s">
        <v>0</v>
      </c>
      <c r="B1" s="7" t="s">
        <v>1</v>
      </c>
      <c r="C1" s="7" t="s">
        <v>8</v>
      </c>
      <c r="D1" s="7" t="s">
        <v>74</v>
      </c>
      <c r="E1" s="7" t="s">
        <v>20</v>
      </c>
      <c r="F1" s="7" t="s">
        <v>75</v>
      </c>
    </row>
    <row r="2" spans="1:6" ht="20" customHeight="1">
      <c r="A2" s="3" t="s">
        <v>7</v>
      </c>
      <c r="B2" s="3" t="s">
        <v>6</v>
      </c>
      <c r="C2" s="3" t="s">
        <v>9</v>
      </c>
      <c r="D2" s="3">
        <v>1</v>
      </c>
      <c r="E2" s="10">
        <f>0.37612*30</f>
        <v>11.2836</v>
      </c>
      <c r="F2" s="17">
        <v>0.33376</v>
      </c>
    </row>
    <row r="3" spans="1:6" ht="20" customHeight="1">
      <c r="A3" s="3" t="s">
        <v>5</v>
      </c>
      <c r="B3" s="3" t="s">
        <v>6</v>
      </c>
      <c r="C3" s="3" t="s">
        <v>35</v>
      </c>
      <c r="D3" s="3">
        <v>1</v>
      </c>
      <c r="E3" s="10">
        <v>11.31</v>
      </c>
      <c r="F3" s="11">
        <f>0.16127+0.16503+0.0026</f>
        <v>0.32890000000000003</v>
      </c>
    </row>
    <row r="4" spans="1:6" ht="20" customHeight="1">
      <c r="A4" s="3" t="s">
        <v>4</v>
      </c>
      <c r="B4" s="3" t="s">
        <v>2</v>
      </c>
      <c r="C4" s="3" t="s">
        <v>44</v>
      </c>
      <c r="D4" s="3">
        <v>1</v>
      </c>
      <c r="E4" s="10">
        <v>2.2999999999999998</v>
      </c>
      <c r="F4" s="10">
        <v>0.18956999999999999</v>
      </c>
    </row>
    <row r="5" spans="1:6" ht="20" customHeight="1">
      <c r="A5" s="3" t="s">
        <v>3</v>
      </c>
      <c r="B5" s="3" t="s">
        <v>2</v>
      </c>
      <c r="C5" s="3" t="s">
        <v>51</v>
      </c>
      <c r="D5" s="3">
        <v>1</v>
      </c>
      <c r="E5" s="10">
        <v>23.5</v>
      </c>
      <c r="F5" s="10">
        <v>0.19070000000000001</v>
      </c>
    </row>
    <row r="6" spans="1:6" ht="20" customHeight="1">
      <c r="A6" s="3" t="s">
        <v>16</v>
      </c>
      <c r="B6" s="3" t="s">
        <v>15</v>
      </c>
      <c r="C6" s="3" t="s">
        <v>9</v>
      </c>
      <c r="D6" s="3">
        <v>1</v>
      </c>
      <c r="E6" s="10">
        <f>E2</f>
        <v>11.2836</v>
      </c>
      <c r="F6" s="16">
        <f>0.149-0.03584+0.12203+0.05254+0.00059+0.00069+0.02554+0.00135+0.00346+0.00254+0.00798-0.00798-0.00071+0.0053+0.0003+0.00289</f>
        <v>0.32968000000000014</v>
      </c>
    </row>
    <row r="7" spans="1:6" ht="20" customHeight="1">
      <c r="A7" s="3" t="s">
        <v>17</v>
      </c>
      <c r="B7" s="3" t="s">
        <v>15</v>
      </c>
      <c r="C7" s="3" t="s">
        <v>35</v>
      </c>
      <c r="D7" s="3">
        <v>1</v>
      </c>
      <c r="E7" s="10">
        <v>11.31</v>
      </c>
      <c r="F7" s="19">
        <f>0.16127+0.14207+0.0026-0.00003-0.0069</f>
        <v>0.29901</v>
      </c>
    </row>
    <row r="8" spans="1:6" ht="20" customHeight="1">
      <c r="A8" s="3" t="s">
        <v>7</v>
      </c>
      <c r="B8" s="3" t="s">
        <v>6</v>
      </c>
      <c r="C8" s="3" t="s">
        <v>9</v>
      </c>
      <c r="D8" s="3">
        <v>2</v>
      </c>
      <c r="E8" s="10">
        <v>11.2836</v>
      </c>
      <c r="F8" s="20">
        <v>0.41697000000000001</v>
      </c>
    </row>
    <row r="9" spans="1:6" ht="20" customHeight="1">
      <c r="A9" s="3" t="s">
        <v>5</v>
      </c>
      <c r="B9" s="3" t="s">
        <v>6</v>
      </c>
      <c r="C9" s="3" t="s">
        <v>35</v>
      </c>
      <c r="D9" s="3">
        <v>2</v>
      </c>
      <c r="E9" s="10">
        <v>11.31</v>
      </c>
      <c r="F9" s="21">
        <f>0.25519+0.16503+0.0026</f>
        <v>0.42281999999999997</v>
      </c>
    </row>
    <row r="10" spans="1:6" ht="20" customHeight="1">
      <c r="A10" s="3" t="s">
        <v>4</v>
      </c>
      <c r="B10" s="3" t="s">
        <v>2</v>
      </c>
      <c r="C10" s="3" t="s">
        <v>44</v>
      </c>
      <c r="D10" s="3">
        <v>2</v>
      </c>
      <c r="E10" s="10">
        <v>7.9</v>
      </c>
      <c r="F10" s="10">
        <v>0.24815999999999999</v>
      </c>
    </row>
    <row r="11" spans="1:6" ht="20" customHeight="1">
      <c r="A11" s="3" t="s">
        <v>3</v>
      </c>
      <c r="B11" s="3" t="s">
        <v>2</v>
      </c>
      <c r="C11" s="3" t="s">
        <v>51</v>
      </c>
      <c r="D11" s="3">
        <v>2</v>
      </c>
      <c r="E11" s="10">
        <v>23.5</v>
      </c>
      <c r="F11" s="10">
        <v>0.19070000000000001</v>
      </c>
    </row>
    <row r="12" spans="1:6" ht="20" customHeight="1">
      <c r="A12" s="3" t="s">
        <v>16</v>
      </c>
      <c r="B12" s="3" t="s">
        <v>15</v>
      </c>
      <c r="C12" s="3" t="s">
        <v>9</v>
      </c>
      <c r="D12" s="3">
        <v>2</v>
      </c>
      <c r="E12" s="10">
        <v>11.2836</v>
      </c>
      <c r="F12" s="10">
        <f>0.149+0.04882+0.12203+0.05254+0.00059+0.00069+0.02554+0.00135+0.00346+0.00254+0.00798-0.00798-0.00071+0.0053+0.0003+0.00289</f>
        <v>0.4143400000000001</v>
      </c>
    </row>
    <row r="13" spans="1:6" ht="20" customHeight="1">
      <c r="A13" s="3" t="s">
        <v>17</v>
      </c>
      <c r="B13" s="3" t="s">
        <v>15</v>
      </c>
      <c r="C13" s="3" t="s">
        <v>35</v>
      </c>
      <c r="D13" s="3">
        <v>2</v>
      </c>
      <c r="E13" s="24">
        <v>11.31</v>
      </c>
      <c r="F13" s="25">
        <f>0.25519+0.14207+0.0026-0.00003-0.0069</f>
        <v>0.39292999999999995</v>
      </c>
    </row>
    <row r="14" spans="1:6" ht="20" customHeight="1">
      <c r="A14" s="3" t="s">
        <v>7</v>
      </c>
      <c r="B14" s="3" t="s">
        <v>6</v>
      </c>
      <c r="C14" s="3" t="s">
        <v>9</v>
      </c>
      <c r="D14" s="3">
        <v>3</v>
      </c>
      <c r="E14" s="10">
        <v>11.2836</v>
      </c>
      <c r="F14" s="22">
        <v>0.41697000000000001</v>
      </c>
    </row>
    <row r="15" spans="1:6" ht="20" customHeight="1">
      <c r="A15" s="3" t="s">
        <v>5</v>
      </c>
      <c r="B15" s="3" t="s">
        <v>6</v>
      </c>
      <c r="C15" s="3" t="s">
        <v>35</v>
      </c>
      <c r="D15" s="3">
        <v>3</v>
      </c>
      <c r="E15" s="10">
        <v>11.31</v>
      </c>
      <c r="F15" s="23">
        <v>0.42281999999999997</v>
      </c>
    </row>
    <row r="16" spans="1:6" ht="20" customHeight="1">
      <c r="A16" s="3" t="s">
        <v>4</v>
      </c>
      <c r="B16" s="3" t="s">
        <v>2</v>
      </c>
      <c r="C16" s="3" t="s">
        <v>44</v>
      </c>
      <c r="D16" s="3">
        <v>3</v>
      </c>
      <c r="E16" s="10">
        <v>22.7</v>
      </c>
      <c r="F16" s="10">
        <v>0.33517000000000002</v>
      </c>
    </row>
    <row r="17" spans="1:6" ht="20" customHeight="1">
      <c r="A17" s="3" t="s">
        <v>3</v>
      </c>
      <c r="B17" s="3" t="s">
        <v>2</v>
      </c>
      <c r="C17" s="3" t="s">
        <v>51</v>
      </c>
      <c r="D17" s="3">
        <v>3</v>
      </c>
      <c r="E17" s="10">
        <v>23.5</v>
      </c>
      <c r="F17" s="10">
        <v>0.19070000000000001</v>
      </c>
    </row>
    <row r="18" spans="1:6" ht="20" customHeight="1">
      <c r="A18" s="3" t="s">
        <v>16</v>
      </c>
      <c r="B18" s="3" t="s">
        <v>15</v>
      </c>
      <c r="C18" s="3" t="s">
        <v>9</v>
      </c>
      <c r="D18" s="3">
        <v>3</v>
      </c>
      <c r="E18" s="10">
        <v>11.2836</v>
      </c>
      <c r="F18" s="10">
        <v>0.4143400000000001</v>
      </c>
    </row>
    <row r="19" spans="1:6" ht="20" customHeight="1">
      <c r="A19" s="3" t="s">
        <v>17</v>
      </c>
      <c r="B19" s="3" t="s">
        <v>15</v>
      </c>
      <c r="C19" s="3" t="s">
        <v>35</v>
      </c>
      <c r="D19" s="3">
        <v>3</v>
      </c>
      <c r="E19" s="24">
        <v>11.31</v>
      </c>
      <c r="F19" s="26">
        <v>0.39292999999999995</v>
      </c>
    </row>
    <row r="22" spans="1:6">
      <c r="A22" s="1" t="s">
        <v>18</v>
      </c>
      <c r="B22" t="s">
        <v>19</v>
      </c>
    </row>
    <row r="23" spans="1:6">
      <c r="B23" t="s">
        <v>36</v>
      </c>
    </row>
    <row r="24" spans="1:6">
      <c r="B24" t="s">
        <v>37</v>
      </c>
    </row>
    <row r="25" spans="1:6">
      <c r="B25" t="s">
        <v>68</v>
      </c>
    </row>
    <row r="26" spans="1:6">
      <c r="B26" t="s">
        <v>59</v>
      </c>
    </row>
    <row r="27" spans="1:6">
      <c r="B27" t="s">
        <v>67</v>
      </c>
    </row>
    <row r="28" spans="1:6">
      <c r="B28" t="s">
        <v>69</v>
      </c>
    </row>
    <row r="29" spans="1:6">
      <c r="B29" t="s">
        <v>70</v>
      </c>
    </row>
    <row r="30" spans="1:6">
      <c r="B30" t="s">
        <v>71</v>
      </c>
    </row>
    <row r="31" spans="1:6">
      <c r="B31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2AF4-BB93-C948-8E27-561D7A5B2471}">
  <dimension ref="A1:J19"/>
  <sheetViews>
    <sheetView zoomScale="116" zoomScaleNormal="100" workbookViewId="0">
      <selection activeCell="D1" sqref="D1:D19"/>
    </sheetView>
  </sheetViews>
  <sheetFormatPr baseColWidth="10" defaultRowHeight="16"/>
  <cols>
    <col min="1" max="10" width="12.83203125" customWidth="1"/>
  </cols>
  <sheetData>
    <row r="1" spans="1:10" ht="61" customHeight="1">
      <c r="A1" s="12" t="s">
        <v>0</v>
      </c>
      <c r="B1" s="12" t="s">
        <v>1</v>
      </c>
      <c r="C1" s="12" t="s">
        <v>8</v>
      </c>
      <c r="D1" s="12" t="s">
        <v>76</v>
      </c>
      <c r="E1" s="12" t="s">
        <v>20</v>
      </c>
      <c r="F1" s="13" t="s">
        <v>77</v>
      </c>
      <c r="G1" s="13" t="s">
        <v>24</v>
      </c>
      <c r="H1" s="13" t="s">
        <v>25</v>
      </c>
      <c r="I1" s="13" t="s">
        <v>26</v>
      </c>
      <c r="J1" s="14" t="s">
        <v>38</v>
      </c>
    </row>
    <row r="2" spans="1:10" ht="20" customHeight="1">
      <c r="A2" s="3" t="s">
        <v>7</v>
      </c>
      <c r="B2" s="3" t="s">
        <v>6</v>
      </c>
      <c r="C2" s="3" t="s">
        <v>63</v>
      </c>
      <c r="D2" s="3" t="s">
        <v>21</v>
      </c>
      <c r="E2" s="3">
        <v>11.2836</v>
      </c>
      <c r="F2" s="4">
        <v>0.42593999999999999</v>
      </c>
      <c r="G2" s="3" t="s">
        <v>33</v>
      </c>
      <c r="H2" s="3" t="s">
        <v>12</v>
      </c>
      <c r="I2" s="3" t="s">
        <v>32</v>
      </c>
      <c r="J2" s="3">
        <v>-8.3210000000000006E-2</v>
      </c>
    </row>
    <row r="3" spans="1:10" ht="20" customHeight="1">
      <c r="A3" s="3" t="s">
        <v>5</v>
      </c>
      <c r="B3" s="3" t="s">
        <v>6</v>
      </c>
      <c r="C3" s="3" t="s">
        <v>39</v>
      </c>
      <c r="D3" s="3" t="s">
        <v>21</v>
      </c>
      <c r="E3" s="3">
        <v>11.31</v>
      </c>
      <c r="F3" s="3">
        <v>0.37120999999999998</v>
      </c>
      <c r="G3" s="3" t="s">
        <v>28</v>
      </c>
      <c r="H3" s="3" t="s">
        <v>42</v>
      </c>
      <c r="I3" s="3" t="s">
        <v>41</v>
      </c>
      <c r="J3" s="15">
        <v>-9.3909999999999993E-2</v>
      </c>
    </row>
    <row r="4" spans="1:10" ht="20" customHeight="1">
      <c r="A4" s="3" t="s">
        <v>4</v>
      </c>
      <c r="B4" s="3" t="s">
        <v>2</v>
      </c>
      <c r="C4" s="3" t="s">
        <v>43</v>
      </c>
      <c r="D4" s="3" t="s">
        <v>21</v>
      </c>
      <c r="E4" s="3">
        <v>12</v>
      </c>
      <c r="F4" s="3">
        <v>0.19089</v>
      </c>
      <c r="G4" s="3" t="s">
        <v>45</v>
      </c>
      <c r="H4" s="3" t="s">
        <v>46</v>
      </c>
      <c r="I4" s="3" t="s">
        <v>47</v>
      </c>
      <c r="J4" s="3"/>
    </row>
    <row r="5" spans="1:10" ht="20" customHeight="1">
      <c r="A5" s="3" t="s">
        <v>3</v>
      </c>
      <c r="B5" s="3" t="s">
        <v>2</v>
      </c>
      <c r="C5" s="3" t="s">
        <v>50</v>
      </c>
      <c r="D5" s="3" t="s">
        <v>21</v>
      </c>
      <c r="E5" s="3">
        <v>23.5</v>
      </c>
      <c r="F5" s="3">
        <v>0.13500000000000001</v>
      </c>
      <c r="G5" s="3" t="s">
        <v>54</v>
      </c>
      <c r="H5" s="3" t="s">
        <v>53</v>
      </c>
      <c r="I5" s="3" t="s">
        <v>52</v>
      </c>
      <c r="J5" s="3"/>
    </row>
    <row r="6" spans="1:10" ht="20" customHeight="1">
      <c r="A6" s="3" t="s">
        <v>16</v>
      </c>
      <c r="B6" s="3" t="s">
        <v>15</v>
      </c>
      <c r="C6" s="3" t="s">
        <v>63</v>
      </c>
      <c r="D6" s="3" t="s">
        <v>21</v>
      </c>
      <c r="E6" s="3">
        <v>11.2836</v>
      </c>
      <c r="F6" s="3">
        <v>0.42542000000000008</v>
      </c>
      <c r="G6" s="3"/>
      <c r="H6" s="3"/>
      <c r="I6" s="3"/>
      <c r="J6" s="3">
        <v>-8.3210000000000006E-2</v>
      </c>
    </row>
    <row r="7" spans="1:10" ht="20" customHeight="1">
      <c r="A7" s="3" t="s">
        <v>17</v>
      </c>
      <c r="B7" s="3" t="s">
        <v>15</v>
      </c>
      <c r="C7" s="3" t="s">
        <v>58</v>
      </c>
      <c r="D7" s="3" t="s">
        <v>21</v>
      </c>
      <c r="E7" s="3">
        <v>11.31</v>
      </c>
      <c r="F7" s="3">
        <v>0.35010000000000002</v>
      </c>
      <c r="G7" s="3" t="s">
        <v>28</v>
      </c>
      <c r="H7" s="3" t="s">
        <v>42</v>
      </c>
      <c r="I7" s="3" t="s">
        <v>41</v>
      </c>
      <c r="J7" s="15">
        <v>-9.3909999999999993E-2</v>
      </c>
    </row>
    <row r="8" spans="1:10" ht="34">
      <c r="A8" s="3" t="s">
        <v>7</v>
      </c>
      <c r="B8" s="3" t="s">
        <v>6</v>
      </c>
      <c r="C8" s="3" t="s">
        <v>63</v>
      </c>
      <c r="D8" s="3" t="s">
        <v>22</v>
      </c>
      <c r="E8" s="3">
        <v>11.2836</v>
      </c>
      <c r="F8" s="27" t="s">
        <v>12</v>
      </c>
      <c r="G8" s="3" t="s">
        <v>33</v>
      </c>
      <c r="H8" s="3" t="s">
        <v>12</v>
      </c>
      <c r="I8" s="3" t="s">
        <v>32</v>
      </c>
      <c r="J8" s="3">
        <v>-8.3210000000000006E-2</v>
      </c>
    </row>
    <row r="9" spans="1:10" ht="34">
      <c r="A9" s="3" t="s">
        <v>5</v>
      </c>
      <c r="B9" s="3" t="s">
        <v>6</v>
      </c>
      <c r="C9" s="3" t="s">
        <v>39</v>
      </c>
      <c r="D9" s="3" t="s">
        <v>22</v>
      </c>
      <c r="E9" s="3">
        <v>11.31</v>
      </c>
      <c r="F9" s="6">
        <v>0.48137999999999997</v>
      </c>
      <c r="G9" s="3" t="s">
        <v>28</v>
      </c>
      <c r="H9" s="3" t="s">
        <v>42</v>
      </c>
      <c r="I9" s="3" t="s">
        <v>41</v>
      </c>
      <c r="J9" s="15">
        <v>-9.3909999999999993E-2</v>
      </c>
    </row>
    <row r="10" spans="1:10" ht="153">
      <c r="A10" s="3" t="s">
        <v>4</v>
      </c>
      <c r="B10" s="3" t="s">
        <v>2</v>
      </c>
      <c r="C10" s="3" t="s">
        <v>43</v>
      </c>
      <c r="D10" s="3" t="s">
        <v>22</v>
      </c>
      <c r="E10" s="3">
        <v>12</v>
      </c>
      <c r="F10" s="3">
        <v>0.21833</v>
      </c>
      <c r="G10" s="3" t="s">
        <v>45</v>
      </c>
      <c r="H10" s="3" t="s">
        <v>46</v>
      </c>
      <c r="I10" s="3" t="s">
        <v>47</v>
      </c>
      <c r="J10" s="3"/>
    </row>
    <row r="11" spans="1:10" ht="119">
      <c r="A11" s="3" t="s">
        <v>3</v>
      </c>
      <c r="B11" s="3" t="s">
        <v>2</v>
      </c>
      <c r="C11" s="3" t="s">
        <v>50</v>
      </c>
      <c r="D11" s="3" t="s">
        <v>22</v>
      </c>
      <c r="E11" s="3">
        <v>23.5</v>
      </c>
      <c r="F11" s="3">
        <v>0.18640000000000001</v>
      </c>
      <c r="G11" s="3" t="s">
        <v>54</v>
      </c>
      <c r="H11" s="3" t="s">
        <v>53</v>
      </c>
      <c r="I11" s="3" t="s">
        <v>52</v>
      </c>
      <c r="J11" s="3"/>
    </row>
    <row r="12" spans="1:10" ht="17">
      <c r="A12" s="3" t="s">
        <v>16</v>
      </c>
      <c r="B12" s="3" t="s">
        <v>15</v>
      </c>
      <c r="C12" s="3" t="s">
        <v>63</v>
      </c>
      <c r="D12" s="3" t="s">
        <v>22</v>
      </c>
      <c r="E12" s="3">
        <v>11.2836</v>
      </c>
      <c r="F12" s="3" t="s">
        <v>12</v>
      </c>
      <c r="G12" s="3"/>
      <c r="H12" s="3"/>
      <c r="I12" s="3"/>
      <c r="J12" s="3">
        <v>-8.3210000000000006E-2</v>
      </c>
    </row>
    <row r="13" spans="1:10" ht="34">
      <c r="A13" s="3" t="s">
        <v>17</v>
      </c>
      <c r="B13" s="3" t="s">
        <v>15</v>
      </c>
      <c r="C13" s="3" t="s">
        <v>58</v>
      </c>
      <c r="D13" s="3" t="s">
        <v>22</v>
      </c>
      <c r="E13" s="3">
        <v>11.31</v>
      </c>
      <c r="F13" s="6">
        <v>0.42829</v>
      </c>
      <c r="G13" s="3" t="s">
        <v>28</v>
      </c>
      <c r="H13" s="3" t="s">
        <v>42</v>
      </c>
      <c r="I13" s="3" t="s">
        <v>41</v>
      </c>
      <c r="J13" s="15">
        <v>-9.3909999999999993E-2</v>
      </c>
    </row>
    <row r="14" spans="1:10" ht="34">
      <c r="A14" s="3" t="s">
        <v>7</v>
      </c>
      <c r="B14" s="3" t="s">
        <v>6</v>
      </c>
      <c r="C14" s="3" t="s">
        <v>63</v>
      </c>
      <c r="D14" s="3" t="s">
        <v>23</v>
      </c>
      <c r="E14" s="3">
        <v>11.2836</v>
      </c>
      <c r="F14" s="5">
        <v>0.50938000000000005</v>
      </c>
      <c r="G14" s="3" t="s">
        <v>33</v>
      </c>
      <c r="H14" s="3" t="s">
        <v>12</v>
      </c>
      <c r="I14" s="3" t="s">
        <v>32</v>
      </c>
      <c r="J14" s="3">
        <v>-8.3210000000000006E-2</v>
      </c>
    </row>
    <row r="15" spans="1:10" ht="34">
      <c r="A15" s="3" t="s">
        <v>5</v>
      </c>
      <c r="B15" s="3" t="s">
        <v>6</v>
      </c>
      <c r="C15" s="3" t="s">
        <v>39</v>
      </c>
      <c r="D15" s="3" t="s">
        <v>23</v>
      </c>
      <c r="E15" s="3">
        <v>11.31</v>
      </c>
      <c r="F15" s="6">
        <v>0.59325000000000006</v>
      </c>
      <c r="G15" s="3" t="s">
        <v>28</v>
      </c>
      <c r="H15" s="3" t="s">
        <v>42</v>
      </c>
      <c r="I15" s="3" t="s">
        <v>41</v>
      </c>
      <c r="J15" s="15">
        <v>-9.3909999999999993E-2</v>
      </c>
    </row>
    <row r="16" spans="1:10" ht="153">
      <c r="A16" s="3" t="s">
        <v>4</v>
      </c>
      <c r="B16" s="3" t="s">
        <v>2</v>
      </c>
      <c r="C16" s="3" t="s">
        <v>43</v>
      </c>
      <c r="D16" s="3" t="s">
        <v>23</v>
      </c>
      <c r="E16" s="3">
        <v>12</v>
      </c>
      <c r="F16" s="3">
        <v>0.27672999999999998</v>
      </c>
      <c r="G16" s="3" t="s">
        <v>45</v>
      </c>
      <c r="H16" s="3" t="s">
        <v>46</v>
      </c>
      <c r="I16" s="3" t="s">
        <v>47</v>
      </c>
      <c r="J16" s="3"/>
    </row>
    <row r="17" spans="1:10" ht="119">
      <c r="A17" s="3" t="s">
        <v>3</v>
      </c>
      <c r="B17" s="3" t="s">
        <v>2</v>
      </c>
      <c r="C17" s="3" t="s">
        <v>50</v>
      </c>
      <c r="D17" s="3" t="s">
        <v>23</v>
      </c>
      <c r="E17" s="3">
        <v>23.5</v>
      </c>
      <c r="F17" s="3">
        <v>0.32790000000000002</v>
      </c>
      <c r="G17" s="3" t="s">
        <v>54</v>
      </c>
      <c r="H17" s="3" t="s">
        <v>53</v>
      </c>
      <c r="I17" s="3" t="s">
        <v>52</v>
      </c>
      <c r="J17" s="3"/>
    </row>
    <row r="18" spans="1:10" ht="17">
      <c r="A18" s="3" t="s">
        <v>16</v>
      </c>
      <c r="B18" s="3" t="s">
        <v>15</v>
      </c>
      <c r="C18" s="3" t="s">
        <v>63</v>
      </c>
      <c r="D18" s="3" t="s">
        <v>23</v>
      </c>
      <c r="E18" s="3">
        <v>11.2836</v>
      </c>
      <c r="F18" s="3">
        <v>0.49642000000000014</v>
      </c>
      <c r="G18" s="3"/>
      <c r="H18" s="3"/>
      <c r="I18" s="3"/>
      <c r="J18" s="3">
        <v>-8.3210000000000006E-2</v>
      </c>
    </row>
    <row r="19" spans="1:10" ht="34">
      <c r="A19" s="3" t="s">
        <v>17</v>
      </c>
      <c r="B19" s="3" t="s">
        <v>15</v>
      </c>
      <c r="C19" s="3" t="s">
        <v>58</v>
      </c>
      <c r="D19" s="3" t="s">
        <v>23</v>
      </c>
      <c r="E19" s="3">
        <v>11.31</v>
      </c>
      <c r="F19" s="6">
        <v>0.55625000000000013</v>
      </c>
      <c r="G19" s="3" t="s">
        <v>28</v>
      </c>
      <c r="H19" s="3" t="s">
        <v>42</v>
      </c>
      <c r="I19" s="3" t="s">
        <v>41</v>
      </c>
      <c r="J19" s="15">
        <v>-9.3909999999999993E-2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5EA0-08D1-1640-B22C-5644B087CE35}">
  <dimension ref="A1:J19"/>
  <sheetViews>
    <sheetView tabSelected="1" zoomScale="125" workbookViewId="0">
      <selection activeCell="D6" sqref="D6"/>
    </sheetView>
  </sheetViews>
  <sheetFormatPr baseColWidth="10" defaultRowHeight="16"/>
  <cols>
    <col min="1" max="10" width="12.83203125" customWidth="1"/>
  </cols>
  <sheetData>
    <row r="1" spans="1:10" ht="53" customHeight="1">
      <c r="A1" s="7" t="s">
        <v>0</v>
      </c>
      <c r="B1" s="7" t="s">
        <v>1</v>
      </c>
      <c r="C1" s="7" t="s">
        <v>8</v>
      </c>
      <c r="D1" s="12" t="s">
        <v>76</v>
      </c>
      <c r="E1" s="7" t="s">
        <v>20</v>
      </c>
      <c r="F1" s="8" t="s">
        <v>77</v>
      </c>
      <c r="G1" s="8" t="s">
        <v>24</v>
      </c>
      <c r="H1" s="8" t="s">
        <v>25</v>
      </c>
      <c r="I1" s="8" t="s">
        <v>26</v>
      </c>
      <c r="J1" s="9" t="s">
        <v>13</v>
      </c>
    </row>
    <row r="2" spans="1:10" ht="20" customHeight="1">
      <c r="A2" s="3" t="s">
        <v>7</v>
      </c>
      <c r="B2" s="3" t="s">
        <v>6</v>
      </c>
      <c r="C2" s="3" t="s">
        <v>62</v>
      </c>
      <c r="D2" s="3" t="s">
        <v>21</v>
      </c>
      <c r="E2" s="3">
        <v>11.2836</v>
      </c>
      <c r="F2" s="4">
        <v>0.25106000000000001</v>
      </c>
      <c r="G2" s="3" t="s">
        <v>29</v>
      </c>
      <c r="H2" s="3" t="s">
        <v>30</v>
      </c>
      <c r="I2" s="3" t="s">
        <v>27</v>
      </c>
      <c r="J2" s="3"/>
    </row>
    <row r="3" spans="1:10" ht="20" customHeight="1">
      <c r="A3" s="3" t="s">
        <v>5</v>
      </c>
      <c r="B3" s="3" t="s">
        <v>6</v>
      </c>
      <c r="C3" s="3" t="s">
        <v>40</v>
      </c>
      <c r="D3" s="3" t="s">
        <v>21</v>
      </c>
      <c r="E3" s="3">
        <v>12.81</v>
      </c>
      <c r="F3" s="3">
        <v>0.25612999999999997</v>
      </c>
      <c r="G3" s="3" t="s">
        <v>28</v>
      </c>
      <c r="H3" s="3" t="s">
        <v>42</v>
      </c>
      <c r="I3" s="3" t="s">
        <v>41</v>
      </c>
      <c r="J3" s="3"/>
    </row>
    <row r="4" spans="1:10" ht="20" customHeight="1">
      <c r="A4" s="3" t="s">
        <v>4</v>
      </c>
      <c r="B4" s="3" t="s">
        <v>2</v>
      </c>
      <c r="C4" s="3" t="s">
        <v>49</v>
      </c>
      <c r="D4" s="3" t="s">
        <v>21</v>
      </c>
      <c r="E4" s="3">
        <v>12</v>
      </c>
      <c r="F4" s="3">
        <v>0.16442000000000001</v>
      </c>
      <c r="G4" s="3" t="s">
        <v>45</v>
      </c>
      <c r="H4" s="3" t="s">
        <v>46</v>
      </c>
      <c r="I4" s="3" t="s">
        <v>47</v>
      </c>
      <c r="J4" s="3" t="s">
        <v>14</v>
      </c>
    </row>
    <row r="5" spans="1:10" ht="20" customHeight="1">
      <c r="A5" s="3" t="s">
        <v>3</v>
      </c>
      <c r="B5" s="3" t="s">
        <v>2</v>
      </c>
      <c r="C5" s="3" t="s">
        <v>60</v>
      </c>
      <c r="D5" s="3" t="s">
        <v>21</v>
      </c>
      <c r="E5" s="3">
        <v>23.5</v>
      </c>
      <c r="F5" s="3">
        <v>0.1275</v>
      </c>
      <c r="G5" s="3" t="s">
        <v>55</v>
      </c>
      <c r="H5" s="3" t="s">
        <v>53</v>
      </c>
      <c r="I5" s="3" t="s">
        <v>52</v>
      </c>
      <c r="J5" s="3" t="s">
        <v>73</v>
      </c>
    </row>
    <row r="6" spans="1:10" ht="20" customHeight="1">
      <c r="A6" s="3" t="s">
        <v>16</v>
      </c>
      <c r="B6" s="3" t="s">
        <v>15</v>
      </c>
      <c r="C6" s="3" t="s">
        <v>62</v>
      </c>
      <c r="D6" s="3" t="s">
        <v>21</v>
      </c>
      <c r="E6" s="3">
        <v>11.2836</v>
      </c>
      <c r="F6" s="3">
        <v>0.128</v>
      </c>
      <c r="G6" s="3" t="s">
        <v>29</v>
      </c>
      <c r="H6" s="3" t="s">
        <v>30</v>
      </c>
      <c r="I6" s="3" t="s">
        <v>27</v>
      </c>
      <c r="J6" s="3"/>
    </row>
    <row r="7" spans="1:10" ht="20" customHeight="1">
      <c r="A7" s="3" t="s">
        <v>17</v>
      </c>
      <c r="B7" s="3" t="s">
        <v>15</v>
      </c>
      <c r="C7" s="3" t="s">
        <v>40</v>
      </c>
      <c r="D7" s="3" t="s">
        <v>21</v>
      </c>
      <c r="E7" s="3">
        <v>12.81</v>
      </c>
      <c r="F7" s="3">
        <v>0.22885</v>
      </c>
      <c r="G7" s="3" t="s">
        <v>28</v>
      </c>
      <c r="H7" s="3" t="s">
        <v>42</v>
      </c>
      <c r="I7" s="3" t="s">
        <v>41</v>
      </c>
      <c r="J7" s="3"/>
    </row>
    <row r="8" spans="1:10" ht="17">
      <c r="A8" s="3" t="s">
        <v>7</v>
      </c>
      <c r="B8" s="3" t="s">
        <v>6</v>
      </c>
      <c r="C8" s="3" t="s">
        <v>62</v>
      </c>
      <c r="D8" s="3" t="s">
        <v>22</v>
      </c>
      <c r="E8" s="3">
        <v>11.2836</v>
      </c>
      <c r="F8" s="4">
        <v>0.45306999999999997</v>
      </c>
      <c r="G8" s="3"/>
      <c r="H8" s="3"/>
      <c r="I8" s="3"/>
      <c r="J8" s="3"/>
    </row>
    <row r="9" spans="1:10" ht="17">
      <c r="A9" s="3" t="s">
        <v>5</v>
      </c>
      <c r="B9" s="3" t="s">
        <v>6</v>
      </c>
      <c r="C9" s="3" t="s">
        <v>40</v>
      </c>
      <c r="D9" s="3" t="s">
        <v>22</v>
      </c>
      <c r="E9" s="3">
        <v>12.81</v>
      </c>
      <c r="F9" s="6">
        <v>0.38269999999999998</v>
      </c>
      <c r="G9" s="3"/>
      <c r="H9" s="3"/>
      <c r="I9" s="3"/>
      <c r="J9" s="3"/>
    </row>
    <row r="10" spans="1:10" ht="34">
      <c r="A10" s="3" t="s">
        <v>4</v>
      </c>
      <c r="B10" s="3" t="s">
        <v>2</v>
      </c>
      <c r="C10" s="3" t="s">
        <v>49</v>
      </c>
      <c r="D10" s="3" t="s">
        <v>22</v>
      </c>
      <c r="E10" s="3">
        <v>12</v>
      </c>
      <c r="F10" s="3">
        <v>0.21833</v>
      </c>
      <c r="G10" s="3"/>
      <c r="H10" s="3"/>
      <c r="I10" s="3"/>
      <c r="J10" s="3"/>
    </row>
    <row r="11" spans="1:10" ht="34">
      <c r="A11" s="3" t="s">
        <v>3</v>
      </c>
      <c r="B11" s="3" t="s">
        <v>2</v>
      </c>
      <c r="C11" s="3" t="s">
        <v>60</v>
      </c>
      <c r="D11" s="3" t="s">
        <v>22</v>
      </c>
      <c r="E11" s="3">
        <v>23.5</v>
      </c>
      <c r="F11" s="3">
        <v>0.19670000000000001</v>
      </c>
      <c r="G11" s="3"/>
      <c r="H11" s="3"/>
      <c r="I11" s="3"/>
      <c r="J11" s="3"/>
    </row>
    <row r="12" spans="1:10" ht="17">
      <c r="A12" s="3" t="s">
        <v>16</v>
      </c>
      <c r="B12" s="3" t="s">
        <v>15</v>
      </c>
      <c r="C12" s="3" t="s">
        <v>62</v>
      </c>
      <c r="D12" s="3" t="s">
        <v>22</v>
      </c>
      <c r="E12" s="3">
        <v>11.2836</v>
      </c>
      <c r="F12" s="3">
        <v>0.16700000000000001</v>
      </c>
      <c r="G12" s="3"/>
      <c r="H12" s="3"/>
      <c r="I12" s="3"/>
      <c r="J12" s="3"/>
    </row>
    <row r="13" spans="1:10" ht="17">
      <c r="A13" s="3" t="s">
        <v>17</v>
      </c>
      <c r="B13" s="3" t="s">
        <v>15</v>
      </c>
      <c r="C13" s="3" t="s">
        <v>40</v>
      </c>
      <c r="D13" s="3" t="s">
        <v>22</v>
      </c>
      <c r="E13" s="3">
        <v>12.81</v>
      </c>
      <c r="F13" s="6">
        <v>0.40384999999999999</v>
      </c>
      <c r="G13" s="3"/>
      <c r="H13" s="3"/>
      <c r="I13" s="3"/>
      <c r="J13" s="3"/>
    </row>
    <row r="14" spans="1:10" ht="17">
      <c r="A14" s="3" t="s">
        <v>7</v>
      </c>
      <c r="B14" s="3" t="s">
        <v>6</v>
      </c>
      <c r="C14" s="3" t="s">
        <v>62</v>
      </c>
      <c r="D14" s="3" t="s">
        <v>23</v>
      </c>
      <c r="E14" s="3">
        <v>11.2836</v>
      </c>
      <c r="F14" s="5">
        <v>0.56355999999999995</v>
      </c>
      <c r="G14" s="3"/>
      <c r="H14" s="3"/>
      <c r="I14" s="3"/>
      <c r="J14" s="3"/>
    </row>
    <row r="15" spans="1:10" ht="17">
      <c r="A15" s="3" t="s">
        <v>5</v>
      </c>
      <c r="B15" s="3" t="s">
        <v>6</v>
      </c>
      <c r="C15" s="3" t="s">
        <v>40</v>
      </c>
      <c r="D15" s="3" t="s">
        <v>23</v>
      </c>
      <c r="E15" s="3">
        <v>12.81</v>
      </c>
      <c r="F15" s="3">
        <v>0.6581800000000001</v>
      </c>
      <c r="G15" s="3"/>
      <c r="H15" s="3"/>
      <c r="I15" s="3"/>
      <c r="J15" s="3"/>
    </row>
    <row r="16" spans="1:10" ht="34">
      <c r="A16" s="3" t="s">
        <v>4</v>
      </c>
      <c r="B16" s="3" t="s">
        <v>2</v>
      </c>
      <c r="C16" s="3" t="s">
        <v>49</v>
      </c>
      <c r="D16" s="3" t="s">
        <v>23</v>
      </c>
      <c r="E16" s="3">
        <v>12</v>
      </c>
      <c r="F16" s="3">
        <v>0.27672999999999998</v>
      </c>
      <c r="G16" s="3"/>
      <c r="H16" s="3"/>
      <c r="I16" s="3"/>
      <c r="J16" s="3"/>
    </row>
    <row r="17" spans="1:10" ht="34">
      <c r="A17" s="3" t="s">
        <v>3</v>
      </c>
      <c r="B17" s="3" t="s">
        <v>2</v>
      </c>
      <c r="C17" s="3" t="s">
        <v>60</v>
      </c>
      <c r="D17" s="3" t="s">
        <v>23</v>
      </c>
      <c r="E17" s="3">
        <v>23.5</v>
      </c>
      <c r="F17" s="3">
        <v>0.34620000000000001</v>
      </c>
      <c r="G17" s="3"/>
      <c r="H17" s="3"/>
      <c r="I17" s="3"/>
      <c r="J17" s="3"/>
    </row>
    <row r="18" spans="1:10" ht="17">
      <c r="A18" s="3" t="s">
        <v>16</v>
      </c>
      <c r="B18" s="3" t="s">
        <v>15</v>
      </c>
      <c r="C18" s="3" t="s">
        <v>62</v>
      </c>
      <c r="D18" s="3" t="s">
        <v>23</v>
      </c>
      <c r="E18" s="3">
        <v>11.2836</v>
      </c>
      <c r="F18" s="3">
        <v>0.21</v>
      </c>
      <c r="G18" s="3"/>
      <c r="H18" s="3"/>
      <c r="I18" s="3"/>
      <c r="J18" s="3"/>
    </row>
    <row r="19" spans="1:10" ht="17">
      <c r="A19" s="3" t="s">
        <v>17</v>
      </c>
      <c r="B19" s="3" t="s">
        <v>15</v>
      </c>
      <c r="C19" s="3" t="s">
        <v>40</v>
      </c>
      <c r="D19" s="3" t="s">
        <v>23</v>
      </c>
      <c r="E19" s="3">
        <v>12.81</v>
      </c>
      <c r="F19" s="3">
        <v>0.58191000000000004</v>
      </c>
      <c r="G19" s="3"/>
      <c r="H19" s="3"/>
      <c r="I19" s="3"/>
      <c r="J19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EDE0-E5EA-EC47-AA3E-9D4F2CB3BBF1}">
  <dimension ref="A2:D7"/>
  <sheetViews>
    <sheetView workbookViewId="0">
      <selection activeCell="C4" sqref="C4"/>
    </sheetView>
  </sheetViews>
  <sheetFormatPr baseColWidth="10" defaultRowHeight="16"/>
  <sheetData>
    <row r="2" spans="1:4">
      <c r="A2" s="1" t="s">
        <v>7</v>
      </c>
      <c r="B2" s="2" t="s">
        <v>31</v>
      </c>
      <c r="C2" s="2" t="s">
        <v>65</v>
      </c>
      <c r="D2" s="18" t="s">
        <v>66</v>
      </c>
    </row>
    <row r="3" spans="1:4">
      <c r="A3" s="1" t="s">
        <v>5</v>
      </c>
      <c r="B3" s="2" t="s">
        <v>34</v>
      </c>
    </row>
    <row r="4" spans="1:4">
      <c r="A4" t="s">
        <v>3</v>
      </c>
      <c r="B4" s="2" t="s">
        <v>61</v>
      </c>
    </row>
    <row r="5" spans="1:4">
      <c r="A5" t="s">
        <v>4</v>
      </c>
      <c r="B5" s="2" t="s">
        <v>10</v>
      </c>
      <c r="C5" s="2" t="s">
        <v>11</v>
      </c>
      <c r="D5" s="2" t="s">
        <v>48</v>
      </c>
    </row>
    <row r="6" spans="1:4">
      <c r="A6" t="s">
        <v>16</v>
      </c>
      <c r="B6" s="2" t="s">
        <v>64</v>
      </c>
    </row>
    <row r="7" spans="1:4">
      <c r="A7" t="s">
        <v>56</v>
      </c>
      <c r="B7" s="2" t="s">
        <v>57</v>
      </c>
    </row>
  </sheetData>
  <hyperlinks>
    <hyperlink ref="B2" r:id="rId1" xr:uid="{20289A7E-5769-504A-A264-345EB9A6B94B}"/>
    <hyperlink ref="B3" r:id="rId2" xr:uid="{E526A839-8C10-F74F-93E9-60C2DAE92D94}"/>
    <hyperlink ref="B4" r:id="rId3" xr:uid="{FEB4458E-C953-D749-8348-FCFFCE40892F}"/>
    <hyperlink ref="B5" r:id="rId4" xr:uid="{7CE854F8-9DB4-BE48-9EDE-FCD50FB6F464}"/>
    <hyperlink ref="C5" r:id="rId5" xr:uid="{D2ED481F-1A68-8F44-86EF-D9997B075BE2}"/>
    <hyperlink ref="D5" r:id="rId6" xr:uid="{7BAB672E-28BC-0142-87D5-D6BCF0DCB22B}"/>
    <hyperlink ref="B7" r:id="rId7" xr:uid="{1396245A-D065-BE48-AA79-9DA080A9F788}"/>
    <hyperlink ref="B6" r:id="rId8" xr:uid="{4C3987A8-6742-944B-80E8-A97C5CEBD4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New-Tiered</vt:lpstr>
      <vt:lpstr>TOU</vt:lpstr>
      <vt:lpstr>TOU-EV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Sud</dc:creator>
  <cp:lastModifiedBy>Rayan Sud</cp:lastModifiedBy>
  <dcterms:created xsi:type="dcterms:W3CDTF">2024-02-18T07:40:31Z</dcterms:created>
  <dcterms:modified xsi:type="dcterms:W3CDTF">2024-03-01T08:38:52Z</dcterms:modified>
</cp:coreProperties>
</file>