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idaartha/Downloads/"/>
    </mc:Choice>
  </mc:AlternateContent>
  <bookViews>
    <workbookView xWindow="0" yWindow="0" windowWidth="25600" windowHeight="16000" tabRatio="500"/>
  </bookViews>
  <sheets>
    <sheet name="COST AND RETURNS PER ACRE " sheetId="1" r:id="rId1"/>
    <sheet name="cost of cultivatio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2" l="1"/>
  <c r="F6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4" i="2"/>
  <c r="AD35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X35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R35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L35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4" i="2"/>
  <c r="F35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AD7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X7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R7" i="2"/>
  <c r="R9" i="2"/>
  <c r="R12" i="2"/>
  <c r="R13" i="2"/>
  <c r="R14" i="2"/>
  <c r="R15" i="2"/>
  <c r="R18" i="2"/>
  <c r="R19" i="2"/>
  <c r="R20" i="2"/>
  <c r="R21" i="2"/>
  <c r="R22" i="2"/>
  <c r="R25" i="2"/>
  <c r="R26" i="2"/>
  <c r="L7" i="2"/>
  <c r="L9" i="2"/>
  <c r="L12" i="2"/>
  <c r="L13" i="2"/>
  <c r="L14" i="2"/>
  <c r="L15" i="2"/>
  <c r="L18" i="2"/>
  <c r="L19" i="2"/>
  <c r="L20" i="2"/>
  <c r="L21" i="2"/>
  <c r="L22" i="2"/>
  <c r="L25" i="2"/>
  <c r="L26" i="2"/>
  <c r="F6" i="2"/>
  <c r="F8" i="2"/>
  <c r="F9" i="2"/>
  <c r="F11" i="2"/>
  <c r="F12" i="2"/>
  <c r="F13" i="2"/>
  <c r="F14" i="2"/>
  <c r="F17" i="2"/>
  <c r="F18" i="2"/>
  <c r="F19" i="2"/>
  <c r="F20" i="2"/>
  <c r="F21" i="2"/>
  <c r="F24" i="2"/>
  <c r="F25" i="2"/>
  <c r="G56" i="1"/>
  <c r="I56" i="1"/>
  <c r="G55" i="1"/>
  <c r="I55" i="1"/>
  <c r="G54" i="1"/>
  <c r="I54" i="1"/>
  <c r="G53" i="1"/>
  <c r="I53" i="1"/>
  <c r="G52" i="1"/>
  <c r="I52" i="1"/>
  <c r="G51" i="1"/>
  <c r="H51" i="1"/>
  <c r="I51" i="1"/>
  <c r="G50" i="1"/>
  <c r="I50" i="1"/>
  <c r="G49" i="1"/>
  <c r="I49" i="1"/>
  <c r="G48" i="1"/>
  <c r="I48" i="1"/>
  <c r="G47" i="1"/>
  <c r="I47" i="1"/>
  <c r="G46" i="1"/>
  <c r="H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H38" i="1"/>
  <c r="I38" i="1"/>
  <c r="G37" i="1"/>
  <c r="I37" i="1"/>
  <c r="G36" i="1"/>
  <c r="I36" i="1"/>
  <c r="G35" i="1"/>
  <c r="I35" i="1"/>
  <c r="G34" i="1"/>
  <c r="I34" i="1"/>
  <c r="G33" i="1"/>
  <c r="I33" i="1"/>
  <c r="G32" i="1"/>
  <c r="H32" i="1"/>
  <c r="I32" i="1"/>
  <c r="G31" i="1"/>
  <c r="I31" i="1"/>
  <c r="G30" i="1"/>
  <c r="I30" i="1"/>
  <c r="G29" i="1"/>
  <c r="I29" i="1"/>
  <c r="G28" i="1"/>
  <c r="I28" i="1"/>
  <c r="G27" i="1"/>
  <c r="I27" i="1"/>
  <c r="G26" i="1"/>
  <c r="H26" i="1"/>
  <c r="I26" i="1"/>
  <c r="G25" i="1"/>
  <c r="H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H17" i="1"/>
  <c r="I17" i="1"/>
  <c r="G16" i="1"/>
  <c r="I16" i="1"/>
  <c r="G15" i="1"/>
  <c r="I15" i="1"/>
  <c r="G14" i="1"/>
  <c r="I14" i="1"/>
  <c r="G13" i="1"/>
  <c r="I13" i="1"/>
  <c r="G12" i="1"/>
  <c r="I12" i="1"/>
  <c r="G11" i="1"/>
  <c r="H11" i="1"/>
  <c r="I11" i="1"/>
  <c r="G10" i="1"/>
  <c r="I10" i="1"/>
  <c r="G9" i="1"/>
  <c r="I9" i="1"/>
  <c r="G8" i="1"/>
  <c r="I8" i="1"/>
  <c r="G7" i="1"/>
  <c r="I7" i="1"/>
  <c r="G6" i="1"/>
  <c r="H6" i="1"/>
  <c r="I6" i="1"/>
  <c r="G5" i="1"/>
  <c r="I5" i="1"/>
  <c r="G4" i="1"/>
  <c r="I4" i="1"/>
  <c r="G3" i="1"/>
  <c r="H3" i="1"/>
  <c r="I3" i="1"/>
</calcChain>
</file>

<file path=xl/sharedStrings.xml><?xml version="1.0" encoding="utf-8"?>
<sst xmlns="http://schemas.openxmlformats.org/spreadsheetml/2006/main" count="456" uniqueCount="119">
  <si>
    <t xml:space="preserve">                                      BHONGIR   VEGETABLES COST OF CULTVATION   AND EXPECTD RETURNS PER ACRE</t>
  </si>
  <si>
    <t xml:space="preserve">                                       CULTIVATION EXPENSES Per Acer</t>
  </si>
  <si>
    <t>Type of crop</t>
  </si>
  <si>
    <t>Crop- Tomato</t>
  </si>
  <si>
    <t>Maturity   Days after transplant</t>
  </si>
  <si>
    <t>Planting  in Month</t>
  </si>
  <si>
    <t>Peak prices months</t>
  </si>
  <si>
    <t>price per quintals in Rs.</t>
  </si>
  <si>
    <t>Yield in qtls /acre</t>
  </si>
  <si>
    <t>Gross income per Acre</t>
  </si>
  <si>
    <t>Cost of cultivation</t>
  </si>
  <si>
    <t>Net profit</t>
  </si>
  <si>
    <t xml:space="preserve">                                       CULTIVATION EXPENSES Per HA</t>
  </si>
  <si>
    <t>Acre</t>
  </si>
  <si>
    <t>S.N</t>
  </si>
  <si>
    <t>Tomato**</t>
  </si>
  <si>
    <t>80-90</t>
  </si>
  <si>
    <t>Particulars</t>
  </si>
  <si>
    <t>Operational time</t>
  </si>
  <si>
    <t>UNIT COST</t>
  </si>
  <si>
    <t>TOTAL COST</t>
  </si>
  <si>
    <t>Crop- Chilli</t>
  </si>
  <si>
    <t>Crop- Bhendi</t>
  </si>
  <si>
    <t>Crop- Ribbed gourd</t>
  </si>
  <si>
    <t>March</t>
  </si>
  <si>
    <t>Tractor ploughing (hrs)</t>
  </si>
  <si>
    <t xml:space="preserve"> June</t>
  </si>
  <si>
    <t xml:space="preserve">Operational time </t>
  </si>
  <si>
    <t>Planting Material</t>
  </si>
  <si>
    <t>April</t>
  </si>
  <si>
    <t>July</t>
  </si>
  <si>
    <t>seed</t>
  </si>
  <si>
    <t>June</t>
  </si>
  <si>
    <t>Augest</t>
  </si>
  <si>
    <t>Cost of planting Material(strings)</t>
  </si>
  <si>
    <t>Brinjal**</t>
  </si>
  <si>
    <t>75-80</t>
  </si>
  <si>
    <t>Cost of fertilizer and Manure(Qty in Bags)</t>
  </si>
  <si>
    <t>-</t>
  </si>
  <si>
    <t>Nitrogen</t>
  </si>
  <si>
    <t>Cost of fertilizer and Manure(Qty in bag)</t>
  </si>
  <si>
    <t>Phosperus</t>
  </si>
  <si>
    <t>August</t>
  </si>
  <si>
    <t>September</t>
  </si>
  <si>
    <t>October</t>
  </si>
  <si>
    <t>November</t>
  </si>
  <si>
    <t>Potassium</t>
  </si>
  <si>
    <t>Green Chilli*</t>
  </si>
  <si>
    <t>80-85</t>
  </si>
  <si>
    <t>January</t>
  </si>
  <si>
    <t>FYM(organic) in tractor</t>
  </si>
  <si>
    <t xml:space="preserve">April </t>
  </si>
  <si>
    <t>others</t>
  </si>
  <si>
    <t>Expenses during Cultivation period(Number of manpower)</t>
  </si>
  <si>
    <t>February</t>
  </si>
  <si>
    <t>May</t>
  </si>
  <si>
    <t>Bed preparation</t>
  </si>
  <si>
    <t>June,</t>
  </si>
  <si>
    <t>Expenses during Cultivation period</t>
  </si>
  <si>
    <t>planting</t>
  </si>
  <si>
    <t>Bhendi**</t>
  </si>
  <si>
    <t>Weeding, Fertiliser application &amp; Earthing up</t>
  </si>
  <si>
    <t>planting and staking</t>
  </si>
  <si>
    <t>Pesticide application</t>
  </si>
  <si>
    <t xml:space="preserve">Octobers </t>
  </si>
  <si>
    <t xml:space="preserve">Harvesting </t>
  </si>
  <si>
    <t>Others(operational time)</t>
  </si>
  <si>
    <t>Interculture</t>
  </si>
  <si>
    <t>Others(Operational time)</t>
  </si>
  <si>
    <t>Others(Operational )</t>
  </si>
  <si>
    <t>Others(operational)</t>
  </si>
  <si>
    <t>Chemical(Weedicides &amp; Insecticides)</t>
  </si>
  <si>
    <t>December</t>
  </si>
  <si>
    <t>Total</t>
  </si>
  <si>
    <t xml:space="preserve">january 
</t>
  </si>
  <si>
    <t xml:space="preserve">February
</t>
  </si>
  <si>
    <t>French Bean**</t>
  </si>
  <si>
    <t>40-50</t>
  </si>
  <si>
    <t xml:space="preserve">May </t>
  </si>
  <si>
    <t>*(cost excluding the personal management cost and Marketing cost)</t>
  </si>
  <si>
    <t>Crop- Bottel gourd</t>
  </si>
  <si>
    <t>Crop- cluster beans</t>
  </si>
  <si>
    <t>Crop- Cucumber</t>
  </si>
  <si>
    <t>Crop- Bitter gourd</t>
  </si>
  <si>
    <t>Crop- Brinjal</t>
  </si>
  <si>
    <t>Operational time Qty</t>
  </si>
  <si>
    <t>Cluster Bean*</t>
  </si>
  <si>
    <t>all</t>
  </si>
  <si>
    <t>all month</t>
  </si>
  <si>
    <t>Ribbed Gourd*</t>
  </si>
  <si>
    <t>Cost of fertilizer and Manure(Qty in Bags</t>
  </si>
  <si>
    <t>Cost of fertilizer and Manure(Qty in bags)</t>
  </si>
  <si>
    <t>Mid january</t>
  </si>
  <si>
    <t>Mid February</t>
  </si>
  <si>
    <t xml:space="preserve">FYM(organic) in tractor </t>
  </si>
  <si>
    <t>Expenses during Cultivation period(manpower in Number)</t>
  </si>
  <si>
    <t>Expenses during Cultivation period(Manpower in Number)</t>
  </si>
  <si>
    <t>Bitter Gourd*</t>
  </si>
  <si>
    <t>115-125</t>
  </si>
  <si>
    <t>Earthng up</t>
  </si>
  <si>
    <t>Others(oprational time)</t>
  </si>
  <si>
    <t>Others (operational time)</t>
  </si>
  <si>
    <t>Others</t>
  </si>
  <si>
    <t>july</t>
  </si>
  <si>
    <t>Bottel Gourd*</t>
  </si>
  <si>
    <t>earhtingup</t>
  </si>
  <si>
    <t>Carrot**</t>
  </si>
  <si>
    <t>100-120</t>
  </si>
  <si>
    <t>Mid July</t>
  </si>
  <si>
    <t>Cucumber</t>
  </si>
  <si>
    <t>78-85</t>
  </si>
  <si>
    <t xml:space="preserve">October </t>
  </si>
  <si>
    <t>september</t>
  </si>
  <si>
    <t>Ferbuary</t>
  </si>
  <si>
    <t>Drumstick*</t>
  </si>
  <si>
    <t>Capsicum-</t>
  </si>
  <si>
    <t>Spinach</t>
  </si>
  <si>
    <t>Thotakura</t>
  </si>
  <si>
    <t>Coriander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</si>
</sst>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b/>
      <sz val="12"/>
      <color rgb="FF000000"/>
      <name val="Times New Roman"/>
    </font>
    <font>
      <b/>
      <sz val="10"/>
      <name val="Arial"/>
    </font>
    <font>
      <sz val="10"/>
      <name val="Arial"/>
    </font>
    <font>
      <sz val="14"/>
      <name val="Arial"/>
    </font>
    <font>
      <sz val="14"/>
      <color rgb="FF000000"/>
      <name val="Arial"/>
    </font>
    <font>
      <b/>
      <sz val="12"/>
      <color rgb="FF000000"/>
      <name val="Calibri"/>
    </font>
    <font>
      <sz val="11"/>
      <name val="Calibri"/>
    </font>
    <font>
      <b/>
      <sz val="10"/>
      <name val="Times New Roman"/>
    </font>
    <font>
      <b/>
      <sz val="10"/>
      <color rgb="FF000000"/>
      <name val="Times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6" fillId="0" borderId="0" xfId="0" applyFont="1"/>
    <xf numFmtId="0" fontId="0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  <xf numFmtId="0" fontId="3" fillId="0" borderId="1" xfId="0" applyFont="1" applyBorder="1"/>
    <xf numFmtId="0" fontId="3" fillId="0" borderId="4" xfId="0" applyFont="1" applyBorder="1"/>
    <xf numFmtId="0" fontId="8" fillId="0" borderId="0" xfId="0" applyFont="1"/>
    <xf numFmtId="0" fontId="0" fillId="0" borderId="0" xfId="0" applyFont="1"/>
    <xf numFmtId="0" fontId="3" fillId="5" borderId="1" xfId="0" applyFont="1" applyFill="1" applyBorder="1"/>
    <xf numFmtId="0" fontId="9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6" borderId="1" xfId="0" applyFont="1" applyFill="1" applyBorder="1"/>
    <xf numFmtId="0" fontId="10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0" borderId="1" xfId="0" applyNumberFormat="1" applyFont="1" applyBorder="1"/>
    <xf numFmtId="0" fontId="3" fillId="7" borderId="1" xfId="0" applyFont="1" applyFill="1" applyBorder="1"/>
    <xf numFmtId="0" fontId="10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3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9" fillId="8" borderId="1" xfId="0" applyFont="1" applyFill="1" applyBorder="1"/>
    <xf numFmtId="0" fontId="3" fillId="0" borderId="0" xfId="0" applyFont="1"/>
    <xf numFmtId="0" fontId="1" fillId="0" borderId="4" xfId="0" applyFont="1" applyBorder="1"/>
    <xf numFmtId="0" fontId="3" fillId="9" borderId="1" xfId="0" applyFont="1" applyFill="1" applyBorder="1"/>
    <xf numFmtId="0" fontId="10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3" fillId="11" borderId="1" xfId="0" applyFont="1" applyFill="1" applyBorder="1"/>
    <xf numFmtId="0" fontId="10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3" fillId="12" borderId="1" xfId="0" applyFont="1" applyFill="1" applyBorder="1"/>
    <xf numFmtId="0" fontId="10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10" fillId="5" borderId="1" xfId="0" applyFont="1" applyFill="1" applyBorder="1"/>
    <xf numFmtId="0" fontId="3" fillId="13" borderId="1" xfId="0" applyFont="1" applyFill="1" applyBorder="1"/>
    <xf numFmtId="0" fontId="10" fillId="13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1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12" borderId="9" xfId="0" applyFont="1" applyFill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3" fillId="5" borderId="9" xfId="0" applyFont="1" applyFill="1" applyBorder="1" applyAlignment="1">
      <alignment vertical="center"/>
    </xf>
    <xf numFmtId="0" fontId="3" fillId="11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13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vertical="center"/>
    </xf>
    <xf numFmtId="0" fontId="1" fillId="0" borderId="0" xfId="0" applyFont="1"/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workbookViewId="0">
      <selection activeCell="N20" sqref="N20"/>
    </sheetView>
  </sheetViews>
  <sheetFormatPr baseColWidth="10" defaultColWidth="14.5" defaultRowHeight="15" customHeight="1" x14ac:dyDescent="0.15"/>
  <cols>
    <col min="1" max="1" width="20.5" customWidth="1"/>
    <col min="2" max="2" width="19.6640625" customWidth="1"/>
    <col min="3" max="3" width="18" customWidth="1"/>
    <col min="4" max="4" width="18.5" customWidth="1"/>
    <col min="5" max="9" width="14.5" customWidth="1"/>
    <col min="10" max="10" width="4.83203125" customWidth="1"/>
    <col min="11" max="19" width="14.5" customWidth="1"/>
  </cols>
  <sheetData>
    <row r="1" spans="1:26" ht="15.75" customHeight="1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  <c r="K1" s="6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1" t="s">
        <v>2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70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6" ht="15.75" customHeight="1" x14ac:dyDescent="0.15">
      <c r="A3" s="64" t="s">
        <v>15</v>
      </c>
      <c r="B3" s="71" t="s">
        <v>16</v>
      </c>
      <c r="C3" s="16" t="s">
        <v>24</v>
      </c>
      <c r="D3" s="17" t="s">
        <v>26</v>
      </c>
      <c r="E3" s="18">
        <v>1925</v>
      </c>
      <c r="F3" s="18">
        <v>140</v>
      </c>
      <c r="G3" s="19">
        <f t="shared" ref="G3:G56" si="0">(E3*F3)</f>
        <v>269500</v>
      </c>
      <c r="H3" s="19">
        <f>'cost of cultivation'!F25</f>
        <v>33070</v>
      </c>
      <c r="I3" s="19">
        <f t="shared" ref="I3:I56" si="1">G3-H3</f>
        <v>236430</v>
      </c>
      <c r="J3" s="62"/>
      <c r="K3" s="1"/>
      <c r="L3" s="1"/>
      <c r="M3" s="1"/>
      <c r="N3" s="1"/>
      <c r="O3" s="1"/>
      <c r="P3" s="1"/>
      <c r="Q3" s="1"/>
      <c r="R3" s="1"/>
      <c r="S3" s="1"/>
      <c r="T3" s="15"/>
      <c r="U3" s="15"/>
      <c r="V3" s="15"/>
      <c r="W3" s="15"/>
    </row>
    <row r="4" spans="1:26" ht="15.75" customHeight="1" x14ac:dyDescent="0.15">
      <c r="A4" s="62"/>
      <c r="B4" s="62"/>
      <c r="C4" s="16" t="s">
        <v>29</v>
      </c>
      <c r="D4" s="17" t="s">
        <v>30</v>
      </c>
      <c r="E4" s="18">
        <v>2588</v>
      </c>
      <c r="F4" s="18">
        <v>140</v>
      </c>
      <c r="G4" s="19">
        <f t="shared" si="0"/>
        <v>362320</v>
      </c>
      <c r="H4" s="19">
        <v>33070</v>
      </c>
      <c r="I4" s="19">
        <f t="shared" si="1"/>
        <v>329250</v>
      </c>
      <c r="J4" s="62"/>
      <c r="K4" s="1"/>
      <c r="L4" s="1"/>
      <c r="M4" s="1"/>
      <c r="N4" s="1"/>
      <c r="O4" s="1"/>
      <c r="P4" s="1"/>
      <c r="Q4" s="1"/>
      <c r="R4" s="1"/>
      <c r="S4" s="1"/>
      <c r="T4" s="15"/>
      <c r="U4" s="15"/>
      <c r="V4" s="15"/>
      <c r="W4" s="15"/>
    </row>
    <row r="5" spans="1:26" ht="15.75" customHeight="1" x14ac:dyDescent="0.15">
      <c r="A5" s="63"/>
      <c r="B5" s="63"/>
      <c r="C5" s="16" t="s">
        <v>32</v>
      </c>
      <c r="D5" s="17" t="s">
        <v>33</v>
      </c>
      <c r="E5" s="18">
        <v>1589</v>
      </c>
      <c r="F5" s="18">
        <v>140</v>
      </c>
      <c r="G5" s="19">
        <f t="shared" si="0"/>
        <v>222460</v>
      </c>
      <c r="H5" s="19">
        <v>33070</v>
      </c>
      <c r="I5" s="19">
        <f t="shared" si="1"/>
        <v>189390</v>
      </c>
      <c r="J5" s="62"/>
      <c r="K5" s="1"/>
      <c r="L5" s="1"/>
      <c r="M5" s="1"/>
      <c r="N5" s="1"/>
      <c r="O5" s="1"/>
      <c r="P5" s="1"/>
      <c r="Q5" s="1"/>
      <c r="R5" s="1"/>
      <c r="S5" s="1"/>
      <c r="T5" s="15"/>
      <c r="U5" s="15"/>
      <c r="V5" s="15"/>
      <c r="W5" s="15"/>
    </row>
    <row r="6" spans="1:26" ht="15.75" customHeight="1" x14ac:dyDescent="0.2">
      <c r="A6" s="79" t="s">
        <v>35</v>
      </c>
      <c r="B6" s="77" t="s">
        <v>36</v>
      </c>
      <c r="C6" s="20" t="s">
        <v>24</v>
      </c>
      <c r="D6" s="21" t="s">
        <v>32</v>
      </c>
      <c r="E6" s="22">
        <v>1163</v>
      </c>
      <c r="F6" s="22">
        <v>200</v>
      </c>
      <c r="G6" s="23">
        <f t="shared" si="0"/>
        <v>232600</v>
      </c>
      <c r="H6" s="23">
        <f>'cost of cultivation'!AD54</f>
        <v>27520</v>
      </c>
      <c r="I6" s="23">
        <f t="shared" si="1"/>
        <v>205080</v>
      </c>
      <c r="J6" s="62"/>
      <c r="K6" s="1"/>
      <c r="L6" s="1"/>
      <c r="M6" s="1"/>
      <c r="N6" s="1"/>
      <c r="O6" s="1"/>
      <c r="P6" s="1"/>
      <c r="Q6" s="1"/>
      <c r="R6" s="1"/>
      <c r="S6" s="1"/>
      <c r="T6" s="15"/>
      <c r="U6" s="15"/>
      <c r="V6" s="15"/>
      <c r="W6" s="15"/>
    </row>
    <row r="7" spans="1:26" ht="15.75" customHeight="1" x14ac:dyDescent="0.2">
      <c r="A7" s="62"/>
      <c r="B7" s="62"/>
      <c r="C7" s="20" t="s">
        <v>32</v>
      </c>
      <c r="D7" s="21" t="s">
        <v>42</v>
      </c>
      <c r="E7" s="22">
        <v>1667</v>
      </c>
      <c r="F7" s="22">
        <v>200</v>
      </c>
      <c r="G7" s="23">
        <f t="shared" si="0"/>
        <v>333400</v>
      </c>
      <c r="H7" s="23">
        <v>27520</v>
      </c>
      <c r="I7" s="23">
        <f t="shared" si="1"/>
        <v>305880</v>
      </c>
      <c r="J7" s="62"/>
      <c r="K7" s="1"/>
      <c r="L7" s="1"/>
      <c r="M7" s="1"/>
      <c r="N7" s="1"/>
      <c r="O7" s="1"/>
      <c r="P7" s="1"/>
      <c r="Q7" s="1"/>
      <c r="R7" s="1"/>
      <c r="S7" s="1"/>
      <c r="T7" s="15"/>
      <c r="U7" s="15"/>
      <c r="V7" s="15"/>
      <c r="W7" s="15"/>
    </row>
    <row r="8" spans="1:26" ht="15.75" customHeight="1" x14ac:dyDescent="0.2">
      <c r="A8" s="62"/>
      <c r="B8" s="62"/>
      <c r="C8" s="20" t="s">
        <v>30</v>
      </c>
      <c r="D8" s="21" t="s">
        <v>43</v>
      </c>
      <c r="E8" s="22">
        <v>1613</v>
      </c>
      <c r="F8" s="22">
        <v>200</v>
      </c>
      <c r="G8" s="23">
        <f t="shared" si="0"/>
        <v>322600</v>
      </c>
      <c r="H8" s="23">
        <v>27520</v>
      </c>
      <c r="I8" s="23">
        <f t="shared" si="1"/>
        <v>295080</v>
      </c>
      <c r="J8" s="62"/>
      <c r="K8" s="1"/>
      <c r="L8" s="1"/>
      <c r="M8" s="1"/>
      <c r="N8" s="1"/>
      <c r="O8" s="1"/>
      <c r="P8" s="1"/>
      <c r="Q8" s="1"/>
      <c r="R8" s="1"/>
      <c r="S8" s="1"/>
      <c r="T8" s="15"/>
      <c r="U8" s="15"/>
      <c r="V8" s="15"/>
      <c r="W8" s="15"/>
    </row>
    <row r="9" spans="1:26" ht="15.75" customHeight="1" x14ac:dyDescent="0.2">
      <c r="A9" s="62"/>
      <c r="B9" s="62"/>
      <c r="C9" s="20" t="s">
        <v>42</v>
      </c>
      <c r="D9" s="21" t="s">
        <v>44</v>
      </c>
      <c r="E9" s="22">
        <v>1483</v>
      </c>
      <c r="F9" s="22">
        <v>200</v>
      </c>
      <c r="G9" s="23">
        <f t="shared" si="0"/>
        <v>296600</v>
      </c>
      <c r="H9" s="23">
        <v>27520</v>
      </c>
      <c r="I9" s="23">
        <f t="shared" si="1"/>
        <v>269080</v>
      </c>
      <c r="J9" s="62"/>
      <c r="K9" s="1"/>
      <c r="L9" s="1"/>
      <c r="M9" s="1"/>
      <c r="N9" s="1"/>
      <c r="O9" s="1"/>
      <c r="P9" s="1"/>
      <c r="Q9" s="1"/>
      <c r="R9" s="1"/>
      <c r="S9" s="1"/>
      <c r="T9" s="15"/>
      <c r="U9" s="15"/>
      <c r="V9" s="15"/>
      <c r="W9" s="15"/>
    </row>
    <row r="10" spans="1:26" ht="15.75" customHeight="1" x14ac:dyDescent="0.2">
      <c r="A10" s="63"/>
      <c r="B10" s="63"/>
      <c r="C10" s="20" t="s">
        <v>43</v>
      </c>
      <c r="D10" s="21" t="s">
        <v>45</v>
      </c>
      <c r="E10" s="22">
        <v>1571</v>
      </c>
      <c r="F10" s="22">
        <v>200</v>
      </c>
      <c r="G10" s="23">
        <f t="shared" si="0"/>
        <v>314200</v>
      </c>
      <c r="H10" s="23">
        <v>27520</v>
      </c>
      <c r="I10" s="23">
        <f t="shared" si="1"/>
        <v>286680</v>
      </c>
      <c r="J10" s="62"/>
      <c r="K10" s="1"/>
      <c r="L10" s="1"/>
      <c r="M10" s="1"/>
      <c r="N10" s="1"/>
      <c r="O10" s="1"/>
      <c r="P10" s="1"/>
      <c r="Q10" s="1"/>
      <c r="R10" s="1"/>
      <c r="S10" s="1"/>
      <c r="T10" s="15"/>
      <c r="U10" s="15"/>
      <c r="V10" s="15"/>
      <c r="W10" s="15"/>
    </row>
    <row r="11" spans="1:26" ht="15.75" customHeight="1" x14ac:dyDescent="0.2">
      <c r="A11" s="66" t="s">
        <v>47</v>
      </c>
      <c r="B11" s="68" t="s">
        <v>48</v>
      </c>
      <c r="C11" s="25" t="s">
        <v>49</v>
      </c>
      <c r="D11" s="26" t="s">
        <v>51</v>
      </c>
      <c r="E11" s="27">
        <v>2063</v>
      </c>
      <c r="F11" s="27">
        <v>61</v>
      </c>
      <c r="G11" s="28">
        <f t="shared" si="0"/>
        <v>125843</v>
      </c>
      <c r="H11" s="28">
        <f>'cost of cultivation'!L26</f>
        <v>29710</v>
      </c>
      <c r="I11" s="28">
        <f t="shared" si="1"/>
        <v>96133</v>
      </c>
      <c r="J11" s="62"/>
      <c r="K11" s="1"/>
      <c r="L11" s="1"/>
      <c r="M11" s="1"/>
      <c r="N11" s="1"/>
      <c r="O11" s="1"/>
      <c r="P11" s="1"/>
      <c r="Q11" s="1"/>
      <c r="R11" s="1"/>
      <c r="S11" s="1"/>
      <c r="T11" s="15"/>
      <c r="U11" s="15"/>
      <c r="V11" s="15"/>
      <c r="W11" s="15"/>
    </row>
    <row r="12" spans="1:26" ht="15.75" customHeight="1" x14ac:dyDescent="0.2">
      <c r="A12" s="62"/>
      <c r="B12" s="62"/>
      <c r="C12" s="25" t="s">
        <v>54</v>
      </c>
      <c r="D12" s="26" t="s">
        <v>55</v>
      </c>
      <c r="E12" s="27">
        <v>2475</v>
      </c>
      <c r="F12" s="27">
        <v>61</v>
      </c>
      <c r="G12" s="28">
        <f t="shared" si="0"/>
        <v>150975</v>
      </c>
      <c r="H12" s="28">
        <v>29710</v>
      </c>
      <c r="I12" s="28">
        <f t="shared" si="1"/>
        <v>121265</v>
      </c>
      <c r="J12" s="62"/>
      <c r="K12" s="1"/>
      <c r="L12" s="1"/>
      <c r="M12" s="1"/>
      <c r="N12" s="1"/>
      <c r="O12" s="1"/>
      <c r="P12" s="1"/>
      <c r="Q12" s="1"/>
      <c r="R12" s="1"/>
      <c r="S12" s="1"/>
      <c r="T12" s="15"/>
      <c r="U12" s="15"/>
      <c r="V12" s="15"/>
      <c r="W12" s="15"/>
    </row>
    <row r="13" spans="1:26" ht="15.75" customHeight="1" x14ac:dyDescent="0.2">
      <c r="A13" s="62"/>
      <c r="B13" s="62"/>
      <c r="C13" s="25" t="s">
        <v>24</v>
      </c>
      <c r="D13" s="26" t="s">
        <v>57</v>
      </c>
      <c r="E13" s="27">
        <v>2550</v>
      </c>
      <c r="F13" s="27">
        <v>61</v>
      </c>
      <c r="G13" s="28">
        <f t="shared" si="0"/>
        <v>155550</v>
      </c>
      <c r="H13" s="28">
        <v>29710</v>
      </c>
      <c r="I13" s="28">
        <f t="shared" si="1"/>
        <v>125840</v>
      </c>
      <c r="J13" s="62"/>
      <c r="K13" s="1"/>
      <c r="L13" s="1"/>
      <c r="M13" s="1"/>
      <c r="N13" s="1"/>
      <c r="O13" s="1"/>
      <c r="P13" s="1"/>
      <c r="Q13" s="1"/>
      <c r="R13" s="1"/>
      <c r="S13" s="1"/>
      <c r="T13" s="15"/>
      <c r="U13" s="15"/>
      <c r="V13" s="15"/>
      <c r="W13" s="15"/>
    </row>
    <row r="14" spans="1:26" ht="15.75" customHeight="1" x14ac:dyDescent="0.2">
      <c r="A14" s="62"/>
      <c r="B14" s="62"/>
      <c r="C14" s="25" t="s">
        <v>29</v>
      </c>
      <c r="D14" s="26" t="s">
        <v>30</v>
      </c>
      <c r="E14" s="27">
        <v>1800</v>
      </c>
      <c r="F14" s="27">
        <v>61</v>
      </c>
      <c r="G14" s="28">
        <f t="shared" si="0"/>
        <v>109800</v>
      </c>
      <c r="H14" s="28">
        <v>29710</v>
      </c>
      <c r="I14" s="28">
        <f t="shared" si="1"/>
        <v>80090</v>
      </c>
      <c r="J14" s="62"/>
      <c r="K14" s="1"/>
      <c r="L14" s="1"/>
      <c r="M14" s="1"/>
      <c r="N14" s="1"/>
      <c r="O14" s="1"/>
      <c r="P14" s="1"/>
      <c r="Q14" s="1"/>
      <c r="R14" s="1"/>
      <c r="S14" s="1"/>
      <c r="T14" s="15"/>
      <c r="U14" s="15"/>
      <c r="V14" s="15"/>
      <c r="W14" s="15"/>
    </row>
    <row r="15" spans="1:26" ht="15.75" customHeight="1" x14ac:dyDescent="0.2">
      <c r="A15" s="62"/>
      <c r="B15" s="62"/>
      <c r="C15" s="25" t="s">
        <v>55</v>
      </c>
      <c r="D15" s="26" t="s">
        <v>42</v>
      </c>
      <c r="E15" s="27">
        <v>2000</v>
      </c>
      <c r="F15" s="27">
        <v>61</v>
      </c>
      <c r="G15" s="28">
        <f t="shared" si="0"/>
        <v>122000</v>
      </c>
      <c r="H15" s="28">
        <v>29710</v>
      </c>
      <c r="I15" s="28">
        <f t="shared" si="1"/>
        <v>92290</v>
      </c>
      <c r="J15" s="62"/>
      <c r="K15" s="1"/>
      <c r="L15" s="1"/>
      <c r="M15" s="1"/>
      <c r="N15" s="1"/>
      <c r="O15" s="1"/>
      <c r="P15" s="1"/>
      <c r="Q15" s="1"/>
      <c r="R15" s="1"/>
      <c r="S15" s="1"/>
      <c r="T15" s="15"/>
      <c r="U15" s="15"/>
      <c r="V15" s="15"/>
      <c r="W15" s="15"/>
    </row>
    <row r="16" spans="1:26" ht="15.75" customHeight="1" x14ac:dyDescent="0.2">
      <c r="A16" s="63"/>
      <c r="B16" s="63"/>
      <c r="C16" s="25" t="s">
        <v>32</v>
      </c>
      <c r="D16" s="26" t="s">
        <v>43</v>
      </c>
      <c r="E16" s="27">
        <v>1689</v>
      </c>
      <c r="F16" s="27">
        <v>61</v>
      </c>
      <c r="G16" s="28">
        <f t="shared" si="0"/>
        <v>103029</v>
      </c>
      <c r="H16" s="28">
        <v>29710</v>
      </c>
      <c r="I16" s="28">
        <f t="shared" si="1"/>
        <v>73319</v>
      </c>
      <c r="J16" s="62"/>
      <c r="K16" s="1"/>
      <c r="L16" s="1"/>
      <c r="M16" s="1"/>
      <c r="N16" s="1"/>
      <c r="O16" s="1"/>
      <c r="P16" s="1"/>
      <c r="Q16" s="1"/>
      <c r="R16" s="1"/>
      <c r="S16" s="1"/>
      <c r="T16" s="15"/>
      <c r="U16" s="15"/>
      <c r="V16" s="15"/>
      <c r="W16" s="15"/>
    </row>
    <row r="17" spans="1:23" ht="15.75" customHeight="1" x14ac:dyDescent="0.15">
      <c r="A17" s="74" t="s">
        <v>60</v>
      </c>
      <c r="B17" s="78">
        <v>60</v>
      </c>
      <c r="C17" s="29" t="s">
        <v>42</v>
      </c>
      <c r="D17" s="29" t="s">
        <v>64</v>
      </c>
      <c r="E17" s="30">
        <v>1600</v>
      </c>
      <c r="F17" s="30">
        <v>45</v>
      </c>
      <c r="G17" s="31">
        <f t="shared" si="0"/>
        <v>72000</v>
      </c>
      <c r="H17" s="31">
        <f>'cost of cultivation'!R26</f>
        <v>25560</v>
      </c>
      <c r="I17" s="31">
        <f t="shared" si="1"/>
        <v>46440</v>
      </c>
      <c r="J17" s="62"/>
      <c r="K17" s="1"/>
      <c r="L17" s="1"/>
      <c r="M17" s="1"/>
      <c r="N17" s="1"/>
      <c r="O17" s="1"/>
      <c r="P17" s="1"/>
      <c r="Q17" s="1"/>
      <c r="R17" s="1"/>
      <c r="S17" s="1"/>
      <c r="T17" s="15"/>
      <c r="U17" s="15"/>
      <c r="V17" s="15"/>
      <c r="W17" s="15"/>
    </row>
    <row r="18" spans="1:23" ht="15.75" customHeight="1" x14ac:dyDescent="0.15">
      <c r="A18" s="62"/>
      <c r="B18" s="62"/>
      <c r="C18" s="29" t="s">
        <v>43</v>
      </c>
      <c r="D18" s="32" t="s">
        <v>45</v>
      </c>
      <c r="E18" s="30">
        <v>1914</v>
      </c>
      <c r="F18" s="30">
        <v>45</v>
      </c>
      <c r="G18" s="31">
        <f t="shared" si="0"/>
        <v>86130</v>
      </c>
      <c r="H18" s="31">
        <v>25560</v>
      </c>
      <c r="I18" s="31">
        <f t="shared" si="1"/>
        <v>60570</v>
      </c>
      <c r="J18" s="62"/>
      <c r="K18" s="1"/>
      <c r="L18" s="1"/>
      <c r="M18" s="1"/>
      <c r="N18" s="1"/>
      <c r="O18" s="1"/>
      <c r="P18" s="1"/>
      <c r="Q18" s="1"/>
      <c r="R18" s="1"/>
      <c r="S18" s="1"/>
      <c r="T18" s="15"/>
      <c r="U18" s="15"/>
      <c r="V18" s="15"/>
      <c r="W18" s="15"/>
    </row>
    <row r="19" spans="1:23" ht="15.75" customHeight="1" x14ac:dyDescent="0.15">
      <c r="A19" s="62"/>
      <c r="B19" s="62"/>
      <c r="C19" s="29" t="s">
        <v>44</v>
      </c>
      <c r="D19" s="32" t="s">
        <v>72</v>
      </c>
      <c r="E19" s="30">
        <v>2006</v>
      </c>
      <c r="F19" s="30">
        <v>45</v>
      </c>
      <c r="G19" s="31">
        <f t="shared" si="0"/>
        <v>90270</v>
      </c>
      <c r="H19" s="31">
        <v>25560</v>
      </c>
      <c r="I19" s="31">
        <f t="shared" si="1"/>
        <v>64710</v>
      </c>
      <c r="J19" s="62"/>
      <c r="K19" s="1"/>
      <c r="L19" s="1"/>
      <c r="M19" s="1"/>
      <c r="N19" s="1"/>
      <c r="O19" s="1"/>
      <c r="P19" s="1"/>
      <c r="Q19" s="1"/>
      <c r="R19" s="1"/>
      <c r="S19" s="1"/>
      <c r="T19" s="15"/>
      <c r="U19" s="15"/>
      <c r="V19" s="15"/>
      <c r="W19" s="15"/>
    </row>
    <row r="20" spans="1:23" ht="15.75" customHeight="1" x14ac:dyDescent="0.15">
      <c r="A20" s="62"/>
      <c r="B20" s="62"/>
      <c r="C20" s="29" t="s">
        <v>45</v>
      </c>
      <c r="D20" s="32" t="s">
        <v>74</v>
      </c>
      <c r="E20" s="30">
        <v>1975</v>
      </c>
      <c r="F20" s="30">
        <v>45</v>
      </c>
      <c r="G20" s="31">
        <f t="shared" si="0"/>
        <v>88875</v>
      </c>
      <c r="H20" s="31">
        <v>25560</v>
      </c>
      <c r="I20" s="31">
        <f t="shared" si="1"/>
        <v>63315</v>
      </c>
      <c r="J20" s="62"/>
      <c r="K20" s="1"/>
      <c r="L20" s="1"/>
      <c r="M20" s="1"/>
      <c r="N20" s="1"/>
      <c r="O20" s="1"/>
      <c r="P20" s="1"/>
      <c r="Q20" s="1"/>
      <c r="R20" s="1"/>
      <c r="S20" s="1"/>
      <c r="T20" s="15"/>
      <c r="U20" s="15"/>
      <c r="V20" s="15"/>
      <c r="W20" s="15"/>
    </row>
    <row r="21" spans="1:23" ht="15.75" customHeight="1" x14ac:dyDescent="0.15">
      <c r="A21" s="62"/>
      <c r="B21" s="62"/>
      <c r="C21" s="29" t="s">
        <v>72</v>
      </c>
      <c r="D21" s="32" t="s">
        <v>75</v>
      </c>
      <c r="E21" s="30">
        <v>2111</v>
      </c>
      <c r="F21" s="30">
        <v>45</v>
      </c>
      <c r="G21" s="31">
        <f t="shared" si="0"/>
        <v>94995</v>
      </c>
      <c r="H21" s="31">
        <v>25560</v>
      </c>
      <c r="I21" s="31">
        <f t="shared" si="1"/>
        <v>69435</v>
      </c>
      <c r="J21" s="62"/>
      <c r="K21" s="1"/>
      <c r="L21" s="1"/>
      <c r="M21" s="1"/>
      <c r="N21" s="1"/>
      <c r="O21" s="1"/>
      <c r="P21" s="1"/>
      <c r="Q21" s="1"/>
      <c r="R21" s="1"/>
      <c r="S21" s="1"/>
      <c r="T21" s="15"/>
      <c r="U21" s="15"/>
      <c r="V21" s="15"/>
      <c r="W21" s="15"/>
    </row>
    <row r="22" spans="1:23" ht="15.75" customHeight="1" x14ac:dyDescent="0.15">
      <c r="A22" s="63"/>
      <c r="B22" s="63"/>
      <c r="C22" s="29" t="s">
        <v>49</v>
      </c>
      <c r="D22" s="32" t="s">
        <v>24</v>
      </c>
      <c r="E22" s="30">
        <v>2022</v>
      </c>
      <c r="F22" s="30">
        <v>45</v>
      </c>
      <c r="G22" s="31">
        <f t="shared" si="0"/>
        <v>90990</v>
      </c>
      <c r="H22" s="31">
        <v>25560</v>
      </c>
      <c r="I22" s="31">
        <f t="shared" si="1"/>
        <v>65430</v>
      </c>
      <c r="J22" s="62"/>
      <c r="K22" s="1"/>
      <c r="L22" s="1"/>
      <c r="M22" s="1"/>
      <c r="N22" s="1"/>
      <c r="O22" s="1"/>
      <c r="P22" s="1"/>
      <c r="Q22" s="1"/>
      <c r="R22" s="1"/>
      <c r="S22" s="1"/>
      <c r="T22" s="15"/>
      <c r="U22" s="15"/>
      <c r="V22" s="15"/>
      <c r="W22" s="15"/>
    </row>
    <row r="23" spans="1:23" ht="15.75" customHeight="1" x14ac:dyDescent="0.2">
      <c r="A23" s="75" t="s">
        <v>76</v>
      </c>
      <c r="B23" s="76" t="s">
        <v>77</v>
      </c>
      <c r="C23" s="35" t="s">
        <v>24</v>
      </c>
      <c r="D23" s="36" t="s">
        <v>78</v>
      </c>
      <c r="E23" s="37">
        <v>5288</v>
      </c>
      <c r="F23" s="37">
        <v>30</v>
      </c>
      <c r="G23" s="38">
        <f t="shared" si="0"/>
        <v>158640</v>
      </c>
      <c r="H23" s="38">
        <v>30000</v>
      </c>
      <c r="I23" s="38">
        <f t="shared" si="1"/>
        <v>128640</v>
      </c>
      <c r="J23" s="62"/>
      <c r="K23" s="1"/>
      <c r="L23" s="1"/>
      <c r="M23" s="1"/>
      <c r="N23" s="1"/>
      <c r="O23" s="1"/>
      <c r="P23" s="1"/>
      <c r="Q23" s="1"/>
      <c r="R23" s="1"/>
      <c r="S23" s="1"/>
      <c r="T23" s="15"/>
      <c r="U23" s="15"/>
      <c r="V23" s="15"/>
      <c r="W23" s="15"/>
    </row>
    <row r="24" spans="1:23" ht="15.75" customHeight="1" x14ac:dyDescent="0.2">
      <c r="A24" s="63"/>
      <c r="B24" s="63"/>
      <c r="C24" s="39" t="s">
        <v>29</v>
      </c>
      <c r="D24" s="36" t="s">
        <v>32</v>
      </c>
      <c r="E24" s="37">
        <v>5125</v>
      </c>
      <c r="F24" s="37">
        <v>30</v>
      </c>
      <c r="G24" s="38">
        <f t="shared" si="0"/>
        <v>153750</v>
      </c>
      <c r="H24" s="38">
        <v>30000</v>
      </c>
      <c r="I24" s="38">
        <f t="shared" si="1"/>
        <v>123750</v>
      </c>
      <c r="J24" s="62"/>
      <c r="K24" s="1"/>
      <c r="L24" s="1"/>
      <c r="M24" s="1"/>
      <c r="N24" s="1"/>
      <c r="O24" s="1"/>
      <c r="P24" s="1"/>
      <c r="Q24" s="1"/>
      <c r="R24" s="1"/>
      <c r="S24" s="1"/>
      <c r="T24" s="15"/>
      <c r="U24" s="15"/>
      <c r="V24" s="15"/>
      <c r="W24" s="15"/>
    </row>
    <row r="25" spans="1:23" ht="15.75" customHeight="1" x14ac:dyDescent="0.15">
      <c r="A25" s="40" t="s">
        <v>86</v>
      </c>
      <c r="B25" s="41" t="s">
        <v>48</v>
      </c>
      <c r="C25" s="42" t="s">
        <v>87</v>
      </c>
      <c r="D25" s="42" t="s">
        <v>88</v>
      </c>
      <c r="E25" s="43">
        <v>1500</v>
      </c>
      <c r="F25" s="43">
        <v>25</v>
      </c>
      <c r="G25" s="44">
        <f t="shared" si="0"/>
        <v>37500</v>
      </c>
      <c r="H25" s="44">
        <f>'cost of cultivation'!L54</f>
        <v>17548</v>
      </c>
      <c r="I25" s="44">
        <f t="shared" si="1"/>
        <v>19952</v>
      </c>
      <c r="J25" s="62"/>
      <c r="K25" s="1"/>
      <c r="L25" s="1"/>
      <c r="M25" s="1"/>
      <c r="N25" s="1"/>
      <c r="O25" s="1"/>
      <c r="P25" s="1"/>
      <c r="Q25" s="1"/>
      <c r="R25" s="1"/>
      <c r="S25" s="1"/>
      <c r="T25" s="15"/>
      <c r="U25" s="15"/>
      <c r="V25" s="15"/>
      <c r="W25" s="15"/>
    </row>
    <row r="26" spans="1:23" ht="15.75" customHeight="1" x14ac:dyDescent="0.2">
      <c r="A26" s="66" t="s">
        <v>89</v>
      </c>
      <c r="B26" s="68">
        <v>125</v>
      </c>
      <c r="C26" s="25" t="s">
        <v>92</v>
      </c>
      <c r="D26" s="26" t="s">
        <v>32</v>
      </c>
      <c r="E26" s="27">
        <v>2200</v>
      </c>
      <c r="F26" s="27">
        <v>50</v>
      </c>
      <c r="G26" s="28">
        <f t="shared" si="0"/>
        <v>110000</v>
      </c>
      <c r="H26" s="28">
        <f>'cost of cultivation'!AD26</f>
        <v>28320</v>
      </c>
      <c r="I26" s="28">
        <f t="shared" si="1"/>
        <v>81680</v>
      </c>
      <c r="J26" s="62"/>
      <c r="K26" s="1"/>
      <c r="L26" s="1"/>
      <c r="M26" s="1"/>
      <c r="N26" s="1"/>
      <c r="O26" s="1"/>
      <c r="P26" s="1"/>
      <c r="Q26" s="1"/>
      <c r="R26" s="1"/>
      <c r="S26" s="1"/>
      <c r="T26" s="15"/>
      <c r="U26" s="15"/>
      <c r="V26" s="15"/>
      <c r="W26" s="15"/>
    </row>
    <row r="27" spans="1:23" ht="15.75" customHeight="1" x14ac:dyDescent="0.2">
      <c r="A27" s="62"/>
      <c r="B27" s="62"/>
      <c r="C27" s="25" t="s">
        <v>93</v>
      </c>
      <c r="D27" s="26" t="s">
        <v>30</v>
      </c>
      <c r="E27" s="27">
        <v>2058</v>
      </c>
      <c r="F27" s="27">
        <v>50</v>
      </c>
      <c r="G27" s="28">
        <f t="shared" si="0"/>
        <v>102900</v>
      </c>
      <c r="H27" s="28">
        <v>28320</v>
      </c>
      <c r="I27" s="28">
        <f t="shared" si="1"/>
        <v>74580</v>
      </c>
      <c r="J27" s="62"/>
      <c r="K27" s="1"/>
      <c r="L27" s="1"/>
      <c r="M27" s="1"/>
      <c r="N27" s="1"/>
      <c r="O27" s="1"/>
      <c r="P27" s="1"/>
      <c r="Q27" s="1"/>
      <c r="R27" s="1"/>
      <c r="S27" s="1"/>
      <c r="T27" s="15"/>
      <c r="U27" s="15"/>
      <c r="V27" s="15"/>
      <c r="W27" s="15"/>
    </row>
    <row r="28" spans="1:23" ht="15.75" customHeight="1" x14ac:dyDescent="0.2">
      <c r="A28" s="62"/>
      <c r="B28" s="62"/>
      <c r="C28" s="25" t="s">
        <v>32</v>
      </c>
      <c r="D28" s="26" t="s">
        <v>44</v>
      </c>
      <c r="E28" s="27">
        <v>2025</v>
      </c>
      <c r="F28" s="27">
        <v>50</v>
      </c>
      <c r="G28" s="28">
        <f t="shared" si="0"/>
        <v>101250</v>
      </c>
      <c r="H28" s="28">
        <v>28320</v>
      </c>
      <c r="I28" s="28">
        <f t="shared" si="1"/>
        <v>72930</v>
      </c>
      <c r="J28" s="62"/>
      <c r="K28" s="1"/>
      <c r="L28" s="1"/>
      <c r="M28" s="1"/>
      <c r="N28" s="1"/>
      <c r="O28" s="1"/>
      <c r="P28" s="1"/>
      <c r="Q28" s="1"/>
      <c r="R28" s="1"/>
      <c r="S28" s="1"/>
      <c r="T28" s="15"/>
      <c r="U28" s="15"/>
      <c r="V28" s="15"/>
      <c r="W28" s="15"/>
    </row>
    <row r="29" spans="1:23" ht="15.75" customHeight="1" x14ac:dyDescent="0.2">
      <c r="A29" s="62"/>
      <c r="B29" s="62"/>
      <c r="C29" s="25" t="s">
        <v>30</v>
      </c>
      <c r="D29" s="26" t="s">
        <v>45</v>
      </c>
      <c r="E29" s="27">
        <v>2063</v>
      </c>
      <c r="F29" s="27">
        <v>50</v>
      </c>
      <c r="G29" s="28">
        <f t="shared" si="0"/>
        <v>103150</v>
      </c>
      <c r="H29" s="28">
        <v>28320</v>
      </c>
      <c r="I29" s="28">
        <f t="shared" si="1"/>
        <v>74830</v>
      </c>
      <c r="J29" s="62"/>
      <c r="K29" s="1"/>
      <c r="L29" s="1"/>
      <c r="M29" s="1"/>
      <c r="N29" s="1"/>
      <c r="O29" s="1"/>
      <c r="P29" s="1"/>
      <c r="Q29" s="1"/>
      <c r="R29" s="1"/>
      <c r="S29" s="1"/>
      <c r="T29" s="15"/>
      <c r="U29" s="15"/>
      <c r="V29" s="15"/>
      <c r="W29" s="15"/>
    </row>
    <row r="30" spans="1:23" ht="15.75" customHeight="1" x14ac:dyDescent="0.2">
      <c r="A30" s="62"/>
      <c r="B30" s="62"/>
      <c r="C30" s="25" t="s">
        <v>42</v>
      </c>
      <c r="D30" s="26" t="s">
        <v>72</v>
      </c>
      <c r="E30" s="27">
        <v>2388</v>
      </c>
      <c r="F30" s="27">
        <v>50</v>
      </c>
      <c r="G30" s="28">
        <f t="shared" si="0"/>
        <v>119400</v>
      </c>
      <c r="H30" s="28">
        <v>28320</v>
      </c>
      <c r="I30" s="28">
        <f t="shared" si="1"/>
        <v>91080</v>
      </c>
      <c r="J30" s="62"/>
      <c r="K30" s="1"/>
      <c r="L30" s="1"/>
      <c r="M30" s="1"/>
      <c r="N30" s="1"/>
      <c r="O30" s="1"/>
      <c r="P30" s="1"/>
      <c r="Q30" s="1"/>
      <c r="R30" s="1"/>
      <c r="S30" s="1"/>
      <c r="T30" s="15"/>
      <c r="U30" s="15"/>
      <c r="V30" s="15"/>
      <c r="W30" s="15"/>
    </row>
    <row r="31" spans="1:23" ht="15.75" customHeight="1" x14ac:dyDescent="0.2">
      <c r="A31" s="63"/>
      <c r="B31" s="63"/>
      <c r="C31" s="25" t="s">
        <v>43</v>
      </c>
      <c r="D31" s="26" t="s">
        <v>49</v>
      </c>
      <c r="E31" s="27">
        <v>2096</v>
      </c>
      <c r="F31" s="27">
        <v>50</v>
      </c>
      <c r="G31" s="28">
        <f t="shared" si="0"/>
        <v>104800</v>
      </c>
      <c r="H31" s="28">
        <v>28320</v>
      </c>
      <c r="I31" s="28">
        <f t="shared" si="1"/>
        <v>76480</v>
      </c>
      <c r="J31" s="62"/>
      <c r="K31" s="1"/>
      <c r="L31" s="1"/>
      <c r="M31" s="1"/>
      <c r="N31" s="1"/>
      <c r="O31" s="1"/>
      <c r="P31" s="1"/>
      <c r="Q31" s="1"/>
      <c r="R31" s="1"/>
      <c r="S31" s="1"/>
      <c r="T31" s="15"/>
      <c r="U31" s="15"/>
      <c r="V31" s="15"/>
      <c r="W31" s="15"/>
    </row>
    <row r="32" spans="1:23" ht="15.75" customHeight="1" x14ac:dyDescent="0.2">
      <c r="A32" s="65" t="s">
        <v>97</v>
      </c>
      <c r="B32" s="69" t="s">
        <v>98</v>
      </c>
      <c r="C32" s="45" t="s">
        <v>49</v>
      </c>
      <c r="D32" s="46" t="s">
        <v>55</v>
      </c>
      <c r="E32" s="47">
        <v>2300</v>
      </c>
      <c r="F32" s="47">
        <v>100</v>
      </c>
      <c r="G32" s="48">
        <f t="shared" si="0"/>
        <v>230000</v>
      </c>
      <c r="H32" s="48">
        <f>'cost of cultivation'!X54</f>
        <v>31170</v>
      </c>
      <c r="I32" s="48">
        <f t="shared" si="1"/>
        <v>198830</v>
      </c>
      <c r="J32" s="62"/>
      <c r="K32" s="1"/>
      <c r="L32" s="1"/>
      <c r="M32" s="1"/>
      <c r="N32" s="1"/>
      <c r="O32" s="1"/>
      <c r="P32" s="1"/>
      <c r="Q32" s="1"/>
      <c r="R32" s="1"/>
      <c r="S32" s="1"/>
      <c r="T32" s="15"/>
      <c r="U32" s="15"/>
      <c r="V32" s="15"/>
      <c r="W32" s="15"/>
    </row>
    <row r="33" spans="1:23" ht="15.75" customHeight="1" x14ac:dyDescent="0.2">
      <c r="A33" s="62"/>
      <c r="B33" s="62"/>
      <c r="C33" s="45" t="s">
        <v>54</v>
      </c>
      <c r="D33" s="46" t="s">
        <v>32</v>
      </c>
      <c r="E33" s="47">
        <v>2550</v>
      </c>
      <c r="F33" s="47">
        <v>100</v>
      </c>
      <c r="G33" s="48">
        <f t="shared" si="0"/>
        <v>255000</v>
      </c>
      <c r="H33" s="48">
        <v>31170</v>
      </c>
      <c r="I33" s="48">
        <f t="shared" si="1"/>
        <v>223830</v>
      </c>
      <c r="J33" s="62"/>
      <c r="K33" s="1"/>
      <c r="L33" s="1"/>
      <c r="M33" s="1"/>
      <c r="N33" s="1"/>
      <c r="O33" s="1"/>
      <c r="P33" s="1"/>
      <c r="Q33" s="1"/>
      <c r="R33" s="1"/>
      <c r="S33" s="1"/>
      <c r="T33" s="15"/>
      <c r="U33" s="15"/>
      <c r="V33" s="15"/>
      <c r="W33" s="15"/>
    </row>
    <row r="34" spans="1:23" ht="15.75" customHeight="1" x14ac:dyDescent="0.2">
      <c r="A34" s="62"/>
      <c r="B34" s="62"/>
      <c r="C34" s="45" t="s">
        <v>24</v>
      </c>
      <c r="D34" s="46" t="s">
        <v>30</v>
      </c>
      <c r="E34" s="47">
        <v>2188</v>
      </c>
      <c r="F34" s="47">
        <v>100</v>
      </c>
      <c r="G34" s="48">
        <f t="shared" si="0"/>
        <v>218800</v>
      </c>
      <c r="H34" s="48">
        <v>31170</v>
      </c>
      <c r="I34" s="48">
        <f t="shared" si="1"/>
        <v>187630</v>
      </c>
      <c r="J34" s="62"/>
      <c r="K34" s="1"/>
      <c r="L34" s="1"/>
      <c r="M34" s="1"/>
      <c r="N34" s="1"/>
      <c r="O34" s="1"/>
      <c r="P34" s="1"/>
      <c r="Q34" s="1"/>
      <c r="R34" s="1"/>
      <c r="S34" s="1"/>
      <c r="T34" s="15"/>
      <c r="U34" s="15"/>
      <c r="V34" s="15"/>
      <c r="W34" s="15"/>
    </row>
    <row r="35" spans="1:23" ht="15.75" customHeight="1" x14ac:dyDescent="0.2">
      <c r="A35" s="62"/>
      <c r="B35" s="62"/>
      <c r="C35" s="45" t="s">
        <v>32</v>
      </c>
      <c r="D35" s="46" t="s">
        <v>44</v>
      </c>
      <c r="E35" s="47">
        <v>2100</v>
      </c>
      <c r="F35" s="47">
        <v>100</v>
      </c>
      <c r="G35" s="48">
        <f t="shared" si="0"/>
        <v>210000</v>
      </c>
      <c r="H35" s="48">
        <v>31170</v>
      </c>
      <c r="I35" s="48">
        <f t="shared" si="1"/>
        <v>178830</v>
      </c>
      <c r="J35" s="62"/>
      <c r="K35" s="1"/>
      <c r="L35" s="1"/>
      <c r="M35" s="1"/>
      <c r="N35" s="1"/>
      <c r="O35" s="1"/>
      <c r="P35" s="1"/>
      <c r="Q35" s="1"/>
      <c r="R35" s="1"/>
      <c r="S35" s="1"/>
      <c r="T35" s="15"/>
      <c r="U35" s="15"/>
      <c r="V35" s="15"/>
      <c r="W35" s="15"/>
    </row>
    <row r="36" spans="1:23" ht="15.75" customHeight="1" x14ac:dyDescent="0.2">
      <c r="A36" s="62"/>
      <c r="B36" s="62"/>
      <c r="C36" s="45" t="s">
        <v>103</v>
      </c>
      <c r="D36" s="46" t="s">
        <v>45</v>
      </c>
      <c r="E36" s="47">
        <v>2300</v>
      </c>
      <c r="F36" s="47">
        <v>100</v>
      </c>
      <c r="G36" s="48">
        <f t="shared" si="0"/>
        <v>230000</v>
      </c>
      <c r="H36" s="48">
        <v>31170</v>
      </c>
      <c r="I36" s="48">
        <f t="shared" si="1"/>
        <v>198830</v>
      </c>
      <c r="J36" s="62"/>
      <c r="K36" s="1"/>
      <c r="L36" s="1"/>
      <c r="M36" s="1"/>
      <c r="N36" s="1"/>
      <c r="O36" s="1"/>
      <c r="P36" s="1"/>
      <c r="Q36" s="1"/>
      <c r="R36" s="1"/>
      <c r="S36" s="1"/>
      <c r="T36" s="15"/>
      <c r="U36" s="15"/>
      <c r="V36" s="15"/>
      <c r="W36" s="15"/>
    </row>
    <row r="37" spans="1:23" ht="15.75" customHeight="1" x14ac:dyDescent="0.2">
      <c r="A37" s="63"/>
      <c r="B37" s="63"/>
      <c r="C37" s="45" t="s">
        <v>33</v>
      </c>
      <c r="D37" s="46" t="s">
        <v>72</v>
      </c>
      <c r="E37" s="47">
        <v>2125</v>
      </c>
      <c r="F37" s="47">
        <v>100</v>
      </c>
      <c r="G37" s="48">
        <f t="shared" si="0"/>
        <v>212500</v>
      </c>
      <c r="H37" s="48">
        <v>31170</v>
      </c>
      <c r="I37" s="48">
        <f t="shared" si="1"/>
        <v>181330</v>
      </c>
      <c r="J37" s="62"/>
      <c r="K37" s="1"/>
      <c r="L37" s="1"/>
      <c r="M37" s="1"/>
      <c r="N37" s="1"/>
      <c r="O37" s="1"/>
      <c r="P37" s="1"/>
      <c r="Q37" s="1"/>
      <c r="R37" s="1"/>
      <c r="S37" s="1"/>
      <c r="T37" s="15"/>
      <c r="U37" s="15"/>
      <c r="V37" s="15"/>
      <c r="W37" s="15"/>
    </row>
    <row r="38" spans="1:23" ht="15.75" customHeight="1" x14ac:dyDescent="0.2">
      <c r="A38" s="61" t="s">
        <v>104</v>
      </c>
      <c r="B38" s="73">
        <v>120</v>
      </c>
      <c r="C38" s="49" t="s">
        <v>49</v>
      </c>
      <c r="D38" s="50" t="s">
        <v>55</v>
      </c>
      <c r="E38" s="51">
        <v>1000</v>
      </c>
      <c r="F38" s="51">
        <v>120</v>
      </c>
      <c r="G38" s="52">
        <f t="shared" si="0"/>
        <v>120000</v>
      </c>
      <c r="H38" s="52">
        <f>'cost of cultivation'!F54</f>
        <v>30420</v>
      </c>
      <c r="I38" s="52">
        <f t="shared" si="1"/>
        <v>89580</v>
      </c>
      <c r="J38" s="62"/>
      <c r="K38" s="1"/>
      <c r="L38" s="1"/>
      <c r="M38" s="1"/>
      <c r="N38" s="1"/>
      <c r="O38" s="1"/>
      <c r="P38" s="1"/>
      <c r="Q38" s="1"/>
      <c r="R38" s="1"/>
      <c r="S38" s="1"/>
      <c r="T38" s="15"/>
      <c r="U38" s="15"/>
      <c r="V38" s="15"/>
      <c r="W38" s="15"/>
    </row>
    <row r="39" spans="1:23" ht="15.75" customHeight="1" x14ac:dyDescent="0.2">
      <c r="A39" s="62"/>
      <c r="B39" s="62"/>
      <c r="C39" s="49" t="s">
        <v>54</v>
      </c>
      <c r="D39" s="50" t="s">
        <v>32</v>
      </c>
      <c r="E39" s="51">
        <v>1088</v>
      </c>
      <c r="F39" s="51">
        <v>120</v>
      </c>
      <c r="G39" s="52">
        <f t="shared" si="0"/>
        <v>130560</v>
      </c>
      <c r="H39" s="52">
        <v>30420</v>
      </c>
      <c r="I39" s="52">
        <f t="shared" si="1"/>
        <v>100140</v>
      </c>
      <c r="J39" s="62"/>
      <c r="K39" s="1"/>
      <c r="L39" s="1"/>
      <c r="M39" s="1"/>
      <c r="N39" s="1"/>
      <c r="O39" s="1"/>
      <c r="P39" s="1"/>
      <c r="Q39" s="1"/>
      <c r="R39" s="1"/>
      <c r="S39" s="1"/>
      <c r="T39" s="15"/>
      <c r="U39" s="15"/>
      <c r="V39" s="15"/>
      <c r="W39" s="15"/>
    </row>
    <row r="40" spans="1:23" ht="15.75" customHeight="1" x14ac:dyDescent="0.2">
      <c r="A40" s="62"/>
      <c r="B40" s="62"/>
      <c r="C40" s="49" t="s">
        <v>24</v>
      </c>
      <c r="D40" s="50" t="s">
        <v>30</v>
      </c>
      <c r="E40" s="51">
        <v>1000</v>
      </c>
      <c r="F40" s="51">
        <v>120</v>
      </c>
      <c r="G40" s="52">
        <f t="shared" si="0"/>
        <v>120000</v>
      </c>
      <c r="H40" s="52">
        <v>30420</v>
      </c>
      <c r="I40" s="52">
        <f t="shared" si="1"/>
        <v>89580</v>
      </c>
      <c r="J40" s="62"/>
      <c r="K40" s="1"/>
      <c r="L40" s="1"/>
      <c r="M40" s="1"/>
      <c r="N40" s="1"/>
      <c r="O40" s="1"/>
      <c r="P40" s="1"/>
      <c r="Q40" s="1"/>
      <c r="R40" s="1"/>
      <c r="S40" s="1"/>
      <c r="T40" s="15"/>
      <c r="U40" s="15"/>
      <c r="V40" s="15"/>
      <c r="W40" s="15"/>
    </row>
    <row r="41" spans="1:23" ht="15.75" customHeight="1" x14ac:dyDescent="0.2">
      <c r="A41" s="62"/>
      <c r="B41" s="62"/>
      <c r="C41" s="49" t="s">
        <v>29</v>
      </c>
      <c r="D41" s="50" t="s">
        <v>42</v>
      </c>
      <c r="E41" s="51">
        <v>1025</v>
      </c>
      <c r="F41" s="51">
        <v>120</v>
      </c>
      <c r="G41" s="52">
        <f t="shared" si="0"/>
        <v>123000</v>
      </c>
      <c r="H41" s="52">
        <v>30420</v>
      </c>
      <c r="I41" s="52">
        <f t="shared" si="1"/>
        <v>92580</v>
      </c>
      <c r="J41" s="62"/>
      <c r="K41" s="1"/>
      <c r="L41" s="1"/>
      <c r="M41" s="1"/>
      <c r="N41" s="1"/>
      <c r="O41" s="1"/>
      <c r="P41" s="1"/>
      <c r="Q41" s="1"/>
      <c r="R41" s="1"/>
      <c r="S41" s="1"/>
      <c r="T41" s="15"/>
      <c r="U41" s="15"/>
      <c r="V41" s="15"/>
      <c r="W41" s="15"/>
    </row>
    <row r="42" spans="1:23" ht="15.75" customHeight="1" x14ac:dyDescent="0.2">
      <c r="A42" s="62"/>
      <c r="B42" s="62"/>
      <c r="C42" s="49" t="s">
        <v>55</v>
      </c>
      <c r="D42" s="50" t="s">
        <v>43</v>
      </c>
      <c r="E42" s="51">
        <v>1125</v>
      </c>
      <c r="F42" s="51">
        <v>120</v>
      </c>
      <c r="G42" s="52">
        <f t="shared" si="0"/>
        <v>135000</v>
      </c>
      <c r="H42" s="52">
        <v>30420</v>
      </c>
      <c r="I42" s="52">
        <f t="shared" si="1"/>
        <v>104580</v>
      </c>
      <c r="J42" s="62"/>
      <c r="K42" s="1"/>
      <c r="L42" s="1"/>
      <c r="M42" s="1"/>
      <c r="N42" s="1"/>
      <c r="O42" s="1"/>
      <c r="P42" s="1"/>
      <c r="Q42" s="1"/>
      <c r="R42" s="1"/>
      <c r="S42" s="1"/>
      <c r="T42" s="15"/>
      <c r="U42" s="15"/>
      <c r="V42" s="15"/>
      <c r="W42" s="15"/>
    </row>
    <row r="43" spans="1:23" ht="15.75" customHeight="1" x14ac:dyDescent="0.2">
      <c r="A43" s="62"/>
      <c r="B43" s="62"/>
      <c r="C43" s="49" t="s">
        <v>32</v>
      </c>
      <c r="D43" s="50" t="s">
        <v>44</v>
      </c>
      <c r="E43" s="51">
        <v>1350</v>
      </c>
      <c r="F43" s="51">
        <v>120</v>
      </c>
      <c r="G43" s="52">
        <f t="shared" si="0"/>
        <v>162000</v>
      </c>
      <c r="H43" s="52">
        <v>30420</v>
      </c>
      <c r="I43" s="52">
        <f t="shared" si="1"/>
        <v>131580</v>
      </c>
      <c r="J43" s="62"/>
      <c r="K43" s="1"/>
      <c r="L43" s="1"/>
      <c r="M43" s="1"/>
      <c r="N43" s="1"/>
      <c r="O43" s="1"/>
      <c r="P43" s="1"/>
      <c r="Q43" s="1"/>
      <c r="R43" s="1"/>
      <c r="S43" s="1"/>
      <c r="T43" s="15"/>
      <c r="U43" s="15"/>
      <c r="V43" s="15"/>
      <c r="W43" s="15"/>
    </row>
    <row r="44" spans="1:23" ht="15.75" customHeight="1" x14ac:dyDescent="0.2">
      <c r="A44" s="62"/>
      <c r="B44" s="62"/>
      <c r="C44" s="49" t="s">
        <v>30</v>
      </c>
      <c r="D44" s="50" t="s">
        <v>45</v>
      </c>
      <c r="E44" s="51">
        <v>1250</v>
      </c>
      <c r="F44" s="51">
        <v>120</v>
      </c>
      <c r="G44" s="52">
        <f t="shared" si="0"/>
        <v>150000</v>
      </c>
      <c r="H44" s="52">
        <v>30420</v>
      </c>
      <c r="I44" s="52">
        <f t="shared" si="1"/>
        <v>119580</v>
      </c>
      <c r="J44" s="62"/>
      <c r="K44" s="1"/>
      <c r="L44" s="1"/>
      <c r="M44" s="1"/>
      <c r="N44" s="1"/>
      <c r="O44" s="1"/>
      <c r="P44" s="1"/>
      <c r="Q44" s="1"/>
      <c r="R44" s="1"/>
      <c r="S44" s="1"/>
      <c r="T44" s="15"/>
      <c r="U44" s="15"/>
      <c r="V44" s="15"/>
      <c r="W44" s="15"/>
    </row>
    <row r="45" spans="1:23" ht="15.75" customHeight="1" x14ac:dyDescent="0.2">
      <c r="A45" s="63"/>
      <c r="B45" s="63"/>
      <c r="C45" s="49" t="s">
        <v>33</v>
      </c>
      <c r="D45" s="50" t="s">
        <v>72</v>
      </c>
      <c r="E45" s="51">
        <v>1150</v>
      </c>
      <c r="F45" s="51">
        <v>120</v>
      </c>
      <c r="G45" s="52">
        <f t="shared" si="0"/>
        <v>138000</v>
      </c>
      <c r="H45" s="52">
        <v>30420</v>
      </c>
      <c r="I45" s="52">
        <f t="shared" si="1"/>
        <v>107580</v>
      </c>
      <c r="J45" s="62"/>
      <c r="K45" s="1"/>
      <c r="L45" s="1"/>
      <c r="M45" s="1"/>
      <c r="N45" s="1"/>
      <c r="O45" s="1"/>
      <c r="P45" s="1"/>
      <c r="Q45" s="1"/>
      <c r="R45" s="1"/>
      <c r="S45" s="1"/>
      <c r="T45" s="15"/>
      <c r="U45" s="15"/>
      <c r="V45" s="15"/>
      <c r="W45" s="15"/>
    </row>
    <row r="46" spans="1:23" ht="15.75" customHeight="1" x14ac:dyDescent="0.2">
      <c r="A46" s="64" t="s">
        <v>106</v>
      </c>
      <c r="B46" s="71" t="s">
        <v>107</v>
      </c>
      <c r="C46" s="16" t="s">
        <v>49</v>
      </c>
      <c r="D46" s="53" t="s">
        <v>55</v>
      </c>
      <c r="E46" s="18">
        <v>2913</v>
      </c>
      <c r="F46" s="18">
        <v>100</v>
      </c>
      <c r="G46" s="19">
        <f t="shared" si="0"/>
        <v>291300</v>
      </c>
      <c r="H46" s="19">
        <f>('cost of cultivation'!F84)</f>
        <v>33510</v>
      </c>
      <c r="I46" s="19">
        <f t="shared" si="1"/>
        <v>257790</v>
      </c>
      <c r="J46" s="62"/>
      <c r="K46" s="1"/>
      <c r="L46" s="1"/>
      <c r="M46" s="1"/>
      <c r="N46" s="1"/>
      <c r="O46" s="1"/>
      <c r="P46" s="1"/>
      <c r="Q46" s="1"/>
      <c r="R46" s="1"/>
      <c r="S46" s="1"/>
      <c r="T46" s="15"/>
      <c r="U46" s="15"/>
      <c r="V46" s="15"/>
      <c r="W46" s="15"/>
    </row>
    <row r="47" spans="1:23" ht="15.75" customHeight="1" x14ac:dyDescent="0.2">
      <c r="A47" s="62"/>
      <c r="B47" s="62"/>
      <c r="C47" s="16" t="s">
        <v>54</v>
      </c>
      <c r="D47" s="53" t="s">
        <v>32</v>
      </c>
      <c r="E47" s="18">
        <v>3300</v>
      </c>
      <c r="F47" s="18">
        <v>100</v>
      </c>
      <c r="G47" s="19">
        <f t="shared" si="0"/>
        <v>330000</v>
      </c>
      <c r="H47" s="19">
        <v>33510</v>
      </c>
      <c r="I47" s="19">
        <f t="shared" si="1"/>
        <v>296490</v>
      </c>
      <c r="J47" s="62"/>
      <c r="K47" s="1"/>
      <c r="L47" s="1"/>
      <c r="M47" s="1"/>
      <c r="N47" s="1"/>
      <c r="O47" s="1"/>
      <c r="P47" s="1"/>
      <c r="Q47" s="1"/>
      <c r="R47" s="1"/>
      <c r="S47" s="1"/>
      <c r="T47" s="15"/>
      <c r="U47" s="15"/>
      <c r="V47" s="15"/>
      <c r="W47" s="15"/>
    </row>
    <row r="48" spans="1:23" ht="15.75" customHeight="1" x14ac:dyDescent="0.2">
      <c r="A48" s="62"/>
      <c r="B48" s="62"/>
      <c r="C48" s="16" t="s">
        <v>24</v>
      </c>
      <c r="D48" s="53" t="s">
        <v>30</v>
      </c>
      <c r="E48" s="18">
        <v>3663</v>
      </c>
      <c r="F48" s="18">
        <v>100</v>
      </c>
      <c r="G48" s="19">
        <f t="shared" si="0"/>
        <v>366300</v>
      </c>
      <c r="H48" s="19">
        <v>33510</v>
      </c>
      <c r="I48" s="19">
        <f t="shared" si="1"/>
        <v>332790</v>
      </c>
      <c r="J48" s="62"/>
      <c r="K48" s="1"/>
      <c r="L48" s="1"/>
      <c r="M48" s="1"/>
      <c r="N48" s="1"/>
      <c r="O48" s="1"/>
      <c r="P48" s="1"/>
      <c r="Q48" s="1"/>
      <c r="R48" s="1"/>
      <c r="S48" s="1"/>
      <c r="T48" s="15"/>
      <c r="U48" s="15"/>
      <c r="V48" s="15"/>
      <c r="W48" s="15"/>
    </row>
    <row r="49" spans="1:23" ht="15.75" customHeight="1" x14ac:dyDescent="0.2">
      <c r="A49" s="62"/>
      <c r="B49" s="62"/>
      <c r="C49" s="16" t="s">
        <v>29</v>
      </c>
      <c r="D49" s="53" t="s">
        <v>42</v>
      </c>
      <c r="E49" s="18">
        <v>3625</v>
      </c>
      <c r="F49" s="18">
        <v>100</v>
      </c>
      <c r="G49" s="19">
        <f t="shared" si="0"/>
        <v>362500</v>
      </c>
      <c r="H49" s="19">
        <v>33510</v>
      </c>
      <c r="I49" s="19">
        <f t="shared" si="1"/>
        <v>328990</v>
      </c>
      <c r="J49" s="62"/>
      <c r="K49" s="1"/>
      <c r="L49" s="1"/>
      <c r="M49" s="1"/>
      <c r="N49" s="1"/>
      <c r="O49" s="1"/>
      <c r="P49" s="1"/>
      <c r="Q49" s="1"/>
      <c r="R49" s="1"/>
      <c r="S49" s="1"/>
      <c r="T49" s="15"/>
      <c r="U49" s="15"/>
      <c r="V49" s="15"/>
      <c r="W49" s="15"/>
    </row>
    <row r="50" spans="1:23" ht="15.75" customHeight="1" x14ac:dyDescent="0.2">
      <c r="A50" s="63"/>
      <c r="B50" s="63"/>
      <c r="C50" s="16" t="s">
        <v>108</v>
      </c>
      <c r="D50" s="53" t="s">
        <v>45</v>
      </c>
      <c r="E50" s="18">
        <v>3488</v>
      </c>
      <c r="F50" s="18">
        <v>100</v>
      </c>
      <c r="G50" s="19">
        <f t="shared" si="0"/>
        <v>348800</v>
      </c>
      <c r="H50" s="19">
        <v>33510</v>
      </c>
      <c r="I50" s="19">
        <f t="shared" si="1"/>
        <v>315290</v>
      </c>
      <c r="J50" s="62"/>
      <c r="K50" s="1"/>
      <c r="L50" s="1"/>
      <c r="M50" s="1"/>
      <c r="N50" s="1"/>
      <c r="O50" s="1"/>
      <c r="P50" s="1"/>
      <c r="Q50" s="1"/>
      <c r="R50" s="1"/>
      <c r="S50" s="1"/>
      <c r="T50" s="15"/>
      <c r="U50" s="15"/>
      <c r="V50" s="15"/>
      <c r="W50" s="15"/>
    </row>
    <row r="51" spans="1:23" ht="15.75" customHeight="1" x14ac:dyDescent="0.2">
      <c r="A51" s="67" t="s">
        <v>109</v>
      </c>
      <c r="B51" s="72" t="s">
        <v>110</v>
      </c>
      <c r="C51" s="54" t="s">
        <v>30</v>
      </c>
      <c r="D51" s="55" t="s">
        <v>111</v>
      </c>
      <c r="E51" s="56">
        <v>1038</v>
      </c>
      <c r="F51" s="56">
        <v>30</v>
      </c>
      <c r="G51" s="57">
        <f t="shared" si="0"/>
        <v>31140</v>
      </c>
      <c r="H51" s="57">
        <f>'cost of cultivation'!R54</f>
        <v>24068</v>
      </c>
      <c r="I51" s="57">
        <f t="shared" si="1"/>
        <v>7072</v>
      </c>
      <c r="J51" s="62"/>
      <c r="K51" s="1"/>
      <c r="L51" s="1"/>
      <c r="M51" s="1"/>
      <c r="N51" s="1"/>
      <c r="O51" s="1"/>
      <c r="P51" s="1"/>
      <c r="Q51" s="1"/>
      <c r="R51" s="1"/>
      <c r="S51" s="1"/>
      <c r="T51" s="15"/>
      <c r="U51" s="15"/>
      <c r="V51" s="15"/>
      <c r="W51" s="15"/>
    </row>
    <row r="52" spans="1:23" ht="15.75" customHeight="1" x14ac:dyDescent="0.15">
      <c r="A52" s="62"/>
      <c r="B52" s="62"/>
      <c r="C52" s="54" t="s">
        <v>112</v>
      </c>
      <c r="D52" s="54" t="s">
        <v>45</v>
      </c>
      <c r="E52" s="56">
        <v>1100</v>
      </c>
      <c r="F52" s="56">
        <v>30</v>
      </c>
      <c r="G52" s="57">
        <f t="shared" si="0"/>
        <v>33000</v>
      </c>
      <c r="H52" s="57">
        <v>24068</v>
      </c>
      <c r="I52" s="57">
        <f t="shared" si="1"/>
        <v>8932</v>
      </c>
      <c r="J52" s="62"/>
      <c r="K52" s="1"/>
      <c r="L52" s="1"/>
      <c r="M52" s="1"/>
      <c r="N52" s="1"/>
      <c r="O52" s="1"/>
      <c r="P52" s="1"/>
      <c r="Q52" s="1"/>
      <c r="R52" s="1"/>
      <c r="S52" s="1"/>
      <c r="T52" s="15"/>
      <c r="U52" s="15"/>
      <c r="V52" s="15"/>
      <c r="W52" s="15"/>
    </row>
    <row r="53" spans="1:23" ht="15.75" customHeight="1" x14ac:dyDescent="0.15">
      <c r="A53" s="62"/>
      <c r="B53" s="62"/>
      <c r="C53" s="54" t="s">
        <v>44</v>
      </c>
      <c r="D53" s="54" t="s">
        <v>72</v>
      </c>
      <c r="E53" s="56">
        <v>1450</v>
      </c>
      <c r="F53" s="56">
        <v>30</v>
      </c>
      <c r="G53" s="57">
        <f t="shared" si="0"/>
        <v>43500</v>
      </c>
      <c r="H53" s="57">
        <v>24068</v>
      </c>
      <c r="I53" s="57">
        <f t="shared" si="1"/>
        <v>19432</v>
      </c>
      <c r="J53" s="62"/>
      <c r="K53" s="1"/>
      <c r="L53" s="1"/>
      <c r="M53" s="1"/>
      <c r="N53" s="1"/>
      <c r="O53" s="1"/>
      <c r="P53" s="1"/>
      <c r="Q53" s="1"/>
      <c r="R53" s="1"/>
      <c r="S53" s="1"/>
      <c r="T53" s="15"/>
      <c r="U53" s="15"/>
      <c r="V53" s="15"/>
      <c r="W53" s="15"/>
    </row>
    <row r="54" spans="1:23" ht="15.75" customHeight="1" x14ac:dyDescent="0.15">
      <c r="A54" s="62"/>
      <c r="B54" s="62"/>
      <c r="C54" s="54" t="s">
        <v>45</v>
      </c>
      <c r="D54" s="54" t="s">
        <v>49</v>
      </c>
      <c r="E54" s="56">
        <v>1250</v>
      </c>
      <c r="F54" s="56">
        <v>30</v>
      </c>
      <c r="G54" s="57">
        <f t="shared" si="0"/>
        <v>37500</v>
      </c>
      <c r="H54" s="57">
        <v>24068</v>
      </c>
      <c r="I54" s="57">
        <f t="shared" si="1"/>
        <v>13432</v>
      </c>
      <c r="J54" s="62"/>
      <c r="K54" s="1"/>
      <c r="L54" s="1"/>
      <c r="M54" s="1"/>
      <c r="N54" s="1"/>
      <c r="O54" s="1"/>
      <c r="P54" s="1"/>
      <c r="Q54" s="1"/>
      <c r="R54" s="1"/>
      <c r="S54" s="1"/>
      <c r="T54" s="15"/>
      <c r="U54" s="15"/>
      <c r="V54" s="15"/>
      <c r="W54" s="15"/>
    </row>
    <row r="55" spans="1:23" ht="15.75" customHeight="1" x14ac:dyDescent="0.15">
      <c r="A55" s="62"/>
      <c r="B55" s="62"/>
      <c r="C55" s="54" t="s">
        <v>72</v>
      </c>
      <c r="D55" s="54" t="s">
        <v>113</v>
      </c>
      <c r="E55" s="56">
        <v>1075</v>
      </c>
      <c r="F55" s="56">
        <v>30</v>
      </c>
      <c r="G55" s="57">
        <f t="shared" si="0"/>
        <v>32250</v>
      </c>
      <c r="H55" s="57">
        <v>24068</v>
      </c>
      <c r="I55" s="57">
        <f t="shared" si="1"/>
        <v>8182</v>
      </c>
      <c r="J55" s="62"/>
      <c r="K55" s="1"/>
      <c r="L55" s="1"/>
      <c r="M55" s="1"/>
      <c r="N55" s="1"/>
      <c r="O55" s="1"/>
      <c r="P55" s="1"/>
      <c r="Q55" s="1"/>
      <c r="R55" s="1"/>
      <c r="S55" s="1"/>
      <c r="T55" s="15"/>
      <c r="U55" s="15"/>
      <c r="V55" s="15"/>
      <c r="W55" s="15"/>
    </row>
    <row r="56" spans="1:23" ht="15.75" customHeight="1" x14ac:dyDescent="0.15">
      <c r="A56" s="63"/>
      <c r="B56" s="63"/>
      <c r="C56" s="54" t="s">
        <v>49</v>
      </c>
      <c r="D56" s="54" t="s">
        <v>24</v>
      </c>
      <c r="E56" s="56">
        <v>1075</v>
      </c>
      <c r="F56" s="56">
        <v>30</v>
      </c>
      <c r="G56" s="57">
        <f t="shared" si="0"/>
        <v>32250</v>
      </c>
      <c r="H56" s="57">
        <v>24068</v>
      </c>
      <c r="I56" s="57">
        <f t="shared" si="1"/>
        <v>8182</v>
      </c>
      <c r="J56" s="63"/>
      <c r="K56" s="1"/>
      <c r="L56" s="1"/>
      <c r="M56" s="1"/>
      <c r="N56" s="1"/>
      <c r="O56" s="1"/>
      <c r="P56" s="1"/>
      <c r="Q56" s="1"/>
      <c r="R56" s="1"/>
      <c r="S56" s="1"/>
      <c r="T56" s="15"/>
      <c r="U56" s="15"/>
      <c r="V56" s="15"/>
      <c r="W56" s="15"/>
    </row>
    <row r="57" spans="1:23" ht="15.75" customHeight="1" x14ac:dyDescent="0.15">
      <c r="A57" s="33"/>
      <c r="D57" s="58"/>
      <c r="E57" s="5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15">
      <c r="A58" s="60" t="s">
        <v>114</v>
      </c>
      <c r="D58" s="5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15">
      <c r="A59" s="60" t="s">
        <v>115</v>
      </c>
      <c r="D59" s="5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15">
      <c r="D60" s="5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15">
      <c r="A61" s="60" t="s">
        <v>116</v>
      </c>
      <c r="D61" s="5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15">
      <c r="A62" s="60" t="s">
        <v>117</v>
      </c>
      <c r="D62" s="5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15">
      <c r="A63" s="60" t="s">
        <v>118</v>
      </c>
      <c r="D63" s="5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15">
      <c r="D64" s="58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4:23" ht="15.75" customHeight="1" x14ac:dyDescent="0.15">
      <c r="D65" s="5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4:23" ht="15.75" customHeight="1" x14ac:dyDescent="0.15">
      <c r="D66" s="58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4:23" ht="15.75" customHeight="1" x14ac:dyDescent="0.15">
      <c r="D67" s="58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4:23" ht="15.75" customHeight="1" x14ac:dyDescent="0.15">
      <c r="D68" s="58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4:23" ht="15.75" customHeight="1" x14ac:dyDescent="0.15">
      <c r="D69" s="5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4:23" ht="15.75" customHeight="1" x14ac:dyDescent="0.15">
      <c r="D70" s="5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4:23" ht="15.75" customHeight="1" x14ac:dyDescent="0.15">
      <c r="D71" s="5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4:23" ht="15.75" customHeight="1" x14ac:dyDescent="0.15">
      <c r="D72" s="5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4:23" ht="15.75" customHeight="1" x14ac:dyDescent="0.15">
      <c r="D73" s="5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4:23" ht="15.75" customHeight="1" x14ac:dyDescent="0.15">
      <c r="D74" s="58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4:23" ht="15.75" customHeight="1" x14ac:dyDescent="0.15">
      <c r="D75" s="58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4:23" ht="15.75" customHeight="1" x14ac:dyDescent="0.15">
      <c r="D76" s="58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4:23" ht="15.75" customHeight="1" x14ac:dyDescent="0.15">
      <c r="D77" s="58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4:23" ht="15.75" customHeight="1" x14ac:dyDescent="0.15">
      <c r="D78" s="58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4:23" ht="15.75" customHeight="1" x14ac:dyDescent="0.15">
      <c r="D79" s="58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4:23" ht="15.75" customHeight="1" x14ac:dyDescent="0.15">
      <c r="D80" s="58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4:23" ht="15.75" customHeight="1" x14ac:dyDescent="0.15">
      <c r="D81" s="58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4:23" ht="15.75" customHeight="1" x14ac:dyDescent="0.15">
      <c r="D82" s="58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4:23" ht="15.75" customHeight="1" x14ac:dyDescent="0.15">
      <c r="D83" s="58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4:23" ht="15.75" customHeight="1" x14ac:dyDescent="0.15">
      <c r="D84" s="58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4:23" ht="15.75" customHeight="1" x14ac:dyDescent="0.15">
      <c r="D85" s="58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4:23" ht="15.75" customHeight="1" x14ac:dyDescent="0.15">
      <c r="D86" s="58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4:23" ht="15.75" customHeight="1" x14ac:dyDescent="0.15">
      <c r="D87" s="5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4:23" ht="15.75" customHeight="1" x14ac:dyDescent="0.15">
      <c r="D88" s="58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4:23" ht="15.75" customHeight="1" x14ac:dyDescent="0.15">
      <c r="D89" s="58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4:23" ht="15.75" customHeight="1" x14ac:dyDescent="0.15">
      <c r="D90" s="58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4:23" ht="15.75" customHeight="1" x14ac:dyDescent="0.15">
      <c r="D91" s="58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4:23" ht="15.75" customHeight="1" x14ac:dyDescent="0.15">
      <c r="D92" s="58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4:23" ht="15.75" customHeight="1" x14ac:dyDescent="0.15">
      <c r="D93" s="58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4:23" ht="15.75" customHeight="1" x14ac:dyDescent="0.15">
      <c r="D94" s="58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4:23" ht="15.75" customHeight="1" x14ac:dyDescent="0.15">
      <c r="D95" s="5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4:23" ht="15.75" customHeight="1" x14ac:dyDescent="0.15">
      <c r="D96" s="58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4:23" ht="15.75" customHeight="1" x14ac:dyDescent="0.15">
      <c r="D97" s="58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4:23" ht="15.75" customHeight="1" x14ac:dyDescent="0.15">
      <c r="D98" s="58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4:23" ht="15.75" customHeight="1" x14ac:dyDescent="0.15">
      <c r="D99" s="5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4:23" ht="15.75" customHeight="1" x14ac:dyDescent="0.15">
      <c r="D100" s="5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4:23" ht="15.75" customHeight="1" x14ac:dyDescent="0.15">
      <c r="D101" s="5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4:23" ht="15.75" customHeight="1" x14ac:dyDescent="0.15">
      <c r="D102" s="5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4:23" ht="15.75" customHeight="1" x14ac:dyDescent="0.15">
      <c r="D103" s="58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4:23" ht="15.75" customHeight="1" x14ac:dyDescent="0.15">
      <c r="D104" s="5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4:23" ht="15.75" customHeight="1" x14ac:dyDescent="0.15">
      <c r="D105" s="58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4:23" ht="15.75" customHeight="1" x14ac:dyDescent="0.15">
      <c r="D106" s="58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4:23" ht="15.75" customHeight="1" x14ac:dyDescent="0.15">
      <c r="D107" s="5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4:23" ht="15.75" customHeight="1" x14ac:dyDescent="0.15">
      <c r="D108" s="5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4:23" ht="15.75" customHeight="1" x14ac:dyDescent="0.15">
      <c r="D109" s="58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4:23" ht="15.75" customHeight="1" x14ac:dyDescent="0.15">
      <c r="D110" s="5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4:23" ht="15.75" customHeight="1" x14ac:dyDescent="0.15">
      <c r="D111" s="5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4:23" ht="15.75" customHeight="1" x14ac:dyDescent="0.15">
      <c r="D112" s="58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4:23" ht="15.75" customHeight="1" x14ac:dyDescent="0.15">
      <c r="D113" s="58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4:23" ht="15.75" customHeight="1" x14ac:dyDescent="0.15">
      <c r="D114" s="58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4:23" ht="15.75" customHeight="1" x14ac:dyDescent="0.15">
      <c r="D115" s="58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4:23" ht="15.75" customHeight="1" x14ac:dyDescent="0.15">
      <c r="D116" s="58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4:23" ht="15.75" customHeight="1" x14ac:dyDescent="0.15">
      <c r="D117" s="58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4:23" ht="15.75" customHeight="1" x14ac:dyDescent="0.15">
      <c r="D118" s="5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4:23" ht="15.75" customHeight="1" x14ac:dyDescent="0.15">
      <c r="D119" s="5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4:23" ht="15.75" customHeight="1" x14ac:dyDescent="0.15">
      <c r="D120" s="58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4:23" ht="15.75" customHeight="1" x14ac:dyDescent="0.15">
      <c r="D121" s="58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4:23" ht="15.75" customHeight="1" x14ac:dyDescent="0.15">
      <c r="D122" s="58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4:23" ht="15.75" customHeight="1" x14ac:dyDescent="0.15">
      <c r="D123" s="58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4:23" ht="15.75" customHeight="1" x14ac:dyDescent="0.15">
      <c r="D124" s="58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4:23" ht="15.75" customHeight="1" x14ac:dyDescent="0.15">
      <c r="D125" s="58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4:23" ht="15.75" customHeight="1" x14ac:dyDescent="0.15">
      <c r="D126" s="58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4:23" ht="15.75" customHeight="1" x14ac:dyDescent="0.15">
      <c r="D127" s="58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4:23" ht="15.75" customHeight="1" x14ac:dyDescent="0.15">
      <c r="D128" s="58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4:23" ht="15.75" customHeight="1" x14ac:dyDescent="0.15">
      <c r="D129" s="58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4:23" ht="15.75" customHeight="1" x14ac:dyDescent="0.15">
      <c r="D130" s="58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4:23" ht="15.75" customHeight="1" x14ac:dyDescent="0.15">
      <c r="D131" s="58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4:23" ht="15.75" customHeight="1" x14ac:dyDescent="0.15">
      <c r="D132" s="5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4:23" ht="15.75" customHeight="1" x14ac:dyDescent="0.15">
      <c r="D133" s="58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4:23" ht="15.75" customHeight="1" x14ac:dyDescent="0.15">
      <c r="D134" s="58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4:23" ht="15.75" customHeight="1" x14ac:dyDescent="0.15">
      <c r="D135" s="58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4:23" ht="15.75" customHeight="1" x14ac:dyDescent="0.15">
      <c r="D136" s="58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4:23" ht="15.75" customHeight="1" x14ac:dyDescent="0.15">
      <c r="D137" s="58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4:23" ht="15.75" customHeight="1" x14ac:dyDescent="0.15">
      <c r="D138" s="58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4:23" ht="15.75" customHeight="1" x14ac:dyDescent="0.15">
      <c r="D139" s="5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4:23" ht="15.75" customHeight="1" x14ac:dyDescent="0.15">
      <c r="D140" s="58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4:23" ht="15.75" customHeight="1" x14ac:dyDescent="0.15">
      <c r="D141" s="5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4:23" ht="15.75" customHeight="1" x14ac:dyDescent="0.15">
      <c r="D142" s="58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4:23" ht="15.75" customHeight="1" x14ac:dyDescent="0.15">
      <c r="D143" s="58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4:23" ht="15.75" customHeight="1" x14ac:dyDescent="0.15">
      <c r="D144" s="58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4:23" ht="15.75" customHeight="1" x14ac:dyDescent="0.15">
      <c r="D145" s="58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4:23" ht="15.75" customHeight="1" x14ac:dyDescent="0.15">
      <c r="D146" s="58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4:23" ht="15.75" customHeight="1" x14ac:dyDescent="0.15">
      <c r="D147" s="58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4:23" ht="15.75" customHeight="1" x14ac:dyDescent="0.15">
      <c r="D148" s="58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4:23" ht="15.75" customHeight="1" x14ac:dyDescent="0.15">
      <c r="D149" s="58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4:23" ht="15.75" customHeight="1" x14ac:dyDescent="0.15">
      <c r="D150" s="58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4:23" ht="15.75" customHeight="1" x14ac:dyDescent="0.15">
      <c r="D151" s="58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4:23" ht="15.75" customHeight="1" x14ac:dyDescent="0.15">
      <c r="D152" s="58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4:23" ht="15.75" customHeight="1" x14ac:dyDescent="0.15">
      <c r="D153" s="58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4:23" ht="15.75" customHeight="1" x14ac:dyDescent="0.15">
      <c r="D154" s="58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4:23" ht="15.75" customHeight="1" x14ac:dyDescent="0.15">
      <c r="D155" s="58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4:23" ht="15.75" customHeight="1" x14ac:dyDescent="0.15">
      <c r="D156" s="58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4:23" ht="15.75" customHeight="1" x14ac:dyDescent="0.15">
      <c r="D157" s="58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4:23" ht="15.75" customHeight="1" x14ac:dyDescent="0.15">
      <c r="D158" s="58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4:23" ht="15.75" customHeight="1" x14ac:dyDescent="0.15">
      <c r="D159" s="58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4:23" ht="15.75" customHeight="1" x14ac:dyDescent="0.15">
      <c r="D160" s="58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4:23" ht="15.75" customHeight="1" x14ac:dyDescent="0.15">
      <c r="D161" s="58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4:23" ht="15.75" customHeight="1" x14ac:dyDescent="0.15">
      <c r="D162" s="58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4:23" ht="15.75" customHeight="1" x14ac:dyDescent="0.15">
      <c r="D163" s="58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4:23" ht="15.75" customHeight="1" x14ac:dyDescent="0.15">
      <c r="D164" s="58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4:23" ht="15.75" customHeight="1" x14ac:dyDescent="0.15">
      <c r="D165" s="58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4:23" ht="15.75" customHeight="1" x14ac:dyDescent="0.15">
      <c r="D166" s="58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4:23" ht="15.75" customHeight="1" x14ac:dyDescent="0.15">
      <c r="D167" s="58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4:23" ht="15.75" customHeight="1" x14ac:dyDescent="0.15">
      <c r="D168" s="58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4:23" ht="15.75" customHeight="1" x14ac:dyDescent="0.15">
      <c r="D169" s="58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4:23" ht="15.75" customHeight="1" x14ac:dyDescent="0.15">
      <c r="D170" s="58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4:23" ht="15.75" customHeight="1" x14ac:dyDescent="0.15">
      <c r="D171" s="58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4:23" ht="15.75" customHeight="1" x14ac:dyDescent="0.15">
      <c r="D172" s="58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4:23" ht="15.75" customHeight="1" x14ac:dyDescent="0.15">
      <c r="D173" s="58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4:23" ht="15.75" customHeight="1" x14ac:dyDescent="0.15">
      <c r="D174" s="58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4:23" ht="15.75" customHeight="1" x14ac:dyDescent="0.15">
      <c r="D175" s="58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4:23" ht="15.75" customHeight="1" x14ac:dyDescent="0.15">
      <c r="D176" s="58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4:23" ht="15.75" customHeight="1" x14ac:dyDescent="0.15">
      <c r="D177" s="58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4:23" ht="15.75" customHeight="1" x14ac:dyDescent="0.15">
      <c r="D178" s="58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4:23" ht="15.75" customHeight="1" x14ac:dyDescent="0.15">
      <c r="D179" s="58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4:23" ht="15.75" customHeight="1" x14ac:dyDescent="0.15">
      <c r="D180" s="58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4:23" ht="15.75" customHeight="1" x14ac:dyDescent="0.15">
      <c r="D181" s="58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4:23" ht="15.75" customHeight="1" x14ac:dyDescent="0.15">
      <c r="D182" s="58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4:23" ht="15.75" customHeight="1" x14ac:dyDescent="0.15">
      <c r="D183" s="58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4:23" ht="15.75" customHeight="1" x14ac:dyDescent="0.15">
      <c r="D184" s="58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4:23" ht="15.75" customHeight="1" x14ac:dyDescent="0.15">
      <c r="D185" s="58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4:23" ht="15.75" customHeight="1" x14ac:dyDescent="0.15">
      <c r="D186" s="58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4:23" ht="15.75" customHeight="1" x14ac:dyDescent="0.15">
      <c r="D187" s="58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4:23" ht="15.75" customHeight="1" x14ac:dyDescent="0.15">
      <c r="D188" s="58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4:23" ht="15.75" customHeight="1" x14ac:dyDescent="0.15">
      <c r="D189" s="58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4:23" ht="15.75" customHeight="1" x14ac:dyDescent="0.15">
      <c r="D190" s="58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4:23" ht="15.75" customHeight="1" x14ac:dyDescent="0.15">
      <c r="D191" s="58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4:23" ht="15.75" customHeight="1" x14ac:dyDescent="0.15">
      <c r="D192" s="58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4:23" ht="15.75" customHeight="1" x14ac:dyDescent="0.15">
      <c r="D193" s="58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4:23" ht="15.75" customHeight="1" x14ac:dyDescent="0.15">
      <c r="D194" s="58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4:23" ht="15.75" customHeight="1" x14ac:dyDescent="0.15">
      <c r="D195" s="58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4:23" ht="15.75" customHeight="1" x14ac:dyDescent="0.15">
      <c r="D196" s="58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4:23" ht="15.75" customHeight="1" x14ac:dyDescent="0.15">
      <c r="D197" s="58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4:23" ht="15.75" customHeight="1" x14ac:dyDescent="0.15">
      <c r="D198" s="58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4:23" ht="15.75" customHeight="1" x14ac:dyDescent="0.15">
      <c r="D199" s="58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4:23" ht="15.75" customHeight="1" x14ac:dyDescent="0.15">
      <c r="D200" s="58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4:23" ht="15.75" customHeight="1" x14ac:dyDescent="0.15">
      <c r="D201" s="58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4:23" ht="15.75" customHeight="1" x14ac:dyDescent="0.15">
      <c r="D202" s="58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4:23" ht="15.75" customHeight="1" x14ac:dyDescent="0.15">
      <c r="D203" s="58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4:23" ht="15.75" customHeight="1" x14ac:dyDescent="0.15">
      <c r="D204" s="58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4:23" ht="15.75" customHeight="1" x14ac:dyDescent="0.15">
      <c r="D205" s="58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4:23" ht="15.75" customHeight="1" x14ac:dyDescent="0.15">
      <c r="D206" s="58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4:23" ht="15.75" customHeight="1" x14ac:dyDescent="0.15">
      <c r="D207" s="58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4:23" ht="15.75" customHeight="1" x14ac:dyDescent="0.15">
      <c r="D208" s="58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4:23" ht="15.75" customHeight="1" x14ac:dyDescent="0.15">
      <c r="D209" s="58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4:23" ht="15.75" customHeight="1" x14ac:dyDescent="0.15">
      <c r="D210" s="58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4:23" ht="15.75" customHeight="1" x14ac:dyDescent="0.15">
      <c r="D211" s="58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4:23" ht="15.75" customHeight="1" x14ac:dyDescent="0.15">
      <c r="D212" s="58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4:23" ht="15.75" customHeight="1" x14ac:dyDescent="0.15">
      <c r="D213" s="58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4:23" ht="15.75" customHeight="1" x14ac:dyDescent="0.15">
      <c r="D214" s="58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4:23" ht="15.75" customHeight="1" x14ac:dyDescent="0.15">
      <c r="D215" s="58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4:23" ht="15.75" customHeight="1" x14ac:dyDescent="0.15">
      <c r="D216" s="58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4:23" ht="15.75" customHeight="1" x14ac:dyDescent="0.15">
      <c r="D217" s="58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4:23" ht="15.75" customHeight="1" x14ac:dyDescent="0.15">
      <c r="D218" s="58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4:23" ht="15.75" customHeight="1" x14ac:dyDescent="0.15">
      <c r="D219" s="58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4:23" ht="15.75" customHeight="1" x14ac:dyDescent="0.15">
      <c r="D220" s="58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4:23" ht="15.75" customHeight="1" x14ac:dyDescent="0.15">
      <c r="D221" s="58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4:23" ht="15.75" customHeight="1" x14ac:dyDescent="0.15">
      <c r="D222" s="58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4:23" ht="15.75" customHeight="1" x14ac:dyDescent="0.15">
      <c r="D223" s="58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4:23" ht="15.75" customHeight="1" x14ac:dyDescent="0.15">
      <c r="D224" s="58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4:23" ht="15.75" customHeight="1" x14ac:dyDescent="0.15">
      <c r="D225" s="58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4:23" ht="15.75" customHeight="1" x14ac:dyDescent="0.15">
      <c r="D226" s="58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4:23" ht="15.75" customHeight="1" x14ac:dyDescent="0.15">
      <c r="D227" s="58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4:23" ht="15.75" customHeight="1" x14ac:dyDescent="0.15">
      <c r="D228" s="58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4:23" ht="15.75" customHeight="1" x14ac:dyDescent="0.15">
      <c r="D229" s="58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4:23" ht="15.75" customHeight="1" x14ac:dyDescent="0.15">
      <c r="D230" s="58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4:23" ht="15.75" customHeight="1" x14ac:dyDescent="0.15">
      <c r="D231" s="58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4:23" ht="15.75" customHeight="1" x14ac:dyDescent="0.15">
      <c r="D232" s="58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4:23" ht="15.75" customHeight="1" x14ac:dyDescent="0.15">
      <c r="D233" s="58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4:23" ht="15.75" customHeight="1" x14ac:dyDescent="0.15">
      <c r="D234" s="58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4:23" ht="15.75" customHeight="1" x14ac:dyDescent="0.15">
      <c r="D235" s="58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4:23" ht="15.75" customHeight="1" x14ac:dyDescent="0.15">
      <c r="D236" s="58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4:23" ht="15.75" customHeight="1" x14ac:dyDescent="0.15">
      <c r="D237" s="58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4:23" ht="15.75" customHeight="1" x14ac:dyDescent="0.15">
      <c r="D238" s="58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4:23" ht="15.75" customHeight="1" x14ac:dyDescent="0.15">
      <c r="D239" s="58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4:23" ht="15.75" customHeight="1" x14ac:dyDescent="0.15">
      <c r="D240" s="58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4:23" ht="15.75" customHeight="1" x14ac:dyDescent="0.15">
      <c r="D241" s="58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4:23" ht="15.75" customHeight="1" x14ac:dyDescent="0.15">
      <c r="D242" s="58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4:23" ht="15.75" customHeight="1" x14ac:dyDescent="0.15">
      <c r="D243" s="58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4:23" ht="15.75" customHeight="1" x14ac:dyDescent="0.15">
      <c r="D244" s="58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4:23" ht="15.75" customHeight="1" x14ac:dyDescent="0.15">
      <c r="D245" s="58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4:23" ht="15.75" customHeight="1" x14ac:dyDescent="0.15">
      <c r="D246" s="58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4:23" ht="15.75" customHeight="1" x14ac:dyDescent="0.15">
      <c r="D247" s="58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4:23" ht="15.75" customHeight="1" x14ac:dyDescent="0.15">
      <c r="D248" s="58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4:23" ht="15.75" customHeight="1" x14ac:dyDescent="0.15">
      <c r="D249" s="58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4:23" ht="15.75" customHeight="1" x14ac:dyDescent="0.15">
      <c r="D250" s="58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4:23" ht="15.75" customHeight="1" x14ac:dyDescent="0.15">
      <c r="D251" s="58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4:23" ht="15.75" customHeight="1" x14ac:dyDescent="0.15">
      <c r="D252" s="58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4:23" ht="15.75" customHeight="1" x14ac:dyDescent="0.15">
      <c r="D253" s="58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4:23" ht="15.75" customHeight="1" x14ac:dyDescent="0.15">
      <c r="D254" s="58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4:23" ht="15.75" customHeight="1" x14ac:dyDescent="0.15">
      <c r="D255" s="58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4:23" ht="15.75" customHeight="1" x14ac:dyDescent="0.15">
      <c r="D256" s="58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4:23" ht="15.75" customHeight="1" x14ac:dyDescent="0.15">
      <c r="D257" s="58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4:23" ht="15.75" customHeight="1" x14ac:dyDescent="0.15">
      <c r="D258" s="58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4:23" ht="15.75" customHeight="1" x14ac:dyDescent="0.15">
      <c r="D259" s="58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4:23" ht="15.75" customHeight="1" x14ac:dyDescent="0.15">
      <c r="D260" s="58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4:23" ht="15.75" customHeight="1" x14ac:dyDescent="0.15">
      <c r="D261" s="58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4:23" ht="15.75" customHeight="1" x14ac:dyDescent="0.15">
      <c r="D262" s="58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4:23" ht="15.75" customHeight="1" x14ac:dyDescent="0.15">
      <c r="D263" s="58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4:23" ht="15.75" customHeight="1" x14ac:dyDescent="0.15">
      <c r="D264" s="58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4:23" ht="15.75" customHeight="1" x14ac:dyDescent="0.15">
      <c r="D265" s="58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4:23" ht="15.75" customHeight="1" x14ac:dyDescent="0.15">
      <c r="D266" s="58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4:23" ht="15.75" customHeight="1" x14ac:dyDescent="0.15">
      <c r="D267" s="58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4:23" ht="15.75" customHeight="1" x14ac:dyDescent="0.15">
      <c r="D268" s="58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4:23" ht="15.75" customHeight="1" x14ac:dyDescent="0.15">
      <c r="D269" s="58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4:23" ht="15.75" customHeight="1" x14ac:dyDescent="0.15">
      <c r="D270" s="58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4:23" ht="15.75" customHeight="1" x14ac:dyDescent="0.15">
      <c r="D271" s="58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4:23" ht="15.75" customHeight="1" x14ac:dyDescent="0.15">
      <c r="D272" s="58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4:23" ht="15.75" customHeight="1" x14ac:dyDescent="0.15">
      <c r="D273" s="58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4:23" ht="15.75" customHeight="1" x14ac:dyDescent="0.15">
      <c r="D274" s="58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4:23" ht="15.75" customHeight="1" x14ac:dyDescent="0.15">
      <c r="D275" s="58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4:23" ht="15.75" customHeight="1" x14ac:dyDescent="0.15">
      <c r="D276" s="58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4:23" ht="15.75" customHeight="1" x14ac:dyDescent="0.15">
      <c r="D277" s="58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4:23" ht="15.75" customHeight="1" x14ac:dyDescent="0.15">
      <c r="D278" s="58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4:23" ht="15.75" customHeight="1" x14ac:dyDescent="0.15">
      <c r="D279" s="58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4:23" ht="15.75" customHeight="1" x14ac:dyDescent="0.15">
      <c r="D280" s="58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4:23" ht="15.75" customHeight="1" x14ac:dyDescent="0.15">
      <c r="D281" s="58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4:23" ht="15.75" customHeight="1" x14ac:dyDescent="0.15">
      <c r="D282" s="58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4:23" ht="15.75" customHeight="1" x14ac:dyDescent="0.15">
      <c r="D283" s="58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4:23" ht="15.75" customHeight="1" x14ac:dyDescent="0.15">
      <c r="D284" s="58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4:23" ht="15.75" customHeight="1" x14ac:dyDescent="0.15">
      <c r="D285" s="58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4:23" ht="15.75" customHeight="1" x14ac:dyDescent="0.15">
      <c r="D286" s="58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4:23" ht="15.75" customHeight="1" x14ac:dyDescent="0.15">
      <c r="D287" s="58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4:23" ht="15.75" customHeight="1" x14ac:dyDescent="0.15">
      <c r="D288" s="58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4:23" ht="15.75" customHeight="1" x14ac:dyDescent="0.15">
      <c r="D289" s="58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4:23" ht="15.75" customHeight="1" x14ac:dyDescent="0.15">
      <c r="D290" s="58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4:23" ht="15.75" customHeight="1" x14ac:dyDescent="0.15">
      <c r="D291" s="58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4:23" ht="15.75" customHeight="1" x14ac:dyDescent="0.15">
      <c r="D292" s="58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4:23" ht="15.75" customHeight="1" x14ac:dyDescent="0.15">
      <c r="D293" s="58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4:23" ht="15.75" customHeight="1" x14ac:dyDescent="0.15">
      <c r="D294" s="58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4:23" ht="15.75" customHeight="1" x14ac:dyDescent="0.15">
      <c r="D295" s="58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4:23" ht="15.75" customHeight="1" x14ac:dyDescent="0.15">
      <c r="D296" s="58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4:23" ht="15.75" customHeight="1" x14ac:dyDescent="0.15">
      <c r="D297" s="58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4:23" ht="15.75" customHeight="1" x14ac:dyDescent="0.15">
      <c r="D298" s="58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4:23" ht="15.75" customHeight="1" x14ac:dyDescent="0.15">
      <c r="D299" s="58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4:23" ht="15.75" customHeight="1" x14ac:dyDescent="0.15">
      <c r="D300" s="58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4:23" ht="15.75" customHeight="1" x14ac:dyDescent="0.15">
      <c r="D301" s="58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4:23" ht="15.75" customHeight="1" x14ac:dyDescent="0.15">
      <c r="D302" s="58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4:23" ht="15.75" customHeight="1" x14ac:dyDescent="0.15">
      <c r="D303" s="58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4:23" ht="15.75" customHeight="1" x14ac:dyDescent="0.15">
      <c r="D304" s="58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4:23" ht="15.75" customHeight="1" x14ac:dyDescent="0.15">
      <c r="D305" s="58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4:23" ht="15.75" customHeight="1" x14ac:dyDescent="0.15">
      <c r="D306" s="58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4:23" ht="15.75" customHeight="1" x14ac:dyDescent="0.15">
      <c r="D307" s="58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4:23" ht="15.75" customHeight="1" x14ac:dyDescent="0.15">
      <c r="D308" s="58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4:23" ht="15.75" customHeight="1" x14ac:dyDescent="0.15">
      <c r="D309" s="58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4:23" ht="15.75" customHeight="1" x14ac:dyDescent="0.15">
      <c r="D310" s="58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4:23" ht="15.75" customHeight="1" x14ac:dyDescent="0.15">
      <c r="D311" s="58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4:23" ht="15.75" customHeight="1" x14ac:dyDescent="0.15">
      <c r="D312" s="58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4:23" ht="15.75" customHeight="1" x14ac:dyDescent="0.15">
      <c r="D313" s="58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4:23" ht="15.75" customHeight="1" x14ac:dyDescent="0.15">
      <c r="D314" s="58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4:23" ht="15.75" customHeight="1" x14ac:dyDescent="0.15">
      <c r="D315" s="58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4:23" ht="15.75" customHeight="1" x14ac:dyDescent="0.15">
      <c r="D316" s="58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4:23" ht="15.75" customHeight="1" x14ac:dyDescent="0.15">
      <c r="D317" s="58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4:23" ht="15.75" customHeight="1" x14ac:dyDescent="0.15">
      <c r="D318" s="58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4:23" ht="15.75" customHeight="1" x14ac:dyDescent="0.15">
      <c r="D319" s="58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4:23" ht="15.75" customHeight="1" x14ac:dyDescent="0.15">
      <c r="D320" s="58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4:23" ht="15.75" customHeight="1" x14ac:dyDescent="0.15">
      <c r="D321" s="58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4:23" ht="15.75" customHeight="1" x14ac:dyDescent="0.15">
      <c r="D322" s="58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4:23" ht="15.75" customHeight="1" x14ac:dyDescent="0.15">
      <c r="D323" s="58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4:23" ht="15.75" customHeight="1" x14ac:dyDescent="0.15">
      <c r="D324" s="58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4:23" ht="15.75" customHeight="1" x14ac:dyDescent="0.15">
      <c r="D325" s="58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4:23" ht="15.75" customHeight="1" x14ac:dyDescent="0.15">
      <c r="D326" s="58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4:23" ht="15.75" customHeight="1" x14ac:dyDescent="0.15">
      <c r="D327" s="58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4:23" ht="15.75" customHeight="1" x14ac:dyDescent="0.15">
      <c r="D328" s="58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4:23" ht="15.75" customHeight="1" x14ac:dyDescent="0.15">
      <c r="D329" s="58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4:23" ht="15.75" customHeight="1" x14ac:dyDescent="0.15">
      <c r="D330" s="58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4:23" ht="15.75" customHeight="1" x14ac:dyDescent="0.15">
      <c r="D331" s="58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4:23" ht="15.75" customHeight="1" x14ac:dyDescent="0.15">
      <c r="D332" s="58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4:23" ht="15.75" customHeight="1" x14ac:dyDescent="0.15">
      <c r="D333" s="58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4:23" ht="15.75" customHeight="1" x14ac:dyDescent="0.15">
      <c r="D334" s="58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4:23" ht="15.75" customHeight="1" x14ac:dyDescent="0.15">
      <c r="D335" s="58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4:23" ht="15.75" customHeight="1" x14ac:dyDescent="0.15">
      <c r="D336" s="58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4:23" ht="15.75" customHeight="1" x14ac:dyDescent="0.15">
      <c r="D337" s="58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4:23" ht="15.75" customHeight="1" x14ac:dyDescent="0.15">
      <c r="D338" s="58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4:23" ht="15.75" customHeight="1" x14ac:dyDescent="0.15">
      <c r="D339" s="58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4:23" ht="15.75" customHeight="1" x14ac:dyDescent="0.15">
      <c r="D340" s="58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4:23" ht="15.75" customHeight="1" x14ac:dyDescent="0.15">
      <c r="D341" s="58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4:23" ht="15.75" customHeight="1" x14ac:dyDescent="0.15">
      <c r="D342" s="58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4:23" ht="15.75" customHeight="1" x14ac:dyDescent="0.15">
      <c r="D343" s="58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4:23" ht="15.75" customHeight="1" x14ac:dyDescent="0.15">
      <c r="D344" s="58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4:23" ht="15.75" customHeight="1" x14ac:dyDescent="0.15">
      <c r="D345" s="58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4:23" ht="15.75" customHeight="1" x14ac:dyDescent="0.15">
      <c r="D346" s="58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4:23" ht="15.75" customHeight="1" x14ac:dyDescent="0.15">
      <c r="D347" s="58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4:23" ht="15.75" customHeight="1" x14ac:dyDescent="0.15">
      <c r="D348" s="58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4:23" ht="15.75" customHeight="1" x14ac:dyDescent="0.15">
      <c r="D349" s="58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4:23" ht="15.75" customHeight="1" x14ac:dyDescent="0.15">
      <c r="D350" s="58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4:23" ht="15.75" customHeight="1" x14ac:dyDescent="0.15">
      <c r="D351" s="58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4:23" ht="15.75" customHeight="1" x14ac:dyDescent="0.15">
      <c r="D352" s="58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4:23" ht="15.75" customHeight="1" x14ac:dyDescent="0.15">
      <c r="D353" s="58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4:23" ht="15.75" customHeight="1" x14ac:dyDescent="0.15">
      <c r="D354" s="58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4:23" ht="15.75" customHeight="1" x14ac:dyDescent="0.15">
      <c r="D355" s="58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4:23" ht="15.75" customHeight="1" x14ac:dyDescent="0.15">
      <c r="D356" s="58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4:23" ht="15.75" customHeight="1" x14ac:dyDescent="0.15">
      <c r="D357" s="58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4:23" ht="15.75" customHeight="1" x14ac:dyDescent="0.15">
      <c r="D358" s="58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4:23" ht="15.75" customHeight="1" x14ac:dyDescent="0.15">
      <c r="D359" s="58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4:23" ht="15.75" customHeight="1" x14ac:dyDescent="0.15">
      <c r="D360" s="58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4:23" ht="15.75" customHeight="1" x14ac:dyDescent="0.15">
      <c r="D361" s="58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4:23" ht="15.75" customHeight="1" x14ac:dyDescent="0.15">
      <c r="D362" s="58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4:23" ht="15.75" customHeight="1" x14ac:dyDescent="0.15">
      <c r="D363" s="58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4:23" ht="15.75" customHeight="1" x14ac:dyDescent="0.15">
      <c r="D364" s="58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4:23" ht="15.75" customHeight="1" x14ac:dyDescent="0.15">
      <c r="D365" s="58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4:23" ht="15.75" customHeight="1" x14ac:dyDescent="0.15">
      <c r="D366" s="58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4:23" ht="15.75" customHeight="1" x14ac:dyDescent="0.15">
      <c r="D367" s="58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4:23" ht="15.75" customHeight="1" x14ac:dyDescent="0.15">
      <c r="D368" s="58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4:23" ht="15.75" customHeight="1" x14ac:dyDescent="0.15">
      <c r="D369" s="58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4:23" ht="15.75" customHeight="1" x14ac:dyDescent="0.15">
      <c r="D370" s="58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4:23" ht="15.75" customHeight="1" x14ac:dyDescent="0.15">
      <c r="D371" s="58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4:23" ht="15.75" customHeight="1" x14ac:dyDescent="0.15">
      <c r="D372" s="58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4:23" ht="15.75" customHeight="1" x14ac:dyDescent="0.15">
      <c r="D373" s="58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4:23" ht="15.75" customHeight="1" x14ac:dyDescent="0.15">
      <c r="D374" s="58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4:23" ht="15.75" customHeight="1" x14ac:dyDescent="0.15">
      <c r="D375" s="58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4:23" ht="15.75" customHeight="1" x14ac:dyDescent="0.15">
      <c r="D376" s="58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4:23" ht="15.75" customHeight="1" x14ac:dyDescent="0.15">
      <c r="D377" s="58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4:23" ht="15.75" customHeight="1" x14ac:dyDescent="0.15">
      <c r="D378" s="58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4:23" ht="15.75" customHeight="1" x14ac:dyDescent="0.15">
      <c r="D379" s="58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4:23" ht="15.75" customHeight="1" x14ac:dyDescent="0.15">
      <c r="D380" s="58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4:23" ht="15.75" customHeight="1" x14ac:dyDescent="0.15">
      <c r="D381" s="58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4:23" ht="15.75" customHeight="1" x14ac:dyDescent="0.15">
      <c r="D382" s="58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4:23" ht="15.75" customHeight="1" x14ac:dyDescent="0.15">
      <c r="D383" s="58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4:23" ht="15.75" customHeight="1" x14ac:dyDescent="0.15">
      <c r="D384" s="58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4:23" ht="15.75" customHeight="1" x14ac:dyDescent="0.15">
      <c r="D385" s="58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4:23" ht="15.75" customHeight="1" x14ac:dyDescent="0.15">
      <c r="D386" s="58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4:23" ht="15.75" customHeight="1" x14ac:dyDescent="0.15">
      <c r="D387" s="58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4:23" ht="15.75" customHeight="1" x14ac:dyDescent="0.15">
      <c r="D388" s="58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4:23" ht="15.75" customHeight="1" x14ac:dyDescent="0.15">
      <c r="D389" s="58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4:23" ht="15.75" customHeight="1" x14ac:dyDescent="0.15">
      <c r="D390" s="58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4:23" ht="15.75" customHeight="1" x14ac:dyDescent="0.15">
      <c r="D391" s="58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4:23" ht="15.75" customHeight="1" x14ac:dyDescent="0.15">
      <c r="D392" s="58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4:23" ht="15.75" customHeight="1" x14ac:dyDescent="0.15">
      <c r="D393" s="58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4:23" ht="15.75" customHeight="1" x14ac:dyDescent="0.15">
      <c r="D394" s="58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4:23" ht="15.75" customHeight="1" x14ac:dyDescent="0.15">
      <c r="D395" s="58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4:23" ht="15.75" customHeight="1" x14ac:dyDescent="0.15">
      <c r="D396" s="58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4:23" ht="15.75" customHeight="1" x14ac:dyDescent="0.15">
      <c r="D397" s="58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4:23" ht="15.75" customHeight="1" x14ac:dyDescent="0.15">
      <c r="D398" s="58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4:23" ht="15.75" customHeight="1" x14ac:dyDescent="0.15">
      <c r="D399" s="58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4:23" ht="15.75" customHeight="1" x14ac:dyDescent="0.15">
      <c r="D400" s="58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4:23" ht="15.75" customHeight="1" x14ac:dyDescent="0.15">
      <c r="D401" s="58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4:23" ht="15.75" customHeight="1" x14ac:dyDescent="0.15">
      <c r="D402" s="58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4:23" ht="15.75" customHeight="1" x14ac:dyDescent="0.15">
      <c r="D403" s="58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4:23" ht="15.75" customHeight="1" x14ac:dyDescent="0.15">
      <c r="D404" s="58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4:23" ht="15.75" customHeight="1" x14ac:dyDescent="0.15">
      <c r="D405" s="58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4:23" ht="15.75" customHeight="1" x14ac:dyDescent="0.15">
      <c r="D406" s="58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4:23" ht="15.75" customHeight="1" x14ac:dyDescent="0.15">
      <c r="D407" s="58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4:23" ht="15.75" customHeight="1" x14ac:dyDescent="0.15">
      <c r="D408" s="58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4:23" ht="15.75" customHeight="1" x14ac:dyDescent="0.15">
      <c r="D409" s="58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4:23" ht="15.75" customHeight="1" x14ac:dyDescent="0.15">
      <c r="D410" s="58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4:23" ht="15.75" customHeight="1" x14ac:dyDescent="0.15">
      <c r="D411" s="58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4:23" ht="15.75" customHeight="1" x14ac:dyDescent="0.15">
      <c r="D412" s="58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4:23" ht="15.75" customHeight="1" x14ac:dyDescent="0.15">
      <c r="D413" s="58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4:23" ht="15.75" customHeight="1" x14ac:dyDescent="0.15">
      <c r="D414" s="58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4:23" ht="15.75" customHeight="1" x14ac:dyDescent="0.15">
      <c r="D415" s="58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4:23" ht="15.75" customHeight="1" x14ac:dyDescent="0.15">
      <c r="D416" s="58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4:23" ht="15.75" customHeight="1" x14ac:dyDescent="0.15">
      <c r="D417" s="58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4:23" ht="15.75" customHeight="1" x14ac:dyDescent="0.15">
      <c r="D418" s="58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4:23" ht="15.75" customHeight="1" x14ac:dyDescent="0.15">
      <c r="D419" s="58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4:23" ht="15.75" customHeight="1" x14ac:dyDescent="0.15">
      <c r="D420" s="58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4:23" ht="15.75" customHeight="1" x14ac:dyDescent="0.15">
      <c r="D421" s="58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4:23" ht="15.75" customHeight="1" x14ac:dyDescent="0.15">
      <c r="D422" s="58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4:23" ht="15.75" customHeight="1" x14ac:dyDescent="0.15">
      <c r="D423" s="58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4:23" ht="15.75" customHeight="1" x14ac:dyDescent="0.15">
      <c r="D424" s="58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4:23" ht="15.75" customHeight="1" x14ac:dyDescent="0.15">
      <c r="D425" s="58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4:23" ht="15.75" customHeight="1" x14ac:dyDescent="0.15">
      <c r="D426" s="58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4:23" ht="15.75" customHeight="1" x14ac:dyDescent="0.15">
      <c r="D427" s="58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4:23" ht="15.75" customHeight="1" x14ac:dyDescent="0.15">
      <c r="D428" s="58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4:23" ht="15.75" customHeight="1" x14ac:dyDescent="0.15">
      <c r="D429" s="58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4:23" ht="15.75" customHeight="1" x14ac:dyDescent="0.15">
      <c r="D430" s="58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4:23" ht="15.75" customHeight="1" x14ac:dyDescent="0.15">
      <c r="D431" s="58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4:23" ht="15.75" customHeight="1" x14ac:dyDescent="0.15">
      <c r="D432" s="58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4:23" ht="15.75" customHeight="1" x14ac:dyDescent="0.15">
      <c r="D433" s="58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4:23" ht="15.75" customHeight="1" x14ac:dyDescent="0.15">
      <c r="D434" s="58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4:23" ht="15.75" customHeight="1" x14ac:dyDescent="0.15">
      <c r="D435" s="58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4:23" ht="15.75" customHeight="1" x14ac:dyDescent="0.15">
      <c r="D436" s="58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4:23" ht="15.75" customHeight="1" x14ac:dyDescent="0.15">
      <c r="D437" s="58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4:23" ht="15.75" customHeight="1" x14ac:dyDescent="0.15">
      <c r="D438" s="58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4:23" ht="15.75" customHeight="1" x14ac:dyDescent="0.15">
      <c r="D439" s="58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4:23" ht="15.75" customHeight="1" x14ac:dyDescent="0.15">
      <c r="D440" s="58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4:23" ht="15.75" customHeight="1" x14ac:dyDescent="0.15">
      <c r="D441" s="58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4:23" ht="15.75" customHeight="1" x14ac:dyDescent="0.15">
      <c r="D442" s="58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4:23" ht="15.75" customHeight="1" x14ac:dyDescent="0.15">
      <c r="D443" s="58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4:23" ht="15.75" customHeight="1" x14ac:dyDescent="0.15">
      <c r="D444" s="58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4:23" ht="15.75" customHeight="1" x14ac:dyDescent="0.15">
      <c r="D445" s="58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4:23" ht="15.75" customHeight="1" x14ac:dyDescent="0.15">
      <c r="D446" s="58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4:23" ht="15.75" customHeight="1" x14ac:dyDescent="0.15">
      <c r="D447" s="58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4:23" ht="15.75" customHeight="1" x14ac:dyDescent="0.15">
      <c r="D448" s="58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4:23" ht="15.75" customHeight="1" x14ac:dyDescent="0.15">
      <c r="D449" s="58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4:23" ht="15.75" customHeight="1" x14ac:dyDescent="0.15">
      <c r="D450" s="58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4:23" ht="15.75" customHeight="1" x14ac:dyDescent="0.15">
      <c r="D451" s="58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4:23" ht="15.75" customHeight="1" x14ac:dyDescent="0.15">
      <c r="D452" s="58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4:23" ht="15.75" customHeight="1" x14ac:dyDescent="0.15">
      <c r="D453" s="58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4:23" ht="15.75" customHeight="1" x14ac:dyDescent="0.15">
      <c r="D454" s="58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4:23" ht="15.75" customHeight="1" x14ac:dyDescent="0.15">
      <c r="D455" s="58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4:23" ht="15.75" customHeight="1" x14ac:dyDescent="0.15">
      <c r="D456" s="58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4:23" ht="15.75" customHeight="1" x14ac:dyDescent="0.15">
      <c r="D457" s="58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4:23" ht="15.75" customHeight="1" x14ac:dyDescent="0.15">
      <c r="D458" s="58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4:23" ht="15.75" customHeight="1" x14ac:dyDescent="0.15">
      <c r="D459" s="58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4:23" ht="15.75" customHeight="1" x14ac:dyDescent="0.15">
      <c r="D460" s="58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4:23" ht="15.75" customHeight="1" x14ac:dyDescent="0.15">
      <c r="D461" s="58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4:23" ht="15.75" customHeight="1" x14ac:dyDescent="0.15">
      <c r="D462" s="58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4:23" ht="15.75" customHeight="1" x14ac:dyDescent="0.15">
      <c r="D463" s="58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4:23" ht="15.75" customHeight="1" x14ac:dyDescent="0.15">
      <c r="D464" s="58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4:23" ht="15.75" customHeight="1" x14ac:dyDescent="0.15">
      <c r="D465" s="58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4:23" ht="15.75" customHeight="1" x14ac:dyDescent="0.15">
      <c r="D466" s="58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4:23" ht="15.75" customHeight="1" x14ac:dyDescent="0.15">
      <c r="D467" s="58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4:23" ht="15.75" customHeight="1" x14ac:dyDescent="0.15">
      <c r="D468" s="58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4:23" ht="15.75" customHeight="1" x14ac:dyDescent="0.15">
      <c r="D469" s="58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4:23" ht="15.75" customHeight="1" x14ac:dyDescent="0.15">
      <c r="D470" s="58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4:23" ht="15.75" customHeight="1" x14ac:dyDescent="0.15">
      <c r="D471" s="58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4:23" ht="15.75" customHeight="1" x14ac:dyDescent="0.15">
      <c r="D472" s="58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4:23" ht="15.75" customHeight="1" x14ac:dyDescent="0.15">
      <c r="D473" s="58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4:23" ht="15.75" customHeight="1" x14ac:dyDescent="0.15">
      <c r="D474" s="58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4:23" ht="15.75" customHeight="1" x14ac:dyDescent="0.15">
      <c r="D475" s="58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4:23" ht="15.75" customHeight="1" x14ac:dyDescent="0.15">
      <c r="D476" s="58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4:23" ht="15.75" customHeight="1" x14ac:dyDescent="0.15">
      <c r="D477" s="58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4:23" ht="15.75" customHeight="1" x14ac:dyDescent="0.15">
      <c r="D478" s="58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4:23" ht="15.75" customHeight="1" x14ac:dyDescent="0.15">
      <c r="D479" s="58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4:23" ht="15.75" customHeight="1" x14ac:dyDescent="0.15">
      <c r="D480" s="58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4:23" ht="15.75" customHeight="1" x14ac:dyDescent="0.15">
      <c r="D481" s="58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4:23" ht="15.75" customHeight="1" x14ac:dyDescent="0.15">
      <c r="D482" s="58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4:23" ht="15.75" customHeight="1" x14ac:dyDescent="0.15">
      <c r="D483" s="58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4:23" ht="15.75" customHeight="1" x14ac:dyDescent="0.15">
      <c r="D484" s="58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4:23" ht="15.75" customHeight="1" x14ac:dyDescent="0.15">
      <c r="D485" s="58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4:23" ht="15.75" customHeight="1" x14ac:dyDescent="0.15">
      <c r="D486" s="58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4:23" ht="15.75" customHeight="1" x14ac:dyDescent="0.15">
      <c r="D487" s="58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4:23" ht="15.75" customHeight="1" x14ac:dyDescent="0.15">
      <c r="D488" s="58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4:23" ht="15.75" customHeight="1" x14ac:dyDescent="0.15">
      <c r="D489" s="58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4:23" ht="15.75" customHeight="1" x14ac:dyDescent="0.15">
      <c r="D490" s="58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4:23" ht="15.75" customHeight="1" x14ac:dyDescent="0.15">
      <c r="D491" s="58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4:23" ht="15.75" customHeight="1" x14ac:dyDescent="0.15">
      <c r="D492" s="58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4:23" ht="15.75" customHeight="1" x14ac:dyDescent="0.15">
      <c r="D493" s="58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4:23" ht="15.75" customHeight="1" x14ac:dyDescent="0.15">
      <c r="D494" s="58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4:23" ht="15.75" customHeight="1" x14ac:dyDescent="0.15">
      <c r="D495" s="58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4:23" ht="15.75" customHeight="1" x14ac:dyDescent="0.15">
      <c r="D496" s="58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4:23" ht="15.75" customHeight="1" x14ac:dyDescent="0.15">
      <c r="D497" s="58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4:23" ht="15.75" customHeight="1" x14ac:dyDescent="0.15">
      <c r="D498" s="58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4:23" ht="15.75" customHeight="1" x14ac:dyDescent="0.15">
      <c r="D499" s="58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4:23" ht="15.75" customHeight="1" x14ac:dyDescent="0.15">
      <c r="D500" s="58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4:23" ht="15.75" customHeight="1" x14ac:dyDescent="0.15">
      <c r="D501" s="58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4:23" ht="15.75" customHeight="1" x14ac:dyDescent="0.15">
      <c r="D502" s="58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4:23" ht="15.75" customHeight="1" x14ac:dyDescent="0.15">
      <c r="D503" s="58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4:23" ht="15.75" customHeight="1" x14ac:dyDescent="0.15">
      <c r="D504" s="58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4:23" ht="15.75" customHeight="1" x14ac:dyDescent="0.15">
      <c r="D505" s="58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4:23" ht="15.75" customHeight="1" x14ac:dyDescent="0.15">
      <c r="D506" s="58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4:23" ht="15.75" customHeight="1" x14ac:dyDescent="0.15">
      <c r="D507" s="58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4:23" ht="15.75" customHeight="1" x14ac:dyDescent="0.15">
      <c r="D508" s="58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4:23" ht="15.75" customHeight="1" x14ac:dyDescent="0.15">
      <c r="D509" s="58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4:23" ht="15.75" customHeight="1" x14ac:dyDescent="0.15">
      <c r="D510" s="58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4:23" ht="15.75" customHeight="1" x14ac:dyDescent="0.15">
      <c r="D511" s="58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4:23" ht="15.75" customHeight="1" x14ac:dyDescent="0.15">
      <c r="D512" s="58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4:23" ht="15.75" customHeight="1" x14ac:dyDescent="0.15">
      <c r="D513" s="58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4:23" ht="15.75" customHeight="1" x14ac:dyDescent="0.15">
      <c r="D514" s="58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4:23" ht="15.75" customHeight="1" x14ac:dyDescent="0.15">
      <c r="D515" s="58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4:23" ht="15.75" customHeight="1" x14ac:dyDescent="0.15">
      <c r="D516" s="58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4:23" ht="15.75" customHeight="1" x14ac:dyDescent="0.15">
      <c r="D517" s="58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4:23" ht="15.75" customHeight="1" x14ac:dyDescent="0.15">
      <c r="D518" s="58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4:23" ht="15.75" customHeight="1" x14ac:dyDescent="0.15">
      <c r="D519" s="58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4:23" ht="15.75" customHeight="1" x14ac:dyDescent="0.15">
      <c r="D520" s="58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4:23" ht="15.75" customHeight="1" x14ac:dyDescent="0.15">
      <c r="D521" s="58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4:23" ht="15.75" customHeight="1" x14ac:dyDescent="0.15">
      <c r="D522" s="58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4:23" ht="15.75" customHeight="1" x14ac:dyDescent="0.15">
      <c r="D523" s="58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4:23" ht="15.75" customHeight="1" x14ac:dyDescent="0.15">
      <c r="D524" s="58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4:23" ht="15.75" customHeight="1" x14ac:dyDescent="0.15">
      <c r="D525" s="58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4:23" ht="15.75" customHeight="1" x14ac:dyDescent="0.15">
      <c r="D526" s="58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4:23" ht="15.75" customHeight="1" x14ac:dyDescent="0.15">
      <c r="D527" s="58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4:23" ht="15.75" customHeight="1" x14ac:dyDescent="0.15">
      <c r="D528" s="58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4:23" ht="15.75" customHeight="1" x14ac:dyDescent="0.15">
      <c r="D529" s="58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4:23" ht="15.75" customHeight="1" x14ac:dyDescent="0.15">
      <c r="D530" s="58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4:23" ht="15.75" customHeight="1" x14ac:dyDescent="0.15">
      <c r="D531" s="58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4:23" ht="15.75" customHeight="1" x14ac:dyDescent="0.15">
      <c r="D532" s="58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4:23" ht="15.75" customHeight="1" x14ac:dyDescent="0.15">
      <c r="D533" s="58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4:23" ht="15.75" customHeight="1" x14ac:dyDescent="0.15">
      <c r="D534" s="58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4:23" ht="15.75" customHeight="1" x14ac:dyDescent="0.15">
      <c r="D535" s="58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4:23" ht="15.75" customHeight="1" x14ac:dyDescent="0.15">
      <c r="D536" s="58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4:23" ht="15.75" customHeight="1" x14ac:dyDescent="0.15">
      <c r="D537" s="58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4:23" ht="15.75" customHeight="1" x14ac:dyDescent="0.15">
      <c r="D538" s="58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4:23" ht="15.75" customHeight="1" x14ac:dyDescent="0.15">
      <c r="D539" s="58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4:23" ht="15.75" customHeight="1" x14ac:dyDescent="0.15">
      <c r="D540" s="58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4:23" ht="15.75" customHeight="1" x14ac:dyDescent="0.15">
      <c r="D541" s="58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4:23" ht="15.75" customHeight="1" x14ac:dyDescent="0.15">
      <c r="D542" s="58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4:23" ht="15.75" customHeight="1" x14ac:dyDescent="0.15">
      <c r="D543" s="58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4:23" ht="15.75" customHeight="1" x14ac:dyDescent="0.15">
      <c r="D544" s="58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4:23" ht="15.75" customHeight="1" x14ac:dyDescent="0.15">
      <c r="D545" s="58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4:23" ht="15.75" customHeight="1" x14ac:dyDescent="0.15">
      <c r="D546" s="58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4:23" ht="15.75" customHeight="1" x14ac:dyDescent="0.15">
      <c r="D547" s="58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4:23" ht="15.75" customHeight="1" x14ac:dyDescent="0.15">
      <c r="D548" s="58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4:23" ht="15.75" customHeight="1" x14ac:dyDescent="0.15">
      <c r="D549" s="58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4:23" ht="15.75" customHeight="1" x14ac:dyDescent="0.15">
      <c r="D550" s="58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4:23" ht="15.75" customHeight="1" x14ac:dyDescent="0.15">
      <c r="D551" s="58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4:23" ht="15.75" customHeight="1" x14ac:dyDescent="0.15">
      <c r="D552" s="58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4:23" ht="15.75" customHeight="1" x14ac:dyDescent="0.15">
      <c r="D553" s="58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4:23" ht="15.75" customHeight="1" x14ac:dyDescent="0.15">
      <c r="D554" s="58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4:23" ht="15.75" customHeight="1" x14ac:dyDescent="0.15">
      <c r="D555" s="58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4:23" ht="15.75" customHeight="1" x14ac:dyDescent="0.15">
      <c r="D556" s="58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4:23" ht="15.75" customHeight="1" x14ac:dyDescent="0.15">
      <c r="D557" s="58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4:23" ht="15.75" customHeight="1" x14ac:dyDescent="0.15">
      <c r="D558" s="58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4:23" ht="15.75" customHeight="1" x14ac:dyDescent="0.15">
      <c r="D559" s="58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4:23" ht="15.75" customHeight="1" x14ac:dyDescent="0.15">
      <c r="D560" s="58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4:23" ht="15.75" customHeight="1" x14ac:dyDescent="0.15">
      <c r="D561" s="58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4:23" ht="15.75" customHeight="1" x14ac:dyDescent="0.15">
      <c r="D562" s="58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4:23" ht="15.75" customHeight="1" x14ac:dyDescent="0.15">
      <c r="D563" s="58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4:23" ht="15.75" customHeight="1" x14ac:dyDescent="0.15">
      <c r="D564" s="58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4:23" ht="15.75" customHeight="1" x14ac:dyDescent="0.15">
      <c r="D565" s="58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4:23" ht="15.75" customHeight="1" x14ac:dyDescent="0.15">
      <c r="D566" s="58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4:23" ht="15.75" customHeight="1" x14ac:dyDescent="0.15">
      <c r="D567" s="58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4:23" ht="15.75" customHeight="1" x14ac:dyDescent="0.15">
      <c r="D568" s="58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4:23" ht="15.75" customHeight="1" x14ac:dyDescent="0.15">
      <c r="D569" s="58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4:23" ht="15.75" customHeight="1" x14ac:dyDescent="0.15">
      <c r="D570" s="58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4:23" ht="15.75" customHeight="1" x14ac:dyDescent="0.15">
      <c r="D571" s="58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4:23" ht="15.75" customHeight="1" x14ac:dyDescent="0.15">
      <c r="D572" s="58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4:23" ht="15.75" customHeight="1" x14ac:dyDescent="0.15">
      <c r="D573" s="58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4:23" ht="15.75" customHeight="1" x14ac:dyDescent="0.15">
      <c r="D574" s="58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4:23" ht="15.75" customHeight="1" x14ac:dyDescent="0.15">
      <c r="D575" s="58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4:23" ht="15.75" customHeight="1" x14ac:dyDescent="0.15">
      <c r="D576" s="58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4:23" ht="15.75" customHeight="1" x14ac:dyDescent="0.15">
      <c r="D577" s="58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4:23" ht="15.75" customHeight="1" x14ac:dyDescent="0.15">
      <c r="D578" s="58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4:23" ht="15.75" customHeight="1" x14ac:dyDescent="0.15">
      <c r="D579" s="58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4:23" ht="15.75" customHeight="1" x14ac:dyDescent="0.15">
      <c r="D580" s="58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4:23" ht="15.75" customHeight="1" x14ac:dyDescent="0.15">
      <c r="D581" s="58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4:23" ht="15.75" customHeight="1" x14ac:dyDescent="0.15">
      <c r="D582" s="58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4:23" ht="15.75" customHeight="1" x14ac:dyDescent="0.15">
      <c r="D583" s="58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4:23" ht="15.75" customHeight="1" x14ac:dyDescent="0.15">
      <c r="D584" s="58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4:23" ht="15.75" customHeight="1" x14ac:dyDescent="0.15">
      <c r="D585" s="58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4:23" ht="15.75" customHeight="1" x14ac:dyDescent="0.15">
      <c r="D586" s="58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4:23" ht="15.75" customHeight="1" x14ac:dyDescent="0.15">
      <c r="D587" s="58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4:23" ht="15.75" customHeight="1" x14ac:dyDescent="0.15">
      <c r="D588" s="58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4:23" ht="15.75" customHeight="1" x14ac:dyDescent="0.15">
      <c r="D589" s="58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4:23" ht="15.75" customHeight="1" x14ac:dyDescent="0.15">
      <c r="D590" s="58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4:23" ht="15.75" customHeight="1" x14ac:dyDescent="0.15">
      <c r="D591" s="58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4:23" ht="15.75" customHeight="1" x14ac:dyDescent="0.15">
      <c r="D592" s="58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4:23" ht="15.75" customHeight="1" x14ac:dyDescent="0.15">
      <c r="D593" s="58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4:23" ht="15.75" customHeight="1" x14ac:dyDescent="0.15">
      <c r="D594" s="58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4:23" ht="15.75" customHeight="1" x14ac:dyDescent="0.15">
      <c r="D595" s="58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4:23" ht="15.75" customHeight="1" x14ac:dyDescent="0.15">
      <c r="D596" s="58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4:23" ht="15.75" customHeight="1" x14ac:dyDescent="0.15">
      <c r="D597" s="58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4:23" ht="15.75" customHeight="1" x14ac:dyDescent="0.15">
      <c r="D598" s="58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4:23" ht="15.75" customHeight="1" x14ac:dyDescent="0.15">
      <c r="D599" s="58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4:23" ht="15.75" customHeight="1" x14ac:dyDescent="0.15">
      <c r="D600" s="58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4:23" ht="15.75" customHeight="1" x14ac:dyDescent="0.15">
      <c r="D601" s="58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4:23" ht="15.75" customHeight="1" x14ac:dyDescent="0.15">
      <c r="D602" s="58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4:23" ht="15.75" customHeight="1" x14ac:dyDescent="0.15">
      <c r="D603" s="58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4:23" ht="15.75" customHeight="1" x14ac:dyDescent="0.15">
      <c r="D604" s="58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4:23" ht="15.75" customHeight="1" x14ac:dyDescent="0.15">
      <c r="D605" s="58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4:23" ht="15.75" customHeight="1" x14ac:dyDescent="0.15">
      <c r="D606" s="58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4:23" ht="15.75" customHeight="1" x14ac:dyDescent="0.15">
      <c r="D607" s="58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4:23" ht="15.75" customHeight="1" x14ac:dyDescent="0.15">
      <c r="D608" s="58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4:23" ht="15.75" customHeight="1" x14ac:dyDescent="0.15">
      <c r="D609" s="58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4:23" ht="15.75" customHeight="1" x14ac:dyDescent="0.15">
      <c r="D610" s="58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4:23" ht="15.75" customHeight="1" x14ac:dyDescent="0.15">
      <c r="D611" s="58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4:23" ht="15.75" customHeight="1" x14ac:dyDescent="0.15">
      <c r="D612" s="58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4:23" ht="15.75" customHeight="1" x14ac:dyDescent="0.15">
      <c r="D613" s="58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4:23" ht="15.75" customHeight="1" x14ac:dyDescent="0.15">
      <c r="D614" s="58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4:23" ht="15.75" customHeight="1" x14ac:dyDescent="0.15">
      <c r="D615" s="58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4:23" ht="15.75" customHeight="1" x14ac:dyDescent="0.15">
      <c r="D616" s="58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4:23" ht="15.75" customHeight="1" x14ac:dyDescent="0.15">
      <c r="D617" s="58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4:23" ht="15.75" customHeight="1" x14ac:dyDescent="0.15">
      <c r="D618" s="58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4:23" ht="15.75" customHeight="1" x14ac:dyDescent="0.15">
      <c r="D619" s="58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4:23" ht="15.75" customHeight="1" x14ac:dyDescent="0.15">
      <c r="D620" s="58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4:23" ht="15.75" customHeight="1" x14ac:dyDescent="0.15">
      <c r="D621" s="58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4:23" ht="15.75" customHeight="1" x14ac:dyDescent="0.15">
      <c r="D622" s="58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4:23" ht="15.75" customHeight="1" x14ac:dyDescent="0.15">
      <c r="D623" s="58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4:23" ht="15.75" customHeight="1" x14ac:dyDescent="0.15">
      <c r="D624" s="58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4:23" ht="15.75" customHeight="1" x14ac:dyDescent="0.15">
      <c r="D625" s="58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4:23" ht="15.75" customHeight="1" x14ac:dyDescent="0.15">
      <c r="D626" s="58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4:23" ht="15.75" customHeight="1" x14ac:dyDescent="0.15">
      <c r="D627" s="58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4:23" ht="15.75" customHeight="1" x14ac:dyDescent="0.15">
      <c r="D628" s="58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4:23" ht="15.75" customHeight="1" x14ac:dyDescent="0.15">
      <c r="D629" s="58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4:23" ht="15.75" customHeight="1" x14ac:dyDescent="0.15">
      <c r="D630" s="58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4:23" ht="15.75" customHeight="1" x14ac:dyDescent="0.15">
      <c r="D631" s="58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4:23" ht="15.75" customHeight="1" x14ac:dyDescent="0.15">
      <c r="D632" s="58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4:23" ht="15.75" customHeight="1" x14ac:dyDescent="0.15">
      <c r="D633" s="58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4:23" ht="15.75" customHeight="1" x14ac:dyDescent="0.15">
      <c r="D634" s="58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4:23" ht="15.75" customHeight="1" x14ac:dyDescent="0.15">
      <c r="D635" s="58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4:23" ht="15.75" customHeight="1" x14ac:dyDescent="0.15">
      <c r="D636" s="58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4:23" ht="15.75" customHeight="1" x14ac:dyDescent="0.15">
      <c r="D637" s="58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4:23" ht="15.75" customHeight="1" x14ac:dyDescent="0.15">
      <c r="D638" s="58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4:23" ht="15.75" customHeight="1" x14ac:dyDescent="0.15">
      <c r="D639" s="58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4:23" ht="15.75" customHeight="1" x14ac:dyDescent="0.15">
      <c r="D640" s="58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4:23" ht="15.75" customHeight="1" x14ac:dyDescent="0.15">
      <c r="D641" s="58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4:23" ht="15.75" customHeight="1" x14ac:dyDescent="0.15">
      <c r="D642" s="58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4:23" ht="15.75" customHeight="1" x14ac:dyDescent="0.15">
      <c r="D643" s="58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4:23" ht="15.75" customHeight="1" x14ac:dyDescent="0.15">
      <c r="D644" s="58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4:23" ht="15.75" customHeight="1" x14ac:dyDescent="0.15">
      <c r="D645" s="58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4:23" ht="15.75" customHeight="1" x14ac:dyDescent="0.15">
      <c r="D646" s="58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4:23" ht="15.75" customHeight="1" x14ac:dyDescent="0.15">
      <c r="D647" s="58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4:23" ht="15.75" customHeight="1" x14ac:dyDescent="0.15">
      <c r="D648" s="58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4:23" ht="15.75" customHeight="1" x14ac:dyDescent="0.15">
      <c r="D649" s="58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4:23" ht="15.75" customHeight="1" x14ac:dyDescent="0.15">
      <c r="D650" s="58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4:23" ht="15.75" customHeight="1" x14ac:dyDescent="0.15">
      <c r="D651" s="58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4:23" ht="15.75" customHeight="1" x14ac:dyDescent="0.15">
      <c r="D652" s="58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4:23" ht="15.75" customHeight="1" x14ac:dyDescent="0.15">
      <c r="D653" s="58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4:23" ht="15.75" customHeight="1" x14ac:dyDescent="0.15">
      <c r="D654" s="58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4:23" ht="15.75" customHeight="1" x14ac:dyDescent="0.15">
      <c r="D655" s="58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4:23" ht="15.75" customHeight="1" x14ac:dyDescent="0.15">
      <c r="D656" s="58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4:23" ht="15.75" customHeight="1" x14ac:dyDescent="0.15">
      <c r="D657" s="58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4:23" ht="15.75" customHeight="1" x14ac:dyDescent="0.15">
      <c r="D658" s="58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4:23" ht="15.75" customHeight="1" x14ac:dyDescent="0.15">
      <c r="D659" s="58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4:23" ht="15.75" customHeight="1" x14ac:dyDescent="0.15">
      <c r="D660" s="58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4:23" ht="15.75" customHeight="1" x14ac:dyDescent="0.15">
      <c r="D661" s="58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4:23" ht="15.75" customHeight="1" x14ac:dyDescent="0.15">
      <c r="D662" s="58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4:23" ht="15.75" customHeight="1" x14ac:dyDescent="0.15">
      <c r="D663" s="58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4:23" ht="15.75" customHeight="1" x14ac:dyDescent="0.15">
      <c r="D664" s="58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4:23" ht="15.75" customHeight="1" x14ac:dyDescent="0.15">
      <c r="D665" s="58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4:23" ht="15.75" customHeight="1" x14ac:dyDescent="0.15">
      <c r="D666" s="58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4:23" ht="15.75" customHeight="1" x14ac:dyDescent="0.15">
      <c r="D667" s="58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4:23" ht="15.75" customHeight="1" x14ac:dyDescent="0.15">
      <c r="D668" s="58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4:23" ht="15.75" customHeight="1" x14ac:dyDescent="0.15">
      <c r="D669" s="58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4:23" ht="15.75" customHeight="1" x14ac:dyDescent="0.15">
      <c r="D670" s="58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4:23" ht="15.75" customHeight="1" x14ac:dyDescent="0.15">
      <c r="D671" s="58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4:23" ht="15.75" customHeight="1" x14ac:dyDescent="0.15">
      <c r="D672" s="58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4:23" ht="15.75" customHeight="1" x14ac:dyDescent="0.15">
      <c r="D673" s="58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4:23" ht="15.75" customHeight="1" x14ac:dyDescent="0.15">
      <c r="D674" s="58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4:23" ht="15.75" customHeight="1" x14ac:dyDescent="0.15">
      <c r="D675" s="58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4:23" ht="15.75" customHeight="1" x14ac:dyDescent="0.15">
      <c r="D676" s="58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4:23" ht="15.75" customHeight="1" x14ac:dyDescent="0.15">
      <c r="D677" s="58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4:23" ht="15.75" customHeight="1" x14ac:dyDescent="0.15">
      <c r="D678" s="58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4:23" ht="15.75" customHeight="1" x14ac:dyDescent="0.15">
      <c r="D679" s="58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4:23" ht="15.75" customHeight="1" x14ac:dyDescent="0.15">
      <c r="D680" s="58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4:23" ht="15.75" customHeight="1" x14ac:dyDescent="0.15">
      <c r="D681" s="58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4:23" ht="15.75" customHeight="1" x14ac:dyDescent="0.15">
      <c r="D682" s="58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4:23" ht="15.75" customHeight="1" x14ac:dyDescent="0.15">
      <c r="D683" s="58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4:23" ht="15.75" customHeight="1" x14ac:dyDescent="0.15">
      <c r="D684" s="58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4:23" ht="15.75" customHeight="1" x14ac:dyDescent="0.15">
      <c r="D685" s="58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4:23" ht="15.75" customHeight="1" x14ac:dyDescent="0.15">
      <c r="D686" s="58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4:23" ht="15.75" customHeight="1" x14ac:dyDescent="0.15">
      <c r="D687" s="58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4:23" ht="15.75" customHeight="1" x14ac:dyDescent="0.15">
      <c r="D688" s="58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4:23" ht="15.75" customHeight="1" x14ac:dyDescent="0.15">
      <c r="D689" s="58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4:23" ht="15.75" customHeight="1" x14ac:dyDescent="0.15">
      <c r="D690" s="58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4:23" ht="15.75" customHeight="1" x14ac:dyDescent="0.15">
      <c r="D691" s="58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4:23" ht="15.75" customHeight="1" x14ac:dyDescent="0.15">
      <c r="D692" s="58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4:23" ht="15.75" customHeight="1" x14ac:dyDescent="0.15">
      <c r="D693" s="58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4:23" ht="15.75" customHeight="1" x14ac:dyDescent="0.15">
      <c r="D694" s="58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4:23" ht="15.75" customHeight="1" x14ac:dyDescent="0.15">
      <c r="D695" s="58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4:23" ht="15.75" customHeight="1" x14ac:dyDescent="0.15">
      <c r="D696" s="58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4:23" ht="15.75" customHeight="1" x14ac:dyDescent="0.15">
      <c r="D697" s="58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4:23" ht="15.75" customHeight="1" x14ac:dyDescent="0.15">
      <c r="D698" s="58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4:23" ht="15.75" customHeight="1" x14ac:dyDescent="0.15">
      <c r="D699" s="58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4:23" ht="15.75" customHeight="1" x14ac:dyDescent="0.15">
      <c r="D700" s="58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4:23" ht="15.75" customHeight="1" x14ac:dyDescent="0.15">
      <c r="D701" s="58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4:23" ht="15.75" customHeight="1" x14ac:dyDescent="0.15">
      <c r="D702" s="58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4:23" ht="15.75" customHeight="1" x14ac:dyDescent="0.15">
      <c r="D703" s="58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4:23" ht="15.75" customHeight="1" x14ac:dyDescent="0.15">
      <c r="D704" s="58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4:23" ht="15.75" customHeight="1" x14ac:dyDescent="0.15">
      <c r="D705" s="58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4:23" ht="15.75" customHeight="1" x14ac:dyDescent="0.15">
      <c r="D706" s="58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4:23" ht="15.75" customHeight="1" x14ac:dyDescent="0.15">
      <c r="D707" s="58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4:23" ht="15.75" customHeight="1" x14ac:dyDescent="0.15">
      <c r="D708" s="58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4:23" ht="15.75" customHeight="1" x14ac:dyDescent="0.15">
      <c r="D709" s="58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4:23" ht="15.75" customHeight="1" x14ac:dyDescent="0.15">
      <c r="D710" s="58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4:23" ht="15.75" customHeight="1" x14ac:dyDescent="0.15">
      <c r="D711" s="58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4:23" ht="15.75" customHeight="1" x14ac:dyDescent="0.15">
      <c r="D712" s="58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4:23" ht="15.75" customHeight="1" x14ac:dyDescent="0.15">
      <c r="D713" s="58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4:23" ht="15.75" customHeight="1" x14ac:dyDescent="0.15">
      <c r="D714" s="58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4:23" ht="15.75" customHeight="1" x14ac:dyDescent="0.15">
      <c r="D715" s="58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4:23" ht="15.75" customHeight="1" x14ac:dyDescent="0.15">
      <c r="D716" s="58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4:23" ht="15.75" customHeight="1" x14ac:dyDescent="0.15">
      <c r="D717" s="58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4:23" ht="15.75" customHeight="1" x14ac:dyDescent="0.15">
      <c r="D718" s="58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4:23" ht="15.75" customHeight="1" x14ac:dyDescent="0.15">
      <c r="D719" s="58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4:23" ht="15.75" customHeight="1" x14ac:dyDescent="0.15">
      <c r="D720" s="58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4:23" ht="15.75" customHeight="1" x14ac:dyDescent="0.15">
      <c r="D721" s="58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4:23" ht="15.75" customHeight="1" x14ac:dyDescent="0.15">
      <c r="D722" s="58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4:23" ht="15.75" customHeight="1" x14ac:dyDescent="0.15">
      <c r="D723" s="58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4:23" ht="15.75" customHeight="1" x14ac:dyDescent="0.15">
      <c r="D724" s="58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4:23" ht="15.75" customHeight="1" x14ac:dyDescent="0.15">
      <c r="D725" s="58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4:23" ht="15.75" customHeight="1" x14ac:dyDescent="0.15">
      <c r="D726" s="58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4:23" ht="15.75" customHeight="1" x14ac:dyDescent="0.15">
      <c r="D727" s="58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4:23" ht="15.75" customHeight="1" x14ac:dyDescent="0.15">
      <c r="D728" s="58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4:23" ht="15.75" customHeight="1" x14ac:dyDescent="0.15">
      <c r="D729" s="58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4:23" ht="15.75" customHeight="1" x14ac:dyDescent="0.15">
      <c r="D730" s="58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4:23" ht="15.75" customHeight="1" x14ac:dyDescent="0.15">
      <c r="D731" s="58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4:23" ht="15.75" customHeight="1" x14ac:dyDescent="0.15">
      <c r="D732" s="58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4:23" ht="15.75" customHeight="1" x14ac:dyDescent="0.15">
      <c r="D733" s="58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4:23" ht="15.75" customHeight="1" x14ac:dyDescent="0.15">
      <c r="D734" s="58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4:23" ht="15.75" customHeight="1" x14ac:dyDescent="0.15">
      <c r="D735" s="58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4:23" ht="15.75" customHeight="1" x14ac:dyDescent="0.15">
      <c r="D736" s="58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4:23" ht="15.75" customHeight="1" x14ac:dyDescent="0.15">
      <c r="D737" s="58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4:23" ht="15.75" customHeight="1" x14ac:dyDescent="0.15">
      <c r="D738" s="58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4:23" ht="15.75" customHeight="1" x14ac:dyDescent="0.15">
      <c r="D739" s="58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4:23" ht="15.75" customHeight="1" x14ac:dyDescent="0.15">
      <c r="D740" s="58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4:23" ht="15.75" customHeight="1" x14ac:dyDescent="0.15">
      <c r="D741" s="58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4:23" ht="15.75" customHeight="1" x14ac:dyDescent="0.15">
      <c r="D742" s="58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4:23" ht="15.75" customHeight="1" x14ac:dyDescent="0.15">
      <c r="D743" s="58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4:23" ht="15.75" customHeight="1" x14ac:dyDescent="0.15">
      <c r="D744" s="58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4:23" ht="15.75" customHeight="1" x14ac:dyDescent="0.15">
      <c r="D745" s="58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4:23" ht="15.75" customHeight="1" x14ac:dyDescent="0.15">
      <c r="D746" s="58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4:23" ht="15.75" customHeight="1" x14ac:dyDescent="0.15">
      <c r="D747" s="58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4:23" ht="15.75" customHeight="1" x14ac:dyDescent="0.15">
      <c r="D748" s="58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4:23" ht="15.75" customHeight="1" x14ac:dyDescent="0.15">
      <c r="D749" s="58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4:23" ht="15.75" customHeight="1" x14ac:dyDescent="0.15">
      <c r="D750" s="58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4:23" ht="15.75" customHeight="1" x14ac:dyDescent="0.15">
      <c r="D751" s="58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4:23" ht="15.75" customHeight="1" x14ac:dyDescent="0.15">
      <c r="D752" s="58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4:23" ht="15.75" customHeight="1" x14ac:dyDescent="0.15">
      <c r="D753" s="58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4:23" ht="15.75" customHeight="1" x14ac:dyDescent="0.15">
      <c r="D754" s="58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4:23" ht="15.75" customHeight="1" x14ac:dyDescent="0.15">
      <c r="D755" s="58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4:23" ht="15.75" customHeight="1" x14ac:dyDescent="0.15">
      <c r="D756" s="58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4:23" ht="15.75" customHeight="1" x14ac:dyDescent="0.15">
      <c r="D757" s="58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4:23" ht="15.75" customHeight="1" x14ac:dyDescent="0.15">
      <c r="D758" s="58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4:23" ht="15.75" customHeight="1" x14ac:dyDescent="0.15">
      <c r="D759" s="58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4:23" ht="15.75" customHeight="1" x14ac:dyDescent="0.15">
      <c r="D760" s="58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4:23" ht="15.75" customHeight="1" x14ac:dyDescent="0.15">
      <c r="D761" s="58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4:23" ht="15.75" customHeight="1" x14ac:dyDescent="0.15">
      <c r="D762" s="58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4:23" ht="15.75" customHeight="1" x14ac:dyDescent="0.15">
      <c r="D763" s="58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4:23" ht="15.75" customHeight="1" x14ac:dyDescent="0.15">
      <c r="D764" s="58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4:23" ht="15.75" customHeight="1" x14ac:dyDescent="0.15">
      <c r="D765" s="58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4:23" ht="15.75" customHeight="1" x14ac:dyDescent="0.15">
      <c r="D766" s="58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4:23" ht="15.75" customHeight="1" x14ac:dyDescent="0.15">
      <c r="D767" s="58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4:23" ht="15.75" customHeight="1" x14ac:dyDescent="0.15">
      <c r="D768" s="58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4:23" ht="15.75" customHeight="1" x14ac:dyDescent="0.15">
      <c r="D769" s="58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4:23" ht="15.75" customHeight="1" x14ac:dyDescent="0.15">
      <c r="D770" s="58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4:23" ht="15.75" customHeight="1" x14ac:dyDescent="0.15">
      <c r="D771" s="58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4:23" ht="15.75" customHeight="1" x14ac:dyDescent="0.15">
      <c r="D772" s="58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4:23" ht="15.75" customHeight="1" x14ac:dyDescent="0.15">
      <c r="D773" s="58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4:23" ht="15.75" customHeight="1" x14ac:dyDescent="0.15">
      <c r="D774" s="58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4:23" ht="15.75" customHeight="1" x14ac:dyDescent="0.15">
      <c r="D775" s="58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4:23" ht="15.75" customHeight="1" x14ac:dyDescent="0.15">
      <c r="D776" s="58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4:23" ht="15.75" customHeight="1" x14ac:dyDescent="0.15">
      <c r="D777" s="58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4:23" ht="15.75" customHeight="1" x14ac:dyDescent="0.15">
      <c r="D778" s="58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4:23" ht="15.75" customHeight="1" x14ac:dyDescent="0.15">
      <c r="D779" s="58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4:23" ht="15.75" customHeight="1" x14ac:dyDescent="0.15">
      <c r="D780" s="58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4:23" ht="15.75" customHeight="1" x14ac:dyDescent="0.15">
      <c r="D781" s="58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4:23" ht="15.75" customHeight="1" x14ac:dyDescent="0.15">
      <c r="D782" s="58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4:23" ht="15.75" customHeight="1" x14ac:dyDescent="0.15">
      <c r="D783" s="58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4:23" ht="15.75" customHeight="1" x14ac:dyDescent="0.15">
      <c r="D784" s="58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4:23" ht="15.75" customHeight="1" x14ac:dyDescent="0.15">
      <c r="D785" s="58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4:23" ht="15.75" customHeight="1" x14ac:dyDescent="0.15">
      <c r="D786" s="58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4:23" ht="15.75" customHeight="1" x14ac:dyDescent="0.15">
      <c r="D787" s="58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4:23" ht="15.75" customHeight="1" x14ac:dyDescent="0.15">
      <c r="D788" s="58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4:23" ht="15.75" customHeight="1" x14ac:dyDescent="0.15">
      <c r="D789" s="58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4:23" ht="15.75" customHeight="1" x14ac:dyDescent="0.15">
      <c r="D790" s="58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4:23" ht="15.75" customHeight="1" x14ac:dyDescent="0.15">
      <c r="D791" s="58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4:23" ht="15.75" customHeight="1" x14ac:dyDescent="0.15">
      <c r="D792" s="58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4:23" ht="15.75" customHeight="1" x14ac:dyDescent="0.15">
      <c r="D793" s="58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4:23" ht="15.75" customHeight="1" x14ac:dyDescent="0.15">
      <c r="D794" s="58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4:23" ht="15.75" customHeight="1" x14ac:dyDescent="0.15">
      <c r="D795" s="58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4:23" ht="15.75" customHeight="1" x14ac:dyDescent="0.15">
      <c r="D796" s="58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4:23" ht="15.75" customHeight="1" x14ac:dyDescent="0.15">
      <c r="D797" s="58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4:23" ht="15.75" customHeight="1" x14ac:dyDescent="0.15">
      <c r="D798" s="58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4:23" ht="15.75" customHeight="1" x14ac:dyDescent="0.15">
      <c r="D799" s="58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4:23" ht="15.75" customHeight="1" x14ac:dyDescent="0.15">
      <c r="D800" s="58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4:23" ht="15.75" customHeight="1" x14ac:dyDescent="0.15">
      <c r="D801" s="58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4:23" ht="15.75" customHeight="1" x14ac:dyDescent="0.15">
      <c r="D802" s="58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4:23" ht="15.75" customHeight="1" x14ac:dyDescent="0.15">
      <c r="D803" s="58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4:23" ht="15.75" customHeight="1" x14ac:dyDescent="0.15">
      <c r="D804" s="58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4:23" ht="15.75" customHeight="1" x14ac:dyDescent="0.15">
      <c r="D805" s="58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4:23" ht="15.75" customHeight="1" x14ac:dyDescent="0.15">
      <c r="D806" s="58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4:23" ht="15.75" customHeight="1" x14ac:dyDescent="0.15">
      <c r="D807" s="58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4:23" ht="15.75" customHeight="1" x14ac:dyDescent="0.15">
      <c r="D808" s="58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4:23" ht="15.75" customHeight="1" x14ac:dyDescent="0.15">
      <c r="D809" s="58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4:23" ht="15.75" customHeight="1" x14ac:dyDescent="0.15">
      <c r="D810" s="58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4:23" ht="15.75" customHeight="1" x14ac:dyDescent="0.15">
      <c r="D811" s="58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4:23" ht="15.75" customHeight="1" x14ac:dyDescent="0.15">
      <c r="D812" s="58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4:23" ht="15.75" customHeight="1" x14ac:dyDescent="0.15">
      <c r="D813" s="58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4:23" ht="15.75" customHeight="1" x14ac:dyDescent="0.15">
      <c r="D814" s="58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4:23" ht="15.75" customHeight="1" x14ac:dyDescent="0.15">
      <c r="D815" s="58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4:23" ht="15.75" customHeight="1" x14ac:dyDescent="0.15">
      <c r="D816" s="58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4:23" ht="15.75" customHeight="1" x14ac:dyDescent="0.15">
      <c r="D817" s="58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4:23" ht="15.75" customHeight="1" x14ac:dyDescent="0.15">
      <c r="D818" s="58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4:23" ht="15.75" customHeight="1" x14ac:dyDescent="0.15">
      <c r="D819" s="58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4:23" ht="15.75" customHeight="1" x14ac:dyDescent="0.15">
      <c r="D820" s="58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4:23" ht="15.75" customHeight="1" x14ac:dyDescent="0.15">
      <c r="D821" s="58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4:23" ht="15.75" customHeight="1" x14ac:dyDescent="0.15">
      <c r="D822" s="58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4:23" ht="15.75" customHeight="1" x14ac:dyDescent="0.15">
      <c r="D823" s="58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4:23" ht="15.75" customHeight="1" x14ac:dyDescent="0.15">
      <c r="D824" s="58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4:23" ht="15.75" customHeight="1" x14ac:dyDescent="0.15">
      <c r="D825" s="58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4:23" ht="15.75" customHeight="1" x14ac:dyDescent="0.15">
      <c r="D826" s="58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4:23" ht="15.75" customHeight="1" x14ac:dyDescent="0.15">
      <c r="D827" s="58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4:23" ht="15.75" customHeight="1" x14ac:dyDescent="0.15">
      <c r="D828" s="58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4:23" ht="15.75" customHeight="1" x14ac:dyDescent="0.15">
      <c r="D829" s="58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4:23" ht="15.75" customHeight="1" x14ac:dyDescent="0.15">
      <c r="D830" s="58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4:23" ht="15.75" customHeight="1" x14ac:dyDescent="0.15">
      <c r="D831" s="58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4:23" ht="15.75" customHeight="1" x14ac:dyDescent="0.15">
      <c r="D832" s="58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4:23" ht="15.75" customHeight="1" x14ac:dyDescent="0.15">
      <c r="D833" s="58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4:23" ht="15.75" customHeight="1" x14ac:dyDescent="0.15">
      <c r="D834" s="58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4:23" ht="15.75" customHeight="1" x14ac:dyDescent="0.15">
      <c r="D835" s="58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4:23" ht="15.75" customHeight="1" x14ac:dyDescent="0.15">
      <c r="D836" s="58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4:23" ht="15.75" customHeight="1" x14ac:dyDescent="0.15">
      <c r="D837" s="58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4:23" ht="15.75" customHeight="1" x14ac:dyDescent="0.15">
      <c r="D838" s="58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4:23" ht="15.75" customHeight="1" x14ac:dyDescent="0.15">
      <c r="D839" s="58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4:23" ht="15.75" customHeight="1" x14ac:dyDescent="0.15">
      <c r="D840" s="58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4:23" ht="15.75" customHeight="1" x14ac:dyDescent="0.15">
      <c r="D841" s="58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4:23" ht="15.75" customHeight="1" x14ac:dyDescent="0.15">
      <c r="D842" s="58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4:23" ht="15.75" customHeight="1" x14ac:dyDescent="0.15">
      <c r="D843" s="58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4:23" ht="15.75" customHeight="1" x14ac:dyDescent="0.15">
      <c r="D844" s="58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4:23" ht="15.75" customHeight="1" x14ac:dyDescent="0.15">
      <c r="D845" s="58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4:23" ht="15.75" customHeight="1" x14ac:dyDescent="0.15">
      <c r="D846" s="58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4:23" ht="15.75" customHeight="1" x14ac:dyDescent="0.15">
      <c r="D847" s="58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4:23" ht="15.75" customHeight="1" x14ac:dyDescent="0.15">
      <c r="D848" s="58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4:23" ht="15.75" customHeight="1" x14ac:dyDescent="0.15">
      <c r="D849" s="58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4:23" ht="15.75" customHeight="1" x14ac:dyDescent="0.15">
      <c r="D850" s="58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4:23" ht="15.75" customHeight="1" x14ac:dyDescent="0.15">
      <c r="D851" s="58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4:23" ht="15.75" customHeight="1" x14ac:dyDescent="0.15">
      <c r="D852" s="58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4:23" ht="15.75" customHeight="1" x14ac:dyDescent="0.15">
      <c r="D853" s="58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4:23" ht="15.75" customHeight="1" x14ac:dyDescent="0.15">
      <c r="D854" s="58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4:23" ht="15.75" customHeight="1" x14ac:dyDescent="0.15">
      <c r="D855" s="58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4:23" ht="15.75" customHeight="1" x14ac:dyDescent="0.15">
      <c r="D856" s="58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4:23" ht="15.75" customHeight="1" x14ac:dyDescent="0.15">
      <c r="D857" s="58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4:23" ht="15.75" customHeight="1" x14ac:dyDescent="0.15">
      <c r="D858" s="58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4:23" ht="15.75" customHeight="1" x14ac:dyDescent="0.15">
      <c r="D859" s="58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4:23" ht="15.75" customHeight="1" x14ac:dyDescent="0.15">
      <c r="D860" s="58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4:23" ht="15.75" customHeight="1" x14ac:dyDescent="0.15">
      <c r="D861" s="58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4:23" ht="15.75" customHeight="1" x14ac:dyDescent="0.15">
      <c r="D862" s="58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4:23" ht="15.75" customHeight="1" x14ac:dyDescent="0.15">
      <c r="D863" s="58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4:23" ht="15.75" customHeight="1" x14ac:dyDescent="0.15">
      <c r="D864" s="58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4:23" ht="15.75" customHeight="1" x14ac:dyDescent="0.15">
      <c r="D865" s="58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4:23" ht="15.75" customHeight="1" x14ac:dyDescent="0.15">
      <c r="D866" s="58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4:23" ht="15.75" customHeight="1" x14ac:dyDescent="0.15">
      <c r="D867" s="58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4:23" ht="15.75" customHeight="1" x14ac:dyDescent="0.15">
      <c r="D868" s="58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4:23" ht="15.75" customHeight="1" x14ac:dyDescent="0.15">
      <c r="D869" s="58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4:23" ht="15.75" customHeight="1" x14ac:dyDescent="0.15">
      <c r="D870" s="58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4:23" ht="15.75" customHeight="1" x14ac:dyDescent="0.15">
      <c r="D871" s="58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4:23" ht="15.75" customHeight="1" x14ac:dyDescent="0.15">
      <c r="D872" s="58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4:23" ht="15.75" customHeight="1" x14ac:dyDescent="0.15">
      <c r="D873" s="58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4:23" ht="15.75" customHeight="1" x14ac:dyDescent="0.15">
      <c r="D874" s="58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4:23" ht="15.75" customHeight="1" x14ac:dyDescent="0.15">
      <c r="D875" s="58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4:23" ht="15.75" customHeight="1" x14ac:dyDescent="0.15">
      <c r="D876" s="58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4:23" ht="15.75" customHeight="1" x14ac:dyDescent="0.15">
      <c r="D877" s="58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4:23" ht="15.75" customHeight="1" x14ac:dyDescent="0.15">
      <c r="D878" s="58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4:23" ht="15.75" customHeight="1" x14ac:dyDescent="0.15">
      <c r="D879" s="58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4:23" ht="15.75" customHeight="1" x14ac:dyDescent="0.15">
      <c r="D880" s="58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4:23" ht="15.75" customHeight="1" x14ac:dyDescent="0.15">
      <c r="D881" s="58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4:23" ht="15.75" customHeight="1" x14ac:dyDescent="0.15">
      <c r="D882" s="58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4:23" ht="15.75" customHeight="1" x14ac:dyDescent="0.15">
      <c r="D883" s="58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4:23" ht="15.75" customHeight="1" x14ac:dyDescent="0.15">
      <c r="D884" s="58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4:23" ht="15.75" customHeight="1" x14ac:dyDescent="0.15">
      <c r="D885" s="58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4:23" ht="15.75" customHeight="1" x14ac:dyDescent="0.15">
      <c r="D886" s="58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4:23" ht="15.75" customHeight="1" x14ac:dyDescent="0.15">
      <c r="D887" s="58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4:23" ht="15.75" customHeight="1" x14ac:dyDescent="0.15">
      <c r="D888" s="58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4:23" ht="15.75" customHeight="1" x14ac:dyDescent="0.15">
      <c r="D889" s="58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4:23" ht="15.75" customHeight="1" x14ac:dyDescent="0.15">
      <c r="D890" s="58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4:23" ht="15.75" customHeight="1" x14ac:dyDescent="0.15">
      <c r="D891" s="58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4:23" ht="15.75" customHeight="1" x14ac:dyDescent="0.15">
      <c r="D892" s="58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4:23" ht="15.75" customHeight="1" x14ac:dyDescent="0.15">
      <c r="D893" s="58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4:23" ht="15.75" customHeight="1" x14ac:dyDescent="0.15">
      <c r="D894" s="58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4:23" ht="15.75" customHeight="1" x14ac:dyDescent="0.15">
      <c r="D895" s="58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4:23" ht="15.75" customHeight="1" x14ac:dyDescent="0.15">
      <c r="D896" s="58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4:23" ht="15.75" customHeight="1" x14ac:dyDescent="0.15">
      <c r="D897" s="58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4:23" ht="15.75" customHeight="1" x14ac:dyDescent="0.15">
      <c r="D898" s="58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4:23" ht="15.75" customHeight="1" x14ac:dyDescent="0.15">
      <c r="D899" s="58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4:23" ht="15.75" customHeight="1" x14ac:dyDescent="0.15">
      <c r="D900" s="58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4:23" ht="15.75" customHeight="1" x14ac:dyDescent="0.15">
      <c r="D901" s="58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4:23" ht="15.75" customHeight="1" x14ac:dyDescent="0.15">
      <c r="D902" s="58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4:23" ht="15.75" customHeight="1" x14ac:dyDescent="0.15">
      <c r="D903" s="58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4:23" ht="15.75" customHeight="1" x14ac:dyDescent="0.15">
      <c r="D904" s="58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4:23" ht="15.75" customHeight="1" x14ac:dyDescent="0.15">
      <c r="D905" s="58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4:23" ht="15.75" customHeight="1" x14ac:dyDescent="0.15">
      <c r="D906" s="58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4:23" ht="15.75" customHeight="1" x14ac:dyDescent="0.15">
      <c r="D907" s="58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4:23" ht="15.75" customHeight="1" x14ac:dyDescent="0.15">
      <c r="D908" s="58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4:23" ht="15.75" customHeight="1" x14ac:dyDescent="0.15">
      <c r="D909" s="58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4:23" ht="15.75" customHeight="1" x14ac:dyDescent="0.15">
      <c r="D910" s="58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4:23" ht="15.75" customHeight="1" x14ac:dyDescent="0.15">
      <c r="D911" s="58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4:23" ht="15.75" customHeight="1" x14ac:dyDescent="0.15">
      <c r="D912" s="58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4:23" ht="15.75" customHeight="1" x14ac:dyDescent="0.15">
      <c r="D913" s="58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4:23" ht="15.75" customHeight="1" x14ac:dyDescent="0.15">
      <c r="D914" s="58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4:23" ht="15.75" customHeight="1" x14ac:dyDescent="0.15">
      <c r="D915" s="58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4:23" ht="15.75" customHeight="1" x14ac:dyDescent="0.15">
      <c r="D916" s="58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4:23" ht="15.75" customHeight="1" x14ac:dyDescent="0.15">
      <c r="D917" s="58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4:23" ht="15.75" customHeight="1" x14ac:dyDescent="0.15">
      <c r="D918" s="58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4:23" ht="15.75" customHeight="1" x14ac:dyDescent="0.15">
      <c r="D919" s="58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4:23" ht="15.75" customHeight="1" x14ac:dyDescent="0.15">
      <c r="D920" s="58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4:23" ht="15.75" customHeight="1" x14ac:dyDescent="0.15">
      <c r="D921" s="58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4:23" ht="15.75" customHeight="1" x14ac:dyDescent="0.15">
      <c r="D922" s="58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4:23" ht="15.75" customHeight="1" x14ac:dyDescent="0.15">
      <c r="D923" s="58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4:23" ht="15.75" customHeight="1" x14ac:dyDescent="0.15">
      <c r="D924" s="58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4:23" ht="15.75" customHeight="1" x14ac:dyDescent="0.15">
      <c r="D925" s="58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4:23" ht="15.75" customHeight="1" x14ac:dyDescent="0.15">
      <c r="D926" s="58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4:23" ht="15.75" customHeight="1" x14ac:dyDescent="0.15">
      <c r="D927" s="58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4:23" ht="15.75" customHeight="1" x14ac:dyDescent="0.15">
      <c r="D928" s="58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4:23" ht="15.75" customHeight="1" x14ac:dyDescent="0.15">
      <c r="D929" s="58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4:23" ht="15.75" customHeight="1" x14ac:dyDescent="0.15">
      <c r="D930" s="58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4:23" ht="15.75" customHeight="1" x14ac:dyDescent="0.15">
      <c r="D931" s="58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4:23" ht="15.75" customHeight="1" x14ac:dyDescent="0.15">
      <c r="D932" s="58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4:23" ht="15.75" customHeight="1" x14ac:dyDescent="0.15">
      <c r="D933" s="58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4:23" ht="15.75" customHeight="1" x14ac:dyDescent="0.15">
      <c r="D934" s="58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4:23" ht="15.75" customHeight="1" x14ac:dyDescent="0.15">
      <c r="D935" s="58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4:23" ht="15.75" customHeight="1" x14ac:dyDescent="0.15">
      <c r="D936" s="58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4:23" ht="15.75" customHeight="1" x14ac:dyDescent="0.15">
      <c r="D937" s="58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4:23" ht="15.75" customHeight="1" x14ac:dyDescent="0.15">
      <c r="D938" s="58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4:23" ht="15.75" customHeight="1" x14ac:dyDescent="0.15">
      <c r="D939" s="58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4:23" ht="15.75" customHeight="1" x14ac:dyDescent="0.15">
      <c r="D940" s="58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4:23" ht="15.75" customHeight="1" x14ac:dyDescent="0.15">
      <c r="D941" s="58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4:23" ht="15.75" customHeight="1" x14ac:dyDescent="0.15">
      <c r="D942" s="58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4:23" ht="15.75" customHeight="1" x14ac:dyDescent="0.15">
      <c r="D943" s="58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4:23" ht="15.75" customHeight="1" x14ac:dyDescent="0.15">
      <c r="D944" s="58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4:23" ht="15.75" customHeight="1" x14ac:dyDescent="0.15">
      <c r="D945" s="58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4:23" ht="15.75" customHeight="1" x14ac:dyDescent="0.15">
      <c r="D946" s="58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4:23" ht="15.75" customHeight="1" x14ac:dyDescent="0.15">
      <c r="D947" s="58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4:23" ht="15.75" customHeight="1" x14ac:dyDescent="0.15">
      <c r="D948" s="58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4:23" ht="15.75" customHeight="1" x14ac:dyDescent="0.15">
      <c r="D949" s="58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4:23" ht="15.75" customHeight="1" x14ac:dyDescent="0.15">
      <c r="D950" s="58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4:23" ht="15.75" customHeight="1" x14ac:dyDescent="0.15">
      <c r="D951" s="58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4:23" ht="15.75" customHeight="1" x14ac:dyDescent="0.15">
      <c r="D952" s="58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4:23" ht="15.75" customHeight="1" x14ac:dyDescent="0.15">
      <c r="D953" s="58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4:23" ht="15.75" customHeight="1" x14ac:dyDescent="0.15">
      <c r="D954" s="58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4:23" ht="15.75" customHeight="1" x14ac:dyDescent="0.15">
      <c r="D955" s="58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4:23" ht="15.75" customHeight="1" x14ac:dyDescent="0.15">
      <c r="D956" s="58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4:23" ht="15.75" customHeight="1" x14ac:dyDescent="0.15">
      <c r="D957" s="58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4:23" ht="15.75" customHeight="1" x14ac:dyDescent="0.15">
      <c r="D958" s="58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4:23" ht="15.75" customHeight="1" x14ac:dyDescent="0.15">
      <c r="D959" s="58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4:23" ht="15.75" customHeight="1" x14ac:dyDescent="0.15">
      <c r="D960" s="58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4:23" ht="15.75" customHeight="1" x14ac:dyDescent="0.15">
      <c r="D961" s="58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4:23" ht="15.75" customHeight="1" x14ac:dyDescent="0.15">
      <c r="D962" s="58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4:23" ht="15.75" customHeight="1" x14ac:dyDescent="0.15">
      <c r="D963" s="58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4:23" ht="15.75" customHeight="1" x14ac:dyDescent="0.15">
      <c r="D964" s="58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4:23" ht="15.75" customHeight="1" x14ac:dyDescent="0.15">
      <c r="D965" s="58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4:23" ht="15.75" customHeight="1" x14ac:dyDescent="0.15">
      <c r="D966" s="58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4:23" ht="15.75" customHeight="1" x14ac:dyDescent="0.15">
      <c r="D967" s="58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4:23" ht="15.75" customHeight="1" x14ac:dyDescent="0.15">
      <c r="D968" s="58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4:23" ht="15.75" customHeight="1" x14ac:dyDescent="0.15">
      <c r="D969" s="58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4:23" ht="15.75" customHeight="1" x14ac:dyDescent="0.15">
      <c r="D970" s="58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4:23" ht="15.75" customHeight="1" x14ac:dyDescent="0.15">
      <c r="D971" s="58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4:23" ht="15.75" customHeight="1" x14ac:dyDescent="0.15">
      <c r="D972" s="58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4:23" ht="15.75" customHeight="1" x14ac:dyDescent="0.15">
      <c r="D973" s="58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4:23" ht="15.75" customHeight="1" x14ac:dyDescent="0.15">
      <c r="D974" s="58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4:23" ht="15.75" customHeight="1" x14ac:dyDescent="0.15">
      <c r="D975" s="58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4:23" ht="15.75" customHeight="1" x14ac:dyDescent="0.15">
      <c r="D976" s="58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4:23" ht="15.75" customHeight="1" x14ac:dyDescent="0.15">
      <c r="D977" s="58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4:23" ht="15.75" customHeight="1" x14ac:dyDescent="0.15">
      <c r="D978" s="58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4:23" ht="15.75" customHeight="1" x14ac:dyDescent="0.15">
      <c r="D979" s="58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4:23" ht="15.75" customHeight="1" x14ac:dyDescent="0.15">
      <c r="D980" s="58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4:23" ht="15.75" customHeight="1" x14ac:dyDescent="0.15">
      <c r="D981" s="58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4:23" ht="15.75" customHeight="1" x14ac:dyDescent="0.15">
      <c r="D982" s="58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4:23" ht="15.75" customHeight="1" x14ac:dyDescent="0.15">
      <c r="D983" s="58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4:23" ht="15.75" customHeight="1" x14ac:dyDescent="0.15">
      <c r="D984" s="58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4:23" ht="15.75" customHeight="1" x14ac:dyDescent="0.15">
      <c r="D985" s="58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4:23" ht="15.75" customHeight="1" x14ac:dyDescent="0.15">
      <c r="D986" s="58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4:23" ht="15.75" customHeight="1" x14ac:dyDescent="0.15">
      <c r="D987" s="58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4:23" ht="15.75" customHeight="1" x14ac:dyDescent="0.15">
      <c r="D988" s="58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4:23" ht="15.75" customHeight="1" x14ac:dyDescent="0.15">
      <c r="D989" s="58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4:23" ht="15.75" customHeight="1" x14ac:dyDescent="0.15">
      <c r="D990" s="58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4:23" ht="15.75" customHeight="1" x14ac:dyDescent="0.15">
      <c r="D991" s="58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spans="4:23" ht="15.75" customHeight="1" x14ac:dyDescent="0.15">
      <c r="D992" s="58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spans="4:23" ht="15.75" customHeight="1" x14ac:dyDescent="0.15">
      <c r="D993" s="58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spans="4:23" ht="15.75" customHeight="1" x14ac:dyDescent="0.15">
      <c r="D994" s="58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spans="4:23" ht="15.75" customHeight="1" x14ac:dyDescent="0.15">
      <c r="D995" s="58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spans="4:23" ht="15.75" customHeight="1" x14ac:dyDescent="0.15">
      <c r="D996" s="58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spans="4:23" ht="15.75" customHeight="1" x14ac:dyDescent="0.15">
      <c r="D997" s="58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spans="4:23" ht="15.75" customHeight="1" x14ac:dyDescent="0.15">
      <c r="D998" s="58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spans="4:23" ht="15.75" customHeight="1" x14ac:dyDescent="0.15">
      <c r="D999" s="58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spans="4:23" ht="15.75" customHeight="1" x14ac:dyDescent="0.15">
      <c r="D1000" s="58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</sheetData>
  <mergeCells count="21">
    <mergeCell ref="A3:A5"/>
    <mergeCell ref="A11:A16"/>
    <mergeCell ref="A17:A22"/>
    <mergeCell ref="A23:A24"/>
    <mergeCell ref="B23:B24"/>
    <mergeCell ref="B6:B10"/>
    <mergeCell ref="B11:B16"/>
    <mergeCell ref="B17:B22"/>
    <mergeCell ref="A6:A10"/>
    <mergeCell ref="B26:B31"/>
    <mergeCell ref="B32:B37"/>
    <mergeCell ref="J2:J56"/>
    <mergeCell ref="B46:B50"/>
    <mergeCell ref="B51:B56"/>
    <mergeCell ref="B38:B45"/>
    <mergeCell ref="B3:B5"/>
    <mergeCell ref="A38:A45"/>
    <mergeCell ref="A46:A50"/>
    <mergeCell ref="A32:A37"/>
    <mergeCell ref="A26:A31"/>
    <mergeCell ref="A51:A5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B1:AD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10.83203125" customWidth="1"/>
    <col min="3" max="3" width="35.33203125" customWidth="1"/>
    <col min="4" max="4" width="17" customWidth="1"/>
    <col min="5" max="5" width="14.5" customWidth="1"/>
    <col min="6" max="7" width="37.1640625" customWidth="1"/>
    <col min="8" max="8" width="7.1640625" customWidth="1"/>
    <col min="9" max="9" width="29.83203125" customWidth="1"/>
    <col min="10" max="10" width="15.5" customWidth="1"/>
    <col min="11" max="13" width="14.5" customWidth="1"/>
    <col min="14" max="14" width="9.1640625" customWidth="1"/>
    <col min="15" max="15" width="27.33203125" customWidth="1"/>
    <col min="16" max="18" width="14.5" customWidth="1"/>
    <col min="19" max="19" width="31.1640625" customWidth="1"/>
    <col min="20" max="20" width="14.5" customWidth="1"/>
    <col min="21" max="21" width="32.5" customWidth="1"/>
    <col min="22" max="26" width="14.5" customWidth="1"/>
    <col min="27" max="27" width="23.83203125" customWidth="1"/>
    <col min="28" max="30" width="14.5" customWidth="1"/>
  </cols>
  <sheetData>
    <row r="1" spans="2:30" ht="15.75" customHeight="1" x14ac:dyDescent="0.15"/>
    <row r="2" spans="2:30" ht="15.75" customHeight="1" x14ac:dyDescent="0.15">
      <c r="D2" s="80"/>
      <c r="E2" s="81"/>
      <c r="F2" s="81"/>
      <c r="O2" s="1"/>
    </row>
    <row r="3" spans="2:30" ht="15.75" customHeight="1" x14ac:dyDescent="0.15">
      <c r="B3" s="2"/>
      <c r="C3" s="82" t="s">
        <v>1</v>
      </c>
      <c r="D3" s="83"/>
      <c r="E3" s="83"/>
      <c r="F3" s="7"/>
      <c r="G3" s="1"/>
      <c r="H3" s="1"/>
      <c r="I3" s="1"/>
      <c r="J3" s="1"/>
      <c r="K3" s="1"/>
      <c r="L3" s="1"/>
      <c r="M3" s="1"/>
      <c r="P3" s="10"/>
    </row>
    <row r="4" spans="2:30" ht="15.75" customHeight="1" x14ac:dyDescent="0.15">
      <c r="B4" s="2">
        <v>1</v>
      </c>
      <c r="C4" s="12" t="s">
        <v>3</v>
      </c>
      <c r="D4" s="12"/>
      <c r="E4" s="12"/>
      <c r="F4" s="12"/>
      <c r="G4" s="1"/>
      <c r="H4" s="2"/>
      <c r="I4" s="12" t="s">
        <v>12</v>
      </c>
      <c r="J4" s="12"/>
      <c r="K4" s="12" t="s">
        <v>13</v>
      </c>
      <c r="L4" s="12"/>
      <c r="M4" s="1"/>
      <c r="N4" s="2"/>
      <c r="O4" s="12" t="s">
        <v>12</v>
      </c>
      <c r="P4" s="12"/>
      <c r="Q4" s="12" t="s">
        <v>13</v>
      </c>
      <c r="R4" s="13"/>
      <c r="S4" s="1"/>
      <c r="T4" s="2"/>
      <c r="U4" s="12" t="s">
        <v>12</v>
      </c>
      <c r="V4" s="12"/>
      <c r="W4" s="12" t="s">
        <v>13</v>
      </c>
      <c r="X4" s="12"/>
      <c r="Z4" s="2"/>
      <c r="AA4" s="12" t="s">
        <v>12</v>
      </c>
      <c r="AB4" s="12"/>
      <c r="AC4" s="12" t="s">
        <v>13</v>
      </c>
      <c r="AD4" s="12"/>
    </row>
    <row r="5" spans="2:30" ht="15.75" customHeight="1" x14ac:dyDescent="0.15">
      <c r="B5" s="12" t="s">
        <v>14</v>
      </c>
      <c r="C5" s="12" t="s">
        <v>17</v>
      </c>
      <c r="D5" s="12" t="s">
        <v>18</v>
      </c>
      <c r="E5" s="12" t="s">
        <v>19</v>
      </c>
      <c r="F5" s="12" t="s">
        <v>20</v>
      </c>
      <c r="G5" s="1"/>
      <c r="H5" s="2"/>
      <c r="I5" s="12" t="s">
        <v>21</v>
      </c>
      <c r="J5" s="12"/>
      <c r="K5" s="12"/>
      <c r="L5" s="12"/>
      <c r="M5" s="1"/>
      <c r="N5" s="2"/>
      <c r="O5" s="12" t="s">
        <v>22</v>
      </c>
      <c r="P5" s="12"/>
      <c r="Q5" s="12"/>
      <c r="R5" s="12"/>
      <c r="S5" s="1"/>
      <c r="T5" s="2"/>
      <c r="U5" s="12" t="s">
        <v>23</v>
      </c>
      <c r="V5" s="12"/>
      <c r="W5" s="12"/>
      <c r="X5" s="12"/>
      <c r="Y5" s="10"/>
      <c r="Z5" s="2"/>
      <c r="AA5" s="12" t="s">
        <v>23</v>
      </c>
      <c r="AB5" s="12"/>
      <c r="AC5" s="12"/>
      <c r="AD5" s="12"/>
    </row>
    <row r="6" spans="2:30" ht="15.75" customHeight="1" x14ac:dyDescent="0.15">
      <c r="B6" s="12">
        <v>1</v>
      </c>
      <c r="C6" s="12" t="s">
        <v>25</v>
      </c>
      <c r="D6" s="2">
        <v>3</v>
      </c>
      <c r="E6" s="2">
        <v>600</v>
      </c>
      <c r="F6" s="2">
        <f>E6*D6</f>
        <v>1800</v>
      </c>
      <c r="G6" s="1"/>
      <c r="H6" s="12" t="s">
        <v>14</v>
      </c>
      <c r="I6" s="12" t="s">
        <v>17</v>
      </c>
      <c r="J6" s="12" t="s">
        <v>18</v>
      </c>
      <c r="K6" s="12" t="s">
        <v>19</v>
      </c>
      <c r="L6" s="12" t="s">
        <v>20</v>
      </c>
      <c r="M6" s="1"/>
      <c r="N6" s="12" t="s">
        <v>14</v>
      </c>
      <c r="O6" s="12" t="s">
        <v>17</v>
      </c>
      <c r="P6" s="12" t="s">
        <v>18</v>
      </c>
      <c r="Q6" s="12" t="s">
        <v>19</v>
      </c>
      <c r="R6" s="12" t="s">
        <v>20</v>
      </c>
      <c r="S6" s="1"/>
      <c r="T6" s="12" t="s">
        <v>14</v>
      </c>
      <c r="U6" s="12" t="s">
        <v>17</v>
      </c>
      <c r="V6" s="12" t="s">
        <v>27</v>
      </c>
      <c r="W6" s="12" t="s">
        <v>19</v>
      </c>
      <c r="X6" s="12" t="s">
        <v>20</v>
      </c>
      <c r="Y6" s="10"/>
      <c r="Z6" s="12" t="s">
        <v>14</v>
      </c>
      <c r="AA6" s="12" t="s">
        <v>17</v>
      </c>
      <c r="AB6" s="12" t="s">
        <v>18</v>
      </c>
      <c r="AC6" s="12" t="s">
        <v>19</v>
      </c>
      <c r="AD6" s="12" t="s">
        <v>20</v>
      </c>
    </row>
    <row r="7" spans="2:30" ht="15.75" customHeight="1" x14ac:dyDescent="0.15">
      <c r="B7" s="12">
        <v>2</v>
      </c>
      <c r="C7" s="12" t="s">
        <v>28</v>
      </c>
      <c r="D7" s="2"/>
      <c r="E7" s="2"/>
      <c r="F7" s="2"/>
      <c r="G7" s="1"/>
      <c r="H7" s="12">
        <v>1</v>
      </c>
      <c r="I7" s="12" t="s">
        <v>25</v>
      </c>
      <c r="J7" s="2">
        <v>3</v>
      </c>
      <c r="K7" s="2">
        <v>600</v>
      </c>
      <c r="L7" s="2">
        <f>K7*J7</f>
        <v>1800</v>
      </c>
      <c r="M7" s="1"/>
      <c r="N7" s="12">
        <v>1</v>
      </c>
      <c r="O7" s="12" t="s">
        <v>25</v>
      </c>
      <c r="P7" s="2">
        <v>3</v>
      </c>
      <c r="Q7" s="2">
        <v>600</v>
      </c>
      <c r="R7" s="2">
        <f>Q7*P7</f>
        <v>1800</v>
      </c>
      <c r="S7" s="1"/>
      <c r="T7" s="12">
        <v>1</v>
      </c>
      <c r="U7" s="12" t="s">
        <v>25</v>
      </c>
      <c r="V7" s="2">
        <v>3</v>
      </c>
      <c r="W7" s="2">
        <v>600</v>
      </c>
      <c r="X7" s="2">
        <f>W7*V7</f>
        <v>1800</v>
      </c>
      <c r="Y7" s="10"/>
      <c r="Z7" s="12">
        <v>1</v>
      </c>
      <c r="AA7" s="12" t="s">
        <v>25</v>
      </c>
      <c r="AB7" s="2">
        <v>3</v>
      </c>
      <c r="AC7" s="2">
        <v>600</v>
      </c>
      <c r="AD7" s="2">
        <f>AC7*AB7</f>
        <v>1800</v>
      </c>
    </row>
    <row r="8" spans="2:30" ht="15.75" customHeight="1" x14ac:dyDescent="0.15">
      <c r="B8" s="2"/>
      <c r="C8" s="2" t="s">
        <v>31</v>
      </c>
      <c r="D8" s="2">
        <v>1</v>
      </c>
      <c r="E8" s="2">
        <v>1000</v>
      </c>
      <c r="F8" s="2">
        <f>E8*D8</f>
        <v>1000</v>
      </c>
      <c r="G8" s="1"/>
      <c r="H8" s="12">
        <v>2</v>
      </c>
      <c r="I8" s="12" t="s">
        <v>28</v>
      </c>
      <c r="J8" s="2"/>
      <c r="K8" s="2"/>
      <c r="L8" s="2"/>
      <c r="M8" s="1"/>
      <c r="N8" s="12">
        <v>2</v>
      </c>
      <c r="O8" s="12" t="s">
        <v>28</v>
      </c>
      <c r="P8" s="2"/>
      <c r="Q8" s="2"/>
      <c r="R8" s="2"/>
      <c r="S8" s="1"/>
      <c r="T8" s="12">
        <v>2</v>
      </c>
      <c r="U8" s="12" t="s">
        <v>28</v>
      </c>
      <c r="V8" s="2"/>
      <c r="W8" s="2"/>
      <c r="X8" s="2"/>
      <c r="Y8" s="10"/>
      <c r="Z8" s="12">
        <v>2</v>
      </c>
      <c r="AA8" s="12" t="s">
        <v>28</v>
      </c>
      <c r="AB8" s="2"/>
      <c r="AC8" s="2"/>
      <c r="AD8" s="2"/>
    </row>
    <row r="9" spans="2:30" ht="15.75" customHeight="1" x14ac:dyDescent="0.15">
      <c r="B9" s="2"/>
      <c r="C9" s="2" t="s">
        <v>34</v>
      </c>
      <c r="D9" s="2">
        <v>1</v>
      </c>
      <c r="E9" s="2">
        <v>2000</v>
      </c>
      <c r="F9" s="2">
        <f>(E9*D9)</f>
        <v>2000</v>
      </c>
      <c r="G9" s="1"/>
      <c r="H9" s="2"/>
      <c r="I9" s="2" t="s">
        <v>31</v>
      </c>
      <c r="J9" s="2">
        <v>1</v>
      </c>
      <c r="K9" s="2">
        <v>1000</v>
      </c>
      <c r="L9" s="2">
        <f>K9*J9</f>
        <v>1000</v>
      </c>
      <c r="M9" s="1"/>
      <c r="N9" s="2"/>
      <c r="O9" s="2" t="s">
        <v>31</v>
      </c>
      <c r="P9" s="2">
        <v>6</v>
      </c>
      <c r="Q9" s="2">
        <v>600</v>
      </c>
      <c r="R9" s="2">
        <f>Q9*P9</f>
        <v>3600</v>
      </c>
      <c r="S9" s="1"/>
      <c r="T9" s="2"/>
      <c r="U9" s="2" t="s">
        <v>31</v>
      </c>
      <c r="V9" s="2">
        <v>1</v>
      </c>
      <c r="W9" s="2">
        <v>1000</v>
      </c>
      <c r="X9" s="2">
        <f t="shared" ref="X9:X25" si="0">W9*V9</f>
        <v>1000</v>
      </c>
      <c r="Y9" s="10"/>
      <c r="Z9" s="2"/>
      <c r="AA9" s="2" t="s">
        <v>31</v>
      </c>
      <c r="AB9" s="2">
        <v>1</v>
      </c>
      <c r="AC9" s="2">
        <v>1000</v>
      </c>
      <c r="AD9" s="2">
        <f t="shared" ref="AD9:AD25" si="1">AC9*AB9</f>
        <v>1000</v>
      </c>
    </row>
    <row r="10" spans="2:30" ht="15.75" customHeight="1" x14ac:dyDescent="0.15">
      <c r="B10" s="12">
        <v>3</v>
      </c>
      <c r="C10" s="12" t="s">
        <v>37</v>
      </c>
      <c r="D10" s="2"/>
      <c r="E10" s="2"/>
      <c r="F10" s="2"/>
      <c r="G10" s="1"/>
      <c r="H10" s="2"/>
      <c r="I10" s="2" t="s">
        <v>34</v>
      </c>
      <c r="J10" s="2" t="s">
        <v>38</v>
      </c>
      <c r="K10" s="2" t="s">
        <v>38</v>
      </c>
      <c r="L10" s="2" t="s">
        <v>38</v>
      </c>
      <c r="M10" s="1"/>
      <c r="N10" s="2"/>
      <c r="O10" s="2" t="s">
        <v>34</v>
      </c>
      <c r="P10" s="2" t="s">
        <v>38</v>
      </c>
      <c r="Q10" s="2" t="s">
        <v>38</v>
      </c>
      <c r="R10" s="2" t="s">
        <v>38</v>
      </c>
      <c r="S10" s="1"/>
      <c r="T10" s="2"/>
      <c r="U10" s="2" t="s">
        <v>34</v>
      </c>
      <c r="V10" s="2">
        <v>1</v>
      </c>
      <c r="W10" s="2">
        <v>2000</v>
      </c>
      <c r="X10" s="2">
        <f t="shared" si="0"/>
        <v>2000</v>
      </c>
      <c r="Y10" s="10"/>
      <c r="Z10" s="2"/>
      <c r="AA10" s="2" t="s">
        <v>34</v>
      </c>
      <c r="AB10" s="2">
        <v>1</v>
      </c>
      <c r="AC10" s="2">
        <v>2000</v>
      </c>
      <c r="AD10" s="2">
        <f t="shared" si="1"/>
        <v>2000</v>
      </c>
    </row>
    <row r="11" spans="2:30" ht="15.75" customHeight="1" x14ac:dyDescent="0.15">
      <c r="B11" s="2"/>
      <c r="C11" s="2" t="s">
        <v>39</v>
      </c>
      <c r="D11" s="2">
        <v>3</v>
      </c>
      <c r="E11" s="2">
        <v>360</v>
      </c>
      <c r="F11" s="2">
        <f>D11*E11</f>
        <v>1080</v>
      </c>
      <c r="G11" s="1"/>
      <c r="H11" s="12">
        <v>3</v>
      </c>
      <c r="I11" s="12" t="s">
        <v>37</v>
      </c>
      <c r="J11" s="2"/>
      <c r="K11" s="2"/>
      <c r="L11" s="2"/>
      <c r="M11" s="1"/>
      <c r="N11" s="12">
        <v>3</v>
      </c>
      <c r="O11" s="12" t="s">
        <v>37</v>
      </c>
      <c r="P11" s="2"/>
      <c r="Q11" s="2"/>
      <c r="R11" s="2"/>
      <c r="S11" s="1"/>
      <c r="T11" s="12">
        <v>3</v>
      </c>
      <c r="U11" s="12" t="s">
        <v>40</v>
      </c>
      <c r="V11" s="2"/>
      <c r="W11" s="2"/>
      <c r="X11" s="2">
        <f t="shared" si="0"/>
        <v>0</v>
      </c>
      <c r="Y11" s="10"/>
      <c r="Z11" s="12">
        <v>3</v>
      </c>
      <c r="AA11" s="12" t="s">
        <v>37</v>
      </c>
      <c r="AB11" s="2"/>
      <c r="AC11" s="2"/>
      <c r="AD11" s="2">
        <f t="shared" si="1"/>
        <v>0</v>
      </c>
    </row>
    <row r="12" spans="2:30" ht="15.75" customHeight="1" x14ac:dyDescent="0.15">
      <c r="B12" s="2"/>
      <c r="C12" s="2" t="s">
        <v>41</v>
      </c>
      <c r="D12" s="2">
        <v>2</v>
      </c>
      <c r="E12" s="2">
        <v>1100</v>
      </c>
      <c r="F12" s="24">
        <f>E12</f>
        <v>1100</v>
      </c>
      <c r="G12" s="1"/>
      <c r="H12" s="2"/>
      <c r="I12" s="2" t="s">
        <v>39</v>
      </c>
      <c r="J12" s="2">
        <v>2</v>
      </c>
      <c r="K12" s="2">
        <v>360</v>
      </c>
      <c r="L12" s="2">
        <f>J12*K12</f>
        <v>720</v>
      </c>
      <c r="N12" s="2"/>
      <c r="O12" s="2" t="s">
        <v>39</v>
      </c>
      <c r="P12" s="2">
        <v>2</v>
      </c>
      <c r="Q12" s="2">
        <v>360</v>
      </c>
      <c r="R12" s="2">
        <f>P12*Q12</f>
        <v>720</v>
      </c>
      <c r="T12" s="2"/>
      <c r="U12" s="2" t="s">
        <v>39</v>
      </c>
      <c r="V12" s="2">
        <v>3</v>
      </c>
      <c r="W12" s="2">
        <v>360</v>
      </c>
      <c r="X12" s="2">
        <f t="shared" si="0"/>
        <v>1080</v>
      </c>
      <c r="Y12" s="10"/>
      <c r="Z12" s="2"/>
      <c r="AA12" s="2" t="s">
        <v>39</v>
      </c>
      <c r="AB12" s="2">
        <v>3</v>
      </c>
      <c r="AC12" s="2">
        <v>360</v>
      </c>
      <c r="AD12" s="2">
        <f t="shared" si="1"/>
        <v>1080</v>
      </c>
    </row>
    <row r="13" spans="2:30" ht="15.75" customHeight="1" x14ac:dyDescent="0.15">
      <c r="B13" s="2"/>
      <c r="C13" s="1" t="s">
        <v>46</v>
      </c>
      <c r="D13" s="1">
        <v>1</v>
      </c>
      <c r="E13" s="1">
        <v>840</v>
      </c>
      <c r="F13">
        <f t="shared" ref="F13:F14" si="2">(D13*E13)</f>
        <v>840</v>
      </c>
      <c r="G13" s="1"/>
      <c r="H13" s="2"/>
      <c r="I13" s="2" t="s">
        <v>41</v>
      </c>
      <c r="J13" s="2">
        <v>1</v>
      </c>
      <c r="K13" s="2">
        <v>1100</v>
      </c>
      <c r="L13" s="24">
        <f>K13</f>
        <v>1100</v>
      </c>
      <c r="N13" s="2"/>
      <c r="O13" s="2" t="s">
        <v>41</v>
      </c>
      <c r="P13" s="2">
        <v>1</v>
      </c>
      <c r="Q13" s="2">
        <v>1100</v>
      </c>
      <c r="R13" s="24">
        <f>Q13</f>
        <v>1100</v>
      </c>
      <c r="T13" s="2"/>
      <c r="U13" s="2" t="s">
        <v>41</v>
      </c>
      <c r="V13" s="2">
        <v>1</v>
      </c>
      <c r="W13" s="2">
        <v>1100</v>
      </c>
      <c r="X13" s="2">
        <f t="shared" si="0"/>
        <v>1100</v>
      </c>
      <c r="Y13" s="10"/>
      <c r="Z13" s="2"/>
      <c r="AA13" s="2" t="s">
        <v>41</v>
      </c>
      <c r="AB13" s="2">
        <v>1</v>
      </c>
      <c r="AC13" s="2">
        <v>1100</v>
      </c>
      <c r="AD13" s="2">
        <f t="shared" si="1"/>
        <v>1100</v>
      </c>
    </row>
    <row r="14" spans="2:30" ht="15.75" customHeight="1" x14ac:dyDescent="0.15">
      <c r="B14" s="2"/>
      <c r="C14" s="2" t="s">
        <v>50</v>
      </c>
      <c r="D14" s="2">
        <v>2</v>
      </c>
      <c r="E14" s="2">
        <v>3000</v>
      </c>
      <c r="F14" s="24">
        <f t="shared" si="2"/>
        <v>6000</v>
      </c>
      <c r="G14" s="1"/>
      <c r="H14" s="2"/>
      <c r="I14" s="1" t="s">
        <v>46</v>
      </c>
      <c r="J14" s="1">
        <v>1</v>
      </c>
      <c r="K14" s="1">
        <v>840</v>
      </c>
      <c r="L14">
        <f t="shared" ref="L14:L15" si="3">(J14*K14)</f>
        <v>840</v>
      </c>
      <c r="N14" s="2"/>
      <c r="O14" s="2" t="s">
        <v>46</v>
      </c>
      <c r="P14" s="2">
        <v>1</v>
      </c>
      <c r="Q14" s="2">
        <v>840</v>
      </c>
      <c r="R14" s="2">
        <f t="shared" ref="R14:R15" si="4">(P14*Q14)</f>
        <v>840</v>
      </c>
      <c r="T14" s="2"/>
      <c r="U14" s="1" t="s">
        <v>46</v>
      </c>
      <c r="V14" s="1">
        <v>1</v>
      </c>
      <c r="W14" s="1">
        <v>840</v>
      </c>
      <c r="X14" s="2">
        <f t="shared" si="0"/>
        <v>840</v>
      </c>
      <c r="Y14" s="10"/>
      <c r="Z14" s="2"/>
      <c r="AA14" s="1" t="s">
        <v>46</v>
      </c>
      <c r="AB14" s="1">
        <v>1</v>
      </c>
      <c r="AC14" s="1">
        <v>840</v>
      </c>
      <c r="AD14" s="2">
        <f t="shared" si="1"/>
        <v>840</v>
      </c>
    </row>
    <row r="15" spans="2:30" ht="15.75" customHeight="1" x14ac:dyDescent="0.15">
      <c r="B15" s="2"/>
      <c r="C15" s="2" t="s">
        <v>52</v>
      </c>
      <c r="D15" s="2"/>
      <c r="E15" s="2"/>
      <c r="F15" s="2"/>
      <c r="G15" s="1"/>
      <c r="H15" s="2"/>
      <c r="I15" s="2" t="s">
        <v>50</v>
      </c>
      <c r="J15" s="2">
        <v>2</v>
      </c>
      <c r="K15" s="2">
        <v>3000</v>
      </c>
      <c r="L15" s="24">
        <f t="shared" si="3"/>
        <v>6000</v>
      </c>
      <c r="N15" s="2"/>
      <c r="O15" s="2" t="s">
        <v>50</v>
      </c>
      <c r="P15" s="2">
        <v>2</v>
      </c>
      <c r="Q15" s="2">
        <v>3000</v>
      </c>
      <c r="R15" s="24">
        <f t="shared" si="4"/>
        <v>6000</v>
      </c>
      <c r="T15" s="2"/>
      <c r="U15" s="2" t="s">
        <v>50</v>
      </c>
      <c r="V15" s="2">
        <v>2</v>
      </c>
      <c r="W15" s="2">
        <v>3000</v>
      </c>
      <c r="X15" s="2">
        <f t="shared" si="0"/>
        <v>6000</v>
      </c>
      <c r="Y15" s="10"/>
      <c r="Z15" s="2"/>
      <c r="AA15" s="2" t="s">
        <v>50</v>
      </c>
      <c r="AB15" s="2">
        <v>2</v>
      </c>
      <c r="AC15" s="2">
        <v>3000</v>
      </c>
      <c r="AD15" s="2">
        <f t="shared" si="1"/>
        <v>6000</v>
      </c>
    </row>
    <row r="16" spans="2:30" ht="15.75" customHeight="1" x14ac:dyDescent="0.15">
      <c r="B16" s="12">
        <v>4</v>
      </c>
      <c r="C16" s="12" t="s">
        <v>53</v>
      </c>
      <c r="D16" s="2"/>
      <c r="E16" s="2"/>
      <c r="F16" s="2"/>
      <c r="H16" s="2"/>
      <c r="I16" s="2" t="s">
        <v>52</v>
      </c>
      <c r="J16" s="2"/>
      <c r="K16" s="2"/>
      <c r="L16" s="2"/>
      <c r="N16" s="2"/>
      <c r="O16" s="2" t="s">
        <v>52</v>
      </c>
      <c r="P16" s="2"/>
      <c r="Q16" s="2"/>
      <c r="R16" s="2"/>
      <c r="T16" s="2"/>
      <c r="U16" s="2" t="s">
        <v>52</v>
      </c>
      <c r="V16" s="2"/>
      <c r="W16" s="2"/>
      <c r="X16" s="2">
        <f t="shared" si="0"/>
        <v>0</v>
      </c>
      <c r="Y16" s="10"/>
      <c r="Z16" s="2"/>
      <c r="AA16" s="2" t="s">
        <v>52</v>
      </c>
      <c r="AB16" s="2"/>
      <c r="AC16" s="2"/>
      <c r="AD16" s="2">
        <f t="shared" si="1"/>
        <v>0</v>
      </c>
    </row>
    <row r="17" spans="2:30" ht="15.75" customHeight="1" x14ac:dyDescent="0.15">
      <c r="B17" s="2"/>
      <c r="C17" s="1" t="s">
        <v>56</v>
      </c>
      <c r="D17" s="2">
        <v>10</v>
      </c>
      <c r="E17" s="2">
        <v>250</v>
      </c>
      <c r="F17" s="2">
        <f t="shared" ref="F17:F21" si="5">(D17*E17)</f>
        <v>2500</v>
      </c>
      <c r="H17" s="12">
        <v>4</v>
      </c>
      <c r="I17" s="12" t="s">
        <v>53</v>
      </c>
      <c r="J17" s="2"/>
      <c r="K17" s="2"/>
      <c r="L17" s="2"/>
      <c r="N17" s="12">
        <v>4</v>
      </c>
      <c r="O17" s="12" t="s">
        <v>53</v>
      </c>
      <c r="P17" s="2"/>
      <c r="Q17" s="2"/>
      <c r="R17" s="2"/>
      <c r="T17" s="12">
        <v>4</v>
      </c>
      <c r="U17" s="12" t="s">
        <v>53</v>
      </c>
      <c r="V17" s="2"/>
      <c r="W17" s="2"/>
      <c r="X17" s="2">
        <f t="shared" si="0"/>
        <v>0</v>
      </c>
      <c r="Y17" s="10"/>
      <c r="Z17" s="12">
        <v>4</v>
      </c>
      <c r="AA17" s="12" t="s">
        <v>58</v>
      </c>
      <c r="AB17" s="2"/>
      <c r="AC17" s="2"/>
      <c r="AD17" s="2">
        <f t="shared" si="1"/>
        <v>0</v>
      </c>
    </row>
    <row r="18" spans="2:30" ht="15.75" customHeight="1" x14ac:dyDescent="0.15">
      <c r="B18" s="2"/>
      <c r="C18" s="2" t="s">
        <v>59</v>
      </c>
      <c r="D18" s="2">
        <v>6</v>
      </c>
      <c r="E18" s="1">
        <v>250</v>
      </c>
      <c r="F18" s="2">
        <f t="shared" si="5"/>
        <v>1500</v>
      </c>
      <c r="H18" s="2"/>
      <c r="I18" s="1" t="s">
        <v>56</v>
      </c>
      <c r="J18" s="2">
        <v>10</v>
      </c>
      <c r="K18" s="2">
        <v>250</v>
      </c>
      <c r="L18" s="2">
        <f t="shared" ref="L18:L22" si="6">(J18*K18)</f>
        <v>2500</v>
      </c>
      <c r="N18" s="2"/>
      <c r="O18" s="2" t="s">
        <v>56</v>
      </c>
      <c r="P18" s="2">
        <v>5</v>
      </c>
      <c r="Q18" s="2">
        <v>250</v>
      </c>
      <c r="R18" s="2">
        <f t="shared" ref="R18:R22" si="7">(P18*Q18)</f>
        <v>1250</v>
      </c>
      <c r="T18" s="2"/>
      <c r="U18" s="1" t="s">
        <v>56</v>
      </c>
      <c r="V18" s="2">
        <v>5</v>
      </c>
      <c r="W18" s="2">
        <v>250</v>
      </c>
      <c r="X18" s="2">
        <f t="shared" si="0"/>
        <v>1250</v>
      </c>
      <c r="Y18" s="10"/>
      <c r="Z18" s="2"/>
      <c r="AA18" s="1" t="s">
        <v>56</v>
      </c>
      <c r="AB18" s="2">
        <v>5</v>
      </c>
      <c r="AC18" s="2">
        <v>250</v>
      </c>
      <c r="AD18" s="2">
        <f t="shared" si="1"/>
        <v>1250</v>
      </c>
    </row>
    <row r="19" spans="2:30" ht="15.75" customHeight="1" x14ac:dyDescent="0.15">
      <c r="B19" s="2"/>
      <c r="C19" s="2" t="s">
        <v>61</v>
      </c>
      <c r="D19" s="2">
        <v>15</v>
      </c>
      <c r="E19" s="2">
        <v>250</v>
      </c>
      <c r="F19" s="2">
        <f t="shared" si="5"/>
        <v>3750</v>
      </c>
      <c r="H19" s="2"/>
      <c r="I19" s="2" t="s">
        <v>59</v>
      </c>
      <c r="J19" s="2">
        <v>10</v>
      </c>
      <c r="K19" s="1">
        <v>250</v>
      </c>
      <c r="L19" s="2">
        <f t="shared" si="6"/>
        <v>2500</v>
      </c>
      <c r="N19" s="2"/>
      <c r="O19" s="2" t="s">
        <v>59</v>
      </c>
      <c r="P19" s="2">
        <v>3</v>
      </c>
      <c r="Q19" s="2">
        <v>250</v>
      </c>
      <c r="R19" s="2">
        <f t="shared" si="7"/>
        <v>750</v>
      </c>
      <c r="T19" s="2"/>
      <c r="U19" s="2" t="s">
        <v>62</v>
      </c>
      <c r="V19" s="2">
        <v>10</v>
      </c>
      <c r="W19" s="1">
        <v>250</v>
      </c>
      <c r="X19" s="2">
        <f t="shared" si="0"/>
        <v>2500</v>
      </c>
      <c r="Y19" s="10"/>
      <c r="Z19" s="2"/>
      <c r="AA19" s="2" t="s">
        <v>62</v>
      </c>
      <c r="AB19" s="2">
        <v>10</v>
      </c>
      <c r="AC19" s="1">
        <v>250</v>
      </c>
      <c r="AD19" s="2">
        <f t="shared" si="1"/>
        <v>2500</v>
      </c>
    </row>
    <row r="20" spans="2:30" ht="15.75" customHeight="1" x14ac:dyDescent="0.15">
      <c r="B20" s="2"/>
      <c r="C20" s="2" t="s">
        <v>63</v>
      </c>
      <c r="D20" s="2">
        <v>5</v>
      </c>
      <c r="E20" s="2">
        <v>250</v>
      </c>
      <c r="F20" s="2">
        <f t="shared" si="5"/>
        <v>1250</v>
      </c>
      <c r="H20" s="2"/>
      <c r="I20" s="2" t="s">
        <v>61</v>
      </c>
      <c r="J20" s="2">
        <v>12</v>
      </c>
      <c r="K20" s="2">
        <v>250</v>
      </c>
      <c r="L20" s="2">
        <f t="shared" si="6"/>
        <v>3000</v>
      </c>
      <c r="N20" s="2"/>
      <c r="O20" s="2" t="s">
        <v>61</v>
      </c>
      <c r="P20" s="2">
        <v>4</v>
      </c>
      <c r="Q20" s="2">
        <v>250</v>
      </c>
      <c r="R20" s="2">
        <f t="shared" si="7"/>
        <v>1000</v>
      </c>
      <c r="T20" s="2"/>
      <c r="U20" s="2" t="s">
        <v>61</v>
      </c>
      <c r="V20" s="2">
        <v>4</v>
      </c>
      <c r="W20" s="2">
        <v>250</v>
      </c>
      <c r="X20" s="2">
        <f t="shared" si="0"/>
        <v>1000</v>
      </c>
      <c r="Y20" s="10"/>
      <c r="Z20" s="2"/>
      <c r="AA20" s="2" t="s">
        <v>61</v>
      </c>
      <c r="AB20" s="2">
        <v>4</v>
      </c>
      <c r="AC20" s="2">
        <v>250</v>
      </c>
      <c r="AD20" s="2">
        <f t="shared" si="1"/>
        <v>1000</v>
      </c>
    </row>
    <row r="21" spans="2:30" ht="15.75" customHeight="1" x14ac:dyDescent="0.15">
      <c r="B21" s="2"/>
      <c r="C21" s="2" t="s">
        <v>65</v>
      </c>
      <c r="D21" s="2">
        <v>35</v>
      </c>
      <c r="E21" s="2">
        <v>250</v>
      </c>
      <c r="F21" s="2">
        <f t="shared" si="5"/>
        <v>8750</v>
      </c>
      <c r="H21" s="2"/>
      <c r="I21" s="2" t="s">
        <v>63</v>
      </c>
      <c r="J21" s="2">
        <v>5</v>
      </c>
      <c r="K21" s="2">
        <v>250</v>
      </c>
      <c r="L21" s="2">
        <f t="shared" si="6"/>
        <v>1250</v>
      </c>
      <c r="N21" s="2"/>
      <c r="O21" s="2" t="s">
        <v>63</v>
      </c>
      <c r="P21" s="2">
        <v>3</v>
      </c>
      <c r="Q21" s="2">
        <v>250</v>
      </c>
      <c r="R21" s="2">
        <f t="shared" si="7"/>
        <v>750</v>
      </c>
      <c r="T21" s="2"/>
      <c r="U21" s="2" t="s">
        <v>63</v>
      </c>
      <c r="V21" s="2">
        <v>3</v>
      </c>
      <c r="W21" s="2">
        <v>250</v>
      </c>
      <c r="X21" s="2">
        <f t="shared" si="0"/>
        <v>750</v>
      </c>
      <c r="Y21" s="10"/>
      <c r="Z21" s="2"/>
      <c r="AA21" s="2" t="s">
        <v>63</v>
      </c>
      <c r="AB21" s="2">
        <v>3</v>
      </c>
      <c r="AC21" s="2">
        <v>250</v>
      </c>
      <c r="AD21" s="2">
        <f t="shared" si="1"/>
        <v>750</v>
      </c>
    </row>
    <row r="22" spans="2:30" ht="15.75" customHeight="1" x14ac:dyDescent="0.15">
      <c r="B22" s="12">
        <v>5</v>
      </c>
      <c r="C22" s="12" t="s">
        <v>66</v>
      </c>
      <c r="D22" s="2"/>
      <c r="E22" s="2"/>
      <c r="F22" s="2"/>
      <c r="H22" s="2"/>
      <c r="I22" s="2" t="s">
        <v>65</v>
      </c>
      <c r="J22" s="2">
        <v>30</v>
      </c>
      <c r="K22" s="2">
        <v>250</v>
      </c>
      <c r="L22" s="2">
        <f t="shared" si="6"/>
        <v>7500</v>
      </c>
      <c r="N22" s="2"/>
      <c r="O22" s="2" t="s">
        <v>65</v>
      </c>
      <c r="P22" s="2">
        <v>25</v>
      </c>
      <c r="Q22" s="2">
        <v>250</v>
      </c>
      <c r="R22" s="2">
        <f t="shared" si="7"/>
        <v>6250</v>
      </c>
      <c r="T22" s="2"/>
      <c r="U22" s="2" t="s">
        <v>65</v>
      </c>
      <c r="V22" s="2">
        <v>30</v>
      </c>
      <c r="W22" s="2">
        <v>250</v>
      </c>
      <c r="X22" s="2">
        <f t="shared" si="0"/>
        <v>7500</v>
      </c>
      <c r="Y22" s="10"/>
      <c r="Z22" s="2"/>
      <c r="AA22" s="2" t="s">
        <v>65</v>
      </c>
      <c r="AB22" s="2">
        <v>30</v>
      </c>
      <c r="AC22" s="2">
        <v>250</v>
      </c>
      <c r="AD22" s="2">
        <f t="shared" si="1"/>
        <v>7500</v>
      </c>
    </row>
    <row r="23" spans="2:30" ht="15.75" customHeight="1" x14ac:dyDescent="0.15">
      <c r="B23" s="2"/>
      <c r="C23" s="2" t="s">
        <v>67</v>
      </c>
      <c r="D23" s="2"/>
      <c r="E23" s="2"/>
      <c r="F23" s="2"/>
      <c r="H23" s="12">
        <v>5</v>
      </c>
      <c r="I23" s="12" t="s">
        <v>68</v>
      </c>
      <c r="J23" s="2"/>
      <c r="K23" s="2"/>
      <c r="L23" s="2"/>
      <c r="N23" s="12">
        <v>5</v>
      </c>
      <c r="O23" s="12" t="s">
        <v>69</v>
      </c>
      <c r="P23" s="2"/>
      <c r="Q23" s="2"/>
      <c r="R23" s="2"/>
      <c r="T23" s="12">
        <v>5</v>
      </c>
      <c r="U23" s="12" t="s">
        <v>70</v>
      </c>
      <c r="V23" s="2"/>
      <c r="W23" s="2"/>
      <c r="X23" s="2">
        <f t="shared" si="0"/>
        <v>0</v>
      </c>
      <c r="Y23" s="10"/>
      <c r="Z23" s="12">
        <v>5</v>
      </c>
      <c r="AA23" s="12" t="s">
        <v>66</v>
      </c>
      <c r="AB23" s="2"/>
      <c r="AC23" s="2"/>
      <c r="AD23" s="2">
        <f t="shared" si="1"/>
        <v>0</v>
      </c>
    </row>
    <row r="24" spans="2:30" ht="15.75" customHeight="1" x14ac:dyDescent="0.15">
      <c r="B24" s="2"/>
      <c r="C24" s="2" t="s">
        <v>71</v>
      </c>
      <c r="D24" s="2">
        <v>1</v>
      </c>
      <c r="E24" s="2">
        <v>1500</v>
      </c>
      <c r="F24" s="2">
        <f>(E24*D24)</f>
        <v>1500</v>
      </c>
      <c r="H24" s="2"/>
      <c r="I24" s="2" t="s">
        <v>67</v>
      </c>
      <c r="J24" s="2"/>
      <c r="K24" s="2"/>
      <c r="L24" s="2"/>
      <c r="N24" s="2"/>
      <c r="O24" s="2" t="s">
        <v>67</v>
      </c>
      <c r="P24" s="2"/>
      <c r="Q24" s="2"/>
      <c r="R24" s="2"/>
      <c r="T24" s="2"/>
      <c r="U24" s="2" t="s">
        <v>67</v>
      </c>
      <c r="V24" s="2"/>
      <c r="W24" s="2"/>
      <c r="X24" s="2">
        <f t="shared" si="0"/>
        <v>0</v>
      </c>
      <c r="Y24" s="10"/>
      <c r="Z24" s="2"/>
      <c r="AA24" s="2" t="s">
        <v>67</v>
      </c>
      <c r="AB24" s="2"/>
      <c r="AC24" s="2"/>
      <c r="AD24" s="2">
        <f t="shared" si="1"/>
        <v>0</v>
      </c>
    </row>
    <row r="25" spans="2:30" ht="15.75" customHeight="1" x14ac:dyDescent="0.15">
      <c r="E25" s="2" t="s">
        <v>73</v>
      </c>
      <c r="F25" s="2">
        <f>SUM(F6:F24)</f>
        <v>33070</v>
      </c>
      <c r="H25" s="2"/>
      <c r="I25" s="2" t="s">
        <v>71</v>
      </c>
      <c r="J25" s="2">
        <v>1</v>
      </c>
      <c r="K25" s="2">
        <v>1500</v>
      </c>
      <c r="L25" s="2">
        <f>(K25*J25)</f>
        <v>1500</v>
      </c>
      <c r="N25" s="2"/>
      <c r="O25" s="2" t="s">
        <v>71</v>
      </c>
      <c r="P25" s="2">
        <v>1</v>
      </c>
      <c r="Q25" s="2">
        <v>1500</v>
      </c>
      <c r="R25" s="2">
        <f>(Q25*P25)</f>
        <v>1500</v>
      </c>
      <c r="T25" s="2"/>
      <c r="U25" s="2" t="s">
        <v>71</v>
      </c>
      <c r="V25" s="2">
        <v>1</v>
      </c>
      <c r="W25" s="2">
        <v>1500</v>
      </c>
      <c r="X25" s="2">
        <f t="shared" si="0"/>
        <v>1500</v>
      </c>
      <c r="Z25" s="2"/>
      <c r="AA25" s="2" t="s">
        <v>71</v>
      </c>
      <c r="AB25" s="2">
        <v>1</v>
      </c>
      <c r="AC25" s="2">
        <v>1500</v>
      </c>
      <c r="AD25" s="2">
        <f t="shared" si="1"/>
        <v>1500</v>
      </c>
    </row>
    <row r="26" spans="2:30" ht="15.75" customHeight="1" x14ac:dyDescent="0.15">
      <c r="E26" s="33"/>
      <c r="K26" s="2" t="s">
        <v>73</v>
      </c>
      <c r="L26" s="2">
        <f>SUM(L7:L25)</f>
        <v>29710</v>
      </c>
      <c r="Q26" s="2" t="s">
        <v>73</v>
      </c>
      <c r="R26" s="34">
        <f>SUM(R7:R25)</f>
        <v>25560</v>
      </c>
      <c r="W26" s="2" t="s">
        <v>73</v>
      </c>
      <c r="X26" s="2">
        <f>SUM(X7:X25)</f>
        <v>28320</v>
      </c>
      <c r="AC26" s="2" t="s">
        <v>73</v>
      </c>
      <c r="AD26" s="2">
        <f>SUM(AD7:AD25)</f>
        <v>28320</v>
      </c>
    </row>
    <row r="27" spans="2:30" ht="15.75" customHeight="1" x14ac:dyDescent="0.15">
      <c r="B27" s="1" t="s">
        <v>79</v>
      </c>
    </row>
    <row r="28" spans="2:30" ht="15.75" customHeight="1" x14ac:dyDescent="0.15"/>
    <row r="29" spans="2:30" ht="15.75" customHeight="1" x14ac:dyDescent="0.15"/>
    <row r="30" spans="2:30" ht="15.75" customHeight="1" x14ac:dyDescent="0.15"/>
    <row r="31" spans="2:30" ht="15.75" customHeight="1" x14ac:dyDescent="0.15"/>
    <row r="32" spans="2:30" ht="15.75" customHeight="1" x14ac:dyDescent="0.15">
      <c r="B32" s="2"/>
      <c r="C32" s="12" t="s">
        <v>12</v>
      </c>
      <c r="D32" s="12"/>
      <c r="E32" s="12" t="s">
        <v>13</v>
      </c>
      <c r="F32" s="12"/>
      <c r="H32" s="2"/>
      <c r="I32" s="12" t="s">
        <v>12</v>
      </c>
      <c r="J32" s="12"/>
      <c r="K32" s="12" t="s">
        <v>13</v>
      </c>
      <c r="L32" s="12"/>
      <c r="N32" s="2"/>
      <c r="O32" s="12" t="s">
        <v>12</v>
      </c>
      <c r="P32" s="12"/>
      <c r="Q32" s="12" t="s">
        <v>13</v>
      </c>
      <c r="R32" s="12"/>
      <c r="T32" s="2"/>
      <c r="U32" s="12" t="s">
        <v>12</v>
      </c>
      <c r="V32" s="12"/>
      <c r="W32" s="12" t="s">
        <v>13</v>
      </c>
      <c r="X32" s="12"/>
      <c r="Z32" s="2"/>
      <c r="AA32" s="12" t="s">
        <v>12</v>
      </c>
      <c r="AB32" s="12"/>
      <c r="AC32" s="12" t="s">
        <v>13</v>
      </c>
      <c r="AD32" s="12"/>
    </row>
    <row r="33" spans="2:30" ht="15.75" customHeight="1" x14ac:dyDescent="0.15">
      <c r="B33" s="2"/>
      <c r="C33" s="12" t="s">
        <v>80</v>
      </c>
      <c r="D33" s="12"/>
      <c r="E33" s="12"/>
      <c r="F33" s="12"/>
      <c r="H33" s="2"/>
      <c r="I33" s="12" t="s">
        <v>81</v>
      </c>
      <c r="J33" s="12"/>
      <c r="K33" s="12"/>
      <c r="L33" s="12"/>
      <c r="N33" s="2"/>
      <c r="O33" s="12" t="s">
        <v>82</v>
      </c>
      <c r="P33" s="12"/>
      <c r="Q33" s="12"/>
      <c r="R33" s="12"/>
      <c r="T33" s="2"/>
      <c r="U33" s="12" t="s">
        <v>83</v>
      </c>
      <c r="V33" s="12"/>
      <c r="W33" s="12"/>
      <c r="X33" s="12"/>
      <c r="Z33" s="2"/>
      <c r="AA33" s="12" t="s">
        <v>84</v>
      </c>
      <c r="AB33" s="12"/>
      <c r="AC33" s="12"/>
      <c r="AD33" s="12"/>
    </row>
    <row r="34" spans="2:30" ht="15.75" customHeight="1" x14ac:dyDescent="0.15">
      <c r="B34" s="12" t="s">
        <v>14</v>
      </c>
      <c r="C34" s="12" t="s">
        <v>17</v>
      </c>
      <c r="D34" s="12" t="s">
        <v>27</v>
      </c>
      <c r="E34" s="12" t="s">
        <v>19</v>
      </c>
      <c r="F34" s="12" t="s">
        <v>20</v>
      </c>
      <c r="H34" s="12" t="s">
        <v>14</v>
      </c>
      <c r="I34" s="12" t="s">
        <v>17</v>
      </c>
      <c r="J34" s="12" t="s">
        <v>18</v>
      </c>
      <c r="K34" s="12" t="s">
        <v>19</v>
      </c>
      <c r="L34" s="12" t="s">
        <v>20</v>
      </c>
      <c r="N34" s="12" t="s">
        <v>14</v>
      </c>
      <c r="O34" s="12" t="s">
        <v>17</v>
      </c>
      <c r="P34" s="12" t="s">
        <v>27</v>
      </c>
      <c r="Q34" s="12" t="s">
        <v>19</v>
      </c>
      <c r="R34" s="12" t="s">
        <v>20</v>
      </c>
      <c r="T34" s="12" t="s">
        <v>14</v>
      </c>
      <c r="U34" s="12" t="s">
        <v>17</v>
      </c>
      <c r="V34" s="12" t="s">
        <v>18</v>
      </c>
      <c r="W34" s="12" t="s">
        <v>19</v>
      </c>
      <c r="X34" s="12" t="s">
        <v>20</v>
      </c>
      <c r="Z34" s="12" t="s">
        <v>14</v>
      </c>
      <c r="AA34" s="12" t="s">
        <v>17</v>
      </c>
      <c r="AB34" s="12" t="s">
        <v>85</v>
      </c>
      <c r="AC34" s="12" t="s">
        <v>19</v>
      </c>
      <c r="AD34" s="12" t="s">
        <v>20</v>
      </c>
    </row>
    <row r="35" spans="2:30" ht="15.75" customHeight="1" x14ac:dyDescent="0.15">
      <c r="B35" s="12">
        <v>1</v>
      </c>
      <c r="C35" s="12" t="s">
        <v>25</v>
      </c>
      <c r="D35" s="2">
        <v>3</v>
      </c>
      <c r="E35" s="2">
        <v>600</v>
      </c>
      <c r="F35" s="2">
        <f>E35*D35</f>
        <v>1800</v>
      </c>
      <c r="H35" s="12">
        <v>1</v>
      </c>
      <c r="I35" s="12" t="s">
        <v>25</v>
      </c>
      <c r="J35" s="2">
        <v>3</v>
      </c>
      <c r="K35" s="2">
        <v>600</v>
      </c>
      <c r="L35" s="2">
        <f>K35*J35</f>
        <v>1800</v>
      </c>
      <c r="N35" s="12">
        <v>1</v>
      </c>
      <c r="O35" s="12" t="s">
        <v>25</v>
      </c>
      <c r="P35" s="2">
        <v>3</v>
      </c>
      <c r="Q35" s="2">
        <v>600</v>
      </c>
      <c r="R35" s="2">
        <f>Q35*P35</f>
        <v>1800</v>
      </c>
      <c r="T35" s="12">
        <v>1</v>
      </c>
      <c r="U35" s="12" t="s">
        <v>25</v>
      </c>
      <c r="V35" s="2">
        <v>4</v>
      </c>
      <c r="W35" s="2">
        <v>600</v>
      </c>
      <c r="X35" s="2">
        <f>W35*V35</f>
        <v>2400</v>
      </c>
      <c r="Z35" s="12">
        <v>1</v>
      </c>
      <c r="AA35" s="12" t="s">
        <v>25</v>
      </c>
      <c r="AB35" s="2">
        <v>4</v>
      </c>
      <c r="AC35" s="2">
        <v>600</v>
      </c>
      <c r="AD35" s="2">
        <f>AC35*AB35</f>
        <v>2400</v>
      </c>
    </row>
    <row r="36" spans="2:30" ht="15.75" customHeight="1" x14ac:dyDescent="0.15">
      <c r="B36" s="12">
        <v>2</v>
      </c>
      <c r="C36" s="12" t="s">
        <v>28</v>
      </c>
      <c r="D36" s="2"/>
      <c r="E36" s="2"/>
      <c r="F36" s="2"/>
      <c r="H36" s="12">
        <v>2</v>
      </c>
      <c r="I36" s="12" t="s">
        <v>28</v>
      </c>
      <c r="J36" s="2"/>
      <c r="K36" s="2"/>
      <c r="L36" s="2"/>
      <c r="N36" s="12">
        <v>2</v>
      </c>
      <c r="O36" s="12" t="s">
        <v>28</v>
      </c>
      <c r="P36" s="2"/>
      <c r="Q36" s="2"/>
      <c r="R36" s="2"/>
      <c r="T36" s="12">
        <v>2</v>
      </c>
      <c r="U36" s="12" t="s">
        <v>28</v>
      </c>
      <c r="V36" s="2"/>
      <c r="W36" s="2"/>
      <c r="X36" s="2"/>
      <c r="Z36" s="12">
        <v>2</v>
      </c>
      <c r="AA36" s="12" t="s">
        <v>28</v>
      </c>
      <c r="AB36" s="2"/>
      <c r="AC36" s="2"/>
      <c r="AD36" s="2"/>
    </row>
    <row r="37" spans="2:30" ht="15.75" customHeight="1" x14ac:dyDescent="0.15">
      <c r="B37" s="2"/>
      <c r="C37" s="2" t="s">
        <v>31</v>
      </c>
      <c r="D37" s="2">
        <v>1</v>
      </c>
      <c r="E37" s="2">
        <v>1000</v>
      </c>
      <c r="F37" s="2">
        <f t="shared" ref="F37:F53" si="8">E37*D37</f>
        <v>1000</v>
      </c>
      <c r="H37" s="2"/>
      <c r="I37" s="2" t="s">
        <v>31</v>
      </c>
      <c r="J37" s="2">
        <v>1</v>
      </c>
      <c r="K37" s="2">
        <v>1000</v>
      </c>
      <c r="L37" s="2">
        <f t="shared" ref="L37:L52" si="9">K37*J37</f>
        <v>1000</v>
      </c>
      <c r="N37" s="2"/>
      <c r="O37" s="2" t="s">
        <v>31</v>
      </c>
      <c r="P37" s="2">
        <v>1</v>
      </c>
      <c r="Q37" s="2">
        <v>1000</v>
      </c>
      <c r="R37" s="2">
        <f t="shared" ref="R37:R53" si="10">Q37*P37</f>
        <v>1000</v>
      </c>
      <c r="T37" s="2"/>
      <c r="U37" s="2" t="s">
        <v>31</v>
      </c>
      <c r="V37" s="2">
        <v>1</v>
      </c>
      <c r="W37" s="2">
        <v>1000</v>
      </c>
      <c r="X37" s="2">
        <f t="shared" ref="X37:X53" si="11">W37*V37</f>
        <v>1000</v>
      </c>
      <c r="Z37" s="2"/>
      <c r="AA37" s="2" t="s">
        <v>31</v>
      </c>
      <c r="AB37" s="2">
        <v>1</v>
      </c>
      <c r="AC37" s="2">
        <v>2000</v>
      </c>
      <c r="AD37" s="2">
        <f t="shared" ref="AD37:AD53" si="12">AC37*AB37</f>
        <v>2000</v>
      </c>
    </row>
    <row r="38" spans="2:30" ht="15.75" customHeight="1" x14ac:dyDescent="0.15">
      <c r="B38" s="2"/>
      <c r="C38" s="2" t="s">
        <v>34</v>
      </c>
      <c r="D38" s="2">
        <v>1</v>
      </c>
      <c r="E38" s="2">
        <v>3000</v>
      </c>
      <c r="F38" s="2">
        <f t="shared" si="8"/>
        <v>3000</v>
      </c>
      <c r="H38" s="2"/>
      <c r="I38" s="2" t="s">
        <v>34</v>
      </c>
      <c r="J38" s="2">
        <v>0</v>
      </c>
      <c r="K38" s="2">
        <v>2000</v>
      </c>
      <c r="L38" s="2">
        <f t="shared" si="9"/>
        <v>0</v>
      </c>
      <c r="N38" s="2"/>
      <c r="O38" s="2" t="s">
        <v>34</v>
      </c>
      <c r="P38" s="2">
        <v>1</v>
      </c>
      <c r="Q38" s="2">
        <v>2000</v>
      </c>
      <c r="R38" s="2">
        <f t="shared" si="10"/>
        <v>2000</v>
      </c>
      <c r="T38" s="2"/>
      <c r="U38" s="2" t="s">
        <v>34</v>
      </c>
      <c r="V38" s="2">
        <v>1</v>
      </c>
      <c r="W38" s="2">
        <v>5000</v>
      </c>
      <c r="X38" s="2">
        <f t="shared" si="11"/>
        <v>5000</v>
      </c>
      <c r="Z38" s="2"/>
      <c r="AA38" s="2" t="s">
        <v>34</v>
      </c>
      <c r="AB38" s="2">
        <v>0</v>
      </c>
      <c r="AC38" s="2">
        <v>5000</v>
      </c>
      <c r="AD38" s="2">
        <f t="shared" si="12"/>
        <v>0</v>
      </c>
    </row>
    <row r="39" spans="2:30" ht="15.75" customHeight="1" x14ac:dyDescent="0.15">
      <c r="B39" s="12">
        <v>3</v>
      </c>
      <c r="C39" s="12" t="s">
        <v>37</v>
      </c>
      <c r="D39" s="2"/>
      <c r="E39" s="2"/>
      <c r="F39" s="2">
        <f t="shared" si="8"/>
        <v>0</v>
      </c>
      <c r="H39" s="12">
        <v>3</v>
      </c>
      <c r="I39" s="12" t="s">
        <v>90</v>
      </c>
      <c r="J39" s="2"/>
      <c r="K39" s="2"/>
      <c r="L39" s="2">
        <f t="shared" si="9"/>
        <v>0</v>
      </c>
      <c r="N39" s="12">
        <v>3</v>
      </c>
      <c r="O39" s="12" t="s">
        <v>37</v>
      </c>
      <c r="P39" s="2"/>
      <c r="Q39" s="2"/>
      <c r="R39" s="2">
        <f t="shared" si="10"/>
        <v>0</v>
      </c>
      <c r="T39" s="12">
        <v>3</v>
      </c>
      <c r="U39" s="12" t="s">
        <v>91</v>
      </c>
      <c r="V39" s="2"/>
      <c r="W39" s="2"/>
      <c r="X39" s="2">
        <f t="shared" si="11"/>
        <v>0</v>
      </c>
      <c r="Z39" s="12">
        <v>3</v>
      </c>
      <c r="AA39" s="12" t="s">
        <v>91</v>
      </c>
      <c r="AB39" s="2"/>
      <c r="AC39" s="2"/>
      <c r="AD39" s="2">
        <f t="shared" si="12"/>
        <v>0</v>
      </c>
    </row>
    <row r="40" spans="2:30" ht="15.75" customHeight="1" x14ac:dyDescent="0.15">
      <c r="B40" s="2"/>
      <c r="C40" s="2" t="s">
        <v>39</v>
      </c>
      <c r="D40" s="2">
        <v>3</v>
      </c>
      <c r="E40" s="2">
        <v>360</v>
      </c>
      <c r="F40" s="2">
        <f t="shared" si="8"/>
        <v>1080</v>
      </c>
      <c r="H40" s="2"/>
      <c r="I40" s="2" t="s">
        <v>39</v>
      </c>
      <c r="J40" s="2">
        <v>1</v>
      </c>
      <c r="K40" s="2">
        <v>360</v>
      </c>
      <c r="L40" s="2">
        <f t="shared" si="9"/>
        <v>360</v>
      </c>
      <c r="N40" s="2"/>
      <c r="O40" s="2" t="s">
        <v>39</v>
      </c>
      <c r="P40" s="2">
        <v>3</v>
      </c>
      <c r="Q40" s="2">
        <v>360</v>
      </c>
      <c r="R40" s="2">
        <f t="shared" si="10"/>
        <v>1080</v>
      </c>
      <c r="T40" s="2"/>
      <c r="U40" s="2" t="s">
        <v>39</v>
      </c>
      <c r="V40" s="2">
        <v>3</v>
      </c>
      <c r="W40" s="2">
        <v>360</v>
      </c>
      <c r="X40" s="2">
        <f t="shared" si="11"/>
        <v>1080</v>
      </c>
      <c r="Z40" s="2"/>
      <c r="AA40" s="2" t="s">
        <v>39</v>
      </c>
      <c r="AB40" s="2">
        <v>3</v>
      </c>
      <c r="AC40" s="2">
        <v>360</v>
      </c>
      <c r="AD40" s="2">
        <f t="shared" si="12"/>
        <v>1080</v>
      </c>
    </row>
    <row r="41" spans="2:30" ht="15.75" customHeight="1" x14ac:dyDescent="0.15">
      <c r="B41" s="2"/>
      <c r="C41" s="2" t="s">
        <v>41</v>
      </c>
      <c r="D41" s="2">
        <v>2</v>
      </c>
      <c r="E41" s="2">
        <v>1100</v>
      </c>
      <c r="F41" s="2">
        <f t="shared" si="8"/>
        <v>2200</v>
      </c>
      <c r="H41" s="2"/>
      <c r="I41" s="2" t="s">
        <v>41</v>
      </c>
      <c r="J41" s="2">
        <v>0.5</v>
      </c>
      <c r="K41" s="2">
        <v>1100</v>
      </c>
      <c r="L41" s="2">
        <f t="shared" si="9"/>
        <v>550</v>
      </c>
      <c r="N41" s="2"/>
      <c r="O41" s="2" t="s">
        <v>41</v>
      </c>
      <c r="P41" s="2">
        <v>1</v>
      </c>
      <c r="Q41" s="2">
        <v>1100</v>
      </c>
      <c r="R41" s="2">
        <f t="shared" si="10"/>
        <v>1100</v>
      </c>
      <c r="T41" s="2"/>
      <c r="U41" s="2" t="s">
        <v>41</v>
      </c>
      <c r="V41" s="2">
        <v>1</v>
      </c>
      <c r="W41" s="2">
        <v>1100</v>
      </c>
      <c r="X41" s="2">
        <f t="shared" si="11"/>
        <v>1100</v>
      </c>
      <c r="Z41" s="2"/>
      <c r="AA41" s="2" t="s">
        <v>41</v>
      </c>
      <c r="AB41" s="2">
        <v>2</v>
      </c>
      <c r="AC41" s="2">
        <v>1100</v>
      </c>
      <c r="AD41" s="2">
        <f t="shared" si="12"/>
        <v>2200</v>
      </c>
    </row>
    <row r="42" spans="2:30" ht="15.75" customHeight="1" x14ac:dyDescent="0.15">
      <c r="B42" s="2"/>
      <c r="C42" s="1" t="s">
        <v>46</v>
      </c>
      <c r="D42" s="1">
        <v>1</v>
      </c>
      <c r="E42" s="1">
        <v>840</v>
      </c>
      <c r="F42" s="2">
        <f t="shared" si="8"/>
        <v>840</v>
      </c>
      <c r="H42" s="2"/>
      <c r="I42" s="1" t="s">
        <v>46</v>
      </c>
      <c r="J42" s="1">
        <v>0.7</v>
      </c>
      <c r="K42" s="1">
        <v>840</v>
      </c>
      <c r="L42" s="2">
        <f t="shared" si="9"/>
        <v>588</v>
      </c>
      <c r="N42" s="2"/>
      <c r="O42" s="1" t="s">
        <v>46</v>
      </c>
      <c r="P42" s="1">
        <v>0.7</v>
      </c>
      <c r="Q42" s="1">
        <v>840</v>
      </c>
      <c r="R42" s="2">
        <f t="shared" si="10"/>
        <v>588</v>
      </c>
      <c r="T42" s="2"/>
      <c r="U42" s="1" t="s">
        <v>46</v>
      </c>
      <c r="V42" s="1">
        <v>1</v>
      </c>
      <c r="W42" s="1">
        <v>840</v>
      </c>
      <c r="X42" s="2">
        <f t="shared" si="11"/>
        <v>840</v>
      </c>
      <c r="Z42" s="2"/>
      <c r="AA42" s="1" t="s">
        <v>46</v>
      </c>
      <c r="AB42" s="1">
        <v>1</v>
      </c>
      <c r="AC42" s="1">
        <v>840</v>
      </c>
      <c r="AD42" s="2">
        <f t="shared" si="12"/>
        <v>840</v>
      </c>
    </row>
    <row r="43" spans="2:30" ht="15.75" customHeight="1" x14ac:dyDescent="0.15">
      <c r="B43" s="2"/>
      <c r="C43" s="2" t="s">
        <v>50</v>
      </c>
      <c r="D43" s="2">
        <v>2</v>
      </c>
      <c r="E43" s="2">
        <v>3000</v>
      </c>
      <c r="F43" s="2">
        <f t="shared" si="8"/>
        <v>6000</v>
      </c>
      <c r="H43" s="2"/>
      <c r="I43" s="2" t="s">
        <v>50</v>
      </c>
      <c r="J43" s="2">
        <v>2</v>
      </c>
      <c r="K43" s="2">
        <v>3000</v>
      </c>
      <c r="L43" s="2">
        <f t="shared" si="9"/>
        <v>6000</v>
      </c>
      <c r="N43" s="2"/>
      <c r="O43" s="2" t="s">
        <v>50</v>
      </c>
      <c r="P43" s="2">
        <v>2</v>
      </c>
      <c r="Q43" s="2">
        <v>3000</v>
      </c>
      <c r="R43" s="2">
        <f t="shared" si="10"/>
        <v>6000</v>
      </c>
      <c r="T43" s="2"/>
      <c r="U43" s="2" t="s">
        <v>50</v>
      </c>
      <c r="V43" s="2">
        <v>2</v>
      </c>
      <c r="W43" s="2">
        <v>3000</v>
      </c>
      <c r="X43" s="2">
        <f t="shared" si="11"/>
        <v>6000</v>
      </c>
      <c r="Z43" s="2"/>
      <c r="AA43" s="2" t="s">
        <v>94</v>
      </c>
      <c r="AB43" s="2">
        <v>2</v>
      </c>
      <c r="AC43" s="2">
        <v>3000</v>
      </c>
      <c r="AD43" s="2">
        <f t="shared" si="12"/>
        <v>6000</v>
      </c>
    </row>
    <row r="44" spans="2:30" ht="15.75" customHeight="1" x14ac:dyDescent="0.15">
      <c r="B44" s="2"/>
      <c r="C44" s="2" t="s">
        <v>52</v>
      </c>
      <c r="D44" s="2"/>
      <c r="E44" s="2"/>
      <c r="F44" s="2">
        <f t="shared" si="8"/>
        <v>0</v>
      </c>
      <c r="H44" s="2"/>
      <c r="I44" s="2" t="s">
        <v>52</v>
      </c>
      <c r="J44" s="2"/>
      <c r="K44" s="2"/>
      <c r="L44" s="2">
        <f t="shared" si="9"/>
        <v>0</v>
      </c>
      <c r="N44" s="2"/>
      <c r="O44" s="2" t="s">
        <v>52</v>
      </c>
      <c r="P44" s="2"/>
      <c r="Q44" s="2"/>
      <c r="R44" s="2">
        <f t="shared" si="10"/>
        <v>0</v>
      </c>
      <c r="T44" s="2"/>
      <c r="U44" s="2" t="s">
        <v>52</v>
      </c>
      <c r="V44" s="2"/>
      <c r="W44" s="2"/>
      <c r="X44" s="2">
        <f t="shared" si="11"/>
        <v>0</v>
      </c>
      <c r="Z44" s="2"/>
      <c r="AA44" s="2" t="s">
        <v>52</v>
      </c>
      <c r="AB44" s="2"/>
      <c r="AC44" s="2"/>
      <c r="AD44" s="2">
        <f t="shared" si="12"/>
        <v>0</v>
      </c>
    </row>
    <row r="45" spans="2:30" ht="15.75" customHeight="1" x14ac:dyDescent="0.15">
      <c r="B45" s="12">
        <v>4</v>
      </c>
      <c r="C45" s="12" t="s">
        <v>53</v>
      </c>
      <c r="D45" s="2"/>
      <c r="E45" s="2"/>
      <c r="F45" s="2">
        <f t="shared" si="8"/>
        <v>0</v>
      </c>
      <c r="H45" s="12">
        <v>4</v>
      </c>
      <c r="I45" s="12" t="s">
        <v>53</v>
      </c>
      <c r="J45" s="2"/>
      <c r="K45" s="2"/>
      <c r="L45" s="2">
        <f t="shared" si="9"/>
        <v>0</v>
      </c>
      <c r="N45" s="12">
        <v>4</v>
      </c>
      <c r="O45" s="12" t="s">
        <v>95</v>
      </c>
      <c r="P45" s="2"/>
      <c r="Q45" s="2"/>
      <c r="R45" s="2">
        <f t="shared" si="10"/>
        <v>0</v>
      </c>
      <c r="T45" s="12">
        <v>4</v>
      </c>
      <c r="U45" s="12" t="s">
        <v>96</v>
      </c>
      <c r="V45" s="2"/>
      <c r="W45" s="2"/>
      <c r="X45" s="2">
        <f t="shared" si="11"/>
        <v>0</v>
      </c>
      <c r="Z45" s="12">
        <v>4</v>
      </c>
      <c r="AA45" s="12" t="s">
        <v>58</v>
      </c>
      <c r="AB45" s="2"/>
      <c r="AC45" s="2"/>
      <c r="AD45" s="2">
        <f t="shared" si="12"/>
        <v>0</v>
      </c>
    </row>
    <row r="46" spans="2:30" ht="15.75" customHeight="1" x14ac:dyDescent="0.15">
      <c r="B46" s="2"/>
      <c r="C46" s="1" t="s">
        <v>56</v>
      </c>
      <c r="D46" s="2">
        <v>5</v>
      </c>
      <c r="E46" s="2">
        <v>250</v>
      </c>
      <c r="F46" s="2">
        <f t="shared" si="8"/>
        <v>1250</v>
      </c>
      <c r="H46" s="2"/>
      <c r="I46" s="1" t="s">
        <v>56</v>
      </c>
      <c r="J46" s="2">
        <v>5</v>
      </c>
      <c r="K46" s="2">
        <v>250</v>
      </c>
      <c r="L46" s="2">
        <f t="shared" si="9"/>
        <v>1250</v>
      </c>
      <c r="N46" s="2"/>
      <c r="O46" s="1" t="s">
        <v>56</v>
      </c>
      <c r="P46" s="2">
        <v>5</v>
      </c>
      <c r="Q46" s="2">
        <v>250</v>
      </c>
      <c r="R46" s="2">
        <f t="shared" si="10"/>
        <v>1250</v>
      </c>
      <c r="T46" s="2"/>
      <c r="U46" s="1" t="s">
        <v>56</v>
      </c>
      <c r="V46" s="2">
        <v>8</v>
      </c>
      <c r="W46" s="2">
        <v>250</v>
      </c>
      <c r="X46" s="2">
        <f t="shared" si="11"/>
        <v>2000</v>
      </c>
      <c r="Z46" s="2"/>
      <c r="AA46" s="1" t="s">
        <v>56</v>
      </c>
      <c r="AB46" s="2">
        <v>8</v>
      </c>
      <c r="AC46" s="2">
        <v>250</v>
      </c>
      <c r="AD46" s="2">
        <f t="shared" si="12"/>
        <v>2000</v>
      </c>
    </row>
    <row r="47" spans="2:30" ht="15.75" customHeight="1" x14ac:dyDescent="0.15">
      <c r="B47" s="2"/>
      <c r="C47" s="2" t="s">
        <v>62</v>
      </c>
      <c r="D47" s="2">
        <v>15</v>
      </c>
      <c r="E47" s="1">
        <v>250</v>
      </c>
      <c r="F47" s="2">
        <f t="shared" si="8"/>
        <v>3750</v>
      </c>
      <c r="H47" s="2"/>
      <c r="I47" s="2" t="s">
        <v>62</v>
      </c>
      <c r="J47" s="2">
        <v>0</v>
      </c>
      <c r="K47" s="1">
        <v>250</v>
      </c>
      <c r="L47" s="2">
        <f t="shared" si="9"/>
        <v>0</v>
      </c>
      <c r="N47" s="2"/>
      <c r="O47" s="2" t="s">
        <v>62</v>
      </c>
      <c r="P47" s="2">
        <v>10</v>
      </c>
      <c r="Q47" s="1">
        <v>250</v>
      </c>
      <c r="R47" s="2">
        <f t="shared" si="10"/>
        <v>2500</v>
      </c>
      <c r="T47" s="2"/>
      <c r="U47" s="2" t="s">
        <v>62</v>
      </c>
      <c r="V47" s="2">
        <v>15</v>
      </c>
      <c r="W47" s="1">
        <v>250</v>
      </c>
      <c r="X47" s="2">
        <f t="shared" si="11"/>
        <v>3750</v>
      </c>
      <c r="Z47" s="2"/>
      <c r="AA47" s="2" t="s">
        <v>99</v>
      </c>
      <c r="AB47" s="2">
        <v>10</v>
      </c>
      <c r="AC47" s="1">
        <v>250</v>
      </c>
      <c r="AD47" s="2">
        <f t="shared" si="12"/>
        <v>2500</v>
      </c>
    </row>
    <row r="48" spans="2:30" ht="15.75" customHeight="1" x14ac:dyDescent="0.15">
      <c r="B48" s="2"/>
      <c r="C48" s="2" t="s">
        <v>61</v>
      </c>
      <c r="D48" s="2">
        <v>4</v>
      </c>
      <c r="E48" s="2">
        <v>250</v>
      </c>
      <c r="F48" s="2">
        <f t="shared" si="8"/>
        <v>1000</v>
      </c>
      <c r="H48" s="2"/>
      <c r="I48" s="2" t="s">
        <v>61</v>
      </c>
      <c r="J48" s="2">
        <v>2</v>
      </c>
      <c r="K48" s="2">
        <v>250</v>
      </c>
      <c r="L48" s="2">
        <f t="shared" si="9"/>
        <v>500</v>
      </c>
      <c r="N48" s="2"/>
      <c r="O48" s="2" t="s">
        <v>61</v>
      </c>
      <c r="P48" s="2">
        <v>4</v>
      </c>
      <c r="Q48" s="2">
        <v>250</v>
      </c>
      <c r="R48" s="2">
        <f t="shared" si="10"/>
        <v>1000</v>
      </c>
      <c r="T48" s="2"/>
      <c r="U48" s="2" t="s">
        <v>61</v>
      </c>
      <c r="V48" s="2">
        <v>4</v>
      </c>
      <c r="W48" s="2">
        <v>250</v>
      </c>
      <c r="X48" s="2">
        <f t="shared" si="11"/>
        <v>1000</v>
      </c>
      <c r="Z48" s="2"/>
      <c r="AA48" s="2" t="s">
        <v>61</v>
      </c>
      <c r="AB48" s="2">
        <v>4</v>
      </c>
      <c r="AC48" s="2">
        <v>250</v>
      </c>
      <c r="AD48" s="2">
        <f t="shared" si="12"/>
        <v>1000</v>
      </c>
    </row>
    <row r="49" spans="2:30" ht="15.75" customHeight="1" x14ac:dyDescent="0.15">
      <c r="B49" s="2"/>
      <c r="C49" s="2" t="s">
        <v>63</v>
      </c>
      <c r="D49" s="2">
        <v>3</v>
      </c>
      <c r="E49" s="2">
        <v>250</v>
      </c>
      <c r="F49" s="2">
        <f t="shared" si="8"/>
        <v>750</v>
      </c>
      <c r="H49" s="2"/>
      <c r="I49" s="2" t="s">
        <v>63</v>
      </c>
      <c r="J49" s="2">
        <v>1</v>
      </c>
      <c r="K49" s="2">
        <v>250</v>
      </c>
      <c r="L49" s="2">
        <f t="shared" si="9"/>
        <v>250</v>
      </c>
      <c r="N49" s="2"/>
      <c r="O49" s="2" t="s">
        <v>63</v>
      </c>
      <c r="P49" s="2">
        <v>2</v>
      </c>
      <c r="Q49" s="2">
        <v>250</v>
      </c>
      <c r="R49" s="2">
        <f t="shared" si="10"/>
        <v>500</v>
      </c>
      <c r="T49" s="2"/>
      <c r="U49" s="2" t="s">
        <v>63</v>
      </c>
      <c r="V49" s="2">
        <v>2</v>
      </c>
      <c r="W49" s="2">
        <v>250</v>
      </c>
      <c r="X49" s="2">
        <f t="shared" si="11"/>
        <v>500</v>
      </c>
      <c r="Z49" s="2"/>
      <c r="AA49" s="2" t="s">
        <v>63</v>
      </c>
      <c r="AB49" s="2">
        <v>2</v>
      </c>
      <c r="AC49" s="2">
        <v>250</v>
      </c>
      <c r="AD49" s="2">
        <f t="shared" si="12"/>
        <v>500</v>
      </c>
    </row>
    <row r="50" spans="2:30" ht="15.75" customHeight="1" x14ac:dyDescent="0.15">
      <c r="B50" s="2"/>
      <c r="C50" s="2" t="s">
        <v>65</v>
      </c>
      <c r="D50" s="2">
        <v>25</v>
      </c>
      <c r="E50" s="2">
        <v>250</v>
      </c>
      <c r="F50" s="2">
        <f t="shared" si="8"/>
        <v>6250</v>
      </c>
      <c r="H50" s="2"/>
      <c r="I50" s="2" t="s">
        <v>65</v>
      </c>
      <c r="J50" s="2">
        <v>15</v>
      </c>
      <c r="K50" s="2">
        <v>250</v>
      </c>
      <c r="L50" s="2">
        <f t="shared" si="9"/>
        <v>3750</v>
      </c>
      <c r="N50" s="2"/>
      <c r="O50" s="2" t="s">
        <v>65</v>
      </c>
      <c r="P50" s="2">
        <v>15</v>
      </c>
      <c r="Q50" s="2">
        <v>250</v>
      </c>
      <c r="R50" s="2">
        <f t="shared" si="10"/>
        <v>3750</v>
      </c>
      <c r="T50" s="2"/>
      <c r="U50" s="2" t="s">
        <v>65</v>
      </c>
      <c r="V50" s="2">
        <v>20</v>
      </c>
      <c r="W50" s="2">
        <v>250</v>
      </c>
      <c r="X50" s="2">
        <f t="shared" si="11"/>
        <v>5000</v>
      </c>
      <c r="Z50" s="2"/>
      <c r="AA50" s="2" t="s">
        <v>65</v>
      </c>
      <c r="AB50" s="2">
        <v>20</v>
      </c>
      <c r="AC50" s="2">
        <v>250</v>
      </c>
      <c r="AD50" s="2">
        <f t="shared" si="12"/>
        <v>5000</v>
      </c>
    </row>
    <row r="51" spans="2:30" ht="15.75" customHeight="1" x14ac:dyDescent="0.15">
      <c r="B51" s="12">
        <v>5</v>
      </c>
      <c r="C51" s="12" t="s">
        <v>100</v>
      </c>
      <c r="D51" s="2"/>
      <c r="E51" s="2"/>
      <c r="F51" s="2">
        <f t="shared" si="8"/>
        <v>0</v>
      </c>
      <c r="H51" s="12">
        <v>5</v>
      </c>
      <c r="I51" s="12" t="s">
        <v>101</v>
      </c>
      <c r="J51" s="2"/>
      <c r="K51" s="2"/>
      <c r="L51" s="2">
        <f t="shared" si="9"/>
        <v>0</v>
      </c>
      <c r="N51" s="12">
        <v>5</v>
      </c>
      <c r="O51" s="12" t="s">
        <v>66</v>
      </c>
      <c r="P51" s="2"/>
      <c r="Q51" s="2"/>
      <c r="R51" s="2">
        <f t="shared" si="10"/>
        <v>0</v>
      </c>
      <c r="T51" s="12">
        <v>5</v>
      </c>
      <c r="U51" s="12" t="s">
        <v>66</v>
      </c>
      <c r="V51" s="2"/>
      <c r="W51" s="2"/>
      <c r="X51" s="2">
        <f t="shared" si="11"/>
        <v>0</v>
      </c>
      <c r="Z51" s="12">
        <v>5</v>
      </c>
      <c r="AA51" s="12" t="s">
        <v>102</v>
      </c>
      <c r="AB51" s="2"/>
      <c r="AC51" s="2"/>
      <c r="AD51" s="2">
        <f t="shared" si="12"/>
        <v>0</v>
      </c>
    </row>
    <row r="52" spans="2:30" ht="15.75" customHeight="1" x14ac:dyDescent="0.15">
      <c r="B52" s="2"/>
      <c r="C52" s="2" t="s">
        <v>67</v>
      </c>
      <c r="D52" s="2"/>
      <c r="E52" s="2"/>
      <c r="F52" s="2">
        <f t="shared" si="8"/>
        <v>0</v>
      </c>
      <c r="H52" s="2"/>
      <c r="I52" s="2" t="s">
        <v>67</v>
      </c>
      <c r="J52" s="2"/>
      <c r="K52" s="2"/>
      <c r="L52" s="2">
        <f t="shared" si="9"/>
        <v>0</v>
      </c>
      <c r="N52" s="2"/>
      <c r="O52" s="2" t="s">
        <v>67</v>
      </c>
      <c r="P52" s="2"/>
      <c r="Q52" s="2"/>
      <c r="R52" s="2">
        <f t="shared" si="10"/>
        <v>0</v>
      </c>
      <c r="T52" s="2"/>
      <c r="U52" s="2" t="s">
        <v>67</v>
      </c>
      <c r="V52" s="2"/>
      <c r="W52" s="2"/>
      <c r="X52" s="2">
        <f t="shared" si="11"/>
        <v>0</v>
      </c>
      <c r="Z52" s="2"/>
      <c r="AA52" s="2" t="s">
        <v>67</v>
      </c>
      <c r="AB52" s="2"/>
      <c r="AC52" s="2"/>
      <c r="AD52" s="2">
        <f t="shared" si="12"/>
        <v>0</v>
      </c>
    </row>
    <row r="53" spans="2:30" ht="15.75" customHeight="1" x14ac:dyDescent="0.15">
      <c r="B53" s="2"/>
      <c r="C53" s="2" t="s">
        <v>71</v>
      </c>
      <c r="D53" s="2">
        <v>1</v>
      </c>
      <c r="E53" s="2">
        <v>1500</v>
      </c>
      <c r="F53" s="2">
        <f t="shared" si="8"/>
        <v>1500</v>
      </c>
      <c r="H53" s="2"/>
      <c r="I53" s="2" t="s">
        <v>71</v>
      </c>
      <c r="J53" s="2">
        <v>1</v>
      </c>
      <c r="K53" s="2">
        <v>1500</v>
      </c>
      <c r="L53" s="2">
        <v>1500</v>
      </c>
      <c r="N53" s="2"/>
      <c r="O53" s="2" t="s">
        <v>71</v>
      </c>
      <c r="P53" s="2">
        <v>1</v>
      </c>
      <c r="Q53" s="2">
        <v>1500</v>
      </c>
      <c r="R53" s="2">
        <f t="shared" si="10"/>
        <v>1500</v>
      </c>
      <c r="T53" s="2"/>
      <c r="U53" s="2" t="s">
        <v>71</v>
      </c>
      <c r="V53" s="2">
        <v>1</v>
      </c>
      <c r="W53" s="2">
        <v>1500</v>
      </c>
      <c r="X53" s="2">
        <f t="shared" si="11"/>
        <v>1500</v>
      </c>
      <c r="Z53" s="2"/>
      <c r="AA53" s="2" t="s">
        <v>71</v>
      </c>
      <c r="AB53" s="2">
        <v>1</v>
      </c>
      <c r="AC53" s="2">
        <v>2000</v>
      </c>
      <c r="AD53" s="2">
        <f t="shared" si="12"/>
        <v>2000</v>
      </c>
    </row>
    <row r="54" spans="2:30" ht="15.75" customHeight="1" x14ac:dyDescent="0.15">
      <c r="E54" s="2" t="s">
        <v>73</v>
      </c>
      <c r="F54" s="2">
        <f>SUM(F35:F53)</f>
        <v>30420</v>
      </c>
      <c r="K54" s="2" t="s">
        <v>73</v>
      </c>
      <c r="L54" s="2">
        <f>SUM(L35:L53)</f>
        <v>17548</v>
      </c>
      <c r="Q54" s="2" t="s">
        <v>73</v>
      </c>
      <c r="R54" s="2">
        <f>SUM(R35:R53)</f>
        <v>24068</v>
      </c>
      <c r="W54" s="2" t="s">
        <v>73</v>
      </c>
      <c r="X54" s="2">
        <f>SUM(X35:X53)</f>
        <v>31170</v>
      </c>
      <c r="AC54" s="2" t="s">
        <v>73</v>
      </c>
      <c r="AD54" s="2">
        <f>SUM(AD35:AD53)</f>
        <v>27520</v>
      </c>
    </row>
    <row r="55" spans="2:30" ht="15.75" customHeight="1" x14ac:dyDescent="0.15"/>
    <row r="56" spans="2:30" ht="15.75" customHeight="1" x14ac:dyDescent="0.15"/>
    <row r="57" spans="2:30" ht="15.75" customHeight="1" x14ac:dyDescent="0.15"/>
    <row r="58" spans="2:30" ht="15.75" customHeight="1" x14ac:dyDescent="0.15"/>
    <row r="59" spans="2:30" ht="15.75" customHeight="1" x14ac:dyDescent="0.15"/>
    <row r="60" spans="2:30" ht="15.75" customHeight="1" x14ac:dyDescent="0.15"/>
    <row r="61" spans="2:30" ht="15.75" customHeight="1" x14ac:dyDescent="0.15"/>
    <row r="62" spans="2:30" ht="15.75" customHeight="1" x14ac:dyDescent="0.15">
      <c r="B62" s="2"/>
      <c r="C62" s="12" t="s">
        <v>12</v>
      </c>
      <c r="D62" s="12"/>
      <c r="E62" s="12" t="s">
        <v>13</v>
      </c>
      <c r="F62" s="12"/>
    </row>
    <row r="63" spans="2:30" ht="15.75" customHeight="1" x14ac:dyDescent="0.15">
      <c r="B63" s="2"/>
      <c r="C63" s="12" t="s">
        <v>80</v>
      </c>
      <c r="D63" s="12"/>
      <c r="E63" s="12"/>
      <c r="F63" s="12"/>
    </row>
    <row r="64" spans="2:30" ht="15.75" customHeight="1" x14ac:dyDescent="0.15">
      <c r="B64" s="12" t="s">
        <v>14</v>
      </c>
      <c r="C64" s="12" t="s">
        <v>17</v>
      </c>
      <c r="D64" s="12" t="s">
        <v>27</v>
      </c>
      <c r="E64" s="12" t="s">
        <v>19</v>
      </c>
      <c r="F64" s="12" t="s">
        <v>20</v>
      </c>
    </row>
    <row r="65" spans="2:6" ht="15.75" customHeight="1" x14ac:dyDescent="0.15">
      <c r="B65" s="12">
        <v>1</v>
      </c>
      <c r="C65" s="12" t="s">
        <v>25</v>
      </c>
      <c r="D65" s="2">
        <v>3</v>
      </c>
      <c r="E65" s="2">
        <v>600</v>
      </c>
      <c r="F65" s="2">
        <f>E65*D65</f>
        <v>1800</v>
      </c>
    </row>
    <row r="66" spans="2:6" ht="15.75" customHeight="1" x14ac:dyDescent="0.15">
      <c r="B66" s="12">
        <v>2</v>
      </c>
      <c r="C66" s="12" t="s">
        <v>28</v>
      </c>
      <c r="D66" s="2"/>
      <c r="E66" s="2"/>
      <c r="F66" s="2"/>
    </row>
    <row r="67" spans="2:6" ht="15.75" customHeight="1" x14ac:dyDescent="0.15">
      <c r="B67" s="2"/>
      <c r="C67" s="2" t="s">
        <v>31</v>
      </c>
      <c r="D67" s="2">
        <v>2</v>
      </c>
      <c r="E67" s="2">
        <v>1000</v>
      </c>
      <c r="F67" s="2">
        <f t="shared" ref="F67:F75" si="13">E67*D67</f>
        <v>2000</v>
      </c>
    </row>
    <row r="68" spans="2:6" ht="15.75" customHeight="1" x14ac:dyDescent="0.15">
      <c r="B68" s="2"/>
      <c r="C68" s="2" t="s">
        <v>34</v>
      </c>
      <c r="D68" s="2">
        <v>1</v>
      </c>
      <c r="E68" s="2">
        <v>3000</v>
      </c>
      <c r="F68" s="2">
        <f t="shared" si="13"/>
        <v>3000</v>
      </c>
    </row>
    <row r="69" spans="2:6" ht="15.75" customHeight="1" x14ac:dyDescent="0.15">
      <c r="B69" s="12">
        <v>3</v>
      </c>
      <c r="C69" s="12" t="s">
        <v>37</v>
      </c>
      <c r="D69" s="2"/>
      <c r="E69" s="2"/>
      <c r="F69" s="2">
        <f t="shared" si="13"/>
        <v>0</v>
      </c>
    </row>
    <row r="70" spans="2:6" ht="15.75" customHeight="1" x14ac:dyDescent="0.15">
      <c r="B70" s="2"/>
      <c r="C70" s="2" t="s">
        <v>39</v>
      </c>
      <c r="D70" s="2">
        <v>3</v>
      </c>
      <c r="E70" s="2">
        <v>360</v>
      </c>
      <c r="F70" s="2">
        <f t="shared" si="13"/>
        <v>1080</v>
      </c>
    </row>
    <row r="71" spans="2:6" ht="15.75" customHeight="1" x14ac:dyDescent="0.15">
      <c r="B71" s="2"/>
      <c r="C71" s="2" t="s">
        <v>41</v>
      </c>
      <c r="D71" s="2">
        <v>2</v>
      </c>
      <c r="E71" s="2">
        <v>1100</v>
      </c>
      <c r="F71" s="2">
        <f t="shared" si="13"/>
        <v>2200</v>
      </c>
    </row>
    <row r="72" spans="2:6" ht="15.75" customHeight="1" x14ac:dyDescent="0.15">
      <c r="B72" s="2"/>
      <c r="C72" s="1" t="s">
        <v>46</v>
      </c>
      <c r="D72" s="1">
        <v>2</v>
      </c>
      <c r="E72" s="1">
        <v>840</v>
      </c>
      <c r="F72" s="2">
        <f t="shared" si="13"/>
        <v>1680</v>
      </c>
    </row>
    <row r="73" spans="2:6" ht="15.75" customHeight="1" x14ac:dyDescent="0.15">
      <c r="B73" s="2"/>
      <c r="C73" s="2" t="s">
        <v>50</v>
      </c>
      <c r="D73" s="2">
        <v>2</v>
      </c>
      <c r="E73" s="2">
        <v>3000</v>
      </c>
      <c r="F73" s="2">
        <f t="shared" si="13"/>
        <v>6000</v>
      </c>
    </row>
    <row r="74" spans="2:6" ht="15.75" customHeight="1" x14ac:dyDescent="0.15">
      <c r="B74" s="2"/>
      <c r="C74" s="2" t="s">
        <v>52</v>
      </c>
      <c r="D74" s="2"/>
      <c r="E74" s="2"/>
      <c r="F74" s="2">
        <f t="shared" si="13"/>
        <v>0</v>
      </c>
    </row>
    <row r="75" spans="2:6" ht="15.75" customHeight="1" x14ac:dyDescent="0.15">
      <c r="B75" s="12">
        <v>4</v>
      </c>
      <c r="C75" s="12" t="s">
        <v>53</v>
      </c>
      <c r="D75" s="2"/>
      <c r="E75" s="2"/>
      <c r="F75" s="2">
        <f t="shared" si="13"/>
        <v>0</v>
      </c>
    </row>
    <row r="76" spans="2:6" ht="15.75" customHeight="1" x14ac:dyDescent="0.15">
      <c r="B76" s="2"/>
      <c r="C76" s="1" t="s">
        <v>56</v>
      </c>
      <c r="D76" s="2">
        <v>10</v>
      </c>
      <c r="E76" s="2">
        <v>250</v>
      </c>
      <c r="F76" s="2">
        <v>2500</v>
      </c>
    </row>
    <row r="77" spans="2:6" ht="15.75" customHeight="1" x14ac:dyDescent="0.15">
      <c r="B77" s="2"/>
      <c r="C77" s="2" t="s">
        <v>105</v>
      </c>
      <c r="D77" s="2">
        <v>15</v>
      </c>
      <c r="E77" s="1">
        <v>250</v>
      </c>
      <c r="F77" s="2">
        <f>D77*E77</f>
        <v>3750</v>
      </c>
    </row>
    <row r="78" spans="2:6" ht="15.75" customHeight="1" x14ac:dyDescent="0.15">
      <c r="B78" s="2"/>
      <c r="C78" s="2" t="s">
        <v>61</v>
      </c>
      <c r="D78" s="2">
        <v>4</v>
      </c>
      <c r="E78" s="2">
        <v>250</v>
      </c>
      <c r="F78" s="2">
        <f t="shared" ref="F78:F83" si="14">E78*D78</f>
        <v>1000</v>
      </c>
    </row>
    <row r="79" spans="2:6" ht="15.75" customHeight="1" x14ac:dyDescent="0.15">
      <c r="B79" s="2"/>
      <c r="C79" s="2" t="s">
        <v>63</v>
      </c>
      <c r="D79" s="2">
        <v>3</v>
      </c>
      <c r="E79" s="2">
        <v>250</v>
      </c>
      <c r="F79" s="2">
        <f t="shared" si="14"/>
        <v>750</v>
      </c>
    </row>
    <row r="80" spans="2:6" ht="15.75" customHeight="1" x14ac:dyDescent="0.15">
      <c r="B80" s="2"/>
      <c r="C80" s="2" t="s">
        <v>65</v>
      </c>
      <c r="D80" s="2">
        <v>25</v>
      </c>
      <c r="E80" s="2">
        <v>250</v>
      </c>
      <c r="F80" s="2">
        <f t="shared" si="14"/>
        <v>6250</v>
      </c>
    </row>
    <row r="81" spans="2:6" ht="15.75" customHeight="1" x14ac:dyDescent="0.15">
      <c r="B81" s="12">
        <v>5</v>
      </c>
      <c r="C81" s="12" t="s">
        <v>100</v>
      </c>
      <c r="D81" s="2"/>
      <c r="E81" s="2"/>
      <c r="F81" s="2">
        <f t="shared" si="14"/>
        <v>0</v>
      </c>
    </row>
    <row r="82" spans="2:6" ht="15.75" customHeight="1" x14ac:dyDescent="0.15">
      <c r="B82" s="2"/>
      <c r="C82" s="2" t="s">
        <v>67</v>
      </c>
      <c r="D82" s="2"/>
      <c r="E82" s="2"/>
      <c r="F82" s="2">
        <f t="shared" si="14"/>
        <v>0</v>
      </c>
    </row>
    <row r="83" spans="2:6" ht="15.75" customHeight="1" x14ac:dyDescent="0.15">
      <c r="B83" s="2"/>
      <c r="C83" s="2" t="s">
        <v>71</v>
      </c>
      <c r="D83" s="2">
        <v>1</v>
      </c>
      <c r="E83" s="2">
        <v>1500</v>
      </c>
      <c r="F83" s="2">
        <f t="shared" si="14"/>
        <v>1500</v>
      </c>
    </row>
    <row r="84" spans="2:6" ht="15.75" customHeight="1" x14ac:dyDescent="0.15">
      <c r="E84" s="2" t="s">
        <v>73</v>
      </c>
      <c r="F84" s="2">
        <f>SUM(F65:F83)</f>
        <v>33510</v>
      </c>
    </row>
    <row r="85" spans="2:6" ht="15.75" customHeight="1" x14ac:dyDescent="0.15"/>
    <row r="86" spans="2:6" ht="15.75" customHeight="1" x14ac:dyDescent="0.15"/>
    <row r="87" spans="2:6" ht="15.75" customHeight="1" x14ac:dyDescent="0.15"/>
    <row r="88" spans="2:6" ht="15.75" customHeight="1" x14ac:dyDescent="0.15"/>
    <row r="89" spans="2:6" ht="15.75" customHeight="1" x14ac:dyDescent="0.15"/>
    <row r="90" spans="2:6" ht="15.75" customHeight="1" x14ac:dyDescent="0.15"/>
    <row r="91" spans="2:6" ht="15.75" customHeight="1" x14ac:dyDescent="0.15"/>
    <row r="92" spans="2:6" ht="15.75" customHeight="1" x14ac:dyDescent="0.15"/>
    <row r="93" spans="2:6" ht="15.75" customHeight="1" x14ac:dyDescent="0.15"/>
    <row r="94" spans="2:6" ht="15.75" customHeight="1" x14ac:dyDescent="0.15"/>
    <row r="95" spans="2:6" ht="15.75" customHeight="1" x14ac:dyDescent="0.15"/>
    <row r="96" spans="2: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C3:E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AND RETURNS PER ACRE </vt:lpstr>
      <vt:lpstr>cost of cultivation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2018-05-15T11:17:47Z</dcterms:modified>
</cp:coreProperties>
</file>