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1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<sst xmlns="http://schemas.openxmlformats.org/spreadsheetml/2006/main" count="30" uniqueCount="30">
  <si>
    <t>PuMpUp Project Cost Estimate</t>
  </si>
  <si>
    <t>Prepared by: Ankit Prakash</t>
  </si>
  <si>
    <t>Date:</t>
  </si>
  <si>
    <t>Units/Hrs.</t>
  </si>
  <si>
    <t>Cost/Unit/Hrs.</t>
  </si>
  <si>
    <t>Subtotals</t>
  </si>
  <si>
    <t>WBS Level 2 totals</t>
  </si>
  <si>
    <t>% of totals</t>
  </si>
  <si>
    <t>WBS Items</t>
  </si>
  <si>
    <t>1.Sketching</t>
  </si>
  <si>
    <t xml:space="preserve">      1.1 Project Manager</t>
  </si>
  <si>
    <t xml:space="preserve">      1.2 Team Lead</t>
  </si>
  <si>
    <t xml:space="preserve">      1.3 UI Designer and UI Developer</t>
  </si>
  <si>
    <t>2.Sample Data</t>
  </si>
  <si>
    <t xml:space="preserve">      2.1 Developer</t>
  </si>
  <si>
    <t>3.Architecture</t>
  </si>
  <si>
    <t xml:space="preserve">      3.1 Project Manager</t>
  </si>
  <si>
    <t xml:space="preserve">      3.2 MVP Tools</t>
  </si>
  <si>
    <t xml:space="preserve">      3.3 MVP Developer</t>
  </si>
  <si>
    <t>4.Development</t>
  </si>
  <si>
    <t xml:space="preserve">      4.1 MS Office licenses</t>
  </si>
  <si>
    <t xml:space="preserve">      4.2 Project Manager</t>
  </si>
  <si>
    <t xml:space="preserve">      4.3 Team Lead</t>
  </si>
  <si>
    <t xml:space="preserve">      4.4 Developer</t>
  </si>
  <si>
    <t xml:space="preserve">      4.5 Project management tools</t>
  </si>
  <si>
    <t>5.Testing</t>
  </si>
  <si>
    <t xml:space="preserve">        5.1 Test Manager</t>
  </si>
  <si>
    <t xml:space="preserve">        5.2 Test Lead</t>
  </si>
  <si>
    <t xml:space="preserve">        5.3 Project Team members</t>
  </si>
  <si>
    <t>Total Project Cost Estimates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</si>
</sst>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_);[Red]\(&quot;$&quot;#,##0\)"/>
    <numFmt numFmtId="165" formatCode="_(* #,##0_);_(* \(#,##0\);_(* &quot;-&quot;??_);_(@_)"/>
    <numFmt numFmtId="166" formatCode="_(* #,##0.00_);_(* \(#,##0.00\);_(* &quot;-&quot;??_);_(@_)"/>
  </numFmts>
  <fonts count="5">
    <font>
      <sz val="11.0"/>
      <color rgb="FF000000"/>
      <name val="Calibri"/>
    </font>
    <font>
      <sz val="12.0"/>
      <name val="Times New Roman"/>
    </font>
    <font>
      <b/>
      <sz val="16.0"/>
      <name val="Times New Roman"/>
    </font>
    <font>
      <b/>
      <sz val="12.0"/>
      <name val="Times New Roman"/>
    </font>
    <font>
      <sz val="12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3" numFmtId="0" xfId="0" applyBorder="1" applyFont="1"/>
    <xf borderId="1" fillId="2" fontId="3" numFmtId="14" xfId="0" applyAlignment="1" applyBorder="1" applyFont="1" applyNumberFormat="1">
      <alignment horizontal="center"/>
    </xf>
    <xf borderId="2" fillId="2" fontId="4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shrinkToFit="0" vertical="center" wrapText="1"/>
    </xf>
    <xf borderId="5" fillId="2" fontId="4" numFmtId="164" xfId="0" applyAlignment="1" applyBorder="1" applyFont="1" applyNumberFormat="1">
      <alignment shrinkToFit="0" vertical="center" wrapText="1"/>
    </xf>
    <xf borderId="5" fillId="2" fontId="4" numFmtId="10" xfId="0" applyAlignment="1" applyBorder="1" applyFont="1" applyNumberFormat="1">
      <alignment shrinkToFit="0" vertical="center" wrapText="1"/>
    </xf>
    <xf borderId="5" fillId="2" fontId="4" numFmtId="164" xfId="0" applyAlignment="1" applyBorder="1" applyFont="1" applyNumberFormat="1">
      <alignment readingOrder="0" shrinkToFit="0" vertical="center" wrapText="1"/>
    </xf>
    <xf borderId="5" fillId="2" fontId="4" numFmtId="9" xfId="0" applyAlignment="1" applyBorder="1" applyFont="1" applyNumberFormat="1">
      <alignment shrinkToFit="0" vertical="center" wrapText="1"/>
    </xf>
    <xf borderId="1" fillId="2" fontId="1" numFmtId="165" xfId="0" applyBorder="1" applyFont="1" applyNumberFormat="1"/>
    <xf borderId="1" fillId="2" fontId="3" numFmtId="164" xfId="0" applyBorder="1" applyFont="1" applyNumberFormat="1"/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2" fontId="1" numFmtId="164" xfId="0" applyBorder="1" applyFont="1" applyNumberFormat="1"/>
    <xf borderId="1" fillId="2" fontId="1" numFmtId="166" xfId="0" applyBorder="1" applyFont="1" applyNumberFormat="1"/>
    <xf borderId="1" fillId="2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791611156608061"/>
          <c:y val="0.07254752762355056"/>
          <c:w val="0.8859770840642598"/>
          <c:h val="0.6506056332258126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0" i="0" sz="800">
                    <a:solidFill>
                      <a:srgbClr val="80808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Sheet1!$A$6:$A$8</c:f>
            </c:strRef>
          </c:cat>
          <c:val>
            <c:numRef>
              <c:f>Sheet1!$A$10</c:f>
            </c:numRef>
          </c:val>
        </c:ser>
        <c:ser>
          <c:idx val="1"/>
          <c:order val="1"/>
          <c:spPr>
            <a:solidFill>
              <a:srgbClr val="A5A5A5"/>
            </a:solidFill>
          </c:spPr>
          <c:dLbls>
            <c:txPr>
              <a:bodyPr/>
              <a:lstStyle/>
              <a:p>
                <a:pPr lvl="0">
                  <a:defRPr b="0" i="0" sz="800">
                    <a:solidFill>
                      <a:srgbClr val="80808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Sheet1!$A$6:$A$8</c:f>
            </c:strRef>
          </c:cat>
          <c:val>
            <c:numRef>
              <c:f>Sheet1!$A$12:$A$14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Sheet1!$A$6:$A$8</c:f>
            </c:strRef>
          </c:cat>
          <c:val>
            <c:numRef>
              <c:f>Sheet1!$A$16:$A$20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Sheet1!$A$6:$A$8</c:f>
            </c:strRef>
          </c:cat>
          <c:val>
            <c:numRef>
              <c:f>Sheet1!$A$22:$A$24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Sheet1!$A$6:$A$8</c:f>
            </c:strRef>
          </c:cat>
          <c:val>
            <c:numRef>
              <c:f>Sheet1!$B$6:$B$8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Sheet1!$A$6:$A$8</c:f>
            </c:strRef>
          </c:cat>
          <c:val>
            <c:numRef>
              <c:f>Sheet1!$B$10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Sheet1!$A$6:$A$8</c:f>
            </c:strRef>
          </c:cat>
          <c:val>
            <c:numRef>
              <c:f>Sheet1!$B$12:$B$14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Sheet1!$A$6:$A$8</c:f>
            </c:strRef>
          </c:cat>
          <c:val>
            <c:numRef>
              <c:f>Sheet1!$B$16:$B$20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Sheet1!$A$6:$A$8</c:f>
            </c:strRef>
          </c:cat>
          <c:val>
            <c:numRef>
              <c:f>Sheet1!$B$22:$B$24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Sheet1!$A$6:$A$8</c:f>
            </c:strRef>
          </c:cat>
          <c:val>
            <c:numRef>
              <c:f>Sheet1!$D$6:$D$8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Sheet1!$A$6:$A$8</c:f>
            </c:strRef>
          </c:cat>
          <c:val>
            <c:numRef>
              <c:f>Sheet1!$D$10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Sheet1!$A$6:$A$8</c:f>
            </c:strRef>
          </c:cat>
          <c:val>
            <c:numRef>
              <c:f>Sheet1!$D$12:$D$14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Sheet1!$A$6:$A$8</c:f>
            </c:strRef>
          </c:cat>
          <c:val>
            <c:numRef>
              <c:f>Sheet1!$D$16:$D$20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Sheet1!$A$6:$A$8</c:f>
            </c:strRef>
          </c:cat>
          <c:val>
            <c:numRef>
              <c:f>Sheet1!$D$22:$D$24</c:f>
            </c:numRef>
          </c:val>
        </c:ser>
        <c:axId val="1621042321"/>
        <c:axId val="1219854655"/>
      </c:barChart>
      <c:catAx>
        <c:axId val="162104232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800">
                <a:solidFill>
                  <a:srgbClr val="595959"/>
                </a:solidFill>
                <a:latin typeface="Calibri"/>
              </a:defRPr>
            </a:pPr>
          </a:p>
        </c:txPr>
        <c:crossAx val="1219854655"/>
      </c:catAx>
      <c:valAx>
        <c:axId val="121985465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104232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86"/>
    <col customWidth="1" min="2" max="2" width="12.0"/>
    <col customWidth="1" min="3" max="3" width="13.43"/>
    <col customWidth="1" min="4" max="4" width="10.29"/>
    <col customWidth="1" min="5" max="5" width="19.0"/>
    <col customWidth="1" min="6" max="6" width="11.43"/>
    <col customWidth="1" min="7" max="26" width="9.14"/>
  </cols>
  <sheetData>
    <row r="1" ht="15.75" customHeight="1">
      <c r="A1" s="1"/>
      <c r="B1" s="2" t="s">
        <v>0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4" t="s">
        <v>1</v>
      </c>
      <c r="B2" s="3" t="s">
        <v>2</v>
      </c>
      <c r="C2" s="5">
        <v>43609.0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6"/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8" t="s">
        <v>8</v>
      </c>
      <c r="B4" s="9"/>
      <c r="C4" s="9"/>
      <c r="D4" s="9"/>
      <c r="E4" s="9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8" t="s">
        <v>9</v>
      </c>
      <c r="B5" s="9"/>
      <c r="C5" s="9"/>
      <c r="D5" s="9"/>
      <c r="E5" s="10">
        <f>SUM(D6:D8)</f>
        <v>3800</v>
      </c>
      <c r="F5" s="11">
        <f>E5/E25</f>
        <v>0.1388888889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8" t="s">
        <v>10</v>
      </c>
      <c r="B6" s="9">
        <v>25.0</v>
      </c>
      <c r="C6" s="12">
        <v>40.0</v>
      </c>
      <c r="D6" s="10">
        <f t="shared" ref="D6:D8" si="1">(B6*C6)</f>
        <v>1000</v>
      </c>
      <c r="E6" s="9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8" t="s">
        <v>11</v>
      </c>
      <c r="B7" s="9">
        <v>56.0</v>
      </c>
      <c r="C7" s="12">
        <v>30.0</v>
      </c>
      <c r="D7" s="10">
        <f t="shared" si="1"/>
        <v>1680</v>
      </c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8" t="s">
        <v>12</v>
      </c>
      <c r="B8" s="9">
        <v>56.0</v>
      </c>
      <c r="C8" s="12">
        <v>20.0</v>
      </c>
      <c r="D8" s="10">
        <f t="shared" si="1"/>
        <v>1120</v>
      </c>
      <c r="E8" s="9"/>
      <c r="F8" s="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8" t="s">
        <v>13</v>
      </c>
      <c r="B9" s="9"/>
      <c r="C9" s="9"/>
      <c r="D9" s="9"/>
      <c r="E9" s="10">
        <f>(D10)</f>
        <v>1200</v>
      </c>
      <c r="F9" s="11">
        <f>E9/E25</f>
        <v>0.04385964912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8" t="s">
        <v>14</v>
      </c>
      <c r="B10" s="9">
        <v>40.0</v>
      </c>
      <c r="C10" s="12">
        <v>30.0</v>
      </c>
      <c r="D10" s="10">
        <f>B10*C10</f>
        <v>1200</v>
      </c>
      <c r="E10" s="9"/>
      <c r="F10" s="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8" t="s">
        <v>15</v>
      </c>
      <c r="B11" s="9"/>
      <c r="C11" s="9"/>
      <c r="D11" s="9"/>
      <c r="E11" s="10">
        <f>(D12+D14+D13)</f>
        <v>6100</v>
      </c>
      <c r="F11" s="11">
        <f>E11/E25</f>
        <v>0.2229532164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8" t="s">
        <v>16</v>
      </c>
      <c r="B12" s="9">
        <v>100.0</v>
      </c>
      <c r="C12" s="12">
        <v>40.0</v>
      </c>
      <c r="D12" s="10">
        <f t="shared" ref="D12:D14" si="2">(B12*C12)</f>
        <v>4000</v>
      </c>
      <c r="E12" s="9"/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8" t="s">
        <v>17</v>
      </c>
      <c r="B13" s="9">
        <v>1.0</v>
      </c>
      <c r="C13" s="10">
        <v>100.0</v>
      </c>
      <c r="D13" s="10">
        <f t="shared" si="2"/>
        <v>100</v>
      </c>
      <c r="E13" s="9"/>
      <c r="F13" s="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8" t="s">
        <v>18</v>
      </c>
      <c r="B14" s="9">
        <v>100.0</v>
      </c>
      <c r="C14" s="12">
        <v>20.0</v>
      </c>
      <c r="D14" s="10">
        <f t="shared" si="2"/>
        <v>2000</v>
      </c>
      <c r="E14" s="9"/>
      <c r="F14" s="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8" t="s">
        <v>19</v>
      </c>
      <c r="B15" s="9"/>
      <c r="C15" s="9"/>
      <c r="D15" s="9"/>
      <c r="E15" s="10">
        <f>SUM(D17:D20)</f>
        <v>7010</v>
      </c>
      <c r="F15" s="11">
        <f>E15/E25</f>
        <v>0.2562134503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8" t="s">
        <v>20</v>
      </c>
      <c r="B16" s="9">
        <v>2.0</v>
      </c>
      <c r="C16" s="10">
        <v>20.0</v>
      </c>
      <c r="D16" s="10">
        <f t="shared" ref="D16:D20" si="3">(B16*C16)</f>
        <v>40</v>
      </c>
      <c r="E16" s="9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8" t="s">
        <v>21</v>
      </c>
      <c r="B17" s="9">
        <v>50.0</v>
      </c>
      <c r="C17" s="12">
        <v>40.0</v>
      </c>
      <c r="D17" s="10">
        <f t="shared" si="3"/>
        <v>2000</v>
      </c>
      <c r="E17" s="9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8" t="s">
        <v>22</v>
      </c>
      <c r="B18" s="9">
        <v>100.0</v>
      </c>
      <c r="C18" s="12">
        <v>30.0</v>
      </c>
      <c r="D18" s="10">
        <f t="shared" si="3"/>
        <v>3000</v>
      </c>
      <c r="E18" s="9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8" t="s">
        <v>23</v>
      </c>
      <c r="B19" s="9">
        <v>100.0</v>
      </c>
      <c r="C19" s="12">
        <v>20.0</v>
      </c>
      <c r="D19" s="10">
        <f t="shared" si="3"/>
        <v>2000</v>
      </c>
      <c r="E19" s="9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8" t="s">
        <v>24</v>
      </c>
      <c r="B20" s="9">
        <v>1.0</v>
      </c>
      <c r="C20" s="12">
        <v>10.0</v>
      </c>
      <c r="D20" s="10">
        <f t="shared" si="3"/>
        <v>10</v>
      </c>
      <c r="E20" s="9"/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8" t="s">
        <v>25</v>
      </c>
      <c r="B21" s="9"/>
      <c r="C21" s="9"/>
      <c r="D21" s="9"/>
      <c r="E21" s="10">
        <f>(D22+D23+D24)</f>
        <v>9250</v>
      </c>
      <c r="F21" s="11">
        <f>E21/E25</f>
        <v>0.3380847953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8" t="s">
        <v>26</v>
      </c>
      <c r="B22" s="9">
        <v>50.0</v>
      </c>
      <c r="C22" s="12">
        <v>40.0</v>
      </c>
      <c r="D22" s="10">
        <f t="shared" ref="D22:D24" si="4">(B22*C22)</f>
        <v>2000</v>
      </c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8" t="s">
        <v>27</v>
      </c>
      <c r="B23" s="9">
        <v>145.0</v>
      </c>
      <c r="C23" s="12">
        <v>30.0</v>
      </c>
      <c r="D23" s="10">
        <f t="shared" si="4"/>
        <v>4350</v>
      </c>
      <c r="E23" s="9"/>
      <c r="F23" s="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8" t="s">
        <v>28</v>
      </c>
      <c r="B24" s="9">
        <v>145.0</v>
      </c>
      <c r="C24" s="12">
        <v>20.0</v>
      </c>
      <c r="D24" s="10">
        <f t="shared" si="4"/>
        <v>2900</v>
      </c>
      <c r="E24" s="9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8" t="s">
        <v>29</v>
      </c>
      <c r="B25" s="9"/>
      <c r="C25" s="9"/>
      <c r="D25" s="9"/>
      <c r="E25" s="10">
        <f>(E5+E11+E15+E9+E21)</f>
        <v>27360</v>
      </c>
      <c r="F25" s="13">
        <f>(F5+F9+F11+F15+F21)</f>
        <v>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1"/>
      <c r="C26" s="1"/>
      <c r="D26" s="14"/>
      <c r="E26" s="1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1"/>
      <c r="C27" s="1"/>
      <c r="D27" s="14"/>
      <c r="E27" s="1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1"/>
      <c r="C28" s="1"/>
      <c r="D28" s="14"/>
      <c r="E28" s="1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1"/>
      <c r="C29" s="1"/>
      <c r="D29" s="14"/>
      <c r="E29" s="1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1"/>
      <c r="C30" s="1"/>
      <c r="D30" s="14"/>
      <c r="E30" s="1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1"/>
      <c r="C31" s="1"/>
      <c r="D31" s="14"/>
      <c r="E31" s="1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1"/>
      <c r="C32" s="1"/>
      <c r="D32" s="14"/>
      <c r="E32" s="1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"/>
      <c r="B33" s="1"/>
      <c r="C33" s="1"/>
      <c r="D33" s="14"/>
      <c r="E33" s="1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6"/>
      <c r="B34" s="3"/>
      <c r="C34" s="17"/>
      <c r="D34" s="14"/>
      <c r="E34" s="15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6"/>
      <c r="B35" s="16"/>
      <c r="C35" s="17"/>
      <c r="D35" s="14"/>
      <c r="E35" s="1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8"/>
      <c r="D37" s="1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8"/>
      <c r="D38" s="1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4"/>
      <c r="C39" s="4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4"/>
      <c r="C40" s="4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9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4"/>
      <c r="B53" s="4"/>
      <c r="C53" s="4"/>
      <c r="D53" s="2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