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ay\Desktop\"/>
    </mc:Choice>
  </mc:AlternateContent>
  <xr:revisionPtr revIDLastSave="0" documentId="13_ncr:1_{09840A1A-967D-4733-BD08-F4970DD8EC98}" xr6:coauthVersionLast="46" xr6:coauthVersionMax="46" xr10:uidLastSave="{00000000-0000-0000-0000-000000000000}"/>
  <bookViews>
    <workbookView minimized="1" xWindow="6270" yWindow="505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W2" i="1"/>
  <c r="I20" i="1"/>
  <c r="C33" i="1"/>
  <c r="B33" i="1"/>
  <c r="B34" i="1" s="1"/>
  <c r="J16" i="1" l="1"/>
  <c r="L17" i="1" s="1"/>
  <c r="E5" i="1"/>
  <c r="F11" i="1"/>
  <c r="F10" i="1"/>
  <c r="F9" i="1"/>
  <c r="F8" i="1"/>
  <c r="F7" i="1"/>
  <c r="F6" i="1"/>
  <c r="F5" i="1"/>
  <c r="F4" i="1"/>
  <c r="F3" i="1"/>
  <c r="F2" i="1"/>
  <c r="G2" i="1"/>
  <c r="E11" i="1"/>
  <c r="E10" i="1"/>
  <c r="E9" i="1"/>
  <c r="E8" i="1"/>
  <c r="E7" i="1"/>
  <c r="E6" i="1"/>
  <c r="E3" i="1"/>
  <c r="E2" i="1"/>
  <c r="D11" i="1"/>
  <c r="D10" i="1"/>
  <c r="D9" i="1"/>
  <c r="D8" i="1"/>
  <c r="D7" i="1"/>
  <c r="D6" i="1"/>
  <c r="D5" i="1"/>
  <c r="D3" i="1"/>
  <c r="D2" i="1"/>
  <c r="F33" i="1" l="1"/>
  <c r="L16" i="1"/>
  <c r="J17" i="1"/>
  <c r="J18" i="1" s="1"/>
  <c r="R2" i="1"/>
  <c r="G5" i="1"/>
  <c r="D4" i="1"/>
  <c r="D33" i="1" s="1"/>
  <c r="G7" i="1"/>
  <c r="E4" i="1"/>
  <c r="E33" i="1" l="1"/>
  <c r="Q2" i="1" s="1"/>
  <c r="U2" i="1" s="1"/>
  <c r="I21" i="1"/>
  <c r="S2" i="1"/>
  <c r="T2" i="1"/>
  <c r="K2" i="1"/>
  <c r="I2" i="1"/>
  <c r="J2" i="1" l="1"/>
  <c r="M2" i="1" s="1"/>
  <c r="L2" i="1"/>
  <c r="N2" i="1" s="1"/>
  <c r="V2" i="1"/>
  <c r="O2" i="1" l="1"/>
  <c r="J5" i="1" s="1"/>
  <c r="J12" i="1" l="1"/>
  <c r="I8" i="1"/>
</calcChain>
</file>

<file path=xl/sharedStrings.xml><?xml version="1.0" encoding="utf-8"?>
<sst xmlns="http://schemas.openxmlformats.org/spreadsheetml/2006/main" count="38" uniqueCount="32">
  <si>
    <t>X: Rata-Rata Curah Hujan (mm)</t>
  </si>
  <si>
    <t>SIGMA (TOTAL)</t>
  </si>
  <si>
    <t>X^2</t>
  </si>
  <si>
    <t>Kuadrat</t>
  </si>
  <si>
    <t>X  * Y</t>
  </si>
  <si>
    <t>Paket 1</t>
  </si>
  <si>
    <t>Paket 2</t>
  </si>
  <si>
    <t>Paket 3</t>
  </si>
  <si>
    <t>Paket 4</t>
  </si>
  <si>
    <t>Paket 1 - 2 (atas)</t>
  </si>
  <si>
    <t>Paket 3 - 4 (bawah)</t>
  </si>
  <si>
    <t>Atas : Bawah (koefisien)</t>
  </si>
  <si>
    <t>X</t>
  </si>
  <si>
    <t>a</t>
  </si>
  <si>
    <t>b</t>
  </si>
  <si>
    <t>Y</t>
  </si>
  <si>
    <t>Y^2</t>
  </si>
  <si>
    <t>r</t>
  </si>
  <si>
    <t>n</t>
  </si>
  <si>
    <t>Atas / Bawah (konstanta)</t>
  </si>
  <si>
    <t>MODEL REGRESINYA ADALAH:</t>
  </si>
  <si>
    <t>FORECASTING (Peramalan)</t>
  </si>
  <si>
    <t>KD</t>
  </si>
  <si>
    <t>max</t>
  </si>
  <si>
    <t>min</t>
  </si>
  <si>
    <t xml:space="preserve"> </t>
  </si>
  <si>
    <t>x</t>
  </si>
  <si>
    <t>y</t>
  </si>
  <si>
    <t>Hari Ke-</t>
  </si>
  <si>
    <t>curah hujan</t>
  </si>
  <si>
    <t>Y: Resiko Banjir (ha)</t>
  </si>
  <si>
    <t>banjir di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</si>
</sst>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Fill="1" applyBorder="1"/>
    <xf numFmtId="0" fontId="0" fillId="0" borderId="0" xfId="0" applyBorder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5" x14ac:dyDescent="0.25"/>
  <cols>
    <col min="1" max="1" width="14.5703125" bestFit="1" customWidth="1"/>
    <col min="2" max="2" width="15.28515625" customWidth="1"/>
    <col min="3" max="3" width="16.7109375" customWidth="1"/>
    <col min="6" max="6" width="11" bestFit="1" customWidth="1"/>
    <col min="7" max="7" width="11" customWidth="1"/>
    <col min="11" max="11" width="11" bestFit="1" customWidth="1"/>
    <col min="12" max="12" width="11.7109375" bestFit="1" customWidth="1"/>
    <col min="13" max="14" width="13.28515625" customWidth="1"/>
    <col min="15" max="15" width="14" customWidth="1"/>
    <col min="21" max="22" width="13.28515625" customWidth="1"/>
    <col min="23" max="23" width="14" customWidth="1"/>
  </cols>
  <sheetData>
    <row r="1" spans="1:23" ht="45" x14ac:dyDescent="0.25">
      <c r="A1" s="3" t="s">
        <v>28</v>
      </c>
      <c r="B1" s="3" t="s">
        <v>0</v>
      </c>
      <c r="C1" s="3" t="s">
        <v>30</v>
      </c>
      <c r="D1" s="5" t="s">
        <v>2</v>
      </c>
      <c r="E1" s="5" t="s">
        <v>4</v>
      </c>
      <c r="F1" s="5" t="s">
        <v>16</v>
      </c>
      <c r="G1" s="5" t="s">
        <v>18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19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</row>
    <row r="2" spans="1:23" x14ac:dyDescent="0.25">
      <c r="A2" s="1">
        <v>1</v>
      </c>
      <c r="B2" s="1">
        <v>8</v>
      </c>
      <c r="C2" s="1">
        <v>21</v>
      </c>
      <c r="D2" s="2">
        <f>POWER(B2,2)</f>
        <v>64</v>
      </c>
      <c r="E2" s="2">
        <f>B2*C2</f>
        <v>168</v>
      </c>
      <c r="F2" s="2">
        <f>POWER(C2,2)</f>
        <v>441</v>
      </c>
      <c r="G2" s="1">
        <f>COUNT(A2:A1048576)</f>
        <v>10</v>
      </c>
      <c r="I2" s="2">
        <f>C33*D33</f>
        <v>55112124</v>
      </c>
      <c r="J2" s="2">
        <f>B33*E33</f>
        <v>54529566</v>
      </c>
      <c r="K2" s="2">
        <f>G2*D33</f>
        <v>424920</v>
      </c>
      <c r="L2" s="2">
        <f>B34</f>
        <v>298116</v>
      </c>
      <c r="M2" s="2">
        <f>I2-J2</f>
        <v>582558</v>
      </c>
      <c r="N2" s="2">
        <f>K2-L2</f>
        <v>126804</v>
      </c>
      <c r="O2" s="2">
        <f>ROUND(M2/N2, 3)</f>
        <v>4.5940000000000003</v>
      </c>
      <c r="Q2" s="2">
        <f>G2*E33</f>
        <v>998710</v>
      </c>
      <c r="R2" s="2">
        <f>B33*C33</f>
        <v>708162</v>
      </c>
      <c r="S2" s="2">
        <f>G2*B33</f>
        <v>5460</v>
      </c>
      <c r="T2" s="2">
        <f>B34</f>
        <v>298116</v>
      </c>
      <c r="U2" s="2">
        <f>Q2-R2</f>
        <v>290548</v>
      </c>
      <c r="V2" s="2">
        <f>S2-T2</f>
        <v>-292656</v>
      </c>
      <c r="W2" s="2">
        <f>ROUND(U2/V2,3)</f>
        <v>-0.99299999999999999</v>
      </c>
    </row>
    <row r="3" spans="1:23" x14ac:dyDescent="0.25">
      <c r="A3" s="1">
        <v>2</v>
      </c>
      <c r="B3" s="1">
        <v>22</v>
      </c>
      <c r="C3" s="1">
        <v>60</v>
      </c>
      <c r="D3" s="2">
        <f t="shared" ref="D3:D11" si="0">POWER(B3,2)</f>
        <v>484</v>
      </c>
      <c r="E3" s="2">
        <f t="shared" ref="E3:E11" si="1">B3*C3</f>
        <v>1320</v>
      </c>
      <c r="F3" s="2">
        <f t="shared" ref="F3:F11" si="2">POWER(C3,2)</f>
        <v>3600</v>
      </c>
      <c r="G3" s="8"/>
    </row>
    <row r="4" spans="1:23" x14ac:dyDescent="0.25">
      <c r="A4" s="1">
        <v>3</v>
      </c>
      <c r="B4" s="1">
        <v>53</v>
      </c>
      <c r="C4" s="1">
        <v>146</v>
      </c>
      <c r="D4" s="2">
        <f t="shared" si="0"/>
        <v>2809</v>
      </c>
      <c r="E4" s="2">
        <f t="shared" si="1"/>
        <v>7738</v>
      </c>
      <c r="F4" s="2">
        <f t="shared" si="2"/>
        <v>21316</v>
      </c>
      <c r="G4" s="8" t="s">
        <v>23</v>
      </c>
      <c r="I4" s="9" t="s">
        <v>20</v>
      </c>
      <c r="J4" s="9"/>
      <c r="K4" s="9"/>
      <c r="L4" s="9"/>
      <c r="M4" s="9"/>
      <c r="N4" s="9"/>
    </row>
    <row r="5" spans="1:23" x14ac:dyDescent="0.25">
      <c r="A5" s="1">
        <v>4</v>
      </c>
      <c r="B5" s="1">
        <v>31</v>
      </c>
      <c r="C5" s="1">
        <v>74</v>
      </c>
      <c r="D5" s="2">
        <f t="shared" si="0"/>
        <v>961</v>
      </c>
      <c r="E5" s="2">
        <f t="shared" si="1"/>
        <v>2294</v>
      </c>
      <c r="F5" s="2">
        <f t="shared" si="2"/>
        <v>5476</v>
      </c>
      <c r="G5" s="8">
        <f>MAX(B2:B32)</f>
        <v>112</v>
      </c>
      <c r="I5" s="9" t="s">
        <v>13</v>
      </c>
      <c r="J5" s="9">
        <f>O2</f>
        <v>4.5940000000000003</v>
      </c>
      <c r="K5" s="9"/>
      <c r="L5" s="9"/>
      <c r="M5" s="9"/>
      <c r="N5" s="9"/>
      <c r="O5" t="s">
        <v>26</v>
      </c>
    </row>
    <row r="6" spans="1:23" x14ac:dyDescent="0.25">
      <c r="A6" s="1">
        <v>5</v>
      </c>
      <c r="B6" s="1">
        <v>87</v>
      </c>
      <c r="C6" s="1">
        <v>210</v>
      </c>
      <c r="D6" s="2">
        <f t="shared" si="0"/>
        <v>7569</v>
      </c>
      <c r="E6" s="2">
        <f t="shared" si="1"/>
        <v>18270</v>
      </c>
      <c r="F6" s="2">
        <f t="shared" si="2"/>
        <v>44100</v>
      </c>
      <c r="G6" s="8" t="s">
        <v>24</v>
      </c>
      <c r="I6" s="9" t="s">
        <v>14</v>
      </c>
      <c r="J6" s="9">
        <f>W2</f>
        <v>-0.99299999999999999</v>
      </c>
      <c r="K6" s="9"/>
      <c r="L6" s="9"/>
      <c r="M6" s="9"/>
      <c r="N6" s="9"/>
      <c r="O6" t="s">
        <v>29</v>
      </c>
    </row>
    <row r="7" spans="1:23" x14ac:dyDescent="0.25">
      <c r="A7" s="1">
        <v>6</v>
      </c>
      <c r="B7" s="1">
        <v>112</v>
      </c>
      <c r="C7" s="1">
        <v>253</v>
      </c>
      <c r="D7" s="2">
        <f t="shared" si="0"/>
        <v>12544</v>
      </c>
      <c r="E7" s="2">
        <f t="shared" si="1"/>
        <v>28336</v>
      </c>
      <c r="F7" s="2">
        <f t="shared" si="2"/>
        <v>64009</v>
      </c>
      <c r="G7" s="8">
        <f>MIN(B2:B32)</f>
        <v>8</v>
      </c>
      <c r="I7" s="9"/>
      <c r="J7" s="9"/>
      <c r="K7" s="9"/>
      <c r="L7" s="9"/>
      <c r="M7" s="9"/>
      <c r="N7" s="9"/>
      <c r="O7" t="s">
        <v>27</v>
      </c>
    </row>
    <row r="8" spans="1:23" x14ac:dyDescent="0.25">
      <c r="A8" s="1">
        <v>7</v>
      </c>
      <c r="B8" s="1">
        <v>10</v>
      </c>
      <c r="C8" s="1">
        <v>26</v>
      </c>
      <c r="D8" s="2">
        <f t="shared" si="0"/>
        <v>100</v>
      </c>
      <c r="E8" s="2">
        <f t="shared" si="1"/>
        <v>260</v>
      </c>
      <c r="F8" s="2">
        <f t="shared" si="2"/>
        <v>676</v>
      </c>
      <c r="G8" s="8"/>
      <c r="I8" s="9" t="str">
        <f>"Y = "&amp;J5&amp;IF(J6&gt;0," + "," ")&amp;J6&amp;" X"</f>
        <v>Y = 4.594 -0.993 X</v>
      </c>
      <c r="J8" s="9"/>
      <c r="K8" s="9"/>
      <c r="L8" s="9"/>
      <c r="M8" s="9"/>
      <c r="N8" s="9"/>
      <c r="O8" t="s">
        <v>31</v>
      </c>
    </row>
    <row r="9" spans="1:23" x14ac:dyDescent="0.25">
      <c r="A9" s="1">
        <v>8</v>
      </c>
      <c r="B9" s="1">
        <v>79</v>
      </c>
      <c r="C9" s="1">
        <v>199</v>
      </c>
      <c r="D9" s="2">
        <f t="shared" si="0"/>
        <v>6241</v>
      </c>
      <c r="E9" s="2">
        <f t="shared" si="1"/>
        <v>15721</v>
      </c>
      <c r="F9" s="2">
        <f t="shared" si="2"/>
        <v>39601</v>
      </c>
      <c r="G9" s="8"/>
      <c r="I9" s="9"/>
      <c r="J9" s="9"/>
      <c r="K9" s="9"/>
      <c r="L9" s="9"/>
      <c r="M9" s="9"/>
      <c r="N9" s="9"/>
    </row>
    <row r="10" spans="1:23" x14ac:dyDescent="0.25">
      <c r="A10" s="1">
        <v>9</v>
      </c>
      <c r="B10" s="1">
        <v>98</v>
      </c>
      <c r="C10" s="1">
        <v>223</v>
      </c>
      <c r="D10" s="2">
        <f t="shared" si="0"/>
        <v>9604</v>
      </c>
      <c r="E10" s="2">
        <f t="shared" si="1"/>
        <v>21854</v>
      </c>
      <c r="F10" s="2">
        <f t="shared" si="2"/>
        <v>49729</v>
      </c>
      <c r="G10" s="8"/>
      <c r="I10" s="9" t="s">
        <v>21</v>
      </c>
      <c r="J10" s="9"/>
      <c r="K10" s="9"/>
      <c r="L10" s="9"/>
      <c r="M10" s="9"/>
      <c r="N10" s="9"/>
    </row>
    <row r="11" spans="1:23" x14ac:dyDescent="0.25">
      <c r="A11" s="1">
        <v>10</v>
      </c>
      <c r="B11" s="1">
        <v>46</v>
      </c>
      <c r="C11" s="1">
        <v>85</v>
      </c>
      <c r="D11" s="2">
        <f t="shared" si="0"/>
        <v>2116</v>
      </c>
      <c r="E11" s="2">
        <f t="shared" si="1"/>
        <v>3910</v>
      </c>
      <c r="F11" s="2">
        <f t="shared" si="2"/>
        <v>7225</v>
      </c>
      <c r="G11" s="8"/>
      <c r="I11" s="9" t="s">
        <v>12</v>
      </c>
      <c r="J11" s="9">
        <v>30</v>
      </c>
      <c r="K11" s="9"/>
      <c r="L11" s="9"/>
      <c r="M11" s="9"/>
      <c r="N11" s="9"/>
    </row>
    <row r="12" spans="1:23" x14ac:dyDescent="0.25">
      <c r="A12" s="1"/>
      <c r="B12" s="1"/>
      <c r="C12" s="1"/>
      <c r="D12" s="2"/>
      <c r="E12" s="2"/>
      <c r="F12" s="2"/>
      <c r="G12" s="8"/>
      <c r="I12" s="9" t="s">
        <v>15</v>
      </c>
      <c r="J12" s="9">
        <f>J5+(J6*J11)</f>
        <v>-25.195999999999998</v>
      </c>
      <c r="K12" s="9"/>
      <c r="L12" s="9"/>
      <c r="M12" s="9"/>
      <c r="N12" s="9"/>
    </row>
    <row r="13" spans="1:23" x14ac:dyDescent="0.25">
      <c r="A13" s="1"/>
      <c r="B13" s="1"/>
      <c r="C13" s="1"/>
      <c r="D13" s="2"/>
      <c r="E13" s="2"/>
      <c r="F13" s="2"/>
      <c r="G13" s="8"/>
      <c r="I13" s="9"/>
      <c r="J13" s="9"/>
      <c r="K13" s="9"/>
      <c r="L13" s="9"/>
      <c r="M13" s="9"/>
      <c r="N13" s="9"/>
    </row>
    <row r="14" spans="1:23" x14ac:dyDescent="0.25">
      <c r="A14" s="1"/>
      <c r="B14" s="1"/>
      <c r="C14" s="1"/>
      <c r="D14" s="2"/>
      <c r="E14" s="2"/>
      <c r="F14" s="2"/>
      <c r="G14" s="8"/>
      <c r="I14" s="9"/>
      <c r="J14" s="9"/>
      <c r="K14" s="9"/>
      <c r="L14" s="9"/>
      <c r="M14" s="9"/>
      <c r="N14" s="9"/>
    </row>
    <row r="15" spans="1:23" x14ac:dyDescent="0.25">
      <c r="A15" s="1"/>
      <c r="B15" s="1"/>
      <c r="C15" s="1"/>
      <c r="D15" s="2"/>
      <c r="E15" s="2"/>
      <c r="F15" s="2"/>
      <c r="G15" s="8"/>
      <c r="I15" s="9"/>
      <c r="J15" s="9"/>
      <c r="K15" s="9"/>
      <c r="L15" s="9"/>
      <c r="M15" s="9"/>
      <c r="N15" s="9"/>
    </row>
    <row r="16" spans="1:23" x14ac:dyDescent="0.25">
      <c r="A16" s="1"/>
      <c r="B16" s="1"/>
      <c r="C16" s="1"/>
      <c r="D16" s="2"/>
      <c r="E16" s="2"/>
      <c r="F16" s="2"/>
      <c r="G16" s="8"/>
      <c r="I16" s="9" t="s">
        <v>17</v>
      </c>
      <c r="J16" s="9">
        <f>PEARSON(B2:B32,C2:C32)</f>
        <v>0.98980574951354594</v>
      </c>
      <c r="K16" s="9"/>
      <c r="L16" s="9" t="str">
        <f>"nilai korelasi tersebut adalah "&amp;IF(J16&lt;0,"negatif", "positif")&amp;" yang mengartikan bahwa "</f>
        <v xml:space="preserve">nilai korelasi tersebut adalah positif yang mengartikan bahwa </v>
      </c>
      <c r="M16" s="9"/>
      <c r="N16" s="9"/>
    </row>
    <row r="17" spans="1:14" x14ac:dyDescent="0.25">
      <c r="A17" s="1"/>
      <c r="B17" s="1"/>
      <c r="C17" s="1"/>
      <c r="D17" s="2"/>
      <c r="E17" s="2"/>
      <c r="F17" s="2"/>
      <c r="G17" s="8"/>
      <c r="I17" s="9" t="s">
        <v>22</v>
      </c>
      <c r="J17" s="9">
        <f>J16^2*100</f>
        <v>97.971542177007237</v>
      </c>
      <c r="K17" s="9"/>
      <c r="L17" s="9" t="str">
        <f>"perbandingannya adalah " &amp;IF(J16&lt;0,"terbalik","searah")</f>
        <v>perbandingannya adalah searah</v>
      </c>
      <c r="M17" s="9"/>
      <c r="N17" s="9"/>
    </row>
    <row r="18" spans="1:14" x14ac:dyDescent="0.25">
      <c r="A18" s="1"/>
      <c r="B18" s="1"/>
      <c r="C18" s="1"/>
      <c r="D18" s="2"/>
      <c r="E18" s="2"/>
      <c r="F18" s="2"/>
      <c r="G18" s="8"/>
      <c r="I18" s="9"/>
      <c r="J18" s="9">
        <f>ROUND(J17,2)</f>
        <v>97.97</v>
      </c>
      <c r="K18" s="9"/>
      <c r="L18" s="9"/>
      <c r="M18" s="9"/>
      <c r="N18" s="9"/>
    </row>
    <row r="19" spans="1:14" x14ac:dyDescent="0.25">
      <c r="A19" s="1"/>
      <c r="B19" s="1"/>
      <c r="C19" s="1"/>
      <c r="D19" s="2"/>
      <c r="E19" s="2"/>
      <c r="F19" s="2"/>
      <c r="G19" s="8"/>
      <c r="I19" s="10"/>
      <c r="J19" s="9"/>
      <c r="K19" s="9"/>
      <c r="L19" s="9"/>
      <c r="M19" s="9"/>
      <c r="N19" s="9"/>
    </row>
    <row r="20" spans="1:14" x14ac:dyDescent="0.25">
      <c r="A20" s="1"/>
      <c r="B20" s="1"/>
      <c r="C20" s="1"/>
      <c r="D20" s="2"/>
      <c r="E20" s="2"/>
      <c r="F20" s="2"/>
      <c r="G20" s="8"/>
      <c r="H20" t="s">
        <v>25</v>
      </c>
      <c r="I20" s="9" t="str">
        <f>"besar kontribusi "&amp;O6&amp;" terhadap "&amp;O8&amp;" adalah "&amp;J18&amp;" %"</f>
        <v>besar kontribusi curah hujan terhadap banjir di jawa barat adalah 97.97 %</v>
      </c>
      <c r="J20" s="9"/>
      <c r="K20" s="9"/>
      <c r="L20" s="9"/>
      <c r="M20" s="9"/>
      <c r="N20" s="9"/>
    </row>
    <row r="21" spans="1:14" x14ac:dyDescent="0.25">
      <c r="A21" s="1"/>
      <c r="B21" s="1"/>
      <c r="C21" s="1"/>
      <c r="D21" s="2"/>
      <c r="E21" s="2"/>
      <c r="F21" s="2"/>
      <c r="G21" s="8"/>
      <c r="I21" s="9" t="str">
        <f>"dan sisanya yaitu sebesar "&amp;100-J18&amp;" % dipengaruhi oleh variable selain curah hujan"</f>
        <v>dan sisanya yaitu sebesar 2.03 % dipengaruhi oleh variable selain curah hujan</v>
      </c>
      <c r="J21" s="9"/>
      <c r="K21" s="9"/>
      <c r="L21" s="9"/>
      <c r="M21" s="9"/>
      <c r="N21" s="9"/>
    </row>
    <row r="22" spans="1:14" x14ac:dyDescent="0.25">
      <c r="A22" s="1"/>
      <c r="B22" s="1"/>
      <c r="C22" s="1"/>
      <c r="D22" s="2"/>
      <c r="E22" s="2"/>
      <c r="F22" s="2"/>
      <c r="G22" s="8"/>
    </row>
    <row r="23" spans="1:14" x14ac:dyDescent="0.25">
      <c r="A23" s="1"/>
      <c r="B23" s="1"/>
      <c r="C23" s="1"/>
      <c r="D23" s="2"/>
      <c r="E23" s="2"/>
      <c r="F23" s="2"/>
      <c r="G23" s="8"/>
    </row>
    <row r="24" spans="1:14" x14ac:dyDescent="0.25">
      <c r="A24" s="1"/>
      <c r="B24" s="1"/>
      <c r="C24" s="1"/>
      <c r="D24" s="2"/>
      <c r="E24" s="2"/>
      <c r="F24" s="2"/>
      <c r="G24" s="8"/>
      <c r="J24" s="6"/>
    </row>
    <row r="25" spans="1:14" x14ac:dyDescent="0.25">
      <c r="A25" s="1"/>
      <c r="B25" s="1"/>
      <c r="C25" s="1"/>
      <c r="D25" s="2"/>
      <c r="E25" s="2"/>
      <c r="F25" s="2"/>
      <c r="G25" s="8"/>
    </row>
    <row r="26" spans="1:14" x14ac:dyDescent="0.25">
      <c r="A26" s="1"/>
      <c r="B26" s="1"/>
      <c r="C26" s="1"/>
      <c r="D26" s="2"/>
      <c r="E26" s="2"/>
      <c r="F26" s="2"/>
      <c r="G26" s="8"/>
    </row>
    <row r="27" spans="1:14" x14ac:dyDescent="0.25">
      <c r="A27" s="1"/>
      <c r="B27" s="1"/>
      <c r="C27" s="1"/>
      <c r="D27" s="2"/>
      <c r="E27" s="2"/>
      <c r="F27" s="2"/>
      <c r="G27" s="8"/>
    </row>
    <row r="28" spans="1:14" x14ac:dyDescent="0.25">
      <c r="A28" s="1"/>
      <c r="B28" s="1"/>
      <c r="C28" s="1"/>
      <c r="D28" s="2"/>
      <c r="E28" s="2"/>
      <c r="F28" s="2"/>
      <c r="G28" s="8"/>
    </row>
    <row r="29" spans="1:14" x14ac:dyDescent="0.25">
      <c r="A29" s="1"/>
      <c r="B29" s="1"/>
      <c r="C29" s="1"/>
      <c r="D29" s="2"/>
      <c r="E29" s="2"/>
      <c r="F29" s="2"/>
      <c r="G29" s="8"/>
    </row>
    <row r="30" spans="1:14" x14ac:dyDescent="0.25">
      <c r="A30" s="1"/>
      <c r="B30" s="1"/>
      <c r="C30" s="1"/>
      <c r="D30" s="2"/>
      <c r="E30" s="2"/>
      <c r="F30" s="2"/>
      <c r="G30" s="8"/>
    </row>
    <row r="31" spans="1:14" x14ac:dyDescent="0.25">
      <c r="A31" s="1"/>
      <c r="B31" s="1"/>
      <c r="C31" s="1"/>
      <c r="D31" s="2"/>
      <c r="E31" s="2"/>
      <c r="F31" s="2"/>
      <c r="G31" s="8"/>
    </row>
    <row r="32" spans="1:14" x14ac:dyDescent="0.25">
      <c r="A32" s="1"/>
      <c r="B32" s="1"/>
      <c r="C32" s="1"/>
      <c r="D32" s="2"/>
      <c r="E32" s="2"/>
      <c r="F32" s="2"/>
      <c r="G32" s="8"/>
    </row>
    <row r="33" spans="1:6" x14ac:dyDescent="0.25">
      <c r="A33" t="s">
        <v>1</v>
      </c>
      <c r="B33">
        <f>SUM(B2:B11)</f>
        <v>546</v>
      </c>
      <c r="C33">
        <f>SUM(C2:C11)</f>
        <v>1297</v>
      </c>
      <c r="D33" s="7">
        <f>SUM(D2:D11)</f>
        <v>42492</v>
      </c>
      <c r="E33" s="7">
        <f>SUM(E2:E11)</f>
        <v>99871</v>
      </c>
      <c r="F33" s="7">
        <f>SUM(F2:F11)</f>
        <v>236173</v>
      </c>
    </row>
    <row r="34" spans="1:6" x14ac:dyDescent="0.25">
      <c r="A34" t="s">
        <v>3</v>
      </c>
      <c r="B34">
        <f>B33^2</f>
        <v>298116</v>
      </c>
    </row>
    <row r="35" spans="1:6" x14ac:dyDescent="0.25">
      <c r="A35" s="4"/>
    </row>
    <row r="36" spans="1:6" x14ac:dyDescent="0.25">
      <c r="A36" s="4"/>
    </row>
    <row r="37" spans="1:6" x14ac:dyDescent="0.25">
      <c r="A37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Ray</cp:lastModifiedBy>
  <dcterms:created xsi:type="dcterms:W3CDTF">2021-02-23T00:43:38Z</dcterms:created>
  <dcterms:modified xsi:type="dcterms:W3CDTF">2021-03-01T15:17:09Z</dcterms:modified>
</cp:coreProperties>
</file>