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aygr\Downloads\"/>
    </mc:Choice>
  </mc:AlternateContent>
  <xr:revisionPtr revIDLastSave="0" documentId="8_{0BD5F91A-5600-4A17-BE58-1EE9B4A8505C}" xr6:coauthVersionLast="47" xr6:coauthVersionMax="47" xr10:uidLastSave="{00000000-0000-0000-0000-000000000000}"/>
  <bookViews>
    <workbookView xWindow="-120" yWindow="-120" windowWidth="20730" windowHeight="11040" activeTab="4" xr2:uid="{00000000-000D-0000-FFFF-FFFF00000000}"/>
  </bookViews>
  <sheets>
    <sheet name="Employee Data" sheetId="1" r:id="rId1"/>
    <sheet name="Training Programme Data" sheetId="2" r:id="rId2"/>
    <sheet name="Pivot Summary" sheetId="4" r:id="rId3"/>
    <sheet name="SUMMARY" sheetId="3" r:id="rId4"/>
    <sheet name="Dashboard" sheetId="7" r:id="rId5"/>
    <sheet name="Bonus" sheetId="8" r:id="rId6"/>
  </sheets>
  <definedNames>
    <definedName name="_xlnm._FilterDatabase" localSheetId="0" hidden="1">'Employee Data'!$A$1:$L$75</definedName>
    <definedName name="_xlnm._FilterDatabase" localSheetId="3" hidden="1">SUMMARY!$A$1:$D$1</definedName>
    <definedName name="Slicer_Department">#N/A</definedName>
    <definedName name="Slicer_Performance_Rating">#N/A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K2" i="1" s="1"/>
  <c r="J2" i="1"/>
  <c r="L2" i="1"/>
  <c r="I3" i="1"/>
  <c r="K3" i="1" s="1"/>
  <c r="J3" i="1"/>
  <c r="L3" i="1"/>
  <c r="I4" i="1"/>
  <c r="K4" i="1" s="1"/>
  <c r="J4" i="1"/>
  <c r="L4" i="1"/>
  <c r="I5" i="1"/>
  <c r="K5" i="1" s="1"/>
  <c r="J5" i="1"/>
  <c r="L5" i="1"/>
  <c r="I6" i="1"/>
  <c r="K6" i="1" s="1"/>
  <c r="J6" i="1"/>
  <c r="L6" i="1"/>
  <c r="I7" i="1"/>
  <c r="K7" i="1" s="1"/>
  <c r="J7" i="1"/>
  <c r="L7" i="1"/>
  <c r="I8" i="1"/>
  <c r="K8" i="1" s="1"/>
  <c r="J8" i="1"/>
  <c r="L8" i="1"/>
  <c r="I9" i="1"/>
  <c r="K9" i="1" s="1"/>
  <c r="J9" i="1"/>
  <c r="L9" i="1"/>
  <c r="I10" i="1"/>
  <c r="K10" i="1" s="1"/>
  <c r="J10" i="1"/>
  <c r="L10" i="1"/>
  <c r="B5" i="3"/>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B2" i="3" l="1"/>
  <c r="B3" i="3"/>
  <c r="B4" i="3"/>
  <c r="B6" i="3"/>
</calcChain>
</file>

<file path=xl/sharedStrings.xml><?xml version="1.0" encoding="utf-8"?>
<sst xmlns="http://schemas.openxmlformats.org/spreadsheetml/2006/main" count="462" uniqueCount="206">
  <si>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</si>
  <si>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</si>
  <si>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</si>
  <si>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</si>
  <si>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</si>
  <si>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</si>
  <si>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</si>
  <si>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</si>
  <si>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</si>
  <si>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</si>
  <si>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</si>
  <si>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</si>
  <si>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</si>
  <si>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</si>
  <si>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</si>
  <si>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</si>
  <si>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</si>
  <si>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</si>
  <si>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</si>
  <si>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</si>
  <si>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</si>
  <si>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</si>
  <si>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</si>
  <si>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</si>
  <si>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</si>
  <si>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</si>
  <si>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</si>
  <si>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</si>
  <si>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</si>
  <si>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</si>
  <si>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</si>
  <si>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</si>
  <si>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</si>
  <si>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</si>
  <si>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</si>
  <si>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</si>
  <si>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</si>
  <si>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</si>
  <si>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</si>
  <si>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</si>
  <si>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</si>
  <si>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</si>
  <si>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</si>
  <si>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</si>
  <si>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</si>
  <si>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</si>
  <si>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</si>
  <si>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</si>
  <si>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</si>
  <si>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</si>
  <si>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</si>
  <si>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</si>
  <si>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</si>
  <si>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</si>
  <si>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</si>
  <si>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</si>
  <si>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</si>
  <si>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</si>
  <si>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</si>
  <si>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</si>
  <si>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</si>
  <si>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</si>
  <si>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</si>
  <si>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</si>
  <si>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</si>
  <si>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</si>
  <si>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</si>
  <si>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</si>
  <si>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</si>
  <si>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</si>
  <si>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</si>
  <si>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</si>
  <si>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</si>
  <si>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</si>
  <si>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</si>
  <si>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</si>
  <si>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</si>
  <si>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</si>
  <si>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</si>
  <si>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</si>
  <si>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</si>
  <si>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</si>
  <si>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</si>
  <si>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</si>
  <si>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</si>
  <si>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</si>
  <si>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</si>
  <si>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</si>
  <si>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</si>
  <si>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</si>
  <si>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</si>
  <si>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</si>
  <si>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</si>
  <si>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</si>
  <si>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</si>
  <si>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</si>
  <si>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</si>
  <si>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</si>
  <si>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</si>
  <si>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</si>
  <si>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</si>
  <si>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</si>
  <si>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</si>
  <si>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</si>
  <si>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</si>
  <si>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</si>
  <si>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</si>
  <si>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</si>
  <si>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</si>
  <si>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</si>
  <si>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</si>
  <si>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</si>
  <si>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</si>
  <si>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</si>
  <si>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</si>
  <si>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</si>
  <si>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</si>
  <si>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</si>
  <si>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</si>
  <si>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</si>
  <si>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</si>
  <si>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</si>
  <si>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</si>
  <si>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</si>
  <si>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</si>
  <si>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</si>
  <si>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</si>
  <si>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</si>
  <si>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</si>
  <si>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</si>
  <si>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</si>
  <si>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</si>
  <si>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</si>
  <si>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</si>
  <si>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</si>
  <si>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</si>
  <si>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</si>
  <si>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</si>
  <si>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</si>
  <si>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</si>
  <si>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</si>
  <si>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</si>
  <si>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</si>
  <si>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</si>
  <si>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</si>
  <si>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</si>
  <si>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</si>
  <si>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</si>
  <si>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</si>
  <si>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</si>
  <si>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Development</t>
  </si>
  <si>
    <t>Finance</t>
  </si>
  <si>
    <t>Marketing</t>
  </si>
  <si>
    <t>Recruiter</t>
  </si>
  <si>
    <t>Software Engineer</t>
  </si>
  <si>
    <t>Analyst</t>
  </si>
  <si>
    <t>Financial Analyst</t>
  </si>
  <si>
    <t>Technician</t>
  </si>
  <si>
    <t>Content Creator</t>
  </si>
  <si>
    <t>Accountant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</si>
  <si>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</si>
  <si>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</si>
  <si>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</si>
  <si>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</si>
  <si>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</si>
  <si>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</si>
  <si>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</si>
  <si>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</si>
  <si>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</si>
  <si>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</si>
  <si>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</si>
  <si>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</si>
  <si>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</si>
  <si>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</si>
  <si>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</si>
  <si>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</si>
  <si>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</si>
  <si>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</si>
  <si>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</si>
  <si>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</si>
  <si>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50</t>
  </si>
  <si>
    <t>Employee 52</t>
  </si>
  <si>
    <t>Employee 61</t>
  </si>
  <si>
    <t>Employee 64</t>
  </si>
  <si>
    <t>Employee 67</t>
  </si>
  <si>
    <t>Devops Engineer</t>
  </si>
  <si>
    <t>Seo Specialist</t>
  </si>
  <si>
    <t>Hr Specialist</t>
  </si>
  <si>
    <t>It Support</t>
  </si>
  <si>
    <t>Hr</t>
  </si>
  <si>
    <t>Training Cost (£)</t>
  </si>
  <si>
    <t>Training Category</t>
  </si>
  <si>
    <t>Total Compensation (£)</t>
  </si>
  <si>
    <t>Performance Category</t>
  </si>
  <si>
    <t>Average Salary (£)</t>
  </si>
  <si>
    <t xml:space="preserve">Department  </t>
  </si>
  <si>
    <t>Total Employees</t>
  </si>
  <si>
    <t>Average Performance Rating</t>
  </si>
  <si>
    <t>Row Labels</t>
  </si>
  <si>
    <t>Grand Total</t>
  </si>
  <si>
    <t>Average of Total Compensation (£)</t>
  </si>
  <si>
    <t>Count of Name</t>
  </si>
  <si>
    <t>Sum of Salary (£)</t>
  </si>
  <si>
    <t>GenTech HR Dashboard</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</si>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</sst>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Gill Sans MT"/>
      <family val="2"/>
      <scheme val="minor"/>
    </font>
    <font>
      <b/>
      <sz val="11"/>
      <color theme="1"/>
      <name val="Gill Sans MT"/>
      <family val="2"/>
      <scheme val="minor"/>
    </font>
    <font>
      <b/>
      <sz val="11"/>
      <color theme="0"/>
      <name val="Gill Sans MT"/>
      <family val="2"/>
      <scheme val="minor"/>
    </font>
    <font>
      <sz val="11"/>
      <color theme="0"/>
      <name val="Gill Sans MT"/>
      <family val="2"/>
      <scheme val="minor"/>
    </font>
    <font>
      <b/>
      <sz val="11"/>
      <color rgb="FF00B0F0"/>
      <name val="Gill Sans MT"/>
      <family val="1"/>
      <scheme val="major"/>
    </font>
    <font>
      <sz val="20"/>
      <color theme="1"/>
      <name val="Arial Black"/>
      <family val="2"/>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 fontId="0" fillId="0" borderId="0" xfId="0" applyNumberFormat="1"/>
    <xf numFmtId="0" fontId="1" fillId="0" borderId="2" xfId="0" applyFont="1" applyFill="1" applyBorder="1" applyAlignment="1">
      <alignment horizontal="center" vertical="top"/>
    </xf>
    <xf numFmtId="0" fontId="2" fillId="2" borderId="1" xfId="0" applyFont="1" applyFill="1" applyBorder="1" applyAlignment="1">
      <alignment horizontal="center" vertical="top"/>
    </xf>
    <xf numFmtId="0" fontId="2" fillId="2" borderId="0" xfId="0" applyFont="1" applyFill="1" applyAlignment="1">
      <alignment horizontal="center" vertical="top"/>
    </xf>
    <xf numFmtId="0" fontId="2" fillId="2" borderId="0" xfId="0" applyFont="1" applyFill="1" applyBorder="1" applyAlignment="1">
      <alignment horizontal="center" vertical="top"/>
    </xf>
    <xf numFmtId="0" fontId="3" fillId="2" borderId="0" xfId="0" applyFont="1" applyFill="1"/>
    <xf numFmtId="0" fontId="1" fillId="0" borderId="0" xfId="0" applyFont="1"/>
    <xf numFmtId="0" fontId="4" fillId="3" borderId="0" xfId="0" applyFont="1" applyFill="1"/>
    <xf numFmtId="0" fontId="0" fillId="0" borderId="0" xfId="0" applyNumberFormat="1"/>
    <xf numFmtId="0" fontId="0" fillId="0" borderId="0" xfId="0" pivotButton="1"/>
    <xf numFmtId="0" fontId="0" fillId="0" borderId="0" xfId="0" applyAlignment="1">
      <alignment horizontal="left"/>
    </xf>
    <xf numFmtId="2" fontId="2" fillId="2" borderId="1" xfId="0" applyNumberFormat="1" applyFont="1" applyFill="1" applyBorder="1" applyAlignment="1">
      <alignment horizontal="center" vertical="top"/>
    </xf>
    <xf numFmtId="2" fontId="0" fillId="0" borderId="0" xfId="0" applyNumberFormat="1"/>
    <xf numFmtId="0" fontId="5" fillId="4" borderId="0" xfId="0" applyFont="1" applyFill="1" applyAlignment="1">
      <alignment horizontal="center" vertical="center"/>
    </xf>
  </cellXfs>
  <cellStyles count="1">
    <cellStyle name="Normal" xfId="0" builtinId="0"/>
  </cellStyles>
  <dxfs count="2">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Tetteh_Menetey_Excel_Assessment_Project.xlsx]Pivot Summary!PivotTable7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Distribution of Average Salaries across Departments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Summary'!$H$1</c:f>
              <c:strCache>
                <c:ptCount val="1"/>
                <c:pt idx="0">
                  <c:v>Total</c:v>
                </c:pt>
              </c:strCache>
            </c:strRef>
          </c:tx>
          <c:spPr>
            <a:solidFill>
              <a:schemeClr val="accent1"/>
            </a:solidFill>
            <a:ln>
              <a:noFill/>
            </a:ln>
            <a:effectLst/>
          </c:spPr>
          <c:invertIfNegative val="0"/>
          <c:cat>
            <c:strRef>
              <c:f>'Pivot Summary'!$G$2:$G$7</c:f>
              <c:strCache>
                <c:ptCount val="5"/>
                <c:pt idx="0">
                  <c:v>Development</c:v>
                </c:pt>
                <c:pt idx="1">
                  <c:v>Finance</c:v>
                </c:pt>
                <c:pt idx="2">
                  <c:v>Hr</c:v>
                </c:pt>
                <c:pt idx="3">
                  <c:v>It Support</c:v>
                </c:pt>
                <c:pt idx="4">
                  <c:v>Marketing</c:v>
                </c:pt>
              </c:strCache>
            </c:strRef>
          </c:cat>
          <c:val>
            <c:numRef>
              <c:f>'Pivot Summary'!$H$2:$H$7</c:f>
              <c:numCache>
                <c:formatCode>General</c:formatCode>
                <c:ptCount val="5"/>
                <c:pt idx="0">
                  <c:v>775000</c:v>
                </c:pt>
                <c:pt idx="1">
                  <c:v>980000</c:v>
                </c:pt>
                <c:pt idx="2">
                  <c:v>275000</c:v>
                </c:pt>
                <c:pt idx="3">
                  <c:v>475000</c:v>
                </c:pt>
                <c:pt idx="4">
                  <c:v>815000</c:v>
                </c:pt>
              </c:numCache>
            </c:numRef>
          </c:val>
          <c:extLst>
            <c:ext xmlns:c16="http://schemas.microsoft.com/office/drawing/2014/chart" uri="{C3380CC4-5D6E-409C-BE32-E72D297353CC}">
              <c16:uniqueId val="{00000000-B85D-4A6D-92F3-ACDBCDE798A3}"/>
            </c:ext>
          </c:extLst>
        </c:ser>
        <c:dLbls>
          <c:showLegendKey val="0"/>
          <c:showVal val="0"/>
          <c:showCatName val="0"/>
          <c:showSerName val="0"/>
          <c:showPercent val="0"/>
          <c:showBubbleSize val="0"/>
        </c:dLbls>
        <c:gapWidth val="182"/>
        <c:axId val="919757120"/>
        <c:axId val="919757952"/>
      </c:barChart>
      <c:catAx>
        <c:axId val="9197571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Department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9757952"/>
        <c:crosses val="autoZero"/>
        <c:auto val="1"/>
        <c:lblAlgn val="ctr"/>
        <c:lblOffset val="100"/>
        <c:noMultiLvlLbl val="0"/>
      </c:catAx>
      <c:valAx>
        <c:axId val="91975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97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Tetteh_Menetey_Excel_Assessment_Project.xlsx]Pivot Summary!PivotTable4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Count of Employees by Training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Summary'!$E$1</c:f>
              <c:strCache>
                <c:ptCount val="1"/>
                <c:pt idx="0">
                  <c:v>Total</c:v>
                </c:pt>
              </c:strCache>
            </c:strRef>
          </c:tx>
          <c:spPr>
            <a:solidFill>
              <a:schemeClr val="accent1"/>
            </a:solidFill>
            <a:ln>
              <a:noFill/>
            </a:ln>
            <a:effectLst/>
          </c:spPr>
          <c:invertIfNegative val="0"/>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4AF4-4522-BBFD-98A1455B87DD}"/>
            </c:ext>
          </c:extLst>
        </c:ser>
        <c:dLbls>
          <c:showLegendKey val="0"/>
          <c:showVal val="0"/>
          <c:showCatName val="0"/>
          <c:showSerName val="0"/>
          <c:showPercent val="0"/>
          <c:showBubbleSize val="0"/>
        </c:dLbls>
        <c:gapWidth val="219"/>
        <c:overlap val="-27"/>
        <c:axId val="932108112"/>
        <c:axId val="932107280"/>
      </c:barChart>
      <c:catAx>
        <c:axId val="932108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Training</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2107280"/>
        <c:crosses val="autoZero"/>
        <c:auto val="1"/>
        <c:lblAlgn val="ctr"/>
        <c:lblOffset val="100"/>
        <c:noMultiLvlLbl val="0"/>
      </c:catAx>
      <c:valAx>
        <c:axId val="93210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210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Tetteh_Menetey_Excel_Assessment_Project.xlsx]Pivot Summary!PivotTable7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Distribution of Average Salaries across Departments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Summary'!$H$1</c:f>
              <c:strCache>
                <c:ptCount val="1"/>
                <c:pt idx="0">
                  <c:v>Total</c:v>
                </c:pt>
              </c:strCache>
            </c:strRef>
          </c:tx>
          <c:spPr>
            <a:solidFill>
              <a:schemeClr val="accent3"/>
            </a:solidFill>
            <a:ln>
              <a:noFill/>
            </a:ln>
            <a:effectLst/>
          </c:spPr>
          <c:invertIfNegative val="0"/>
          <c:cat>
            <c:strRef>
              <c:f>'Pivot Summary'!$G$2:$G$7</c:f>
              <c:strCache>
                <c:ptCount val="5"/>
                <c:pt idx="0">
                  <c:v>Development</c:v>
                </c:pt>
                <c:pt idx="1">
                  <c:v>Finance</c:v>
                </c:pt>
                <c:pt idx="2">
                  <c:v>Hr</c:v>
                </c:pt>
                <c:pt idx="3">
                  <c:v>It Support</c:v>
                </c:pt>
                <c:pt idx="4">
                  <c:v>Marketing</c:v>
                </c:pt>
              </c:strCache>
            </c:strRef>
          </c:cat>
          <c:val>
            <c:numRef>
              <c:f>'Pivot Summary'!$H$2:$H$7</c:f>
              <c:numCache>
                <c:formatCode>General</c:formatCode>
                <c:ptCount val="5"/>
                <c:pt idx="0">
                  <c:v>775000</c:v>
                </c:pt>
                <c:pt idx="1">
                  <c:v>980000</c:v>
                </c:pt>
                <c:pt idx="2">
                  <c:v>275000</c:v>
                </c:pt>
                <c:pt idx="3">
                  <c:v>475000</c:v>
                </c:pt>
                <c:pt idx="4">
                  <c:v>815000</c:v>
                </c:pt>
              </c:numCache>
            </c:numRef>
          </c:val>
          <c:extLst>
            <c:ext xmlns:c16="http://schemas.microsoft.com/office/drawing/2014/chart" uri="{C3380CC4-5D6E-409C-BE32-E72D297353CC}">
              <c16:uniqueId val="{00000000-FED6-45E6-A4FF-BFC64550C32A}"/>
            </c:ext>
          </c:extLst>
        </c:ser>
        <c:dLbls>
          <c:showLegendKey val="0"/>
          <c:showVal val="0"/>
          <c:showCatName val="0"/>
          <c:showSerName val="0"/>
          <c:showPercent val="0"/>
          <c:showBubbleSize val="0"/>
        </c:dLbls>
        <c:gapWidth val="182"/>
        <c:axId val="919757120"/>
        <c:axId val="919757952"/>
      </c:barChart>
      <c:catAx>
        <c:axId val="9197571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Department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9757952"/>
        <c:crosses val="autoZero"/>
        <c:auto val="1"/>
        <c:lblAlgn val="ctr"/>
        <c:lblOffset val="100"/>
        <c:noMultiLvlLbl val="0"/>
      </c:catAx>
      <c:valAx>
        <c:axId val="91975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97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Tetteh_Menetey_Excel_Assessment_Project.xlsx]Pivot Summary!PivotTable4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Count of Employees by Training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Summary'!$E$1</c:f>
              <c:strCache>
                <c:ptCount val="1"/>
                <c:pt idx="0">
                  <c:v>Total</c:v>
                </c:pt>
              </c:strCache>
            </c:strRef>
          </c:tx>
          <c:spPr>
            <a:solidFill>
              <a:schemeClr val="accent2"/>
            </a:solidFill>
            <a:ln>
              <a:noFill/>
            </a:ln>
            <a:effectLst/>
          </c:spPr>
          <c:invertIfNegative val="0"/>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E5DF-434E-A995-00E9765904D4}"/>
            </c:ext>
          </c:extLst>
        </c:ser>
        <c:dLbls>
          <c:showLegendKey val="0"/>
          <c:showVal val="0"/>
          <c:showCatName val="0"/>
          <c:showSerName val="0"/>
          <c:showPercent val="0"/>
          <c:showBubbleSize val="0"/>
        </c:dLbls>
        <c:gapWidth val="219"/>
        <c:overlap val="-27"/>
        <c:axId val="932108112"/>
        <c:axId val="932107280"/>
      </c:barChart>
      <c:catAx>
        <c:axId val="932108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Training</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2107280"/>
        <c:crosses val="autoZero"/>
        <c:auto val="1"/>
        <c:lblAlgn val="ctr"/>
        <c:lblOffset val="100"/>
        <c:noMultiLvlLbl val="0"/>
      </c:catAx>
      <c:valAx>
        <c:axId val="93210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210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Tetteh_Menetey_Excel_Assessment_Project.xlsx]Bonus!PivotTable11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Experience</a:t>
            </a:r>
            <a:r>
              <a:rPr lang="en-US" b="1" baseline="0"/>
              <a:t> by Role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Bonus!$B$21</c:f>
              <c:strCache>
                <c:ptCount val="1"/>
                <c:pt idx="0">
                  <c:v>Total</c:v>
                </c:pt>
              </c:strCache>
            </c:strRef>
          </c:tx>
          <c:spPr>
            <a:solidFill>
              <a:schemeClr val="accent1"/>
            </a:solidFill>
            <a:ln>
              <a:noFill/>
            </a:ln>
            <a:effectLst/>
          </c:spPr>
          <c:invertIfNegative val="0"/>
          <c:cat>
            <c:strRef>
              <c:f>Bonus!$A$22:$A$32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Bonus!$B$22:$B$32</c:f>
              <c:numCache>
                <c:formatCode>General</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FC92-48CB-B996-93E70F4CF89B}"/>
            </c:ext>
          </c:extLst>
        </c:ser>
        <c:dLbls>
          <c:showLegendKey val="0"/>
          <c:showVal val="0"/>
          <c:showCatName val="0"/>
          <c:showSerName val="0"/>
          <c:showPercent val="0"/>
          <c:showBubbleSize val="0"/>
        </c:dLbls>
        <c:gapWidth val="182"/>
        <c:axId val="375895584"/>
        <c:axId val="375903072"/>
      </c:barChart>
      <c:catAx>
        <c:axId val="375895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3072"/>
        <c:crosses val="autoZero"/>
        <c:auto val="1"/>
        <c:lblAlgn val="ctr"/>
        <c:lblOffset val="100"/>
        <c:noMultiLvlLbl val="0"/>
      </c:catAx>
      <c:valAx>
        <c:axId val="37590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with Company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8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Tetteh_Menetey_Excel_Assessment_Project.xlsx]Bonus!PivotTable8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Salary By Role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Bonus!$B$3</c:f>
              <c:strCache>
                <c:ptCount val="1"/>
                <c:pt idx="0">
                  <c:v>Total</c:v>
                </c:pt>
              </c:strCache>
            </c:strRef>
          </c:tx>
          <c:spPr>
            <a:solidFill>
              <a:schemeClr val="accent1"/>
            </a:solidFill>
            <a:ln>
              <a:noFill/>
            </a:ln>
            <a:effectLst/>
          </c:spPr>
          <c:invertIfNegative val="0"/>
          <c:cat>
            <c:strRef>
              <c:f>Bonus!$A$4:$A$14</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Bonus!$B$4:$B$14</c:f>
              <c:numCache>
                <c:formatCode>0.00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7CB9-43C1-AE3B-ED1B162C5B41}"/>
            </c:ext>
          </c:extLst>
        </c:ser>
        <c:dLbls>
          <c:showLegendKey val="0"/>
          <c:showVal val="0"/>
          <c:showCatName val="0"/>
          <c:showSerName val="0"/>
          <c:showPercent val="0"/>
          <c:showBubbleSize val="0"/>
        </c:dLbls>
        <c:gapWidth val="219"/>
        <c:overlap val="-27"/>
        <c:axId val="375905984"/>
        <c:axId val="375906400"/>
      </c:barChart>
      <c:catAx>
        <c:axId val="3759059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Role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6400"/>
        <c:crosses val="autoZero"/>
        <c:auto val="1"/>
        <c:lblAlgn val="ctr"/>
        <c:lblOffset val="100"/>
        <c:noMultiLvlLbl val="0"/>
      </c:catAx>
      <c:valAx>
        <c:axId val="37590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Salary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Tetteh_Menetey_Excel_Assessment_Project.xlsx]Bonus!PivotTable8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Salary By Role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Bonus!$B$3</c:f>
              <c:strCache>
                <c:ptCount val="1"/>
                <c:pt idx="0">
                  <c:v>Total</c:v>
                </c:pt>
              </c:strCache>
            </c:strRef>
          </c:tx>
          <c:spPr>
            <a:solidFill>
              <a:schemeClr val="accent1"/>
            </a:solidFill>
            <a:ln>
              <a:noFill/>
            </a:ln>
            <a:effectLst/>
          </c:spPr>
          <c:invertIfNegative val="0"/>
          <c:cat>
            <c:strRef>
              <c:f>Bonus!$A$4:$A$14</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Bonus!$B$4:$B$14</c:f>
              <c:numCache>
                <c:formatCode>0.00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604C-4A23-9077-5618BE2FF552}"/>
            </c:ext>
          </c:extLst>
        </c:ser>
        <c:dLbls>
          <c:showLegendKey val="0"/>
          <c:showVal val="0"/>
          <c:showCatName val="0"/>
          <c:showSerName val="0"/>
          <c:showPercent val="0"/>
          <c:showBubbleSize val="0"/>
        </c:dLbls>
        <c:gapWidth val="219"/>
        <c:overlap val="-27"/>
        <c:axId val="375905984"/>
        <c:axId val="375906400"/>
      </c:barChart>
      <c:catAx>
        <c:axId val="3759059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Role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6400"/>
        <c:crosses val="autoZero"/>
        <c:auto val="1"/>
        <c:lblAlgn val="ctr"/>
        <c:lblOffset val="100"/>
        <c:noMultiLvlLbl val="0"/>
      </c:catAx>
      <c:valAx>
        <c:axId val="37590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Salary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[Raymond Tetteh_Menetey_Excel_Assessment_Project.xlsx]Bonus!PivotTable11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Experience</a:t>
            </a:r>
            <a:r>
              <a:rPr lang="en-US" b="1" baseline="0"/>
              <a:t> by Role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Bonus!$B$21</c:f>
              <c:strCache>
                <c:ptCount val="1"/>
                <c:pt idx="0">
                  <c:v>Total</c:v>
                </c:pt>
              </c:strCache>
            </c:strRef>
          </c:tx>
          <c:spPr>
            <a:solidFill>
              <a:schemeClr val="accent1"/>
            </a:solidFill>
            <a:ln>
              <a:noFill/>
            </a:ln>
            <a:effectLst/>
          </c:spPr>
          <c:invertIfNegative val="0"/>
          <c:cat>
            <c:strRef>
              <c:f>Bonus!$A$22:$A$32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Bonus!$B$22:$B$32</c:f>
              <c:numCache>
                <c:formatCode>General</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4B69-4CEB-95F7-48AA129D8C26}"/>
            </c:ext>
          </c:extLst>
        </c:ser>
        <c:dLbls>
          <c:showLegendKey val="0"/>
          <c:showVal val="0"/>
          <c:showCatName val="0"/>
          <c:showSerName val="0"/>
          <c:showPercent val="0"/>
          <c:showBubbleSize val="0"/>
        </c:dLbls>
        <c:gapWidth val="182"/>
        <c:axId val="375895584"/>
        <c:axId val="375903072"/>
      </c:barChart>
      <c:catAx>
        <c:axId val="375895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903072"/>
        <c:crosses val="autoZero"/>
        <c:auto val="1"/>
        <c:lblAlgn val="ctr"/>
        <c:lblOffset val="100"/>
        <c:noMultiLvlLbl val="0"/>
      </c:catAx>
      <c:valAx>
        <c:axId val="37590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with Company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758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90487</xdr:rowOff>
    </xdr:from>
    <xdr:to>
      <xdr:col>3</xdr:col>
      <xdr:colOff>923925</xdr:colOff>
      <xdr:row>23</xdr:row>
      <xdr:rowOff>166687</xdr:rowOff>
    </xdr:to>
    <xdr:graphicFrame macro="">
      <xdr:nvGraphicFramePr>
        <xdr:cNvPr id="4" name="Chart 3">
          <a:extLst>
            <a:ext uri="{FF2B5EF4-FFF2-40B4-BE49-F238E27FC236}">
              <a16:creationId xmlns:a16="http://schemas.microsoft.com/office/drawing/2014/main" id="{5DAF5824-89B8-4F93-9384-2687C2EB7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1304925</xdr:colOff>
      <xdr:row>9</xdr:row>
      <xdr:rowOff>176212</xdr:rowOff>
    </xdr:from>
    <xdr:to>
      <xdr:col>8</xdr:col>
      <xdr:colOff>495300</xdr:colOff>
      <xdr:row>24</xdr:row>
      <xdr:rowOff>61912</xdr:rowOff>
    </xdr:to>
    <xdr:graphicFrame macro="">
      <xdr:nvGraphicFramePr>
        <xdr:cNvPr id="5" name="Chart 4">
          <a:extLst>
            <a:ext uri="{FF2B5EF4-FFF2-40B4-BE49-F238E27FC236}">
              <a16:creationId xmlns:a16="http://schemas.microsoft.com/office/drawing/2014/main" id="{B148200C-02D0-4CAE-92AC-0B4A345CF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4</xdr:row>
      <xdr:rowOff>9525</xdr:rowOff>
    </xdr:from>
    <xdr:to>
      <xdr:col>8</xdr:col>
      <xdr:colOff>0</xdr:colOff>
      <xdr:row>18</xdr:row>
      <xdr:rowOff>180975</xdr:rowOff>
    </xdr:to>
    <xdr:graphicFrame macro="">
      <xdr:nvGraphicFramePr>
        <xdr:cNvPr id="3" name="Chart 2">
          <a:extLst>
            <a:ext uri="{FF2B5EF4-FFF2-40B4-BE49-F238E27FC236}">
              <a16:creationId xmlns:a16="http://schemas.microsoft.com/office/drawing/2014/main" id="{F3D72537-47C7-498F-B858-E32E2C638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180975</xdr:rowOff>
    </xdr:from>
    <xdr:to>
      <xdr:col>15</xdr:col>
      <xdr:colOff>304800</xdr:colOff>
      <xdr:row>18</xdr:row>
      <xdr:rowOff>180975</xdr:rowOff>
    </xdr:to>
    <xdr:graphicFrame macro="">
      <xdr:nvGraphicFramePr>
        <xdr:cNvPr id="5" name="Chart 4">
          <a:extLst>
            <a:ext uri="{FF2B5EF4-FFF2-40B4-BE49-F238E27FC236}">
              <a16:creationId xmlns:a16="http://schemas.microsoft.com/office/drawing/2014/main" id="{68682A7E-53B5-4BD3-B296-4C9D2BE54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4</xdr:row>
      <xdr:rowOff>9525</xdr:rowOff>
    </xdr:from>
    <xdr:to>
      <xdr:col>18</xdr:col>
      <xdr:colOff>457200</xdr:colOff>
      <xdr:row>16</xdr:row>
      <xdr:rowOff>174171</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9919687-61EB-404E-A665-7B67F7DC353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972800" y="1066800"/>
              <a:ext cx="1828800" cy="279354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20</xdr:row>
      <xdr:rowOff>0</xdr:rowOff>
    </xdr:from>
    <xdr:to>
      <xdr:col>7</xdr:col>
      <xdr:colOff>571500</xdr:colOff>
      <xdr:row>34</xdr:row>
      <xdr:rowOff>76200</xdr:rowOff>
    </xdr:to>
    <xdr:graphicFrame macro="">
      <xdr:nvGraphicFramePr>
        <xdr:cNvPr id="8" name="Chart 7">
          <a:extLst>
            <a:ext uri="{FF2B5EF4-FFF2-40B4-BE49-F238E27FC236}">
              <a16:creationId xmlns:a16="http://schemas.microsoft.com/office/drawing/2014/main" id="{1FD42BFB-4027-4E40-B77D-437E1F7A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20</xdr:row>
      <xdr:rowOff>9525</xdr:rowOff>
    </xdr:from>
    <xdr:to>
      <xdr:col>15</xdr:col>
      <xdr:colOff>314325</xdr:colOff>
      <xdr:row>34</xdr:row>
      <xdr:rowOff>85725</xdr:rowOff>
    </xdr:to>
    <xdr:graphicFrame macro="">
      <xdr:nvGraphicFramePr>
        <xdr:cNvPr id="11" name="Chart 10">
          <a:extLst>
            <a:ext uri="{FF2B5EF4-FFF2-40B4-BE49-F238E27FC236}">
              <a16:creationId xmlns:a16="http://schemas.microsoft.com/office/drawing/2014/main" id="{A6F8C5D9-94F0-443E-A8E6-5DCB5021B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600075</xdr:colOff>
      <xdr:row>20</xdr:row>
      <xdr:rowOff>9525</xdr:rowOff>
    </xdr:from>
    <xdr:to>
      <xdr:col>18</xdr:col>
      <xdr:colOff>371475</xdr:colOff>
      <xdr:row>31</xdr:row>
      <xdr:rowOff>73479</xdr:rowOff>
    </xdr:to>
    <mc:AlternateContent xmlns:mc="http://schemas.openxmlformats.org/markup-compatibility/2006" xmlns:a14="http://schemas.microsoft.com/office/drawing/2010/main">
      <mc:Choice Requires="a14">
        <xdr:graphicFrame macro="">
          <xdr:nvGraphicFramePr>
            <xdr:cNvPr id="12" name="Performance Rating">
              <a:extLst>
                <a:ext uri="{FF2B5EF4-FFF2-40B4-BE49-F238E27FC236}">
                  <a16:creationId xmlns:a16="http://schemas.microsoft.com/office/drawing/2014/main" id="{4F0C48F4-6D2E-46F2-AA34-357BEC2ADB66}"/>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mlns="">
        <xdr:sp macro="" textlink="">
          <xdr:nvSpPr>
            <xdr:cNvPr id="0" name=""/>
            <xdr:cNvSpPr>
              <a:spLocks noTextEdit="1"/>
            </xdr:cNvSpPr>
          </xdr:nvSpPr>
          <xdr:spPr>
            <a:xfrm>
              <a:off x="10887075" y="4572000"/>
              <a:ext cx="1828800" cy="247377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1</xdr:row>
      <xdr:rowOff>185737</xdr:rowOff>
    </xdr:from>
    <xdr:to>
      <xdr:col>10</xdr:col>
      <xdr:colOff>180975</xdr:colOff>
      <xdr:row>16</xdr:row>
      <xdr:rowOff>71437</xdr:rowOff>
    </xdr:to>
    <xdr:graphicFrame macro="">
      <xdr:nvGraphicFramePr>
        <xdr:cNvPr id="2" name="Chart 1">
          <a:extLst>
            <a:ext uri="{FF2B5EF4-FFF2-40B4-BE49-F238E27FC236}">
              <a16:creationId xmlns:a16="http://schemas.microsoft.com/office/drawing/2014/main" id="{0DF039C2-B2E0-4859-ABFA-F63D3ED81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18</xdr:row>
      <xdr:rowOff>42862</xdr:rowOff>
    </xdr:from>
    <xdr:to>
      <xdr:col>10</xdr:col>
      <xdr:colOff>247650</xdr:colOff>
      <xdr:row>32</xdr:row>
      <xdr:rowOff>119062</xdr:rowOff>
    </xdr:to>
    <xdr:graphicFrame macro="">
      <xdr:nvGraphicFramePr>
        <xdr:cNvPr id="3" name="Chart 2">
          <a:extLst>
            <a:ext uri="{FF2B5EF4-FFF2-40B4-BE49-F238E27FC236}">
              <a16:creationId xmlns:a16="http://schemas.microsoft.com/office/drawing/2014/main" id="{7033E6DE-1AFB-447E-8BF3-E75B6B6BF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Menetey" refreshedDate="45708.666604398146" createdVersion="7" refreshedVersion="7" minRefreshableVersion="3" recordCount="74" xr:uid="{9D3BDCDD-56D2-4123-B15D-1A5B0F03335A}">
  <cacheSource type="worksheet">
    <worksheetSource ref="A1:L75" sheet="Employee Data"/>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acheField>
    <cacheField name="Total Compensation (£)" numFmtId="0">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Menetey" refreshedDate="45708.669776736111" createdVersion="7" refreshedVersion="7" minRefreshableVersion="3" recordCount="81" xr:uid="{50D0F82A-3F5C-433B-BBD8-995BFC4D2632}">
  <cacheSource type="worksheet">
    <worksheetSource ref="A1:L1048576" sheet="Employee Data"/>
  </cacheSource>
  <cacheFields count="12">
    <cacheField name="Employee ID" numFmtId="0">
      <sharedItems containsBlank="1"/>
    </cacheField>
    <cacheField name="Name" numFmtId="0">
      <sharedItems containsBlank="1"/>
    </cacheField>
    <cacheField name="Department" numFmtId="0">
      <sharedItems containsBlank="1" count="6">
        <s v="Development"/>
        <s v="Finance"/>
        <s v="It Support"/>
        <s v="Hr"/>
        <s v="Marketing"/>
        <m/>
      </sharedItems>
    </cacheField>
    <cacheField name="Role" numFmtId="0">
      <sharedItems containsBlank="1" count="11">
        <s v="Devops Engineer"/>
        <s v="Recruiter"/>
        <s v="Software Engineer"/>
        <s v="Analyst"/>
        <s v="Financial Analyst"/>
        <s v="Seo Specialist"/>
        <s v="Technician"/>
        <s v="Content Creator"/>
        <s v="Accountant"/>
        <s v="Hr Specialist"/>
        <m/>
      </sharedItems>
    </cacheField>
    <cacheField name="Salary (£)" numFmtId="0">
      <sharedItems containsString="0" containsBlank="1" containsNumber="1" containsInteger="1" minValue="25000" maxValue="65000"/>
    </cacheField>
    <cacheField name="Years with Company" numFmtId="0">
      <sharedItems containsString="0" containsBlank="1" containsNumber="1" containsInteger="1" minValue="1" maxValue="9"/>
    </cacheField>
    <cacheField name="Performance Rating" numFmtId="0">
      <sharedItems containsString="0" containsBlank="1" containsNumber="1" containsInteger="1" minValue="1" maxValue="5" count="6">
        <n v="2"/>
        <n v="4"/>
        <n v="3"/>
        <n v="1"/>
        <n v="5"/>
        <m/>
      </sharedItems>
    </cacheField>
    <cacheField name="Last Training Completed" numFmtId="0">
      <sharedItems containsBlank="1"/>
    </cacheField>
    <cacheField name="Training Cost (£)" numFmtId="0">
      <sharedItems containsString="0" containsBlank="1" containsNumber="1" containsInteger="1" minValue="500" maxValue="1000"/>
    </cacheField>
    <cacheField name="Training Category" numFmtId="0">
      <sharedItems containsBlank="1" count="6">
        <s v="Technical"/>
        <s v="Leadership"/>
        <s v="Technical Tools"/>
        <s v="Teamwork"/>
        <s v="Project Management"/>
        <m/>
      </sharedItems>
    </cacheField>
    <cacheField name="Total Compensation (£)" numFmtId="0">
      <sharedItems containsString="0" containsBlank="1" containsNumber="1" containsInteger="1" minValue="25500" maxValue="66000"/>
    </cacheField>
    <cacheField name="Performance Category" numFmtId="0">
      <sharedItems containsBlank="1"/>
    </cacheField>
  </cacheFields>
  <extLst>
    <ext xmlns:x14="http://schemas.microsoft.com/office/spreadsheetml/2009/9/main" uri="{725AE2AE-9491-48be-B2B4-4EB974FC3084}">
      <x14:pivotCacheDefinition pivotCacheId="18681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s v="Employee 1"/>
    <x v="0"/>
    <s v="Devops Engineer"/>
    <n v="30000"/>
    <n v="3"/>
    <n v="2"/>
    <s v="Data Analysis"/>
    <n v="500"/>
    <s v="Technical"/>
    <n v="30500"/>
    <s v="Needs Improvement"/>
  </r>
  <r>
    <s v="E002"/>
    <s v="Employee 2"/>
    <x v="1"/>
    <s v="Recruiter"/>
    <n v="45000"/>
    <n v="5"/>
    <n v="4"/>
    <s v="Leadership Essentials"/>
    <n v="1000"/>
    <s v="Leadership"/>
    <n v="46000"/>
    <s v="Higher Performer"/>
  </r>
  <r>
    <s v="E003"/>
    <s v="Employee 3"/>
    <x v="0"/>
    <s v="Software Engineer"/>
    <n v="45000"/>
    <n v="9"/>
    <n v="2"/>
    <s v="Advanced Excel"/>
    <n v="600"/>
    <s v="Technical Tools"/>
    <n v="45600"/>
    <s v="Needs Improvement"/>
  </r>
  <r>
    <s v="E004"/>
    <s v="Employee 4"/>
    <x v="0"/>
    <s v="Analyst"/>
    <n v="50000"/>
    <n v="2"/>
    <n v="3"/>
    <s v="Data Analysis"/>
    <n v="500"/>
    <s v="Technical"/>
    <n v="50500"/>
    <s v="Satisfactory"/>
  </r>
  <r>
    <s v="E005"/>
    <s v="Employee 5"/>
    <x v="2"/>
    <s v="Financial Analyst"/>
    <n v="35000"/>
    <n v="8"/>
    <n v="4"/>
    <s v="Advanced Excel"/>
    <n v="600"/>
    <s v="Technical Tools"/>
    <n v="35600"/>
    <s v="Higher Performer"/>
  </r>
  <r>
    <s v="E007"/>
    <s v="Employee 7"/>
    <x v="0"/>
    <s v="Seo Specialist"/>
    <n v="25000"/>
    <n v="5"/>
    <n v="1"/>
    <s v="Leadership Essentials"/>
    <n v="1000"/>
    <s v="Leadership"/>
    <n v="26000"/>
    <s v="Needs Improvement"/>
  </r>
  <r>
    <s v="E008"/>
    <s v="Employee 8"/>
    <x v="3"/>
    <s v="Devops Engineer"/>
    <n v="50000"/>
    <n v="7"/>
    <n v="5"/>
    <s v="Data Analysis"/>
    <n v="500"/>
    <s v="Technical"/>
    <n v="50500"/>
    <s v="Higher Performer"/>
  </r>
  <r>
    <s v="E009"/>
    <s v="Employee 9"/>
    <x v="4"/>
    <s v="Technician"/>
    <n v="40000"/>
    <n v="8"/>
    <n v="3"/>
    <s v="Team Building"/>
    <n v="700"/>
    <s v="Teamwork"/>
    <n v="40700"/>
    <s v="Satisfactory"/>
  </r>
  <r>
    <s v="E010"/>
    <s v="Employee 10"/>
    <x v="1"/>
    <s v="Seo Specialist"/>
    <n v="25000"/>
    <n v="1"/>
    <n v="2"/>
    <s v="Agile Project Management"/>
    <n v="800"/>
    <s v="Project Management"/>
    <n v="25800"/>
    <s v="Needs Improvement"/>
  </r>
  <r>
    <s v="E011"/>
    <s v="Employee 11"/>
    <x v="2"/>
    <s v="Recruiter"/>
    <n v="55000"/>
    <n v="6"/>
    <n v="3"/>
    <s v="Advanced Excel"/>
    <n v="600"/>
    <s v="Technical Tools"/>
    <n v="55600"/>
    <s v="Satisfactory"/>
  </r>
  <r>
    <s v="E012"/>
    <s v="Employee 12"/>
    <x v="1"/>
    <s v="Seo Specialist"/>
    <n v="65000"/>
    <n v="1"/>
    <n v="5"/>
    <s v="Agile Project Management"/>
    <n v="800"/>
    <s v="Project Management"/>
    <n v="65800"/>
    <s v="Higher Performer"/>
  </r>
  <r>
    <s v="E013"/>
    <s v="Employee 13"/>
    <x v="4"/>
    <s v="Content Creator"/>
    <n v="40000"/>
    <n v="2"/>
    <n v="3"/>
    <s v="Data Analysis"/>
    <n v="500"/>
    <s v="Technical"/>
    <n v="40500"/>
    <s v="Satisfactory"/>
  </r>
  <r>
    <s v="E014"/>
    <s v="Employee 14"/>
    <x v="4"/>
    <s v="Devops Engineer"/>
    <n v="40000"/>
    <n v="1"/>
    <n v="2"/>
    <s v="Advanced Excel"/>
    <n v="600"/>
    <s v="Technical Tools"/>
    <n v="40600"/>
    <s v="Needs Improvement"/>
  </r>
  <r>
    <s v="E015"/>
    <s v="Employee 15"/>
    <x v="4"/>
    <s v="Recruiter"/>
    <n v="50000"/>
    <n v="5"/>
    <n v="2"/>
    <s v="Leadership Essentials"/>
    <n v="1000"/>
    <s v="Leadership"/>
    <n v="51000"/>
    <s v="Needs Improvement"/>
  </r>
  <r>
    <s v="E016"/>
    <s v="Employee 15"/>
    <x v="1"/>
    <s v="Seo Specialist"/>
    <n v="35000"/>
    <n v="9"/>
    <n v="2"/>
    <s v="Agile Project Management"/>
    <n v="800"/>
    <s v="Project Management"/>
    <n v="35800"/>
    <s v="Needs Improvement"/>
  </r>
  <r>
    <s v="E017"/>
    <s v="Employee 17"/>
    <x v="4"/>
    <s v="Technician"/>
    <n v="50000"/>
    <n v="6"/>
    <n v="1"/>
    <s v="Data Analysis"/>
    <n v="500"/>
    <s v="Technical"/>
    <n v="50500"/>
    <s v="Needs Improvement"/>
  </r>
  <r>
    <s v="E018"/>
    <s v="Employee 18"/>
    <x v="1"/>
    <s v="Analyst"/>
    <n v="55000"/>
    <n v="1"/>
    <n v="1"/>
    <s v="Team Building"/>
    <n v="700"/>
    <s v="Teamwork"/>
    <n v="55700"/>
    <s v="Needs Improvement"/>
  </r>
  <r>
    <s v="E019"/>
    <s v="Employee 19"/>
    <x v="4"/>
    <s v="Accountant"/>
    <n v="35000"/>
    <n v="1"/>
    <n v="1"/>
    <s v="Advanced Excel"/>
    <n v="600"/>
    <s v="Technical Tools"/>
    <n v="35600"/>
    <s v="Needs Improvement"/>
  </r>
  <r>
    <s v="E020"/>
    <s v="Employee 20"/>
    <x v="3"/>
    <s v="Recruiter"/>
    <n v="55000"/>
    <n v="2"/>
    <n v="1"/>
    <s v="Agile Project Management"/>
    <n v="800"/>
    <s v="Project Management"/>
    <n v="55800"/>
    <s v="Needs Improvement"/>
  </r>
  <r>
    <s v="E021"/>
    <s v="Employee 21"/>
    <x v="4"/>
    <s v="Hr Specialist"/>
    <n v="35000"/>
    <n v="9"/>
    <n v="2"/>
    <s v="Agile Project Management"/>
    <n v="800"/>
    <s v="Project Management"/>
    <n v="35800"/>
    <s v="Needs Improvement"/>
  </r>
  <r>
    <s v="E022"/>
    <s v="Employee 22"/>
    <x v="1"/>
    <s v="Financial Analyst"/>
    <n v="30000"/>
    <n v="3"/>
    <n v="3"/>
    <s v="Leadership Essentials"/>
    <n v="1000"/>
    <s v="Leadership"/>
    <n v="31000"/>
    <s v="Satisfactory"/>
  </r>
  <r>
    <s v="E023"/>
    <s v="Employee 23"/>
    <x v="0"/>
    <s v="Seo Specialist"/>
    <n v="40000"/>
    <n v="1"/>
    <n v="1"/>
    <s v="Leadership Essentials"/>
    <n v="1000"/>
    <s v="Leadership"/>
    <n v="41000"/>
    <s v="Needs Improvement"/>
  </r>
  <r>
    <s v="E024"/>
    <s v="Employee 24"/>
    <x v="4"/>
    <s v="Hr Specialist"/>
    <n v="60000"/>
    <n v="5"/>
    <n v="2"/>
    <s v="Data Analysis"/>
    <n v="500"/>
    <s v="Technical"/>
    <n v="60500"/>
    <s v="Needs Improvement"/>
  </r>
  <r>
    <s v="E025"/>
    <s v="Employee 25"/>
    <x v="0"/>
    <s v="Analyst"/>
    <n v="65000"/>
    <n v="7"/>
    <n v="4"/>
    <s v="Agile Project Management"/>
    <n v="800"/>
    <s v="Project Management"/>
    <n v="65800"/>
    <s v="Higher Performer"/>
  </r>
  <r>
    <s v="E026"/>
    <s v="Employee 26"/>
    <x v="3"/>
    <s v="Technician"/>
    <n v="55000"/>
    <n v="6"/>
    <n v="3"/>
    <s v="Data Analysis"/>
    <n v="500"/>
    <s v="Technical"/>
    <n v="55500"/>
    <s v="Satisfactory"/>
  </r>
  <r>
    <s v="E027"/>
    <s v="Employee 27"/>
    <x v="2"/>
    <s v="Devops Engineer"/>
    <n v="25000"/>
    <n v="1"/>
    <n v="3"/>
    <s v="Data Analysis"/>
    <n v="500"/>
    <s v="Technical"/>
    <n v="25500"/>
    <s v="Satisfactory"/>
  </r>
  <r>
    <s v="E028"/>
    <s v="Employee 28"/>
    <x v="3"/>
    <s v="Recruiter"/>
    <n v="35000"/>
    <n v="5"/>
    <n v="1"/>
    <s v="Advanced Excel"/>
    <n v="600"/>
    <s v="Technical Tools"/>
    <n v="35600"/>
    <s v="Needs Improvement"/>
  </r>
  <r>
    <s v="E029"/>
    <s v="Employee 29"/>
    <x v="4"/>
    <s v="Content Creator"/>
    <n v="65000"/>
    <n v="5"/>
    <n v="1"/>
    <s v="Data Analysis"/>
    <n v="500"/>
    <s v="Technical"/>
    <n v="65500"/>
    <s v="Needs Improvement"/>
  </r>
  <r>
    <s v="E030"/>
    <s v="Employee 30"/>
    <x v="0"/>
    <s v="Accountant"/>
    <n v="25000"/>
    <n v="6"/>
    <n v="1"/>
    <s v="Advanced Excel"/>
    <n v="600"/>
    <s v="Technical Tools"/>
    <n v="25600"/>
    <s v="Needs Improvement"/>
  </r>
  <r>
    <s v="E031"/>
    <s v="Employee 31"/>
    <x v="0"/>
    <s v="Accountant"/>
    <n v="65000"/>
    <n v="3"/>
    <n v="1"/>
    <s v="Leadership Essentials"/>
    <n v="1000"/>
    <s v="Leadership"/>
    <n v="66000"/>
    <s v="Needs Improvement"/>
  </r>
  <r>
    <s v="E032"/>
    <s v="Employee 32"/>
    <x v="1"/>
    <s v="Seo Specialist"/>
    <n v="60000"/>
    <n v="5"/>
    <n v="2"/>
    <s v="Data Analysis"/>
    <n v="500"/>
    <s v="Technical"/>
    <n v="60500"/>
    <s v="Needs Improvement"/>
  </r>
  <r>
    <s v="E033"/>
    <s v="Employee 33"/>
    <x v="0"/>
    <s v="Devops Engineer"/>
    <n v="25000"/>
    <n v="7"/>
    <n v="1"/>
    <s v="Leadership Essentials"/>
    <n v="1000"/>
    <s v="Leadership"/>
    <n v="26000"/>
    <s v="Needs Improvement"/>
  </r>
  <r>
    <s v="E034"/>
    <s v="Employee 34"/>
    <x v="1"/>
    <s v="Accountant"/>
    <n v="50000"/>
    <n v="5"/>
    <n v="1"/>
    <s v="Leadership Essentials"/>
    <n v="1000"/>
    <s v="Leadership"/>
    <n v="51000"/>
    <s v="Needs Improvement"/>
  </r>
  <r>
    <s v="E035"/>
    <s v="Employee 35"/>
    <x v="2"/>
    <s v="Hr Specialist"/>
    <n v="45000"/>
    <n v="5"/>
    <n v="1"/>
    <s v="Agile Project Management"/>
    <n v="800"/>
    <s v="Project Management"/>
    <n v="45800"/>
    <s v="Needs Improvement"/>
  </r>
  <r>
    <s v="E036"/>
    <s v="Employee 36"/>
    <x v="4"/>
    <s v="Software Engineer"/>
    <n v="50000"/>
    <n v="5"/>
    <n v="3"/>
    <s v="Advanced Excel"/>
    <n v="600"/>
    <s v="Technical Tools"/>
    <n v="50600"/>
    <s v="Satisfactory"/>
  </r>
  <r>
    <s v="E037"/>
    <s v="Employee 37"/>
    <x v="1"/>
    <s v="Recruiter"/>
    <n v="45000"/>
    <n v="3"/>
    <n v="2"/>
    <s v="Agile Project Management"/>
    <n v="800"/>
    <s v="Project Management"/>
    <n v="45800"/>
    <s v="Needs Improvement"/>
  </r>
  <r>
    <s v="E038"/>
    <s v="Employee 38"/>
    <x v="2"/>
    <s v="Analyst"/>
    <n v="50000"/>
    <n v="1"/>
    <n v="2"/>
    <s v="Advanced Excel"/>
    <n v="600"/>
    <s v="Technical Tools"/>
    <n v="50600"/>
    <s v="Needs Improvement"/>
  </r>
  <r>
    <s v="E039"/>
    <s v="Employee 39"/>
    <x v="0"/>
    <s v="Software Engineer"/>
    <n v="45000"/>
    <n v="5"/>
    <n v="3"/>
    <s v="Advanced Excel"/>
    <n v="600"/>
    <s v="Technical Tools"/>
    <n v="45600"/>
    <s v="Satisfactory"/>
  </r>
  <r>
    <s v="E040"/>
    <s v="Employee 40"/>
    <x v="0"/>
    <s v="Accountant"/>
    <n v="45000"/>
    <n v="9"/>
    <n v="3"/>
    <s v="Leadership Essentials"/>
    <n v="1000"/>
    <s v="Leadership"/>
    <n v="46000"/>
    <s v="Satisfactory"/>
  </r>
  <r>
    <s v="E041"/>
    <s v="Employee 41"/>
    <x v="2"/>
    <s v="Devops Engineer"/>
    <n v="40000"/>
    <n v="1"/>
    <n v="2"/>
    <s v="Advanced Excel"/>
    <n v="600"/>
    <s v="Technical Tools"/>
    <n v="40600"/>
    <s v="Needs Improvement"/>
  </r>
  <r>
    <s v="E042"/>
    <s v="Employee 42"/>
    <x v="0"/>
    <s v="Software Engineer"/>
    <n v="35000"/>
    <n v="3"/>
    <n v="4"/>
    <s v="Data Analysis"/>
    <n v="500"/>
    <s v="Technical"/>
    <n v="35500"/>
    <s v="Higher Performer"/>
  </r>
  <r>
    <s v="E043"/>
    <s v="Employee 43"/>
    <x v="2"/>
    <s v="Software Engineer"/>
    <n v="35000"/>
    <n v="4"/>
    <n v="3"/>
    <s v="Leadership Essentials"/>
    <n v="1000"/>
    <s v="Leadership"/>
    <n v="36000"/>
    <s v="Satisfactory"/>
  </r>
  <r>
    <s v="E044"/>
    <s v="Employee 44"/>
    <x v="1"/>
    <s v="Software Engineer"/>
    <n v="40000"/>
    <n v="1"/>
    <n v="1"/>
    <s v="Data Analysis"/>
    <n v="500"/>
    <s v="Technical"/>
    <n v="40500"/>
    <s v="Needs Improvement"/>
  </r>
  <r>
    <s v="E045"/>
    <s v="Employee 45"/>
    <x v="1"/>
    <s v="Recruiter"/>
    <n v="65000"/>
    <n v="1"/>
    <n v="4"/>
    <s v="Agile Project Management"/>
    <n v="800"/>
    <s v="Project Management"/>
    <n v="65800"/>
    <s v="Higher Performer"/>
  </r>
  <r>
    <s v="E046"/>
    <s v="Employee 46"/>
    <x v="2"/>
    <s v="Analyst"/>
    <n v="30000"/>
    <n v="8"/>
    <n v="5"/>
    <s v="Leadership Essentials"/>
    <n v="1000"/>
    <s v="Leadership"/>
    <n v="31000"/>
    <s v="Higher Performer"/>
  </r>
  <r>
    <s v="E047"/>
    <s v="Employee 47"/>
    <x v="1"/>
    <s v="Content Creator"/>
    <n v="65000"/>
    <n v="2"/>
    <n v="1"/>
    <s v="Agile Project Management"/>
    <n v="800"/>
    <s v="Project Management"/>
    <n v="65800"/>
    <s v="Needs Improvement"/>
  </r>
  <r>
    <s v="E048"/>
    <s v="Employee 48"/>
    <x v="1"/>
    <s v="Software Engineer"/>
    <n v="25000"/>
    <n v="8"/>
    <n v="2"/>
    <s v="Leadership Essentials"/>
    <n v="1000"/>
    <s v="Leadership"/>
    <n v="26000"/>
    <s v="Needs Improvement"/>
  </r>
  <r>
    <s v="E049"/>
    <s v="Employee 49"/>
    <x v="1"/>
    <s v="Financial Analyst"/>
    <n v="25000"/>
    <n v="7"/>
    <n v="4"/>
    <s v="Leadership Essentials"/>
    <n v="1000"/>
    <s v="Leadership"/>
    <n v="26000"/>
    <s v="Higher Performer"/>
  </r>
  <r>
    <s v="E050"/>
    <s v="Employee 50"/>
    <x v="3"/>
    <s v="Software Engineer"/>
    <n v="45000"/>
    <n v="2"/>
    <n v="2"/>
    <s v="Advanced Excel"/>
    <n v="600"/>
    <s v="Technical Tools"/>
    <n v="45600"/>
    <s v="Needs Improvement"/>
  </r>
  <r>
    <s v="E051"/>
    <s v="Employee 51"/>
    <x v="4"/>
    <s v="Financial Analyst"/>
    <n v="50000"/>
    <n v="6"/>
    <n v="1"/>
    <s v="Advanced Excel"/>
    <n v="600"/>
    <s v="Technical Tools"/>
    <n v="50600"/>
    <s v="Needs Improvement"/>
  </r>
  <r>
    <s v="E052"/>
    <s v="Employee 52"/>
    <x v="0"/>
    <s v="Recruiter"/>
    <n v="50000"/>
    <n v="6"/>
    <n v="2"/>
    <s v="Agile Project Management"/>
    <n v="800"/>
    <s v="Project Management"/>
    <n v="50800"/>
    <s v="Needs Improvement"/>
  </r>
  <r>
    <s v="E053"/>
    <s v="Employee 53"/>
    <x v="3"/>
    <s v="Accountant"/>
    <n v="35000"/>
    <n v="3"/>
    <n v="2"/>
    <s v="Advanced Excel"/>
    <n v="600"/>
    <s v="Technical Tools"/>
    <n v="35600"/>
    <s v="Needs Improvement"/>
  </r>
  <r>
    <s v="E054"/>
    <s v="Employee 54"/>
    <x v="1"/>
    <s v="Seo Specialist"/>
    <n v="55000"/>
    <n v="2"/>
    <n v="3"/>
    <s v="Leadership Essentials"/>
    <n v="1000"/>
    <s v="Leadership"/>
    <n v="56000"/>
    <s v="Satisfactory"/>
  </r>
  <r>
    <s v="E055"/>
    <s v="Employee 55"/>
    <x v="2"/>
    <s v="Technician"/>
    <n v="65000"/>
    <n v="1"/>
    <n v="3"/>
    <s v="Advanced Excel"/>
    <n v="600"/>
    <s v="Technical Tools"/>
    <n v="65600"/>
    <s v="Satisfactory"/>
  </r>
  <r>
    <s v="E056"/>
    <s v="Employee 56"/>
    <x v="1"/>
    <s v="Accountant"/>
    <n v="60000"/>
    <n v="6"/>
    <n v="2"/>
    <s v="Data Analysis"/>
    <n v="500"/>
    <s v="Technical"/>
    <n v="60500"/>
    <s v="Needs Improvement"/>
  </r>
  <r>
    <s v="E057"/>
    <s v="Employee 57"/>
    <x v="4"/>
    <s v="Accountant"/>
    <n v="50000"/>
    <n v="5"/>
    <n v="3"/>
    <s v="Advanced Excel"/>
    <n v="600"/>
    <s v="Technical Tools"/>
    <n v="50600"/>
    <s v="Satisfactory"/>
  </r>
  <r>
    <s v="E058"/>
    <s v="Employee 58"/>
    <x v="1"/>
    <s v="Analyst"/>
    <n v="60000"/>
    <n v="9"/>
    <n v="4"/>
    <s v="Data Analysis"/>
    <n v="500"/>
    <s v="Technical"/>
    <n v="60500"/>
    <s v="Higher Performer"/>
  </r>
  <r>
    <s v="E059"/>
    <s v="Employee 59"/>
    <x v="2"/>
    <s v="Seo Specialist"/>
    <n v="45000"/>
    <n v="1"/>
    <n v="1"/>
    <s v="Advanced Excel"/>
    <n v="600"/>
    <s v="Technical Tools"/>
    <n v="45600"/>
    <s v="Needs Improvement"/>
  </r>
  <r>
    <s v="E060"/>
    <s v="Employee 60"/>
    <x v="4"/>
    <s v="Devops Engineer"/>
    <n v="60000"/>
    <n v="7"/>
    <n v="2"/>
    <s v="Data Analysis"/>
    <n v="500"/>
    <s v="Technical"/>
    <n v="60500"/>
    <s v="Needs Improvement"/>
  </r>
  <r>
    <s v="E061"/>
    <s v="Employee 61"/>
    <x v="1"/>
    <s v="Accountant"/>
    <n v="40000"/>
    <n v="5"/>
    <n v="4"/>
    <s v="Agile Project Management"/>
    <n v="800"/>
    <s v="Project Management"/>
    <n v="40800"/>
    <s v="Higher Performer"/>
  </r>
  <r>
    <s v="E062"/>
    <s v="Employee 62"/>
    <x v="4"/>
    <s v="Analyst"/>
    <n v="60000"/>
    <n v="5"/>
    <n v="4"/>
    <s v="Agile Project Management"/>
    <n v="800"/>
    <s v="Project Management"/>
    <n v="60800"/>
    <s v="Higher Performer"/>
  </r>
  <r>
    <s v="E063"/>
    <s v="Employee 63"/>
    <x v="0"/>
    <s v="Hr Specialist"/>
    <n v="30000"/>
    <n v="2"/>
    <n v="3"/>
    <s v="Leadership Essentials"/>
    <n v="1000"/>
    <s v="Leadership"/>
    <n v="31000"/>
    <s v="Satisfactory"/>
  </r>
  <r>
    <s v="E064"/>
    <s v="Employee 64"/>
    <x v="0"/>
    <s v="Analyst"/>
    <n v="45000"/>
    <n v="3"/>
    <n v="3"/>
    <s v="Advanced Excel"/>
    <n v="600"/>
    <s v="Technical Tools"/>
    <n v="45600"/>
    <s v="Satisfactory"/>
  </r>
  <r>
    <s v="E065"/>
    <s v="Employee 65"/>
    <x v="1"/>
    <s v="Recruiter"/>
    <n v="65000"/>
    <n v="7"/>
    <n v="1"/>
    <s v="Data Analysis"/>
    <n v="500"/>
    <s v="Technical"/>
    <n v="65500"/>
    <s v="Needs Improvement"/>
  </r>
  <r>
    <s v="E066"/>
    <s v="Employee 66"/>
    <x v="4"/>
    <s v="Seo Specialist"/>
    <n v="40000"/>
    <n v="6"/>
    <n v="3"/>
    <s v="Leadership Essentials"/>
    <n v="1000"/>
    <s v="Leadership"/>
    <n v="41000"/>
    <s v="Satisfactory"/>
  </r>
  <r>
    <s v="E067"/>
    <s v="Employee 67"/>
    <x v="2"/>
    <s v="Devops Engineer"/>
    <n v="50000"/>
    <n v="2"/>
    <n v="3"/>
    <s v="Leadership Essentials"/>
    <n v="1000"/>
    <s v="Leadership"/>
    <n v="51000"/>
    <s v="Satisfactory"/>
  </r>
  <r>
    <s v="E068"/>
    <s v="Employee 68"/>
    <x v="1"/>
    <s v="Technician"/>
    <n v="25000"/>
    <n v="6"/>
    <n v="2"/>
    <s v="Data Analysis"/>
    <n v="500"/>
    <s v="Technical"/>
    <n v="25500"/>
    <s v="Needs Improvement"/>
  </r>
  <r>
    <s v="E069"/>
    <s v="Employee 69"/>
    <x v="0"/>
    <s v="Financial Analyst"/>
    <n v="65000"/>
    <n v="2"/>
    <n v="2"/>
    <s v="Agile Project Management"/>
    <n v="800"/>
    <s v="Project Management"/>
    <n v="65800"/>
    <s v="Needs Improvement"/>
  </r>
  <r>
    <s v="E070"/>
    <s v="Employee 70"/>
    <x v="0"/>
    <s v="Seo Specialist"/>
    <n v="25000"/>
    <n v="2"/>
    <n v="2"/>
    <s v="Agile Project Management"/>
    <n v="800"/>
    <s v="Project Management"/>
    <n v="25800"/>
    <s v="Needs Improvement"/>
  </r>
  <r>
    <s v="E071"/>
    <s v="Employee 71"/>
    <x v="1"/>
    <s v="Analyst"/>
    <n v="45000"/>
    <n v="2"/>
    <n v="1"/>
    <s v="Agile Project Management"/>
    <n v="800"/>
    <s v="Project Management"/>
    <n v="45800"/>
    <s v="Needs Improvement"/>
  </r>
  <r>
    <s v="E072"/>
    <s v="Employee 72"/>
    <x v="4"/>
    <s v="Financial Analyst"/>
    <n v="40000"/>
    <n v="3"/>
    <n v="2"/>
    <s v="Agile Project Management"/>
    <n v="800"/>
    <s v="Project Management"/>
    <n v="40800"/>
    <s v="Needs Improvement"/>
  </r>
  <r>
    <s v="E073"/>
    <s v="Employee 73"/>
    <x v="0"/>
    <s v="Technician"/>
    <n v="35000"/>
    <n v="2"/>
    <n v="2"/>
    <s v="Advanced Excel"/>
    <n v="600"/>
    <s v="Technical Tools"/>
    <n v="35600"/>
    <s v="Needs Improvement"/>
  </r>
  <r>
    <s v="E074"/>
    <s v="Employee 74"/>
    <x v="4"/>
    <s v="Hr Specialist"/>
    <n v="50000"/>
    <n v="4"/>
    <n v="2"/>
    <s v="Agile Project Management"/>
    <n v="800"/>
    <s v="Project Management"/>
    <n v="50800"/>
    <s v="Needs Improvement"/>
  </r>
  <r>
    <s v="E075"/>
    <s v="Employee 75"/>
    <x v="0"/>
    <s v="Technician"/>
    <n v="30000"/>
    <n v="9"/>
    <n v="1"/>
    <s v="Advanced Excel"/>
    <n v="600"/>
    <s v="Technical Tools"/>
    <n v="30600"/>
    <s v="Needs Improve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s v="E001"/>
    <s v="Employee 1"/>
    <x v="0"/>
    <x v="0"/>
    <n v="30000"/>
    <n v="3"/>
    <x v="0"/>
    <s v="Data Analysis"/>
    <n v="500"/>
    <x v="0"/>
    <n v="30500"/>
    <s v="Needs Improvement"/>
  </r>
  <r>
    <s v="E002"/>
    <s v="Employee 2"/>
    <x v="1"/>
    <x v="1"/>
    <n v="45000"/>
    <n v="5"/>
    <x v="1"/>
    <s v="Leadership Essentials"/>
    <n v="1000"/>
    <x v="1"/>
    <n v="46000"/>
    <s v="Higher Performer"/>
  </r>
  <r>
    <s v="E003"/>
    <s v="Employee 3"/>
    <x v="0"/>
    <x v="2"/>
    <n v="45000"/>
    <n v="9"/>
    <x v="0"/>
    <s v="Advanced Excel"/>
    <n v="600"/>
    <x v="2"/>
    <n v="45600"/>
    <s v="Needs Improvement"/>
  </r>
  <r>
    <s v="E004"/>
    <s v="Employee 4"/>
    <x v="0"/>
    <x v="3"/>
    <n v="50000"/>
    <n v="2"/>
    <x v="2"/>
    <s v="Data Analysis"/>
    <n v="500"/>
    <x v="0"/>
    <n v="50500"/>
    <s v="Satisfactory"/>
  </r>
  <r>
    <s v="E005"/>
    <s v="Employee 5"/>
    <x v="2"/>
    <x v="4"/>
    <n v="35000"/>
    <n v="8"/>
    <x v="1"/>
    <s v="Advanced Excel"/>
    <n v="600"/>
    <x v="2"/>
    <n v="35600"/>
    <s v="Higher Performer"/>
  </r>
  <r>
    <s v="E007"/>
    <s v="Employee 7"/>
    <x v="0"/>
    <x v="5"/>
    <n v="25000"/>
    <n v="5"/>
    <x v="3"/>
    <s v="Leadership Essentials"/>
    <n v="1000"/>
    <x v="1"/>
    <n v="26000"/>
    <s v="Needs Improvement"/>
  </r>
  <r>
    <s v="E008"/>
    <s v="Employee 8"/>
    <x v="3"/>
    <x v="0"/>
    <n v="50000"/>
    <n v="7"/>
    <x v="4"/>
    <s v="Data Analysis"/>
    <n v="500"/>
    <x v="0"/>
    <n v="50500"/>
    <s v="Higher Performer"/>
  </r>
  <r>
    <s v="E009"/>
    <s v="Employee 9"/>
    <x v="4"/>
    <x v="6"/>
    <n v="40000"/>
    <n v="8"/>
    <x v="2"/>
    <s v="Team Building"/>
    <n v="700"/>
    <x v="3"/>
    <n v="40700"/>
    <s v="Satisfactory"/>
  </r>
  <r>
    <s v="E010"/>
    <s v="Employee 10"/>
    <x v="1"/>
    <x v="5"/>
    <n v="25000"/>
    <n v="1"/>
    <x v="0"/>
    <s v="Agile Project Management"/>
    <n v="800"/>
    <x v="4"/>
    <n v="25800"/>
    <s v="Needs Improvement"/>
  </r>
  <r>
    <s v="E011"/>
    <s v="Employee 11"/>
    <x v="2"/>
    <x v="1"/>
    <n v="55000"/>
    <n v="6"/>
    <x v="2"/>
    <s v="Advanced Excel"/>
    <n v="600"/>
    <x v="2"/>
    <n v="55600"/>
    <s v="Satisfactory"/>
  </r>
  <r>
    <s v="E012"/>
    <s v="Employee 12"/>
    <x v="1"/>
    <x v="5"/>
    <n v="65000"/>
    <n v="1"/>
    <x v="4"/>
    <s v="Agile Project Management"/>
    <n v="800"/>
    <x v="4"/>
    <n v="65800"/>
    <s v="Higher Performer"/>
  </r>
  <r>
    <s v="E013"/>
    <s v="Employee 13"/>
    <x v="4"/>
    <x v="7"/>
    <n v="40000"/>
    <n v="2"/>
    <x v="2"/>
    <s v="Data Analysis"/>
    <n v="500"/>
    <x v="0"/>
    <n v="40500"/>
    <s v="Satisfactory"/>
  </r>
  <r>
    <s v="E014"/>
    <s v="Employee 14"/>
    <x v="4"/>
    <x v="0"/>
    <n v="40000"/>
    <n v="1"/>
    <x v="0"/>
    <s v="Advanced Excel"/>
    <n v="600"/>
    <x v="2"/>
    <n v="40600"/>
    <s v="Needs Improvement"/>
  </r>
  <r>
    <s v="E015"/>
    <s v="Employee 15"/>
    <x v="4"/>
    <x v="1"/>
    <n v="50000"/>
    <n v="5"/>
    <x v="0"/>
    <s v="Leadership Essentials"/>
    <n v="1000"/>
    <x v="1"/>
    <n v="51000"/>
    <s v="Needs Improvement"/>
  </r>
  <r>
    <s v="E016"/>
    <s v="Employee 15"/>
    <x v="1"/>
    <x v="5"/>
    <n v="35000"/>
    <n v="9"/>
    <x v="0"/>
    <s v="Agile Project Management"/>
    <n v="800"/>
    <x v="4"/>
    <n v="35800"/>
    <s v="Needs Improvement"/>
  </r>
  <r>
    <s v="E017"/>
    <s v="Employee 17"/>
    <x v="4"/>
    <x v="6"/>
    <n v="50000"/>
    <n v="6"/>
    <x v="3"/>
    <s v="Data Analysis"/>
    <n v="500"/>
    <x v="0"/>
    <n v="50500"/>
    <s v="Needs Improvement"/>
  </r>
  <r>
    <s v="E018"/>
    <s v="Employee 18"/>
    <x v="1"/>
    <x v="3"/>
    <n v="55000"/>
    <n v="1"/>
    <x v="3"/>
    <s v="Team Building"/>
    <n v="700"/>
    <x v="3"/>
    <n v="55700"/>
    <s v="Needs Improvement"/>
  </r>
  <r>
    <s v="E019"/>
    <s v="Employee 19"/>
    <x v="4"/>
    <x v="8"/>
    <n v="35000"/>
    <n v="1"/>
    <x v="3"/>
    <s v="Advanced Excel"/>
    <n v="600"/>
    <x v="2"/>
    <n v="35600"/>
    <s v="Needs Improvement"/>
  </r>
  <r>
    <s v="E020"/>
    <s v="Employee 20"/>
    <x v="3"/>
    <x v="1"/>
    <n v="55000"/>
    <n v="2"/>
    <x v="3"/>
    <s v="Agile Project Management"/>
    <n v="800"/>
    <x v="4"/>
    <n v="55800"/>
    <s v="Needs Improvement"/>
  </r>
  <r>
    <s v="E021"/>
    <s v="Employee 21"/>
    <x v="4"/>
    <x v="9"/>
    <n v="35000"/>
    <n v="9"/>
    <x v="0"/>
    <s v="Agile Project Management"/>
    <n v="800"/>
    <x v="4"/>
    <n v="35800"/>
    <s v="Needs Improvement"/>
  </r>
  <r>
    <s v="E022"/>
    <s v="Employee 22"/>
    <x v="1"/>
    <x v="4"/>
    <n v="30000"/>
    <n v="3"/>
    <x v="2"/>
    <s v="Leadership Essentials"/>
    <n v="1000"/>
    <x v="1"/>
    <n v="31000"/>
    <s v="Satisfactory"/>
  </r>
  <r>
    <s v="E023"/>
    <s v="Employee 23"/>
    <x v="0"/>
    <x v="5"/>
    <n v="40000"/>
    <n v="1"/>
    <x v="3"/>
    <s v="Leadership Essentials"/>
    <n v="1000"/>
    <x v="1"/>
    <n v="41000"/>
    <s v="Needs Improvement"/>
  </r>
  <r>
    <s v="E024"/>
    <s v="Employee 24"/>
    <x v="4"/>
    <x v="9"/>
    <n v="60000"/>
    <n v="5"/>
    <x v="0"/>
    <s v="Data Analysis"/>
    <n v="500"/>
    <x v="0"/>
    <n v="60500"/>
    <s v="Needs Improvement"/>
  </r>
  <r>
    <s v="E025"/>
    <s v="Employee 25"/>
    <x v="0"/>
    <x v="3"/>
    <n v="65000"/>
    <n v="7"/>
    <x v="1"/>
    <s v="Agile Project Management"/>
    <n v="800"/>
    <x v="4"/>
    <n v="65800"/>
    <s v="Higher Performer"/>
  </r>
  <r>
    <s v="E026"/>
    <s v="Employee 26"/>
    <x v="3"/>
    <x v="6"/>
    <n v="55000"/>
    <n v="6"/>
    <x v="2"/>
    <s v="Data Analysis"/>
    <n v="500"/>
    <x v="0"/>
    <n v="55500"/>
    <s v="Satisfactory"/>
  </r>
  <r>
    <s v="E027"/>
    <s v="Employee 27"/>
    <x v="2"/>
    <x v="0"/>
    <n v="25000"/>
    <n v="1"/>
    <x v="2"/>
    <s v="Data Analysis"/>
    <n v="500"/>
    <x v="0"/>
    <n v="25500"/>
    <s v="Satisfactory"/>
  </r>
  <r>
    <s v="E028"/>
    <s v="Employee 28"/>
    <x v="3"/>
    <x v="1"/>
    <n v="35000"/>
    <n v="5"/>
    <x v="3"/>
    <s v="Advanced Excel"/>
    <n v="600"/>
    <x v="2"/>
    <n v="35600"/>
    <s v="Needs Improvement"/>
  </r>
  <r>
    <s v="E029"/>
    <s v="Employee 29"/>
    <x v="4"/>
    <x v="7"/>
    <n v="65000"/>
    <n v="5"/>
    <x v="3"/>
    <s v="Data Analysis"/>
    <n v="500"/>
    <x v="0"/>
    <n v="65500"/>
    <s v="Needs Improvement"/>
  </r>
  <r>
    <s v="E030"/>
    <s v="Employee 30"/>
    <x v="0"/>
    <x v="8"/>
    <n v="25000"/>
    <n v="6"/>
    <x v="3"/>
    <s v="Advanced Excel"/>
    <n v="600"/>
    <x v="2"/>
    <n v="25600"/>
    <s v="Needs Improvement"/>
  </r>
  <r>
    <s v="E031"/>
    <s v="Employee 31"/>
    <x v="0"/>
    <x v="8"/>
    <n v="65000"/>
    <n v="3"/>
    <x v="3"/>
    <s v="Leadership Essentials"/>
    <n v="1000"/>
    <x v="1"/>
    <n v="66000"/>
    <s v="Needs Improvement"/>
  </r>
  <r>
    <s v="E032"/>
    <s v="Employee 32"/>
    <x v="1"/>
    <x v="5"/>
    <n v="60000"/>
    <n v="5"/>
    <x v="0"/>
    <s v="Data Analysis"/>
    <n v="500"/>
    <x v="0"/>
    <n v="60500"/>
    <s v="Needs Improvement"/>
  </r>
  <r>
    <s v="E033"/>
    <s v="Employee 33"/>
    <x v="0"/>
    <x v="0"/>
    <n v="25000"/>
    <n v="7"/>
    <x v="3"/>
    <s v="Leadership Essentials"/>
    <n v="1000"/>
    <x v="1"/>
    <n v="26000"/>
    <s v="Needs Improvement"/>
  </r>
  <r>
    <s v="E034"/>
    <s v="Employee 34"/>
    <x v="1"/>
    <x v="8"/>
    <n v="50000"/>
    <n v="5"/>
    <x v="3"/>
    <s v="Leadership Essentials"/>
    <n v="1000"/>
    <x v="1"/>
    <n v="51000"/>
    <s v="Needs Improvement"/>
  </r>
  <r>
    <s v="E035"/>
    <s v="Employee 35"/>
    <x v="2"/>
    <x v="9"/>
    <n v="45000"/>
    <n v="5"/>
    <x v="3"/>
    <s v="Agile Project Management"/>
    <n v="800"/>
    <x v="4"/>
    <n v="45800"/>
    <s v="Needs Improvement"/>
  </r>
  <r>
    <s v="E036"/>
    <s v="Employee 36"/>
    <x v="4"/>
    <x v="2"/>
    <n v="50000"/>
    <n v="5"/>
    <x v="2"/>
    <s v="Advanced Excel"/>
    <n v="600"/>
    <x v="2"/>
    <n v="50600"/>
    <s v="Satisfactory"/>
  </r>
  <r>
    <s v="E037"/>
    <s v="Employee 37"/>
    <x v="1"/>
    <x v="1"/>
    <n v="45000"/>
    <n v="3"/>
    <x v="0"/>
    <s v="Agile Project Management"/>
    <n v="800"/>
    <x v="4"/>
    <n v="45800"/>
    <s v="Needs Improvement"/>
  </r>
  <r>
    <s v="E038"/>
    <s v="Employee 38"/>
    <x v="2"/>
    <x v="3"/>
    <n v="50000"/>
    <n v="1"/>
    <x v="0"/>
    <s v="Advanced Excel"/>
    <n v="600"/>
    <x v="2"/>
    <n v="50600"/>
    <s v="Needs Improvement"/>
  </r>
  <r>
    <s v="E039"/>
    <s v="Employee 39"/>
    <x v="0"/>
    <x v="2"/>
    <n v="45000"/>
    <n v="5"/>
    <x v="2"/>
    <s v="Advanced Excel"/>
    <n v="600"/>
    <x v="2"/>
    <n v="45600"/>
    <s v="Satisfactory"/>
  </r>
  <r>
    <s v="E040"/>
    <s v="Employee 40"/>
    <x v="0"/>
    <x v="8"/>
    <n v="45000"/>
    <n v="9"/>
    <x v="2"/>
    <s v="Leadership Essentials"/>
    <n v="1000"/>
    <x v="1"/>
    <n v="46000"/>
    <s v="Satisfactory"/>
  </r>
  <r>
    <s v="E041"/>
    <s v="Employee 41"/>
    <x v="2"/>
    <x v="0"/>
    <n v="40000"/>
    <n v="1"/>
    <x v="0"/>
    <s v="Advanced Excel"/>
    <n v="600"/>
    <x v="2"/>
    <n v="40600"/>
    <s v="Needs Improvement"/>
  </r>
  <r>
    <s v="E042"/>
    <s v="Employee 42"/>
    <x v="0"/>
    <x v="2"/>
    <n v="35000"/>
    <n v="3"/>
    <x v="1"/>
    <s v="Data Analysis"/>
    <n v="500"/>
    <x v="0"/>
    <n v="35500"/>
    <s v="Higher Performer"/>
  </r>
  <r>
    <s v="E043"/>
    <s v="Employee 43"/>
    <x v="2"/>
    <x v="2"/>
    <n v="35000"/>
    <n v="4"/>
    <x v="2"/>
    <s v="Leadership Essentials"/>
    <n v="1000"/>
    <x v="1"/>
    <n v="36000"/>
    <s v="Satisfactory"/>
  </r>
  <r>
    <s v="E044"/>
    <s v="Employee 44"/>
    <x v="1"/>
    <x v="2"/>
    <n v="40000"/>
    <n v="1"/>
    <x v="3"/>
    <s v="Data Analysis"/>
    <n v="500"/>
    <x v="0"/>
    <n v="40500"/>
    <s v="Needs Improvement"/>
  </r>
  <r>
    <s v="E045"/>
    <s v="Employee 45"/>
    <x v="1"/>
    <x v="1"/>
    <n v="65000"/>
    <n v="1"/>
    <x v="1"/>
    <s v="Agile Project Management"/>
    <n v="800"/>
    <x v="4"/>
    <n v="65800"/>
    <s v="Higher Performer"/>
  </r>
  <r>
    <s v="E046"/>
    <s v="Employee 46"/>
    <x v="2"/>
    <x v="3"/>
    <n v="30000"/>
    <n v="8"/>
    <x v="4"/>
    <s v="Leadership Essentials"/>
    <n v="1000"/>
    <x v="1"/>
    <n v="31000"/>
    <s v="Higher Performer"/>
  </r>
  <r>
    <s v="E047"/>
    <s v="Employee 47"/>
    <x v="1"/>
    <x v="7"/>
    <n v="65000"/>
    <n v="2"/>
    <x v="3"/>
    <s v="Agile Project Management"/>
    <n v="800"/>
    <x v="4"/>
    <n v="65800"/>
    <s v="Needs Improvement"/>
  </r>
  <r>
    <s v="E048"/>
    <s v="Employee 48"/>
    <x v="1"/>
    <x v="2"/>
    <n v="25000"/>
    <n v="8"/>
    <x v="0"/>
    <s v="Leadership Essentials"/>
    <n v="1000"/>
    <x v="1"/>
    <n v="26000"/>
    <s v="Needs Improvement"/>
  </r>
  <r>
    <s v="E049"/>
    <s v="Employee 49"/>
    <x v="1"/>
    <x v="4"/>
    <n v="25000"/>
    <n v="7"/>
    <x v="1"/>
    <s v="Leadership Essentials"/>
    <n v="1000"/>
    <x v="1"/>
    <n v="26000"/>
    <s v="Higher Performer"/>
  </r>
  <r>
    <s v="E050"/>
    <s v="Employee 50"/>
    <x v="3"/>
    <x v="2"/>
    <n v="45000"/>
    <n v="2"/>
    <x v="0"/>
    <s v="Advanced Excel"/>
    <n v="600"/>
    <x v="2"/>
    <n v="45600"/>
    <s v="Needs Improvement"/>
  </r>
  <r>
    <s v="E051"/>
    <s v="Employee 51"/>
    <x v="4"/>
    <x v="4"/>
    <n v="50000"/>
    <n v="6"/>
    <x v="3"/>
    <s v="Advanced Excel"/>
    <n v="600"/>
    <x v="2"/>
    <n v="50600"/>
    <s v="Needs Improvement"/>
  </r>
  <r>
    <s v="E052"/>
    <s v="Employee 52"/>
    <x v="0"/>
    <x v="1"/>
    <n v="50000"/>
    <n v="6"/>
    <x v="0"/>
    <s v="Agile Project Management"/>
    <n v="800"/>
    <x v="4"/>
    <n v="50800"/>
    <s v="Needs Improvement"/>
  </r>
  <r>
    <s v="E053"/>
    <s v="Employee 53"/>
    <x v="3"/>
    <x v="8"/>
    <n v="35000"/>
    <n v="3"/>
    <x v="0"/>
    <s v="Advanced Excel"/>
    <n v="600"/>
    <x v="2"/>
    <n v="35600"/>
    <s v="Needs Improvement"/>
  </r>
  <r>
    <s v="E054"/>
    <s v="Employee 54"/>
    <x v="1"/>
    <x v="5"/>
    <n v="55000"/>
    <n v="2"/>
    <x v="2"/>
    <s v="Leadership Essentials"/>
    <n v="1000"/>
    <x v="1"/>
    <n v="56000"/>
    <s v="Satisfactory"/>
  </r>
  <r>
    <s v="E055"/>
    <s v="Employee 55"/>
    <x v="2"/>
    <x v="6"/>
    <n v="65000"/>
    <n v="1"/>
    <x v="2"/>
    <s v="Advanced Excel"/>
    <n v="600"/>
    <x v="2"/>
    <n v="65600"/>
    <s v="Satisfactory"/>
  </r>
  <r>
    <s v="E056"/>
    <s v="Employee 56"/>
    <x v="1"/>
    <x v="8"/>
    <n v="60000"/>
    <n v="6"/>
    <x v="0"/>
    <s v="Data Analysis"/>
    <n v="500"/>
    <x v="0"/>
    <n v="60500"/>
    <s v="Needs Improvement"/>
  </r>
  <r>
    <s v="E057"/>
    <s v="Employee 57"/>
    <x v="4"/>
    <x v="8"/>
    <n v="50000"/>
    <n v="5"/>
    <x v="2"/>
    <s v="Advanced Excel"/>
    <n v="600"/>
    <x v="2"/>
    <n v="50600"/>
    <s v="Satisfactory"/>
  </r>
  <r>
    <s v="E058"/>
    <s v="Employee 58"/>
    <x v="1"/>
    <x v="3"/>
    <n v="60000"/>
    <n v="9"/>
    <x v="1"/>
    <s v="Data Analysis"/>
    <n v="500"/>
    <x v="0"/>
    <n v="60500"/>
    <s v="Higher Performer"/>
  </r>
  <r>
    <s v="E059"/>
    <s v="Employee 59"/>
    <x v="2"/>
    <x v="5"/>
    <n v="45000"/>
    <n v="1"/>
    <x v="3"/>
    <s v="Advanced Excel"/>
    <n v="600"/>
    <x v="2"/>
    <n v="45600"/>
    <s v="Needs Improvement"/>
  </r>
  <r>
    <s v="E060"/>
    <s v="Employee 60"/>
    <x v="4"/>
    <x v="0"/>
    <n v="60000"/>
    <n v="7"/>
    <x v="0"/>
    <s v="Data Analysis"/>
    <n v="500"/>
    <x v="0"/>
    <n v="60500"/>
    <s v="Needs Improvement"/>
  </r>
  <r>
    <s v="E061"/>
    <s v="Employee 61"/>
    <x v="1"/>
    <x v="8"/>
    <n v="40000"/>
    <n v="5"/>
    <x v="1"/>
    <s v="Agile Project Management"/>
    <n v="800"/>
    <x v="4"/>
    <n v="40800"/>
    <s v="Higher Performer"/>
  </r>
  <r>
    <s v="E062"/>
    <s v="Employee 62"/>
    <x v="4"/>
    <x v="3"/>
    <n v="60000"/>
    <n v="5"/>
    <x v="1"/>
    <s v="Agile Project Management"/>
    <n v="800"/>
    <x v="4"/>
    <n v="60800"/>
    <s v="Higher Performer"/>
  </r>
  <r>
    <s v="E063"/>
    <s v="Employee 63"/>
    <x v="0"/>
    <x v="9"/>
    <n v="30000"/>
    <n v="2"/>
    <x v="2"/>
    <s v="Leadership Essentials"/>
    <n v="1000"/>
    <x v="1"/>
    <n v="31000"/>
    <s v="Satisfactory"/>
  </r>
  <r>
    <s v="E064"/>
    <s v="Employee 64"/>
    <x v="0"/>
    <x v="3"/>
    <n v="45000"/>
    <n v="3"/>
    <x v="2"/>
    <s v="Advanced Excel"/>
    <n v="600"/>
    <x v="2"/>
    <n v="45600"/>
    <s v="Satisfactory"/>
  </r>
  <r>
    <s v="E065"/>
    <s v="Employee 65"/>
    <x v="1"/>
    <x v="1"/>
    <n v="65000"/>
    <n v="7"/>
    <x v="3"/>
    <s v="Data Analysis"/>
    <n v="500"/>
    <x v="0"/>
    <n v="65500"/>
    <s v="Needs Improvement"/>
  </r>
  <r>
    <s v="E066"/>
    <s v="Employee 66"/>
    <x v="4"/>
    <x v="5"/>
    <n v="40000"/>
    <n v="6"/>
    <x v="2"/>
    <s v="Leadership Essentials"/>
    <n v="1000"/>
    <x v="1"/>
    <n v="41000"/>
    <s v="Satisfactory"/>
  </r>
  <r>
    <s v="E067"/>
    <s v="Employee 67"/>
    <x v="2"/>
    <x v="0"/>
    <n v="50000"/>
    <n v="2"/>
    <x v="2"/>
    <s v="Leadership Essentials"/>
    <n v="1000"/>
    <x v="1"/>
    <n v="51000"/>
    <s v="Satisfactory"/>
  </r>
  <r>
    <s v="E068"/>
    <s v="Employee 68"/>
    <x v="1"/>
    <x v="6"/>
    <n v="25000"/>
    <n v="6"/>
    <x v="0"/>
    <s v="Data Analysis"/>
    <n v="500"/>
    <x v="0"/>
    <n v="25500"/>
    <s v="Needs Improvement"/>
  </r>
  <r>
    <s v="E069"/>
    <s v="Employee 69"/>
    <x v="0"/>
    <x v="4"/>
    <n v="65000"/>
    <n v="2"/>
    <x v="0"/>
    <s v="Agile Project Management"/>
    <n v="800"/>
    <x v="4"/>
    <n v="65800"/>
    <s v="Needs Improvement"/>
  </r>
  <r>
    <s v="E070"/>
    <s v="Employee 70"/>
    <x v="0"/>
    <x v="5"/>
    <n v="25000"/>
    <n v="2"/>
    <x v="0"/>
    <s v="Agile Project Management"/>
    <n v="800"/>
    <x v="4"/>
    <n v="25800"/>
    <s v="Needs Improvement"/>
  </r>
  <r>
    <s v="E071"/>
    <s v="Employee 71"/>
    <x v="1"/>
    <x v="3"/>
    <n v="45000"/>
    <n v="2"/>
    <x v="3"/>
    <s v="Agile Project Management"/>
    <n v="800"/>
    <x v="4"/>
    <n v="45800"/>
    <s v="Needs Improvement"/>
  </r>
  <r>
    <s v="E072"/>
    <s v="Employee 72"/>
    <x v="4"/>
    <x v="4"/>
    <n v="40000"/>
    <n v="3"/>
    <x v="0"/>
    <s v="Agile Project Management"/>
    <n v="800"/>
    <x v="4"/>
    <n v="40800"/>
    <s v="Needs Improvement"/>
  </r>
  <r>
    <s v="E073"/>
    <s v="Employee 73"/>
    <x v="0"/>
    <x v="6"/>
    <n v="35000"/>
    <n v="2"/>
    <x v="0"/>
    <s v="Advanced Excel"/>
    <n v="600"/>
    <x v="2"/>
    <n v="35600"/>
    <s v="Needs Improvement"/>
  </r>
  <r>
    <s v="E074"/>
    <s v="Employee 74"/>
    <x v="4"/>
    <x v="9"/>
    <n v="50000"/>
    <n v="4"/>
    <x v="0"/>
    <s v="Agile Project Management"/>
    <n v="800"/>
    <x v="4"/>
    <n v="50800"/>
    <s v="Needs Improvement"/>
  </r>
  <r>
    <s v="E075"/>
    <s v="Employee 75"/>
    <x v="0"/>
    <x v="6"/>
    <n v="30000"/>
    <n v="9"/>
    <x v="3"/>
    <s v="Advanced Excel"/>
    <n v="600"/>
    <x v="2"/>
    <n v="30600"/>
    <s v="Needs Improvement"/>
  </r>
  <r>
    <m/>
    <m/>
    <x v="5"/>
    <x v="10"/>
    <m/>
    <m/>
    <x v="5"/>
    <m/>
    <m/>
    <x v="5"/>
    <m/>
    <m/>
  </r>
  <r>
    <m/>
    <m/>
    <x v="5"/>
    <x v="10"/>
    <m/>
    <m/>
    <x v="5"/>
    <m/>
    <m/>
    <x v="5"/>
    <m/>
    <m/>
  </r>
  <r>
    <m/>
    <m/>
    <x v="5"/>
    <x v="10"/>
    <m/>
    <m/>
    <x v="5"/>
    <m/>
    <m/>
    <x v="5"/>
    <m/>
    <m/>
  </r>
  <r>
    <m/>
    <m/>
    <x v="5"/>
    <x v="10"/>
    <m/>
    <m/>
    <x v="5"/>
    <m/>
    <m/>
    <x v="5"/>
    <m/>
    <m/>
  </r>
  <r>
    <m/>
    <m/>
    <x v="5"/>
    <x v="10"/>
    <m/>
    <m/>
    <x v="5"/>
    <m/>
    <m/>
    <x v="5"/>
    <m/>
    <m/>
  </r>
  <r>
    <m/>
    <m/>
    <x v="5"/>
    <x v="10"/>
    <m/>
    <m/>
    <x v="5"/>
    <m/>
    <m/>
    <x v="5"/>
    <m/>
    <m/>
  </r>
  <r>
    <m/>
    <m/>
    <x v="5"/>
    <x v="10"/>
    <m/>
    <m/>
    <x v="5"/>
    <m/>
    <m/>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E8258-0C3C-4797-A65F-A610D463DAD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7" firstHeaderRow="1" firstDataRow="1" firstDataCol="1"/>
  <pivotFields count="12">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Total Compensation (£)" fld="1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407D6-4EDA-48BA-A108-138AD7C06BDC}"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7" firstHeaderRow="1" firstDataRow="1" firstDataCol="1"/>
  <pivotFields count="12">
    <pivotField showAll="0"/>
    <pivotField showAll="0"/>
    <pivotField axis="axisRow" showAll="0">
      <items count="7">
        <item x="0"/>
        <item x="1"/>
        <item x="3"/>
        <item x="2"/>
        <item x="4"/>
        <item h="1" x="5"/>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Salary (£)"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03126-A110-4708-A1E2-EC5F477DD72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E7" firstHeaderRow="1" firstDataRow="1" firstDataCol="1"/>
  <pivotFields count="12">
    <pivotField showAll="0"/>
    <pivotField dataField="1" showAll="0"/>
    <pivotField showAll="0">
      <items count="7">
        <item x="0"/>
        <item x="1"/>
        <item x="3"/>
        <item x="2"/>
        <item x="4"/>
        <item h="1" x="5"/>
        <item t="default"/>
      </items>
    </pivotField>
    <pivotField showAll="0"/>
    <pivotField showAll="0"/>
    <pivotField showAll="0"/>
    <pivotField showAll="0"/>
    <pivotField showAll="0"/>
    <pivotField showAll="0"/>
    <pivotField axis="axisRow" showAll="0">
      <items count="7">
        <item x="1"/>
        <item x="4"/>
        <item x="3"/>
        <item x="0"/>
        <item x="2"/>
        <item h="1" x="5"/>
        <item t="default"/>
      </items>
    </pivotField>
    <pivotField showAll="0"/>
    <pivotField showAll="0"/>
  </pivotFields>
  <rowFields count="1">
    <field x="9"/>
  </rowFields>
  <rowItems count="6">
    <i>
      <x/>
    </i>
    <i>
      <x v="1"/>
    </i>
    <i>
      <x v="2"/>
    </i>
    <i>
      <x v="3"/>
    </i>
    <i>
      <x v="4"/>
    </i>
    <i t="grand">
      <x/>
    </i>
  </rowItems>
  <colItems count="1">
    <i/>
  </colItems>
  <dataFields count="1">
    <dataField name="Count of 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C9F39-539B-4489-9571-9B86A50E949B}"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B32" firstHeaderRow="1" firstDataRow="1" firstDataCol="1"/>
  <pivotFields count="12">
    <pivotField showAll="0"/>
    <pivotField showAll="0"/>
    <pivotField showAll="0"/>
    <pivotField axis="axisRow" showAll="0">
      <items count="12">
        <item x="8"/>
        <item x="3"/>
        <item x="7"/>
        <item x="0"/>
        <item x="4"/>
        <item x="9"/>
        <item x="1"/>
        <item x="5"/>
        <item x="2"/>
        <item x="6"/>
        <item h="1" x="10"/>
        <item t="default"/>
      </items>
    </pivotField>
    <pivotField showAll="0"/>
    <pivotField dataField="1" showAll="0"/>
    <pivotField showAll="0">
      <items count="7">
        <item x="3"/>
        <item x="0"/>
        <item x="2"/>
        <item x="1"/>
        <item x="4"/>
        <item x="5"/>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DFBC07-6E77-43C3-8A34-BD46868027C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12">
    <pivotField showAll="0"/>
    <pivotField showAll="0"/>
    <pivotField showAll="0"/>
    <pivotField axis="axisRow" showAll="0">
      <items count="12">
        <item x="8"/>
        <item x="3"/>
        <item x="7"/>
        <item x="0"/>
        <item x="4"/>
        <item x="9"/>
        <item x="1"/>
        <item x="5"/>
        <item x="2"/>
        <item x="6"/>
        <item h="1" x="10"/>
        <item t="default"/>
      </items>
    </pivotField>
    <pivotField dataField="1" showAll="0"/>
    <pivotField showAll="0"/>
    <pivotField showAll="0">
      <items count="7">
        <item x="3"/>
        <item x="0"/>
        <item x="2"/>
        <item x="1"/>
        <item x="4"/>
        <item x="5"/>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numFmtId="2"/>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96959FA-B7A2-49D8-A219-B0715B4110E5}" sourceName="Department">
  <pivotTables>
    <pivotTable tabId="4" name="PivotTable7"/>
    <pivotTable tabId="4" name="PivotTable4"/>
  </pivotTables>
  <data>
    <tabular pivotCacheId="18681224">
      <items count="6">
        <i x="0" s="1"/>
        <i x="1" s="1"/>
        <i x="3" s="1"/>
        <i x="2" s="1"/>
        <i x="4"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EDE40DB0-CE13-43C2-A6F8-467256AB7867}" sourceName="Performance Rating">
  <pivotTables>
    <pivotTable tabId="8" name="PivotTable8"/>
    <pivotTable tabId="8" name="PivotTable11"/>
  </pivotTables>
  <data>
    <tabular pivotCacheId="18681224">
      <items count="6">
        <i x="3" s="1"/>
        <i x="0" s="1"/>
        <i x="2" s="1"/>
        <i x="1"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1FE8C04-FB83-40DB-8C0F-CDAA9B214271}" cache="Slicer_Department" caption="Department" rowHeight="241300"/>
  <slicer name="Performance Rating" xr10:uid="{E81C9557-E80D-4073-86B3-3A571FA03BCF}" cache="Slicer_Performance_Rating" caption="Performance Rating" rowHeight="24130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1"/>
  <sheetViews>
    <sheetView showGridLines="0" topLeftCell="G1" workbookViewId="0">
      <selection activeCell="E11" sqref="E11"/>
    </sheetView>
  </sheetViews>
  <sheetFormatPr defaultColWidth="23.375" defaultRowHeight="17.25" x14ac:dyDescent="0.35"/>
  <cols>
    <col min="5" max="5" width="23.375" style="14"/>
  </cols>
  <sheetData>
    <row r="1" spans="1:12" s="7" customFormat="1" x14ac:dyDescent="0.35">
      <c r="A1" s="4" t="s">
        <v>0</v>
      </c>
      <c r="B1" s="4" t="s">
        <v>1</v>
      </c>
      <c r="C1" s="4" t="s">
        <v>2</v>
      </c>
      <c r="D1" s="4" t="s">
        <v>3</v>
      </c>
      <c r="E1" s="13" t="s">
        <v>4</v>
      </c>
      <c r="F1" s="4" t="s">
        <v>5</v>
      </c>
      <c r="G1" s="4" t="s">
        <v>6</v>
      </c>
      <c r="H1" s="4" t="s">
        <v>7</v>
      </c>
      <c r="I1" s="5" t="s">
        <v>190</v>
      </c>
      <c r="J1" s="5" t="s">
        <v>191</v>
      </c>
      <c r="K1" s="6" t="s">
        <v>192</v>
      </c>
      <c r="L1" s="6" t="s">
        <v>193</v>
      </c>
    </row>
    <row r="2" spans="1:12" x14ac:dyDescent="0.35">
      <c r="A2" t="s">
        <v>8</v>
      </c>
      <c r="B2" t="s">
        <v>82</v>
      </c>
      <c r="C2" t="s">
        <v>150</v>
      </c>
      <c r="D2" t="s">
        <v>185</v>
      </c>
      <c r="E2" s="14">
        <v>30000</v>
      </c>
      <c r="F2">
        <v>3</v>
      </c>
      <c r="G2">
        <v>2</v>
      </c>
      <c r="H2" t="s">
        <v>160</v>
      </c>
      <c r="I2">
        <f>VLOOKUP(H2,'Training Programme Data'!$B:$E,3,FALSE)</f>
        <v>500</v>
      </c>
      <c r="J2" t="str">
        <f>VLOOKUP(H2,'Training Programme Data'!$B:$E,2,FALSE)</f>
        <v>Technical</v>
      </c>
      <c r="K2">
        <f>E2+I2</f>
        <v>30500</v>
      </c>
      <c r="L2" t="str">
        <f>IF(G2&gt;=4,"Higher Performer",IF(G2=3,"Satisfactory",IF(G2&lt;3,"Needs Improvement")))</f>
        <v>Needs Improvement</v>
      </c>
    </row>
    <row r="3" spans="1:12" x14ac:dyDescent="0.35">
      <c r="A3" t="s">
        <v>9</v>
      </c>
      <c r="B3" t="s">
        <v>83</v>
      </c>
      <c r="C3" t="s">
        <v>151</v>
      </c>
      <c r="D3" t="s">
        <v>153</v>
      </c>
      <c r="E3" s="14">
        <v>45000</v>
      </c>
      <c r="F3">
        <v>5</v>
      </c>
      <c r="G3">
        <v>4</v>
      </c>
      <c r="H3" t="s">
        <v>162</v>
      </c>
      <c r="I3">
        <f>VLOOKUP(H3,'Training Programme Data'!$B:$E,3,FALSE)</f>
        <v>1000</v>
      </c>
      <c r="J3" t="str">
        <f>VLOOKUP(H3,'Training Programme Data'!$B:$E,2,FALSE)</f>
        <v>Leadership</v>
      </c>
      <c r="K3">
        <f t="shared" ref="K3:K66" si="0">E3+I3</f>
        <v>46000</v>
      </c>
      <c r="L3" t="str">
        <f t="shared" ref="L3:L66" si="1">IF(G3&gt;=4,"Higher Performer",IF(G3=3,"Satisfactory",IF(G3&lt;3,"Needs Improvement")))</f>
        <v>Higher Performer</v>
      </c>
    </row>
    <row r="4" spans="1:12" x14ac:dyDescent="0.35">
      <c r="A4" t="s">
        <v>10</v>
      </c>
      <c r="B4" t="s">
        <v>84</v>
      </c>
      <c r="C4" t="s">
        <v>150</v>
      </c>
      <c r="D4" t="s">
        <v>154</v>
      </c>
      <c r="E4" s="14">
        <v>45000</v>
      </c>
      <c r="F4">
        <v>9</v>
      </c>
      <c r="G4">
        <v>2</v>
      </c>
      <c r="H4" t="s">
        <v>161</v>
      </c>
      <c r="I4">
        <f>VLOOKUP(H4,'Training Programme Data'!$B:$E,3,FALSE)</f>
        <v>600</v>
      </c>
      <c r="J4" t="str">
        <f>VLOOKUP(H4,'Training Programme Data'!$B:$E,2,FALSE)</f>
        <v>Technical Tools</v>
      </c>
      <c r="K4">
        <f t="shared" si="0"/>
        <v>45600</v>
      </c>
      <c r="L4" t="str">
        <f t="shared" si="1"/>
        <v>Needs Improvement</v>
      </c>
    </row>
    <row r="5" spans="1:12" x14ac:dyDescent="0.35">
      <c r="A5" t="s">
        <v>11</v>
      </c>
      <c r="B5" t="s">
        <v>85</v>
      </c>
      <c r="C5" t="s">
        <v>150</v>
      </c>
      <c r="D5" t="s">
        <v>155</v>
      </c>
      <c r="E5" s="14">
        <v>50000</v>
      </c>
      <c r="F5">
        <v>2</v>
      </c>
      <c r="G5">
        <v>3</v>
      </c>
      <c r="H5" t="s">
        <v>160</v>
      </c>
      <c r="I5">
        <f>VLOOKUP(H5,'Training Programme Data'!$B:$E,3,FALSE)</f>
        <v>500</v>
      </c>
      <c r="J5" t="str">
        <f>VLOOKUP(H5,'Training Programme Data'!$B:$E,2,FALSE)</f>
        <v>Technical</v>
      </c>
      <c r="K5">
        <f t="shared" si="0"/>
        <v>50500</v>
      </c>
      <c r="L5" t="str">
        <f t="shared" si="1"/>
        <v>Satisfactory</v>
      </c>
    </row>
    <row r="6" spans="1:12" x14ac:dyDescent="0.35">
      <c r="A6" t="s">
        <v>12</v>
      </c>
      <c r="B6" t="s">
        <v>86</v>
      </c>
      <c r="C6" t="s">
        <v>188</v>
      </c>
      <c r="D6" t="s">
        <v>156</v>
      </c>
      <c r="E6" s="14">
        <v>35000</v>
      </c>
      <c r="F6">
        <v>8</v>
      </c>
      <c r="G6">
        <v>4</v>
      </c>
      <c r="H6" t="s">
        <v>161</v>
      </c>
      <c r="I6">
        <f>VLOOKUP(H6,'Training Programme Data'!$B:$E,3,FALSE)</f>
        <v>600</v>
      </c>
      <c r="J6" t="str">
        <f>VLOOKUP(H6,'Training Programme Data'!$B:$E,2,FALSE)</f>
        <v>Technical Tools</v>
      </c>
      <c r="K6">
        <f t="shared" si="0"/>
        <v>35600</v>
      </c>
      <c r="L6" t="str">
        <f t="shared" si="1"/>
        <v>Higher Performer</v>
      </c>
    </row>
    <row r="7" spans="1:12" x14ac:dyDescent="0.35">
      <c r="A7" t="s">
        <v>13</v>
      </c>
      <c r="B7" t="s">
        <v>87</v>
      </c>
      <c r="C7" t="s">
        <v>150</v>
      </c>
      <c r="D7" t="s">
        <v>186</v>
      </c>
      <c r="E7" s="14">
        <v>25000</v>
      </c>
      <c r="F7">
        <v>5</v>
      </c>
      <c r="G7">
        <v>1</v>
      </c>
      <c r="H7" t="s">
        <v>162</v>
      </c>
      <c r="I7">
        <f>VLOOKUP(H7,'Training Programme Data'!$B:$E,3,FALSE)</f>
        <v>1000</v>
      </c>
      <c r="J7" t="str">
        <f>VLOOKUP(H7,'Training Programme Data'!$B:$E,2,FALSE)</f>
        <v>Leadership</v>
      </c>
      <c r="K7">
        <f t="shared" si="0"/>
        <v>26000</v>
      </c>
      <c r="L7" t="str">
        <f t="shared" si="1"/>
        <v>Needs Improvement</v>
      </c>
    </row>
    <row r="8" spans="1:12" x14ac:dyDescent="0.35">
      <c r="A8" t="s">
        <v>14</v>
      </c>
      <c r="B8" t="s">
        <v>88</v>
      </c>
      <c r="C8" t="s">
        <v>189</v>
      </c>
      <c r="D8" t="s">
        <v>185</v>
      </c>
      <c r="E8" s="14">
        <v>50000</v>
      </c>
      <c r="F8">
        <v>7</v>
      </c>
      <c r="G8">
        <v>5</v>
      </c>
      <c r="H8" t="s">
        <v>160</v>
      </c>
      <c r="I8">
        <f>VLOOKUP(H8,'Training Programme Data'!$B:$E,3,FALSE)</f>
        <v>500</v>
      </c>
      <c r="J8" t="str">
        <f>VLOOKUP(H8,'Training Programme Data'!$B:$E,2,FALSE)</f>
        <v>Technical</v>
      </c>
      <c r="K8">
        <f t="shared" si="0"/>
        <v>50500</v>
      </c>
      <c r="L8" t="str">
        <f t="shared" si="1"/>
        <v>Higher Performer</v>
      </c>
    </row>
    <row r="9" spans="1:12" x14ac:dyDescent="0.35">
      <c r="A9" t="s">
        <v>15</v>
      </c>
      <c r="B9" t="s">
        <v>89</v>
      </c>
      <c r="C9" t="s">
        <v>152</v>
      </c>
      <c r="D9" t="s">
        <v>157</v>
      </c>
      <c r="E9" s="14">
        <v>40000</v>
      </c>
      <c r="F9">
        <v>8</v>
      </c>
      <c r="G9">
        <v>3</v>
      </c>
      <c r="H9" t="s">
        <v>174</v>
      </c>
      <c r="I9">
        <f>VLOOKUP(H9,'Training Programme Data'!$B:$E,3,FALSE)</f>
        <v>700</v>
      </c>
      <c r="J9" t="str">
        <f>VLOOKUP(H9,'Training Programme Data'!$B:$E,2,FALSE)</f>
        <v>Teamwork</v>
      </c>
      <c r="K9">
        <f t="shared" si="0"/>
        <v>40700</v>
      </c>
      <c r="L9" t="str">
        <f t="shared" si="1"/>
        <v>Satisfactory</v>
      </c>
    </row>
    <row r="10" spans="1:12" x14ac:dyDescent="0.35">
      <c r="A10" t="s">
        <v>16</v>
      </c>
      <c r="B10" t="s">
        <v>90</v>
      </c>
      <c r="C10" t="s">
        <v>151</v>
      </c>
      <c r="D10" t="s">
        <v>186</v>
      </c>
      <c r="E10" s="14">
        <v>25000</v>
      </c>
      <c r="F10">
        <v>1</v>
      </c>
      <c r="G10">
        <v>2</v>
      </c>
      <c r="H10" t="s">
        <v>163</v>
      </c>
      <c r="I10">
        <f>VLOOKUP(H10,'Training Programme Data'!$B:$E,3,FALSE)</f>
        <v>800</v>
      </c>
      <c r="J10" t="str">
        <f>VLOOKUP(H10,'Training Programme Data'!$B:$E,2,FALSE)</f>
        <v>Project Management</v>
      </c>
      <c r="K10">
        <f t="shared" si="0"/>
        <v>25800</v>
      </c>
      <c r="L10" t="str">
        <f t="shared" si="1"/>
        <v>Needs Improvement</v>
      </c>
    </row>
    <row r="11" spans="1:12" x14ac:dyDescent="0.35">
      <c r="A11" t="s">
        <v>17</v>
      </c>
      <c r="B11" t="s">
        <v>91</v>
      </c>
      <c r="C11" t="s">
        <v>188</v>
      </c>
      <c r="D11" t="s">
        <v>153</v>
      </c>
      <c r="E11" s="14">
        <v>55000</v>
      </c>
      <c r="F11">
        <v>6</v>
      </c>
      <c r="G11">
        <v>3</v>
      </c>
      <c r="H11" t="s">
        <v>161</v>
      </c>
      <c r="I11">
        <f>VLOOKUP(H11,'Training Programme Data'!$B:$E,3,FALSE)</f>
        <v>600</v>
      </c>
      <c r="J11" t="str">
        <f>VLOOKUP(H11,'Training Programme Data'!$B:$E,2,FALSE)</f>
        <v>Technical Tools</v>
      </c>
      <c r="K11">
        <f t="shared" si="0"/>
        <v>55600</v>
      </c>
      <c r="L11" t="str">
        <f t="shared" si="1"/>
        <v>Satisfactory</v>
      </c>
    </row>
    <row r="12" spans="1:12" x14ac:dyDescent="0.35">
      <c r="A12" t="s">
        <v>18</v>
      </c>
      <c r="B12" t="s">
        <v>92</v>
      </c>
      <c r="C12" t="s">
        <v>151</v>
      </c>
      <c r="D12" t="s">
        <v>186</v>
      </c>
      <c r="E12" s="14">
        <v>65000</v>
      </c>
      <c r="F12">
        <v>1</v>
      </c>
      <c r="G12">
        <v>5</v>
      </c>
      <c r="H12" t="s">
        <v>163</v>
      </c>
      <c r="I12">
        <f>VLOOKUP(H12,'Training Programme Data'!$B:$E,3,FALSE)</f>
        <v>800</v>
      </c>
      <c r="J12" t="str">
        <f>VLOOKUP(H12,'Training Programme Data'!$B:$E,2,FALSE)</f>
        <v>Project Management</v>
      </c>
      <c r="K12">
        <f t="shared" si="0"/>
        <v>65800</v>
      </c>
      <c r="L12" t="str">
        <f t="shared" si="1"/>
        <v>Higher Performer</v>
      </c>
    </row>
    <row r="13" spans="1:12" x14ac:dyDescent="0.35">
      <c r="A13" t="s">
        <v>19</v>
      </c>
      <c r="B13" t="s">
        <v>93</v>
      </c>
      <c r="C13" t="s">
        <v>152</v>
      </c>
      <c r="D13" t="s">
        <v>158</v>
      </c>
      <c r="E13" s="14">
        <v>40000</v>
      </c>
      <c r="F13">
        <v>2</v>
      </c>
      <c r="G13">
        <v>3</v>
      </c>
      <c r="H13" t="s">
        <v>160</v>
      </c>
      <c r="I13">
        <f>VLOOKUP(H13,'Training Programme Data'!$B:$E,3,FALSE)</f>
        <v>500</v>
      </c>
      <c r="J13" t="str">
        <f>VLOOKUP(H13,'Training Programme Data'!$B:$E,2,FALSE)</f>
        <v>Technical</v>
      </c>
      <c r="K13">
        <f t="shared" si="0"/>
        <v>40500</v>
      </c>
      <c r="L13" t="str">
        <f t="shared" si="1"/>
        <v>Satisfactory</v>
      </c>
    </row>
    <row r="14" spans="1:12" x14ac:dyDescent="0.35">
      <c r="A14" t="s">
        <v>20</v>
      </c>
      <c r="B14" t="s">
        <v>94</v>
      </c>
      <c r="C14" t="s">
        <v>152</v>
      </c>
      <c r="D14" t="s">
        <v>185</v>
      </c>
      <c r="E14" s="14">
        <v>40000</v>
      </c>
      <c r="F14">
        <v>1</v>
      </c>
      <c r="G14">
        <v>2</v>
      </c>
      <c r="H14" t="s">
        <v>161</v>
      </c>
      <c r="I14">
        <f>VLOOKUP(H14,'Training Programme Data'!$B:$E,3,FALSE)</f>
        <v>600</v>
      </c>
      <c r="J14" t="str">
        <f>VLOOKUP(H14,'Training Programme Data'!$B:$E,2,FALSE)</f>
        <v>Technical Tools</v>
      </c>
      <c r="K14">
        <f t="shared" si="0"/>
        <v>40600</v>
      </c>
      <c r="L14" t="str">
        <f t="shared" si="1"/>
        <v>Needs Improvement</v>
      </c>
    </row>
    <row r="15" spans="1:12" x14ac:dyDescent="0.35">
      <c r="A15" t="s">
        <v>21</v>
      </c>
      <c r="B15" t="s">
        <v>95</v>
      </c>
      <c r="C15" t="s">
        <v>152</v>
      </c>
      <c r="D15" t="s">
        <v>153</v>
      </c>
      <c r="E15" s="14">
        <v>50000</v>
      </c>
      <c r="F15">
        <v>5</v>
      </c>
      <c r="G15">
        <v>2</v>
      </c>
      <c r="H15" t="s">
        <v>162</v>
      </c>
      <c r="I15">
        <f>VLOOKUP(H15,'Training Programme Data'!$B:$E,3,FALSE)</f>
        <v>1000</v>
      </c>
      <c r="J15" t="str">
        <f>VLOOKUP(H15,'Training Programme Data'!$B:$E,2,FALSE)</f>
        <v>Leadership</v>
      </c>
      <c r="K15">
        <f t="shared" si="0"/>
        <v>51000</v>
      </c>
      <c r="L15" t="str">
        <f t="shared" si="1"/>
        <v>Needs Improvement</v>
      </c>
    </row>
    <row r="16" spans="1:12" x14ac:dyDescent="0.35">
      <c r="A16" t="s">
        <v>22</v>
      </c>
      <c r="B16" t="s">
        <v>95</v>
      </c>
      <c r="C16" t="s">
        <v>151</v>
      </c>
      <c r="D16" t="s">
        <v>186</v>
      </c>
      <c r="E16" s="14">
        <v>35000</v>
      </c>
      <c r="F16">
        <v>9</v>
      </c>
      <c r="G16">
        <v>2</v>
      </c>
      <c r="H16" t="s">
        <v>163</v>
      </c>
      <c r="I16">
        <f>VLOOKUP(H16,'Training Programme Data'!$B:$E,3,FALSE)</f>
        <v>800</v>
      </c>
      <c r="J16" t="str">
        <f>VLOOKUP(H16,'Training Programme Data'!$B:$E,2,FALSE)</f>
        <v>Project Management</v>
      </c>
      <c r="K16">
        <f t="shared" si="0"/>
        <v>35800</v>
      </c>
      <c r="L16" t="str">
        <f t="shared" si="1"/>
        <v>Needs Improvement</v>
      </c>
    </row>
    <row r="17" spans="1:12" x14ac:dyDescent="0.35">
      <c r="A17" t="s">
        <v>23</v>
      </c>
      <c r="B17" t="s">
        <v>96</v>
      </c>
      <c r="C17" t="s">
        <v>152</v>
      </c>
      <c r="D17" t="s">
        <v>157</v>
      </c>
      <c r="E17" s="14">
        <v>50000</v>
      </c>
      <c r="F17">
        <v>6</v>
      </c>
      <c r="G17">
        <v>1</v>
      </c>
      <c r="H17" t="s">
        <v>160</v>
      </c>
      <c r="I17">
        <f>VLOOKUP(H17,'Training Programme Data'!$B:$E,3,FALSE)</f>
        <v>500</v>
      </c>
      <c r="J17" t="str">
        <f>VLOOKUP(H17,'Training Programme Data'!$B:$E,2,FALSE)</f>
        <v>Technical</v>
      </c>
      <c r="K17">
        <f t="shared" si="0"/>
        <v>50500</v>
      </c>
      <c r="L17" t="str">
        <f t="shared" si="1"/>
        <v>Needs Improvement</v>
      </c>
    </row>
    <row r="18" spans="1:12" x14ac:dyDescent="0.35">
      <c r="A18" t="s">
        <v>24</v>
      </c>
      <c r="B18" t="s">
        <v>97</v>
      </c>
      <c r="C18" t="s">
        <v>151</v>
      </c>
      <c r="D18" t="s">
        <v>155</v>
      </c>
      <c r="E18" s="14">
        <v>55000</v>
      </c>
      <c r="F18">
        <v>1</v>
      </c>
      <c r="G18">
        <v>1</v>
      </c>
      <c r="H18" t="s">
        <v>174</v>
      </c>
      <c r="I18">
        <f>VLOOKUP(H18,'Training Programme Data'!$B:$E,3,FALSE)</f>
        <v>700</v>
      </c>
      <c r="J18" t="str">
        <f>VLOOKUP(H18,'Training Programme Data'!$B:$E,2,FALSE)</f>
        <v>Teamwork</v>
      </c>
      <c r="K18">
        <f t="shared" si="0"/>
        <v>55700</v>
      </c>
      <c r="L18" t="str">
        <f t="shared" si="1"/>
        <v>Needs Improvement</v>
      </c>
    </row>
    <row r="19" spans="1:12" x14ac:dyDescent="0.35">
      <c r="A19" t="s">
        <v>25</v>
      </c>
      <c r="B19" t="s">
        <v>98</v>
      </c>
      <c r="C19" t="s">
        <v>152</v>
      </c>
      <c r="D19" t="s">
        <v>159</v>
      </c>
      <c r="E19" s="14">
        <v>35000</v>
      </c>
      <c r="F19">
        <v>1</v>
      </c>
      <c r="G19">
        <v>1</v>
      </c>
      <c r="H19" t="s">
        <v>161</v>
      </c>
      <c r="I19">
        <f>VLOOKUP(H19,'Training Programme Data'!$B:$E,3,FALSE)</f>
        <v>600</v>
      </c>
      <c r="J19" t="str">
        <f>VLOOKUP(H19,'Training Programme Data'!$B:$E,2,FALSE)</f>
        <v>Technical Tools</v>
      </c>
      <c r="K19">
        <f t="shared" si="0"/>
        <v>35600</v>
      </c>
      <c r="L19" t="str">
        <f t="shared" si="1"/>
        <v>Needs Improvement</v>
      </c>
    </row>
    <row r="20" spans="1:12" x14ac:dyDescent="0.35">
      <c r="A20" t="s">
        <v>26</v>
      </c>
      <c r="B20" t="s">
        <v>99</v>
      </c>
      <c r="C20" t="s">
        <v>189</v>
      </c>
      <c r="D20" t="s">
        <v>153</v>
      </c>
      <c r="E20" s="14">
        <v>55000</v>
      </c>
      <c r="F20">
        <v>2</v>
      </c>
      <c r="G20">
        <v>1</v>
      </c>
      <c r="H20" t="s">
        <v>163</v>
      </c>
      <c r="I20">
        <f>VLOOKUP(H20,'Training Programme Data'!$B:$E,3,FALSE)</f>
        <v>800</v>
      </c>
      <c r="J20" t="str">
        <f>VLOOKUP(H20,'Training Programme Data'!$B:$E,2,FALSE)</f>
        <v>Project Management</v>
      </c>
      <c r="K20">
        <f t="shared" si="0"/>
        <v>55800</v>
      </c>
      <c r="L20" t="str">
        <f t="shared" si="1"/>
        <v>Needs Improvement</v>
      </c>
    </row>
    <row r="21" spans="1:12" x14ac:dyDescent="0.35">
      <c r="A21" t="s">
        <v>27</v>
      </c>
      <c r="B21" t="s">
        <v>100</v>
      </c>
      <c r="C21" t="s">
        <v>152</v>
      </c>
      <c r="D21" t="s">
        <v>187</v>
      </c>
      <c r="E21" s="14">
        <v>35000</v>
      </c>
      <c r="F21">
        <v>9</v>
      </c>
      <c r="G21">
        <v>2</v>
      </c>
      <c r="H21" t="s">
        <v>163</v>
      </c>
      <c r="I21">
        <f>VLOOKUP(H21,'Training Programme Data'!$B:$E,3,FALSE)</f>
        <v>800</v>
      </c>
      <c r="J21" t="str">
        <f>VLOOKUP(H21,'Training Programme Data'!$B:$E,2,FALSE)</f>
        <v>Project Management</v>
      </c>
      <c r="K21">
        <f t="shared" si="0"/>
        <v>35800</v>
      </c>
      <c r="L21" t="str">
        <f t="shared" si="1"/>
        <v>Needs Improvement</v>
      </c>
    </row>
    <row r="22" spans="1:12" x14ac:dyDescent="0.35">
      <c r="A22" t="s">
        <v>28</v>
      </c>
      <c r="B22" t="s">
        <v>101</v>
      </c>
      <c r="C22" t="s">
        <v>151</v>
      </c>
      <c r="D22" t="s">
        <v>156</v>
      </c>
      <c r="E22" s="14">
        <v>30000</v>
      </c>
      <c r="F22">
        <v>3</v>
      </c>
      <c r="G22">
        <v>3</v>
      </c>
      <c r="H22" t="s">
        <v>162</v>
      </c>
      <c r="I22">
        <f>VLOOKUP(H22,'Training Programme Data'!$B:$E,3,FALSE)</f>
        <v>1000</v>
      </c>
      <c r="J22" t="str">
        <f>VLOOKUP(H22,'Training Programme Data'!$B:$E,2,FALSE)</f>
        <v>Leadership</v>
      </c>
      <c r="K22">
        <f t="shared" si="0"/>
        <v>31000</v>
      </c>
      <c r="L22" t="str">
        <f t="shared" si="1"/>
        <v>Satisfactory</v>
      </c>
    </row>
    <row r="23" spans="1:12" x14ac:dyDescent="0.35">
      <c r="A23" t="s">
        <v>29</v>
      </c>
      <c r="B23" t="s">
        <v>102</v>
      </c>
      <c r="C23" t="s">
        <v>150</v>
      </c>
      <c r="D23" t="s">
        <v>186</v>
      </c>
      <c r="E23" s="14">
        <v>40000</v>
      </c>
      <c r="F23">
        <v>1</v>
      </c>
      <c r="G23">
        <v>1</v>
      </c>
      <c r="H23" t="s">
        <v>162</v>
      </c>
      <c r="I23">
        <f>VLOOKUP(H23,'Training Programme Data'!$B:$E,3,FALSE)</f>
        <v>1000</v>
      </c>
      <c r="J23" t="str">
        <f>VLOOKUP(H23,'Training Programme Data'!$B:$E,2,FALSE)</f>
        <v>Leadership</v>
      </c>
      <c r="K23">
        <f t="shared" si="0"/>
        <v>41000</v>
      </c>
      <c r="L23" t="str">
        <f t="shared" si="1"/>
        <v>Needs Improvement</v>
      </c>
    </row>
    <row r="24" spans="1:12" x14ac:dyDescent="0.35">
      <c r="A24" t="s">
        <v>30</v>
      </c>
      <c r="B24" t="s">
        <v>103</v>
      </c>
      <c r="C24" t="s">
        <v>152</v>
      </c>
      <c r="D24" t="s">
        <v>187</v>
      </c>
      <c r="E24" s="14">
        <v>60000</v>
      </c>
      <c r="F24">
        <v>5</v>
      </c>
      <c r="G24">
        <v>2</v>
      </c>
      <c r="H24" t="s">
        <v>160</v>
      </c>
      <c r="I24">
        <f>VLOOKUP(H24,'Training Programme Data'!$B:$E,3,FALSE)</f>
        <v>500</v>
      </c>
      <c r="J24" t="str">
        <f>VLOOKUP(H24,'Training Programme Data'!$B:$E,2,FALSE)</f>
        <v>Technical</v>
      </c>
      <c r="K24">
        <f t="shared" si="0"/>
        <v>60500</v>
      </c>
      <c r="L24" t="str">
        <f t="shared" si="1"/>
        <v>Needs Improvement</v>
      </c>
    </row>
    <row r="25" spans="1:12" x14ac:dyDescent="0.35">
      <c r="A25" t="s">
        <v>31</v>
      </c>
      <c r="B25" t="s">
        <v>104</v>
      </c>
      <c r="C25" t="s">
        <v>150</v>
      </c>
      <c r="D25" t="s">
        <v>155</v>
      </c>
      <c r="E25" s="14">
        <v>65000</v>
      </c>
      <c r="F25">
        <v>7</v>
      </c>
      <c r="G25">
        <v>4</v>
      </c>
      <c r="H25" t="s">
        <v>163</v>
      </c>
      <c r="I25">
        <f>VLOOKUP(H25,'Training Programme Data'!$B:$E,3,FALSE)</f>
        <v>800</v>
      </c>
      <c r="J25" t="str">
        <f>VLOOKUP(H25,'Training Programme Data'!$B:$E,2,FALSE)</f>
        <v>Project Management</v>
      </c>
      <c r="K25">
        <f t="shared" si="0"/>
        <v>65800</v>
      </c>
      <c r="L25" t="str">
        <f t="shared" si="1"/>
        <v>Higher Performer</v>
      </c>
    </row>
    <row r="26" spans="1:12" x14ac:dyDescent="0.35">
      <c r="A26" t="s">
        <v>32</v>
      </c>
      <c r="B26" t="s">
        <v>105</v>
      </c>
      <c r="C26" t="s">
        <v>189</v>
      </c>
      <c r="D26" t="s">
        <v>157</v>
      </c>
      <c r="E26" s="14">
        <v>55000</v>
      </c>
      <c r="F26">
        <v>6</v>
      </c>
      <c r="G26">
        <v>3</v>
      </c>
      <c r="H26" t="s">
        <v>160</v>
      </c>
      <c r="I26">
        <f>VLOOKUP(H26,'Training Programme Data'!$B:$E,3,FALSE)</f>
        <v>500</v>
      </c>
      <c r="J26" t="str">
        <f>VLOOKUP(H26,'Training Programme Data'!$B:$E,2,FALSE)</f>
        <v>Technical</v>
      </c>
      <c r="K26">
        <f t="shared" si="0"/>
        <v>55500</v>
      </c>
      <c r="L26" t="str">
        <f t="shared" si="1"/>
        <v>Satisfactory</v>
      </c>
    </row>
    <row r="27" spans="1:12" x14ac:dyDescent="0.35">
      <c r="A27" t="s">
        <v>33</v>
      </c>
      <c r="B27" t="s">
        <v>106</v>
      </c>
      <c r="C27" t="s">
        <v>188</v>
      </c>
      <c r="D27" t="s">
        <v>185</v>
      </c>
      <c r="E27" s="14">
        <v>25000</v>
      </c>
      <c r="F27">
        <v>1</v>
      </c>
      <c r="G27">
        <v>3</v>
      </c>
      <c r="H27" t="s">
        <v>160</v>
      </c>
      <c r="I27">
        <f>VLOOKUP(H27,'Training Programme Data'!$B:$E,3,FALSE)</f>
        <v>500</v>
      </c>
      <c r="J27" t="str">
        <f>VLOOKUP(H27,'Training Programme Data'!$B:$E,2,FALSE)</f>
        <v>Technical</v>
      </c>
      <c r="K27">
        <f t="shared" si="0"/>
        <v>25500</v>
      </c>
      <c r="L27" t="str">
        <f t="shared" si="1"/>
        <v>Satisfactory</v>
      </c>
    </row>
    <row r="28" spans="1:12" x14ac:dyDescent="0.35">
      <c r="A28" t="s">
        <v>34</v>
      </c>
      <c r="B28" t="s">
        <v>107</v>
      </c>
      <c r="C28" t="s">
        <v>189</v>
      </c>
      <c r="D28" t="s">
        <v>153</v>
      </c>
      <c r="E28" s="14">
        <v>35000</v>
      </c>
      <c r="F28">
        <v>5</v>
      </c>
      <c r="G28">
        <v>1</v>
      </c>
      <c r="H28" t="s">
        <v>161</v>
      </c>
      <c r="I28">
        <f>VLOOKUP(H28,'Training Programme Data'!$B:$E,3,FALSE)</f>
        <v>600</v>
      </c>
      <c r="J28" t="str">
        <f>VLOOKUP(H28,'Training Programme Data'!$B:$E,2,FALSE)</f>
        <v>Technical Tools</v>
      </c>
      <c r="K28">
        <f t="shared" si="0"/>
        <v>35600</v>
      </c>
      <c r="L28" t="str">
        <f t="shared" si="1"/>
        <v>Needs Improvement</v>
      </c>
    </row>
    <row r="29" spans="1:12" x14ac:dyDescent="0.35">
      <c r="A29" t="s">
        <v>35</v>
      </c>
      <c r="B29" t="s">
        <v>108</v>
      </c>
      <c r="C29" t="s">
        <v>152</v>
      </c>
      <c r="D29" t="s">
        <v>158</v>
      </c>
      <c r="E29" s="14">
        <v>65000</v>
      </c>
      <c r="F29">
        <v>5</v>
      </c>
      <c r="G29">
        <v>1</v>
      </c>
      <c r="H29" t="s">
        <v>160</v>
      </c>
      <c r="I29">
        <f>VLOOKUP(H29,'Training Programme Data'!$B:$E,3,FALSE)</f>
        <v>500</v>
      </c>
      <c r="J29" t="str">
        <f>VLOOKUP(H29,'Training Programme Data'!$B:$E,2,FALSE)</f>
        <v>Technical</v>
      </c>
      <c r="K29">
        <f t="shared" si="0"/>
        <v>65500</v>
      </c>
      <c r="L29" t="str">
        <f t="shared" si="1"/>
        <v>Needs Improvement</v>
      </c>
    </row>
    <row r="30" spans="1:12" x14ac:dyDescent="0.35">
      <c r="A30" t="s">
        <v>36</v>
      </c>
      <c r="B30" t="s">
        <v>109</v>
      </c>
      <c r="C30" t="s">
        <v>150</v>
      </c>
      <c r="D30" t="s">
        <v>159</v>
      </c>
      <c r="E30" s="14">
        <v>25000</v>
      </c>
      <c r="F30">
        <v>6</v>
      </c>
      <c r="G30">
        <v>1</v>
      </c>
      <c r="H30" t="s">
        <v>161</v>
      </c>
      <c r="I30">
        <f>VLOOKUP(H30,'Training Programme Data'!$B:$E,3,FALSE)</f>
        <v>600</v>
      </c>
      <c r="J30" t="str">
        <f>VLOOKUP(H30,'Training Programme Data'!$B:$E,2,FALSE)</f>
        <v>Technical Tools</v>
      </c>
      <c r="K30">
        <f t="shared" si="0"/>
        <v>25600</v>
      </c>
      <c r="L30" t="str">
        <f t="shared" si="1"/>
        <v>Needs Improvement</v>
      </c>
    </row>
    <row r="31" spans="1:12" x14ac:dyDescent="0.35">
      <c r="A31" t="s">
        <v>37</v>
      </c>
      <c r="B31" t="s">
        <v>110</v>
      </c>
      <c r="C31" t="s">
        <v>150</v>
      </c>
      <c r="D31" t="s">
        <v>159</v>
      </c>
      <c r="E31" s="14">
        <v>65000</v>
      </c>
      <c r="F31">
        <v>3</v>
      </c>
      <c r="G31">
        <v>1</v>
      </c>
      <c r="H31" t="s">
        <v>162</v>
      </c>
      <c r="I31">
        <f>VLOOKUP(H31,'Training Programme Data'!$B:$E,3,FALSE)</f>
        <v>1000</v>
      </c>
      <c r="J31" t="str">
        <f>VLOOKUP(H31,'Training Programme Data'!$B:$E,2,FALSE)</f>
        <v>Leadership</v>
      </c>
      <c r="K31">
        <f t="shared" si="0"/>
        <v>66000</v>
      </c>
      <c r="L31" t="str">
        <f t="shared" si="1"/>
        <v>Needs Improvement</v>
      </c>
    </row>
    <row r="32" spans="1:12" x14ac:dyDescent="0.35">
      <c r="A32" t="s">
        <v>38</v>
      </c>
      <c r="B32" t="s">
        <v>111</v>
      </c>
      <c r="C32" t="s">
        <v>151</v>
      </c>
      <c r="D32" t="s">
        <v>186</v>
      </c>
      <c r="E32" s="14">
        <v>60000</v>
      </c>
      <c r="F32">
        <v>5</v>
      </c>
      <c r="G32">
        <v>2</v>
      </c>
      <c r="H32" t="s">
        <v>160</v>
      </c>
      <c r="I32">
        <f>VLOOKUP(H32,'Training Programme Data'!$B:$E,3,FALSE)</f>
        <v>500</v>
      </c>
      <c r="J32" t="str">
        <f>VLOOKUP(H32,'Training Programme Data'!$B:$E,2,FALSE)</f>
        <v>Technical</v>
      </c>
      <c r="K32">
        <f t="shared" si="0"/>
        <v>60500</v>
      </c>
      <c r="L32" t="str">
        <f t="shared" si="1"/>
        <v>Needs Improvement</v>
      </c>
    </row>
    <row r="33" spans="1:12" x14ac:dyDescent="0.35">
      <c r="A33" t="s">
        <v>39</v>
      </c>
      <c r="B33" t="s">
        <v>112</v>
      </c>
      <c r="C33" t="s">
        <v>150</v>
      </c>
      <c r="D33" t="s">
        <v>185</v>
      </c>
      <c r="E33" s="14">
        <v>25000</v>
      </c>
      <c r="F33">
        <v>7</v>
      </c>
      <c r="G33">
        <v>1</v>
      </c>
      <c r="H33" t="s">
        <v>162</v>
      </c>
      <c r="I33">
        <f>VLOOKUP(H33,'Training Programme Data'!$B:$E,3,FALSE)</f>
        <v>1000</v>
      </c>
      <c r="J33" t="str">
        <f>VLOOKUP(H33,'Training Programme Data'!$B:$E,2,FALSE)</f>
        <v>Leadership</v>
      </c>
      <c r="K33">
        <f t="shared" si="0"/>
        <v>26000</v>
      </c>
      <c r="L33" t="str">
        <f t="shared" si="1"/>
        <v>Needs Improvement</v>
      </c>
    </row>
    <row r="34" spans="1:12" x14ac:dyDescent="0.35">
      <c r="A34" t="s">
        <v>40</v>
      </c>
      <c r="B34" t="s">
        <v>113</v>
      </c>
      <c r="C34" t="s">
        <v>151</v>
      </c>
      <c r="D34" t="s">
        <v>159</v>
      </c>
      <c r="E34" s="14">
        <v>50000</v>
      </c>
      <c r="F34">
        <v>5</v>
      </c>
      <c r="G34">
        <v>1</v>
      </c>
      <c r="H34" t="s">
        <v>162</v>
      </c>
      <c r="I34">
        <f>VLOOKUP(H34,'Training Programme Data'!$B:$E,3,FALSE)</f>
        <v>1000</v>
      </c>
      <c r="J34" t="str">
        <f>VLOOKUP(H34,'Training Programme Data'!$B:$E,2,FALSE)</f>
        <v>Leadership</v>
      </c>
      <c r="K34">
        <f t="shared" si="0"/>
        <v>51000</v>
      </c>
      <c r="L34" t="str">
        <f t="shared" si="1"/>
        <v>Needs Improvement</v>
      </c>
    </row>
    <row r="35" spans="1:12" x14ac:dyDescent="0.35">
      <c r="A35" t="s">
        <v>41</v>
      </c>
      <c r="B35" t="s">
        <v>114</v>
      </c>
      <c r="C35" t="s">
        <v>188</v>
      </c>
      <c r="D35" t="s">
        <v>187</v>
      </c>
      <c r="E35" s="14">
        <v>45000</v>
      </c>
      <c r="F35">
        <v>5</v>
      </c>
      <c r="G35">
        <v>1</v>
      </c>
      <c r="H35" t="s">
        <v>163</v>
      </c>
      <c r="I35">
        <f>VLOOKUP(H35,'Training Programme Data'!$B:$E,3,FALSE)</f>
        <v>800</v>
      </c>
      <c r="J35" t="str">
        <f>VLOOKUP(H35,'Training Programme Data'!$B:$E,2,FALSE)</f>
        <v>Project Management</v>
      </c>
      <c r="K35">
        <f t="shared" si="0"/>
        <v>45800</v>
      </c>
      <c r="L35" t="str">
        <f t="shared" si="1"/>
        <v>Needs Improvement</v>
      </c>
    </row>
    <row r="36" spans="1:12" x14ac:dyDescent="0.35">
      <c r="A36" t="s">
        <v>42</v>
      </c>
      <c r="B36" t="s">
        <v>115</v>
      </c>
      <c r="C36" t="s">
        <v>152</v>
      </c>
      <c r="D36" t="s">
        <v>154</v>
      </c>
      <c r="E36" s="14">
        <v>50000</v>
      </c>
      <c r="F36">
        <v>5</v>
      </c>
      <c r="G36">
        <v>3</v>
      </c>
      <c r="H36" t="s">
        <v>161</v>
      </c>
      <c r="I36">
        <f>VLOOKUP(H36,'Training Programme Data'!$B:$E,3,FALSE)</f>
        <v>600</v>
      </c>
      <c r="J36" t="str">
        <f>VLOOKUP(H36,'Training Programme Data'!$B:$E,2,FALSE)</f>
        <v>Technical Tools</v>
      </c>
      <c r="K36">
        <f t="shared" si="0"/>
        <v>50600</v>
      </c>
      <c r="L36" t="str">
        <f t="shared" si="1"/>
        <v>Satisfactory</v>
      </c>
    </row>
    <row r="37" spans="1:12" x14ac:dyDescent="0.35">
      <c r="A37" t="s">
        <v>43</v>
      </c>
      <c r="B37" t="s">
        <v>116</v>
      </c>
      <c r="C37" t="s">
        <v>151</v>
      </c>
      <c r="D37" t="s">
        <v>153</v>
      </c>
      <c r="E37" s="14">
        <v>45000</v>
      </c>
      <c r="F37">
        <v>3</v>
      </c>
      <c r="G37">
        <v>2</v>
      </c>
      <c r="H37" t="s">
        <v>163</v>
      </c>
      <c r="I37">
        <f>VLOOKUP(H37,'Training Programme Data'!$B:$E,3,FALSE)</f>
        <v>800</v>
      </c>
      <c r="J37" t="str">
        <f>VLOOKUP(H37,'Training Programme Data'!$B:$E,2,FALSE)</f>
        <v>Project Management</v>
      </c>
      <c r="K37">
        <f t="shared" si="0"/>
        <v>45800</v>
      </c>
      <c r="L37" t="str">
        <f t="shared" si="1"/>
        <v>Needs Improvement</v>
      </c>
    </row>
    <row r="38" spans="1:12" x14ac:dyDescent="0.35">
      <c r="A38" t="s">
        <v>44</v>
      </c>
      <c r="B38" t="s">
        <v>117</v>
      </c>
      <c r="C38" t="s">
        <v>188</v>
      </c>
      <c r="D38" t="s">
        <v>155</v>
      </c>
      <c r="E38" s="14">
        <v>50000</v>
      </c>
      <c r="F38">
        <v>1</v>
      </c>
      <c r="G38">
        <v>2</v>
      </c>
      <c r="H38" t="s">
        <v>161</v>
      </c>
      <c r="I38">
        <f>VLOOKUP(H38,'Training Programme Data'!$B:$E,3,FALSE)</f>
        <v>600</v>
      </c>
      <c r="J38" t="str">
        <f>VLOOKUP(H38,'Training Programme Data'!$B:$E,2,FALSE)</f>
        <v>Technical Tools</v>
      </c>
      <c r="K38">
        <f t="shared" si="0"/>
        <v>50600</v>
      </c>
      <c r="L38" t="str">
        <f t="shared" si="1"/>
        <v>Needs Improvement</v>
      </c>
    </row>
    <row r="39" spans="1:12" x14ac:dyDescent="0.35">
      <c r="A39" t="s">
        <v>45</v>
      </c>
      <c r="B39" t="s">
        <v>118</v>
      </c>
      <c r="C39" t="s">
        <v>150</v>
      </c>
      <c r="D39" t="s">
        <v>154</v>
      </c>
      <c r="E39" s="14">
        <v>45000</v>
      </c>
      <c r="F39">
        <v>5</v>
      </c>
      <c r="G39">
        <v>3</v>
      </c>
      <c r="H39" t="s">
        <v>161</v>
      </c>
      <c r="I39">
        <f>VLOOKUP(H39,'Training Programme Data'!$B:$E,3,FALSE)</f>
        <v>600</v>
      </c>
      <c r="J39" t="str">
        <f>VLOOKUP(H39,'Training Programme Data'!$B:$E,2,FALSE)</f>
        <v>Technical Tools</v>
      </c>
      <c r="K39">
        <f t="shared" si="0"/>
        <v>45600</v>
      </c>
      <c r="L39" t="str">
        <f t="shared" si="1"/>
        <v>Satisfactory</v>
      </c>
    </row>
    <row r="40" spans="1:12" x14ac:dyDescent="0.35">
      <c r="A40" t="s">
        <v>46</v>
      </c>
      <c r="B40" t="s">
        <v>119</v>
      </c>
      <c r="C40" t="s">
        <v>150</v>
      </c>
      <c r="D40" t="s">
        <v>159</v>
      </c>
      <c r="E40" s="14">
        <v>45000</v>
      </c>
      <c r="F40">
        <v>9</v>
      </c>
      <c r="G40">
        <v>3</v>
      </c>
      <c r="H40" t="s">
        <v>162</v>
      </c>
      <c r="I40">
        <f>VLOOKUP(H40,'Training Programme Data'!$B:$E,3,FALSE)</f>
        <v>1000</v>
      </c>
      <c r="J40" t="str">
        <f>VLOOKUP(H40,'Training Programme Data'!$B:$E,2,FALSE)</f>
        <v>Leadership</v>
      </c>
      <c r="K40">
        <f t="shared" si="0"/>
        <v>46000</v>
      </c>
      <c r="L40" t="str">
        <f t="shared" si="1"/>
        <v>Satisfactory</v>
      </c>
    </row>
    <row r="41" spans="1:12" x14ac:dyDescent="0.35">
      <c r="A41" t="s">
        <v>47</v>
      </c>
      <c r="B41" t="s">
        <v>120</v>
      </c>
      <c r="C41" t="s">
        <v>188</v>
      </c>
      <c r="D41" t="s">
        <v>185</v>
      </c>
      <c r="E41" s="14">
        <v>40000</v>
      </c>
      <c r="F41">
        <v>1</v>
      </c>
      <c r="G41">
        <v>2</v>
      </c>
      <c r="H41" t="s">
        <v>161</v>
      </c>
      <c r="I41">
        <f>VLOOKUP(H41,'Training Programme Data'!$B:$E,3,FALSE)</f>
        <v>600</v>
      </c>
      <c r="J41" t="str">
        <f>VLOOKUP(H41,'Training Programme Data'!$B:$E,2,FALSE)</f>
        <v>Technical Tools</v>
      </c>
      <c r="K41">
        <f t="shared" si="0"/>
        <v>40600</v>
      </c>
      <c r="L41" t="str">
        <f t="shared" si="1"/>
        <v>Needs Improvement</v>
      </c>
    </row>
    <row r="42" spans="1:12" x14ac:dyDescent="0.35">
      <c r="A42" t="s">
        <v>48</v>
      </c>
      <c r="B42" t="s">
        <v>121</v>
      </c>
      <c r="C42" t="s">
        <v>150</v>
      </c>
      <c r="D42" t="s">
        <v>154</v>
      </c>
      <c r="E42" s="14">
        <v>35000</v>
      </c>
      <c r="F42">
        <v>3</v>
      </c>
      <c r="G42">
        <v>4</v>
      </c>
      <c r="H42" t="s">
        <v>160</v>
      </c>
      <c r="I42">
        <f>VLOOKUP(H42,'Training Programme Data'!$B:$E,3,FALSE)</f>
        <v>500</v>
      </c>
      <c r="J42" t="str">
        <f>VLOOKUP(H42,'Training Programme Data'!$B:$E,2,FALSE)</f>
        <v>Technical</v>
      </c>
      <c r="K42">
        <f t="shared" si="0"/>
        <v>35500</v>
      </c>
      <c r="L42" t="str">
        <f t="shared" si="1"/>
        <v>Higher Performer</v>
      </c>
    </row>
    <row r="43" spans="1:12" x14ac:dyDescent="0.35">
      <c r="A43" t="s">
        <v>49</v>
      </c>
      <c r="B43" t="s">
        <v>122</v>
      </c>
      <c r="C43" t="s">
        <v>188</v>
      </c>
      <c r="D43" t="s">
        <v>154</v>
      </c>
      <c r="E43" s="14">
        <v>35000</v>
      </c>
      <c r="F43">
        <v>4</v>
      </c>
      <c r="G43">
        <v>3</v>
      </c>
      <c r="H43" t="s">
        <v>162</v>
      </c>
      <c r="I43">
        <f>VLOOKUP(H43,'Training Programme Data'!$B:$E,3,FALSE)</f>
        <v>1000</v>
      </c>
      <c r="J43" t="str">
        <f>VLOOKUP(H43,'Training Programme Data'!$B:$E,2,FALSE)</f>
        <v>Leadership</v>
      </c>
      <c r="K43">
        <f t="shared" si="0"/>
        <v>36000</v>
      </c>
      <c r="L43" t="str">
        <f t="shared" si="1"/>
        <v>Satisfactory</v>
      </c>
    </row>
    <row r="44" spans="1:12" x14ac:dyDescent="0.35">
      <c r="A44" t="s">
        <v>50</v>
      </c>
      <c r="B44" t="s">
        <v>123</v>
      </c>
      <c r="C44" t="s">
        <v>151</v>
      </c>
      <c r="D44" t="s">
        <v>154</v>
      </c>
      <c r="E44" s="14">
        <v>40000</v>
      </c>
      <c r="F44">
        <v>1</v>
      </c>
      <c r="G44">
        <v>1</v>
      </c>
      <c r="H44" t="s">
        <v>160</v>
      </c>
      <c r="I44">
        <f>VLOOKUP(H44,'Training Programme Data'!$B:$E,3,FALSE)</f>
        <v>500</v>
      </c>
      <c r="J44" t="str">
        <f>VLOOKUP(H44,'Training Programme Data'!$B:$E,2,FALSE)</f>
        <v>Technical</v>
      </c>
      <c r="K44">
        <f t="shared" si="0"/>
        <v>40500</v>
      </c>
      <c r="L44" t="str">
        <f t="shared" si="1"/>
        <v>Needs Improvement</v>
      </c>
    </row>
    <row r="45" spans="1:12" x14ac:dyDescent="0.35">
      <c r="A45" t="s">
        <v>51</v>
      </c>
      <c r="B45" t="s">
        <v>124</v>
      </c>
      <c r="C45" t="s">
        <v>151</v>
      </c>
      <c r="D45" t="s">
        <v>153</v>
      </c>
      <c r="E45" s="14">
        <v>65000</v>
      </c>
      <c r="F45">
        <v>1</v>
      </c>
      <c r="G45">
        <v>4</v>
      </c>
      <c r="H45" t="s">
        <v>163</v>
      </c>
      <c r="I45">
        <f>VLOOKUP(H45,'Training Programme Data'!$B:$E,3,FALSE)</f>
        <v>800</v>
      </c>
      <c r="J45" t="str">
        <f>VLOOKUP(H45,'Training Programme Data'!$B:$E,2,FALSE)</f>
        <v>Project Management</v>
      </c>
      <c r="K45">
        <f t="shared" si="0"/>
        <v>65800</v>
      </c>
      <c r="L45" t="str">
        <f t="shared" si="1"/>
        <v>Higher Performer</v>
      </c>
    </row>
    <row r="46" spans="1:12" x14ac:dyDescent="0.35">
      <c r="A46" t="s">
        <v>52</v>
      </c>
      <c r="B46" t="s">
        <v>125</v>
      </c>
      <c r="C46" t="s">
        <v>188</v>
      </c>
      <c r="D46" t="s">
        <v>155</v>
      </c>
      <c r="E46" s="14">
        <v>30000</v>
      </c>
      <c r="F46">
        <v>8</v>
      </c>
      <c r="G46">
        <v>5</v>
      </c>
      <c r="H46" t="s">
        <v>162</v>
      </c>
      <c r="I46">
        <f>VLOOKUP(H46,'Training Programme Data'!$B:$E,3,FALSE)</f>
        <v>1000</v>
      </c>
      <c r="J46" t="str">
        <f>VLOOKUP(H46,'Training Programme Data'!$B:$E,2,FALSE)</f>
        <v>Leadership</v>
      </c>
      <c r="K46">
        <f t="shared" si="0"/>
        <v>31000</v>
      </c>
      <c r="L46" t="str">
        <f t="shared" si="1"/>
        <v>Higher Performer</v>
      </c>
    </row>
    <row r="47" spans="1:12" x14ac:dyDescent="0.35">
      <c r="A47" t="s">
        <v>53</v>
      </c>
      <c r="B47" t="s">
        <v>126</v>
      </c>
      <c r="C47" t="s">
        <v>151</v>
      </c>
      <c r="D47" t="s">
        <v>158</v>
      </c>
      <c r="E47" s="14">
        <v>65000</v>
      </c>
      <c r="F47">
        <v>2</v>
      </c>
      <c r="G47">
        <v>1</v>
      </c>
      <c r="H47" t="s">
        <v>163</v>
      </c>
      <c r="I47">
        <f>VLOOKUP(H47,'Training Programme Data'!$B:$E,3,FALSE)</f>
        <v>800</v>
      </c>
      <c r="J47" t="str">
        <f>VLOOKUP(H47,'Training Programme Data'!$B:$E,2,FALSE)</f>
        <v>Project Management</v>
      </c>
      <c r="K47">
        <f t="shared" si="0"/>
        <v>65800</v>
      </c>
      <c r="L47" t="str">
        <f t="shared" si="1"/>
        <v>Needs Improvement</v>
      </c>
    </row>
    <row r="48" spans="1:12" x14ac:dyDescent="0.35">
      <c r="A48" t="s">
        <v>54</v>
      </c>
      <c r="B48" t="s">
        <v>127</v>
      </c>
      <c r="C48" t="s">
        <v>151</v>
      </c>
      <c r="D48" t="s">
        <v>154</v>
      </c>
      <c r="E48" s="14">
        <v>25000</v>
      </c>
      <c r="F48">
        <v>8</v>
      </c>
      <c r="G48">
        <v>2</v>
      </c>
      <c r="H48" t="s">
        <v>162</v>
      </c>
      <c r="I48">
        <f>VLOOKUP(H48,'Training Programme Data'!$B:$E,3,FALSE)</f>
        <v>1000</v>
      </c>
      <c r="J48" t="str">
        <f>VLOOKUP(H48,'Training Programme Data'!$B:$E,2,FALSE)</f>
        <v>Leadership</v>
      </c>
      <c r="K48">
        <f t="shared" si="0"/>
        <v>26000</v>
      </c>
      <c r="L48" t="str">
        <f t="shared" si="1"/>
        <v>Needs Improvement</v>
      </c>
    </row>
    <row r="49" spans="1:12" x14ac:dyDescent="0.35">
      <c r="A49" t="s">
        <v>55</v>
      </c>
      <c r="B49" t="s">
        <v>128</v>
      </c>
      <c r="C49" t="s">
        <v>151</v>
      </c>
      <c r="D49" t="s">
        <v>156</v>
      </c>
      <c r="E49" s="14">
        <v>25000</v>
      </c>
      <c r="F49">
        <v>7</v>
      </c>
      <c r="G49">
        <v>4</v>
      </c>
      <c r="H49" t="s">
        <v>162</v>
      </c>
      <c r="I49">
        <f>VLOOKUP(H49,'Training Programme Data'!$B:$E,3,FALSE)</f>
        <v>1000</v>
      </c>
      <c r="J49" t="str">
        <f>VLOOKUP(H49,'Training Programme Data'!$B:$E,2,FALSE)</f>
        <v>Leadership</v>
      </c>
      <c r="K49">
        <f t="shared" si="0"/>
        <v>26000</v>
      </c>
      <c r="L49" t="str">
        <f t="shared" si="1"/>
        <v>Higher Performer</v>
      </c>
    </row>
    <row r="50" spans="1:12" x14ac:dyDescent="0.35">
      <c r="A50" t="s">
        <v>56</v>
      </c>
      <c r="B50" t="s">
        <v>180</v>
      </c>
      <c r="C50" t="s">
        <v>189</v>
      </c>
      <c r="D50" t="s">
        <v>154</v>
      </c>
      <c r="E50" s="14">
        <v>45000</v>
      </c>
      <c r="F50">
        <v>2</v>
      </c>
      <c r="G50">
        <v>2</v>
      </c>
      <c r="H50" t="s">
        <v>161</v>
      </c>
      <c r="I50">
        <f>VLOOKUP(H50,'Training Programme Data'!$B:$E,3,FALSE)</f>
        <v>600</v>
      </c>
      <c r="J50" t="str">
        <f>VLOOKUP(H50,'Training Programme Data'!$B:$E,2,FALSE)</f>
        <v>Technical Tools</v>
      </c>
      <c r="K50">
        <f t="shared" si="0"/>
        <v>45600</v>
      </c>
      <c r="L50" t="str">
        <f t="shared" si="1"/>
        <v>Needs Improvement</v>
      </c>
    </row>
    <row r="51" spans="1:12" x14ac:dyDescent="0.35">
      <c r="A51" t="s">
        <v>57</v>
      </c>
      <c r="B51" t="s">
        <v>129</v>
      </c>
      <c r="C51" t="s">
        <v>152</v>
      </c>
      <c r="D51" t="s">
        <v>156</v>
      </c>
      <c r="E51" s="14">
        <v>50000</v>
      </c>
      <c r="F51">
        <v>6</v>
      </c>
      <c r="G51">
        <v>1</v>
      </c>
      <c r="H51" t="s">
        <v>161</v>
      </c>
      <c r="I51">
        <f>VLOOKUP(H51,'Training Programme Data'!$B:$E,3,FALSE)</f>
        <v>600</v>
      </c>
      <c r="J51" t="str">
        <f>VLOOKUP(H51,'Training Programme Data'!$B:$E,2,FALSE)</f>
        <v>Technical Tools</v>
      </c>
      <c r="K51">
        <f t="shared" si="0"/>
        <v>50600</v>
      </c>
      <c r="L51" t="str">
        <f t="shared" si="1"/>
        <v>Needs Improvement</v>
      </c>
    </row>
    <row r="52" spans="1:12" x14ac:dyDescent="0.35">
      <c r="A52" t="s">
        <v>58</v>
      </c>
      <c r="B52" t="s">
        <v>181</v>
      </c>
      <c r="C52" t="s">
        <v>150</v>
      </c>
      <c r="D52" t="s">
        <v>153</v>
      </c>
      <c r="E52" s="14">
        <v>50000</v>
      </c>
      <c r="F52">
        <v>6</v>
      </c>
      <c r="G52">
        <v>2</v>
      </c>
      <c r="H52" t="s">
        <v>163</v>
      </c>
      <c r="I52">
        <f>VLOOKUP(H52,'Training Programme Data'!$B:$E,3,FALSE)</f>
        <v>800</v>
      </c>
      <c r="J52" t="str">
        <f>VLOOKUP(H52,'Training Programme Data'!$B:$E,2,FALSE)</f>
        <v>Project Management</v>
      </c>
      <c r="K52">
        <f t="shared" si="0"/>
        <v>50800</v>
      </c>
      <c r="L52" t="str">
        <f t="shared" si="1"/>
        <v>Needs Improvement</v>
      </c>
    </row>
    <row r="53" spans="1:12" x14ac:dyDescent="0.35">
      <c r="A53" t="s">
        <v>59</v>
      </c>
      <c r="B53" t="s">
        <v>130</v>
      </c>
      <c r="C53" t="s">
        <v>189</v>
      </c>
      <c r="D53" t="s">
        <v>159</v>
      </c>
      <c r="E53" s="14">
        <v>35000</v>
      </c>
      <c r="F53">
        <v>3</v>
      </c>
      <c r="G53">
        <v>2</v>
      </c>
      <c r="H53" t="s">
        <v>161</v>
      </c>
      <c r="I53">
        <f>VLOOKUP(H53,'Training Programme Data'!$B:$E,3,FALSE)</f>
        <v>600</v>
      </c>
      <c r="J53" t="str">
        <f>VLOOKUP(H53,'Training Programme Data'!$B:$E,2,FALSE)</f>
        <v>Technical Tools</v>
      </c>
      <c r="K53">
        <f t="shared" si="0"/>
        <v>35600</v>
      </c>
      <c r="L53" t="str">
        <f t="shared" si="1"/>
        <v>Needs Improvement</v>
      </c>
    </row>
    <row r="54" spans="1:12" x14ac:dyDescent="0.35">
      <c r="A54" t="s">
        <v>60</v>
      </c>
      <c r="B54" t="s">
        <v>131</v>
      </c>
      <c r="C54" t="s">
        <v>151</v>
      </c>
      <c r="D54" t="s">
        <v>186</v>
      </c>
      <c r="E54" s="14">
        <v>55000</v>
      </c>
      <c r="F54">
        <v>2</v>
      </c>
      <c r="G54">
        <v>3</v>
      </c>
      <c r="H54" t="s">
        <v>162</v>
      </c>
      <c r="I54">
        <f>VLOOKUP(H54,'Training Programme Data'!$B:$E,3,FALSE)</f>
        <v>1000</v>
      </c>
      <c r="J54" t="str">
        <f>VLOOKUP(H54,'Training Programme Data'!$B:$E,2,FALSE)</f>
        <v>Leadership</v>
      </c>
      <c r="K54">
        <f t="shared" si="0"/>
        <v>56000</v>
      </c>
      <c r="L54" t="str">
        <f t="shared" si="1"/>
        <v>Satisfactory</v>
      </c>
    </row>
    <row r="55" spans="1:12" x14ac:dyDescent="0.35">
      <c r="A55" t="s">
        <v>61</v>
      </c>
      <c r="B55" t="s">
        <v>132</v>
      </c>
      <c r="C55" t="s">
        <v>188</v>
      </c>
      <c r="D55" t="s">
        <v>157</v>
      </c>
      <c r="E55" s="14">
        <v>65000</v>
      </c>
      <c r="F55">
        <v>1</v>
      </c>
      <c r="G55">
        <v>3</v>
      </c>
      <c r="H55" t="s">
        <v>161</v>
      </c>
      <c r="I55">
        <f>VLOOKUP(H55,'Training Programme Data'!$B:$E,3,FALSE)</f>
        <v>600</v>
      </c>
      <c r="J55" t="str">
        <f>VLOOKUP(H55,'Training Programme Data'!$B:$E,2,FALSE)</f>
        <v>Technical Tools</v>
      </c>
      <c r="K55">
        <f t="shared" si="0"/>
        <v>65600</v>
      </c>
      <c r="L55" t="str">
        <f t="shared" si="1"/>
        <v>Satisfactory</v>
      </c>
    </row>
    <row r="56" spans="1:12" x14ac:dyDescent="0.35">
      <c r="A56" t="s">
        <v>62</v>
      </c>
      <c r="B56" t="s">
        <v>133</v>
      </c>
      <c r="C56" t="s">
        <v>151</v>
      </c>
      <c r="D56" t="s">
        <v>159</v>
      </c>
      <c r="E56" s="14">
        <v>60000</v>
      </c>
      <c r="F56">
        <v>6</v>
      </c>
      <c r="G56">
        <v>2</v>
      </c>
      <c r="H56" t="s">
        <v>160</v>
      </c>
      <c r="I56">
        <f>VLOOKUP(H56,'Training Programme Data'!$B:$E,3,FALSE)</f>
        <v>500</v>
      </c>
      <c r="J56" t="str">
        <f>VLOOKUP(H56,'Training Programme Data'!$B:$E,2,FALSE)</f>
        <v>Technical</v>
      </c>
      <c r="K56">
        <f t="shared" si="0"/>
        <v>60500</v>
      </c>
      <c r="L56" t="str">
        <f t="shared" si="1"/>
        <v>Needs Improvement</v>
      </c>
    </row>
    <row r="57" spans="1:12" x14ac:dyDescent="0.35">
      <c r="A57" t="s">
        <v>63</v>
      </c>
      <c r="B57" t="s">
        <v>134</v>
      </c>
      <c r="C57" t="s">
        <v>152</v>
      </c>
      <c r="D57" t="s">
        <v>159</v>
      </c>
      <c r="E57" s="14">
        <v>50000</v>
      </c>
      <c r="F57">
        <v>5</v>
      </c>
      <c r="G57">
        <v>3</v>
      </c>
      <c r="H57" t="s">
        <v>161</v>
      </c>
      <c r="I57">
        <f>VLOOKUP(H57,'Training Programme Data'!$B:$E,3,FALSE)</f>
        <v>600</v>
      </c>
      <c r="J57" t="str">
        <f>VLOOKUP(H57,'Training Programme Data'!$B:$E,2,FALSE)</f>
        <v>Technical Tools</v>
      </c>
      <c r="K57">
        <f t="shared" si="0"/>
        <v>50600</v>
      </c>
      <c r="L57" t="str">
        <f t="shared" si="1"/>
        <v>Satisfactory</v>
      </c>
    </row>
    <row r="58" spans="1:12" x14ac:dyDescent="0.35">
      <c r="A58" t="s">
        <v>64</v>
      </c>
      <c r="B58" t="s">
        <v>135</v>
      </c>
      <c r="C58" t="s">
        <v>151</v>
      </c>
      <c r="D58" t="s">
        <v>155</v>
      </c>
      <c r="E58" s="14">
        <v>60000</v>
      </c>
      <c r="F58">
        <v>9</v>
      </c>
      <c r="G58">
        <v>4</v>
      </c>
      <c r="H58" t="s">
        <v>160</v>
      </c>
      <c r="I58">
        <f>VLOOKUP(H58,'Training Programme Data'!$B:$E,3,FALSE)</f>
        <v>500</v>
      </c>
      <c r="J58" t="str">
        <f>VLOOKUP(H58,'Training Programme Data'!$B:$E,2,FALSE)</f>
        <v>Technical</v>
      </c>
      <c r="K58">
        <f t="shared" si="0"/>
        <v>60500</v>
      </c>
      <c r="L58" t="str">
        <f t="shared" si="1"/>
        <v>Higher Performer</v>
      </c>
    </row>
    <row r="59" spans="1:12" x14ac:dyDescent="0.35">
      <c r="A59" t="s">
        <v>65</v>
      </c>
      <c r="B59" t="s">
        <v>136</v>
      </c>
      <c r="C59" t="s">
        <v>188</v>
      </c>
      <c r="D59" t="s">
        <v>186</v>
      </c>
      <c r="E59" s="14">
        <v>45000</v>
      </c>
      <c r="F59">
        <v>1</v>
      </c>
      <c r="G59">
        <v>1</v>
      </c>
      <c r="H59" t="s">
        <v>161</v>
      </c>
      <c r="I59">
        <f>VLOOKUP(H59,'Training Programme Data'!$B:$E,3,FALSE)</f>
        <v>600</v>
      </c>
      <c r="J59" t="str">
        <f>VLOOKUP(H59,'Training Programme Data'!$B:$E,2,FALSE)</f>
        <v>Technical Tools</v>
      </c>
      <c r="K59">
        <f t="shared" si="0"/>
        <v>45600</v>
      </c>
      <c r="L59" t="str">
        <f t="shared" si="1"/>
        <v>Needs Improvement</v>
      </c>
    </row>
    <row r="60" spans="1:12" x14ac:dyDescent="0.35">
      <c r="A60" t="s">
        <v>66</v>
      </c>
      <c r="B60" t="s">
        <v>137</v>
      </c>
      <c r="C60" t="s">
        <v>152</v>
      </c>
      <c r="D60" t="s">
        <v>185</v>
      </c>
      <c r="E60" s="14">
        <v>60000</v>
      </c>
      <c r="F60">
        <v>7</v>
      </c>
      <c r="G60">
        <v>2</v>
      </c>
      <c r="H60" t="s">
        <v>160</v>
      </c>
      <c r="I60">
        <f>VLOOKUP(H60,'Training Programme Data'!$B:$E,3,FALSE)</f>
        <v>500</v>
      </c>
      <c r="J60" t="str">
        <f>VLOOKUP(H60,'Training Programme Data'!$B:$E,2,FALSE)</f>
        <v>Technical</v>
      </c>
      <c r="K60">
        <f t="shared" si="0"/>
        <v>60500</v>
      </c>
      <c r="L60" t="str">
        <f t="shared" si="1"/>
        <v>Needs Improvement</v>
      </c>
    </row>
    <row r="61" spans="1:12" x14ac:dyDescent="0.35">
      <c r="A61" t="s">
        <v>67</v>
      </c>
      <c r="B61" t="s">
        <v>182</v>
      </c>
      <c r="C61" t="s">
        <v>151</v>
      </c>
      <c r="D61" t="s">
        <v>159</v>
      </c>
      <c r="E61" s="14">
        <v>40000</v>
      </c>
      <c r="F61">
        <v>5</v>
      </c>
      <c r="G61">
        <v>4</v>
      </c>
      <c r="H61" t="s">
        <v>163</v>
      </c>
      <c r="I61">
        <f>VLOOKUP(H61,'Training Programme Data'!$B:$E,3,FALSE)</f>
        <v>800</v>
      </c>
      <c r="J61" t="str">
        <f>VLOOKUP(H61,'Training Programme Data'!$B:$E,2,FALSE)</f>
        <v>Project Management</v>
      </c>
      <c r="K61">
        <f t="shared" si="0"/>
        <v>40800</v>
      </c>
      <c r="L61" t="str">
        <f t="shared" si="1"/>
        <v>Higher Performer</v>
      </c>
    </row>
    <row r="62" spans="1:12" x14ac:dyDescent="0.35">
      <c r="A62" t="s">
        <v>68</v>
      </c>
      <c r="B62" t="s">
        <v>138</v>
      </c>
      <c r="C62" t="s">
        <v>152</v>
      </c>
      <c r="D62" t="s">
        <v>155</v>
      </c>
      <c r="E62" s="14">
        <v>60000</v>
      </c>
      <c r="F62">
        <v>5</v>
      </c>
      <c r="G62">
        <v>4</v>
      </c>
      <c r="H62" t="s">
        <v>163</v>
      </c>
      <c r="I62">
        <f>VLOOKUP(H62,'Training Programme Data'!$B:$E,3,FALSE)</f>
        <v>800</v>
      </c>
      <c r="J62" t="str">
        <f>VLOOKUP(H62,'Training Programme Data'!$B:$E,2,FALSE)</f>
        <v>Project Management</v>
      </c>
      <c r="K62">
        <f t="shared" si="0"/>
        <v>60800</v>
      </c>
      <c r="L62" t="str">
        <f t="shared" si="1"/>
        <v>Higher Performer</v>
      </c>
    </row>
    <row r="63" spans="1:12" x14ac:dyDescent="0.35">
      <c r="A63" t="s">
        <v>69</v>
      </c>
      <c r="B63" t="s">
        <v>139</v>
      </c>
      <c r="C63" t="s">
        <v>150</v>
      </c>
      <c r="D63" t="s">
        <v>187</v>
      </c>
      <c r="E63" s="14">
        <v>30000</v>
      </c>
      <c r="F63">
        <v>2</v>
      </c>
      <c r="G63">
        <v>3</v>
      </c>
      <c r="H63" t="s">
        <v>162</v>
      </c>
      <c r="I63">
        <f>VLOOKUP(H63,'Training Programme Data'!$B:$E,3,FALSE)</f>
        <v>1000</v>
      </c>
      <c r="J63" t="str">
        <f>VLOOKUP(H63,'Training Programme Data'!$B:$E,2,FALSE)</f>
        <v>Leadership</v>
      </c>
      <c r="K63">
        <f t="shared" si="0"/>
        <v>31000</v>
      </c>
      <c r="L63" t="str">
        <f t="shared" si="1"/>
        <v>Satisfactory</v>
      </c>
    </row>
    <row r="64" spans="1:12" x14ac:dyDescent="0.35">
      <c r="A64" t="s">
        <v>70</v>
      </c>
      <c r="B64" t="s">
        <v>183</v>
      </c>
      <c r="C64" t="s">
        <v>150</v>
      </c>
      <c r="D64" t="s">
        <v>155</v>
      </c>
      <c r="E64" s="14">
        <v>45000</v>
      </c>
      <c r="F64">
        <v>3</v>
      </c>
      <c r="G64">
        <v>3</v>
      </c>
      <c r="H64" t="s">
        <v>161</v>
      </c>
      <c r="I64">
        <f>VLOOKUP(H64,'Training Programme Data'!$B:$E,3,FALSE)</f>
        <v>600</v>
      </c>
      <c r="J64" t="str">
        <f>VLOOKUP(H64,'Training Programme Data'!$B:$E,2,FALSE)</f>
        <v>Technical Tools</v>
      </c>
      <c r="K64">
        <f t="shared" si="0"/>
        <v>45600</v>
      </c>
      <c r="L64" t="str">
        <f t="shared" si="1"/>
        <v>Satisfactory</v>
      </c>
    </row>
    <row r="65" spans="1:12" x14ac:dyDescent="0.35">
      <c r="A65" t="s">
        <v>71</v>
      </c>
      <c r="B65" t="s">
        <v>140</v>
      </c>
      <c r="C65" t="s">
        <v>151</v>
      </c>
      <c r="D65" t="s">
        <v>153</v>
      </c>
      <c r="E65" s="14">
        <v>65000</v>
      </c>
      <c r="F65">
        <v>7</v>
      </c>
      <c r="G65">
        <v>1</v>
      </c>
      <c r="H65" t="s">
        <v>160</v>
      </c>
      <c r="I65">
        <f>VLOOKUP(H65,'Training Programme Data'!$B:$E,3,FALSE)</f>
        <v>500</v>
      </c>
      <c r="J65" t="str">
        <f>VLOOKUP(H65,'Training Programme Data'!$B:$E,2,FALSE)</f>
        <v>Technical</v>
      </c>
      <c r="K65">
        <f t="shared" si="0"/>
        <v>65500</v>
      </c>
      <c r="L65" t="str">
        <f t="shared" si="1"/>
        <v>Needs Improvement</v>
      </c>
    </row>
    <row r="66" spans="1:12" x14ac:dyDescent="0.35">
      <c r="A66" t="s">
        <v>72</v>
      </c>
      <c r="B66" t="s">
        <v>141</v>
      </c>
      <c r="C66" t="s">
        <v>152</v>
      </c>
      <c r="D66" t="s">
        <v>186</v>
      </c>
      <c r="E66" s="14">
        <v>40000</v>
      </c>
      <c r="F66">
        <v>6</v>
      </c>
      <c r="G66">
        <v>3</v>
      </c>
      <c r="H66" t="s">
        <v>162</v>
      </c>
      <c r="I66">
        <f>VLOOKUP(H66,'Training Programme Data'!$B:$E,3,FALSE)</f>
        <v>1000</v>
      </c>
      <c r="J66" t="str">
        <f>VLOOKUP(H66,'Training Programme Data'!$B:$E,2,FALSE)</f>
        <v>Leadership</v>
      </c>
      <c r="K66">
        <f t="shared" si="0"/>
        <v>41000</v>
      </c>
      <c r="L66" t="str">
        <f t="shared" si="1"/>
        <v>Satisfactory</v>
      </c>
    </row>
    <row r="67" spans="1:12" x14ac:dyDescent="0.35">
      <c r="A67" t="s">
        <v>73</v>
      </c>
      <c r="B67" t="s">
        <v>184</v>
      </c>
      <c r="C67" t="s">
        <v>188</v>
      </c>
      <c r="D67" t="s">
        <v>185</v>
      </c>
      <c r="E67" s="14">
        <v>50000</v>
      </c>
      <c r="F67">
        <v>2</v>
      </c>
      <c r="G67">
        <v>3</v>
      </c>
      <c r="H67" t="s">
        <v>162</v>
      </c>
      <c r="I67">
        <f>VLOOKUP(H67,'Training Programme Data'!$B:$E,3,FALSE)</f>
        <v>1000</v>
      </c>
      <c r="J67" t="str">
        <f>VLOOKUP(H67,'Training Programme Data'!$B:$E,2,FALSE)</f>
        <v>Leadership</v>
      </c>
      <c r="K67">
        <f t="shared" ref="K67:K75" si="2">E67+I67</f>
        <v>51000</v>
      </c>
      <c r="L67" t="str">
        <f t="shared" ref="L67:L75" si="3">IF(G67&gt;=4,"Higher Performer",IF(G67=3,"Satisfactory",IF(G67&lt;3,"Needs Improvement")))</f>
        <v>Satisfactory</v>
      </c>
    </row>
    <row r="68" spans="1:12" x14ac:dyDescent="0.35">
      <c r="A68" t="s">
        <v>74</v>
      </c>
      <c r="B68" t="s">
        <v>142</v>
      </c>
      <c r="C68" t="s">
        <v>151</v>
      </c>
      <c r="D68" t="s">
        <v>157</v>
      </c>
      <c r="E68" s="14">
        <v>25000</v>
      </c>
      <c r="F68">
        <v>6</v>
      </c>
      <c r="G68">
        <v>2</v>
      </c>
      <c r="H68" t="s">
        <v>160</v>
      </c>
      <c r="I68">
        <f>VLOOKUP(H68,'Training Programme Data'!$B:$E,3,FALSE)</f>
        <v>500</v>
      </c>
      <c r="J68" t="str">
        <f>VLOOKUP(H68,'Training Programme Data'!$B:$E,2,FALSE)</f>
        <v>Technical</v>
      </c>
      <c r="K68">
        <f t="shared" si="2"/>
        <v>25500</v>
      </c>
      <c r="L68" t="str">
        <f t="shared" si="3"/>
        <v>Needs Improvement</v>
      </c>
    </row>
    <row r="69" spans="1:12" x14ac:dyDescent="0.35">
      <c r="A69" t="s">
        <v>75</v>
      </c>
      <c r="B69" t="s">
        <v>143</v>
      </c>
      <c r="C69" t="s">
        <v>150</v>
      </c>
      <c r="D69" t="s">
        <v>156</v>
      </c>
      <c r="E69" s="14">
        <v>65000</v>
      </c>
      <c r="F69">
        <v>2</v>
      </c>
      <c r="G69">
        <v>2</v>
      </c>
      <c r="H69" t="s">
        <v>163</v>
      </c>
      <c r="I69">
        <f>VLOOKUP(H69,'Training Programme Data'!$B:$E,3,FALSE)</f>
        <v>800</v>
      </c>
      <c r="J69" t="str">
        <f>VLOOKUP(H69,'Training Programme Data'!$B:$E,2,FALSE)</f>
        <v>Project Management</v>
      </c>
      <c r="K69">
        <f t="shared" si="2"/>
        <v>65800</v>
      </c>
      <c r="L69" t="str">
        <f t="shared" si="3"/>
        <v>Needs Improvement</v>
      </c>
    </row>
    <row r="70" spans="1:12" x14ac:dyDescent="0.35">
      <c r="A70" t="s">
        <v>76</v>
      </c>
      <c r="B70" t="s">
        <v>144</v>
      </c>
      <c r="C70" t="s">
        <v>150</v>
      </c>
      <c r="D70" t="s">
        <v>186</v>
      </c>
      <c r="E70" s="14">
        <v>25000</v>
      </c>
      <c r="F70">
        <v>2</v>
      </c>
      <c r="G70">
        <v>2</v>
      </c>
      <c r="H70" t="s">
        <v>163</v>
      </c>
      <c r="I70">
        <f>VLOOKUP(H70,'Training Programme Data'!$B:$E,3,FALSE)</f>
        <v>800</v>
      </c>
      <c r="J70" t="str">
        <f>VLOOKUP(H70,'Training Programme Data'!$B:$E,2,FALSE)</f>
        <v>Project Management</v>
      </c>
      <c r="K70">
        <f t="shared" si="2"/>
        <v>25800</v>
      </c>
      <c r="L70" t="str">
        <f t="shared" si="3"/>
        <v>Needs Improvement</v>
      </c>
    </row>
    <row r="71" spans="1:12" x14ac:dyDescent="0.35">
      <c r="A71" t="s">
        <v>77</v>
      </c>
      <c r="B71" t="s">
        <v>145</v>
      </c>
      <c r="C71" t="s">
        <v>151</v>
      </c>
      <c r="D71" t="s">
        <v>155</v>
      </c>
      <c r="E71" s="14">
        <v>45000</v>
      </c>
      <c r="F71">
        <v>2</v>
      </c>
      <c r="G71">
        <v>1</v>
      </c>
      <c r="H71" t="s">
        <v>163</v>
      </c>
      <c r="I71">
        <f>VLOOKUP(H71,'Training Programme Data'!$B:$E,3,FALSE)</f>
        <v>800</v>
      </c>
      <c r="J71" t="str">
        <f>VLOOKUP(H71,'Training Programme Data'!$B:$E,2,FALSE)</f>
        <v>Project Management</v>
      </c>
      <c r="K71">
        <f t="shared" si="2"/>
        <v>45800</v>
      </c>
      <c r="L71" t="str">
        <f t="shared" si="3"/>
        <v>Needs Improvement</v>
      </c>
    </row>
    <row r="72" spans="1:12" x14ac:dyDescent="0.35">
      <c r="A72" t="s">
        <v>78</v>
      </c>
      <c r="B72" t="s">
        <v>146</v>
      </c>
      <c r="C72" t="s">
        <v>152</v>
      </c>
      <c r="D72" t="s">
        <v>156</v>
      </c>
      <c r="E72" s="14">
        <v>40000</v>
      </c>
      <c r="F72">
        <v>3</v>
      </c>
      <c r="G72">
        <v>2</v>
      </c>
      <c r="H72" t="s">
        <v>163</v>
      </c>
      <c r="I72">
        <f>VLOOKUP(H72,'Training Programme Data'!$B:$E,3,FALSE)</f>
        <v>800</v>
      </c>
      <c r="J72" t="str">
        <f>VLOOKUP(H72,'Training Programme Data'!$B:$E,2,FALSE)</f>
        <v>Project Management</v>
      </c>
      <c r="K72">
        <f t="shared" si="2"/>
        <v>40800</v>
      </c>
      <c r="L72" t="str">
        <f t="shared" si="3"/>
        <v>Needs Improvement</v>
      </c>
    </row>
    <row r="73" spans="1:12" x14ac:dyDescent="0.35">
      <c r="A73" t="s">
        <v>79</v>
      </c>
      <c r="B73" t="s">
        <v>147</v>
      </c>
      <c r="C73" t="s">
        <v>150</v>
      </c>
      <c r="D73" t="s">
        <v>157</v>
      </c>
      <c r="E73" s="14">
        <v>35000</v>
      </c>
      <c r="F73">
        <v>2</v>
      </c>
      <c r="G73">
        <v>2</v>
      </c>
      <c r="H73" t="s">
        <v>161</v>
      </c>
      <c r="I73">
        <f>VLOOKUP(H73,'Training Programme Data'!$B:$E,3,FALSE)</f>
        <v>600</v>
      </c>
      <c r="J73" t="str">
        <f>VLOOKUP(H73,'Training Programme Data'!$B:$E,2,FALSE)</f>
        <v>Technical Tools</v>
      </c>
      <c r="K73">
        <f t="shared" si="2"/>
        <v>35600</v>
      </c>
      <c r="L73" t="str">
        <f t="shared" si="3"/>
        <v>Needs Improvement</v>
      </c>
    </row>
    <row r="74" spans="1:12" x14ac:dyDescent="0.35">
      <c r="A74" t="s">
        <v>80</v>
      </c>
      <c r="B74" t="s">
        <v>148</v>
      </c>
      <c r="C74" t="s">
        <v>152</v>
      </c>
      <c r="D74" t="s">
        <v>187</v>
      </c>
      <c r="E74" s="14">
        <v>50000</v>
      </c>
      <c r="F74">
        <v>4</v>
      </c>
      <c r="G74">
        <v>2</v>
      </c>
      <c r="H74" t="s">
        <v>163</v>
      </c>
      <c r="I74">
        <f>VLOOKUP(H74,'Training Programme Data'!$B:$E,3,FALSE)</f>
        <v>800</v>
      </c>
      <c r="J74" t="str">
        <f>VLOOKUP(H74,'Training Programme Data'!$B:$E,2,FALSE)</f>
        <v>Project Management</v>
      </c>
      <c r="K74">
        <f t="shared" si="2"/>
        <v>50800</v>
      </c>
      <c r="L74" t="str">
        <f t="shared" si="3"/>
        <v>Needs Improvement</v>
      </c>
    </row>
    <row r="75" spans="1:12" x14ac:dyDescent="0.35">
      <c r="A75" t="s">
        <v>81</v>
      </c>
      <c r="B75" t="s">
        <v>149</v>
      </c>
      <c r="C75" t="s">
        <v>150</v>
      </c>
      <c r="D75" t="s">
        <v>157</v>
      </c>
      <c r="E75" s="14">
        <v>30000</v>
      </c>
      <c r="F75">
        <v>9</v>
      </c>
      <c r="G75">
        <v>1</v>
      </c>
      <c r="H75" t="s">
        <v>161</v>
      </c>
      <c r="I75">
        <f>VLOOKUP(H75,'Training Programme Data'!$B:$E,3,FALSE)</f>
        <v>600</v>
      </c>
      <c r="J75" t="str">
        <f>VLOOKUP(H75,'Training Programme Data'!$B:$E,2,FALSE)</f>
        <v>Technical Tools</v>
      </c>
      <c r="K75">
        <f t="shared" si="2"/>
        <v>30600</v>
      </c>
      <c r="L75" t="str">
        <f t="shared" si="3"/>
        <v>Needs Improvement</v>
      </c>
    </row>
    <row r="81" spans="7:7" x14ac:dyDescent="0.35">
      <c r="G8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G13" sqref="G13"/>
    </sheetView>
  </sheetViews>
  <sheetFormatPr defaultRowHeight="17.25" x14ac:dyDescent="0.35"/>
  <cols>
    <col min="1" max="1" width="8.875" customWidth="1"/>
    <col min="2" max="2" width="22.625" customWidth="1"/>
    <col min="3" max="3" width="18.25" customWidth="1"/>
    <col min="4" max="4" width="7.375" customWidth="1"/>
    <col min="5" max="5" width="14.25" customWidth="1"/>
    <col min="7" max="7" width="17.625" customWidth="1"/>
  </cols>
  <sheetData>
    <row r="1" spans="1:7" x14ac:dyDescent="0.35">
      <c r="A1" s="1" t="s">
        <v>164</v>
      </c>
      <c r="B1" s="1" t="s">
        <v>165</v>
      </c>
      <c r="C1" s="1" t="s">
        <v>166</v>
      </c>
      <c r="D1" s="1" t="s">
        <v>167</v>
      </c>
      <c r="E1" s="1" t="s">
        <v>168</v>
      </c>
      <c r="G1" s="3"/>
    </row>
    <row r="2" spans="1:7" x14ac:dyDescent="0.35">
      <c r="A2" t="s">
        <v>169</v>
      </c>
      <c r="B2" t="s">
        <v>160</v>
      </c>
      <c r="C2" t="s">
        <v>175</v>
      </c>
      <c r="D2">
        <v>500</v>
      </c>
      <c r="E2">
        <v>2</v>
      </c>
    </row>
    <row r="3" spans="1:7" x14ac:dyDescent="0.35">
      <c r="A3" t="s">
        <v>170</v>
      </c>
      <c r="B3" t="s">
        <v>163</v>
      </c>
      <c r="C3" t="s">
        <v>179</v>
      </c>
      <c r="D3">
        <v>800</v>
      </c>
      <c r="E3">
        <v>3</v>
      </c>
    </row>
    <row r="4" spans="1:7" x14ac:dyDescent="0.35">
      <c r="A4" t="s">
        <v>171</v>
      </c>
      <c r="B4" t="s">
        <v>162</v>
      </c>
      <c r="C4" t="s">
        <v>176</v>
      </c>
      <c r="D4">
        <v>1000</v>
      </c>
      <c r="E4">
        <v>3</v>
      </c>
    </row>
    <row r="5" spans="1:7" x14ac:dyDescent="0.35">
      <c r="A5" t="s">
        <v>172</v>
      </c>
      <c r="B5" t="s">
        <v>161</v>
      </c>
      <c r="C5" t="s">
        <v>178</v>
      </c>
      <c r="D5">
        <v>600</v>
      </c>
      <c r="E5">
        <v>2</v>
      </c>
    </row>
    <row r="6" spans="1:7" x14ac:dyDescent="0.35">
      <c r="A6" t="s">
        <v>173</v>
      </c>
      <c r="B6" t="s">
        <v>174</v>
      </c>
      <c r="C6" t="s">
        <v>177</v>
      </c>
      <c r="D6">
        <v>700</v>
      </c>
      <c r="E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D5BF-3EE4-4B5B-BE3F-4AFA337B6A71}">
  <dimension ref="A1:H7"/>
  <sheetViews>
    <sheetView workbookViewId="0">
      <selection activeCell="D28" sqref="D28"/>
    </sheetView>
  </sheetViews>
  <sheetFormatPr defaultRowHeight="17.25" x14ac:dyDescent="0.35"/>
  <cols>
    <col min="1" max="1" width="13.25" customWidth="1"/>
    <col min="2" max="2" width="32.25" customWidth="1"/>
    <col min="4" max="4" width="19.625" customWidth="1"/>
    <col min="5" max="5" width="14.375" customWidth="1"/>
    <col min="7" max="7" width="13.25" customWidth="1"/>
    <col min="8" max="8" width="15.75" customWidth="1"/>
  </cols>
  <sheetData>
    <row r="1" spans="1:8" x14ac:dyDescent="0.35">
      <c r="A1" s="11" t="s">
        <v>198</v>
      </c>
      <c r="B1" t="s">
        <v>200</v>
      </c>
      <c r="D1" s="11" t="s">
        <v>198</v>
      </c>
      <c r="E1" t="s">
        <v>201</v>
      </c>
      <c r="G1" s="11" t="s">
        <v>198</v>
      </c>
      <c r="H1" t="s">
        <v>202</v>
      </c>
    </row>
    <row r="2" spans="1:8" x14ac:dyDescent="0.35">
      <c r="A2" s="12" t="s">
        <v>150</v>
      </c>
      <c r="B2" s="10">
        <v>41542.105263157893</v>
      </c>
      <c r="D2" s="12" t="s">
        <v>176</v>
      </c>
      <c r="E2" s="10">
        <v>17</v>
      </c>
      <c r="G2" s="12" t="s">
        <v>150</v>
      </c>
      <c r="H2" s="10">
        <v>775000</v>
      </c>
    </row>
    <row r="3" spans="1:8" x14ac:dyDescent="0.35">
      <c r="A3" s="12" t="s">
        <v>151</v>
      </c>
      <c r="B3" s="10">
        <v>47433.333333333336</v>
      </c>
      <c r="D3" s="12" t="s">
        <v>179</v>
      </c>
      <c r="E3" s="10">
        <v>18</v>
      </c>
      <c r="G3" s="12" t="s">
        <v>151</v>
      </c>
      <c r="H3" s="10">
        <v>980000</v>
      </c>
    </row>
    <row r="4" spans="1:8" x14ac:dyDescent="0.35">
      <c r="A4" s="12" t="s">
        <v>189</v>
      </c>
      <c r="B4" s="10">
        <v>46433.333333333336</v>
      </c>
      <c r="D4" s="12" t="s">
        <v>177</v>
      </c>
      <c r="E4" s="10">
        <v>2</v>
      </c>
      <c r="G4" s="12" t="s">
        <v>189</v>
      </c>
      <c r="H4" s="10">
        <v>275000</v>
      </c>
    </row>
    <row r="5" spans="1:8" x14ac:dyDescent="0.35">
      <c r="A5" s="12" t="s">
        <v>188</v>
      </c>
      <c r="B5" s="10">
        <v>43900</v>
      </c>
      <c r="D5" s="12" t="s">
        <v>175</v>
      </c>
      <c r="E5" s="10">
        <v>17</v>
      </c>
      <c r="G5" s="12" t="s">
        <v>188</v>
      </c>
      <c r="H5" s="10">
        <v>475000</v>
      </c>
    </row>
    <row r="6" spans="1:8" x14ac:dyDescent="0.35">
      <c r="A6" s="12" t="s">
        <v>152</v>
      </c>
      <c r="B6" s="10">
        <v>48611.76470588235</v>
      </c>
      <c r="D6" s="12" t="s">
        <v>178</v>
      </c>
      <c r="E6" s="10">
        <v>20</v>
      </c>
      <c r="G6" s="12" t="s">
        <v>152</v>
      </c>
      <c r="H6" s="10">
        <v>815000</v>
      </c>
    </row>
    <row r="7" spans="1:8" x14ac:dyDescent="0.35">
      <c r="A7" s="12" t="s">
        <v>199</v>
      </c>
      <c r="B7" s="10">
        <v>45585.135135135133</v>
      </c>
      <c r="D7" s="12" t="s">
        <v>199</v>
      </c>
      <c r="E7" s="10">
        <v>74</v>
      </c>
      <c r="G7" s="12" t="s">
        <v>199</v>
      </c>
      <c r="H7" s="10">
        <v>3320000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3DEA-D347-42B0-95CE-ACAC03325DAE}">
  <dimension ref="A1:D6"/>
  <sheetViews>
    <sheetView showGridLines="0" topLeftCell="A4" workbookViewId="0">
      <selection activeCell="H10" sqref="H10"/>
    </sheetView>
  </sheetViews>
  <sheetFormatPr defaultRowHeight="17.25" x14ac:dyDescent="0.35"/>
  <cols>
    <col min="1" max="1" width="15.5" style="8" customWidth="1"/>
    <col min="2" max="2" width="19.625" style="8" customWidth="1"/>
    <col min="3" max="3" width="25.375" style="8" customWidth="1"/>
    <col min="4" max="4" width="31.25" style="8" customWidth="1"/>
    <col min="5" max="16384" width="9" style="8"/>
  </cols>
  <sheetData>
    <row r="1" spans="1:4" s="9" customFormat="1" x14ac:dyDescent="0.35">
      <c r="A1" s="9" t="s">
        <v>195</v>
      </c>
      <c r="B1" s="9" t="s">
        <v>196</v>
      </c>
      <c r="C1" s="9" t="s">
        <v>194</v>
      </c>
      <c r="D1" s="9" t="s">
        <v>197</v>
      </c>
    </row>
    <row r="2" spans="1:4" x14ac:dyDescent="0.35">
      <c r="A2" s="8" t="s">
        <v>150</v>
      </c>
      <c r="B2" s="8">
        <f>COUNTIF('Employee Data'!B:C,"Development")</f>
        <v>19</v>
      </c>
      <c r="C2" s="8">
        <v>40789</v>
      </c>
      <c r="D2" s="8">
        <v>2</v>
      </c>
    </row>
    <row r="3" spans="1:4" x14ac:dyDescent="0.35">
      <c r="A3" s="8" t="s">
        <v>151</v>
      </c>
      <c r="B3" s="8">
        <f>COUNTIF('Employee Data'!B:C,"Finance")</f>
        <v>21</v>
      </c>
      <c r="C3" s="8">
        <v>46667</v>
      </c>
      <c r="D3" s="8">
        <v>2</v>
      </c>
    </row>
    <row r="4" spans="1:4" x14ac:dyDescent="0.35">
      <c r="A4" s="8" t="s">
        <v>189</v>
      </c>
      <c r="B4" s="8">
        <f>COUNTIF('Employee Data'!B:C,"Hr")</f>
        <v>6</v>
      </c>
      <c r="C4" s="8">
        <v>45833</v>
      </c>
      <c r="D4" s="8">
        <v>2</v>
      </c>
    </row>
    <row r="5" spans="1:4" x14ac:dyDescent="0.35">
      <c r="A5" s="8" t="s">
        <v>188</v>
      </c>
      <c r="B5" s="8">
        <f>COUNTIF('Employee Data'!B:C,"It Support")</f>
        <v>11</v>
      </c>
      <c r="C5" s="8">
        <v>43182</v>
      </c>
      <c r="D5" s="8">
        <v>3</v>
      </c>
    </row>
    <row r="6" spans="1:4" x14ac:dyDescent="0.35">
      <c r="A6" s="8" t="s">
        <v>152</v>
      </c>
      <c r="B6" s="8">
        <f>COUNTIF('Employee Data'!B:C,"Marketing")</f>
        <v>17</v>
      </c>
      <c r="C6" s="8">
        <v>47941</v>
      </c>
      <c r="D6" s="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D0AF-E9E2-43AC-96C6-7D0F08F93A79}">
  <dimension ref="G3:M3"/>
  <sheetViews>
    <sheetView tabSelected="1" zoomScale="50" zoomScaleNormal="50" workbookViewId="0">
      <selection activeCell="AA12" sqref="AA12"/>
    </sheetView>
  </sheetViews>
  <sheetFormatPr defaultRowHeight="17.25" x14ac:dyDescent="0.35"/>
  <sheetData>
    <row r="3" spans="7:13" ht="31.5" x14ac:dyDescent="0.35">
      <c r="G3" s="15" t="s">
        <v>203</v>
      </c>
      <c r="H3" s="15"/>
      <c r="I3" s="15"/>
      <c r="J3" s="15"/>
      <c r="K3" s="15"/>
      <c r="L3" s="15"/>
      <c r="M3" s="15"/>
    </row>
  </sheetData>
  <mergeCells count="1">
    <mergeCell ref="G3: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B8F8-2E56-462F-AE08-C9DBCC618833}">
  <dimension ref="A3:B33"/>
  <sheetViews>
    <sheetView topLeftCell="A2" workbookViewId="0">
      <selection activeCell="G18" sqref="G18"/>
    </sheetView>
  </sheetViews>
  <sheetFormatPr defaultRowHeight="17.25" x14ac:dyDescent="0.35"/>
  <cols>
    <col min="1" max="1" width="17.5" customWidth="1"/>
    <col min="2" max="2" width="29.625" style="14" customWidth="1"/>
  </cols>
  <sheetData>
    <row r="3" spans="1:2" x14ac:dyDescent="0.35">
      <c r="A3" s="11" t="s">
        <v>198</v>
      </c>
      <c r="B3" s="14" t="s">
        <v>204</v>
      </c>
    </row>
    <row r="4" spans="1:2" x14ac:dyDescent="0.35">
      <c r="A4" s="12" t="s">
        <v>159</v>
      </c>
      <c r="B4" s="14">
        <v>45000</v>
      </c>
    </row>
    <row r="5" spans="1:2" x14ac:dyDescent="0.35">
      <c r="A5" s="12" t="s">
        <v>155</v>
      </c>
      <c r="B5" s="14">
        <v>51111.111111111109</v>
      </c>
    </row>
    <row r="6" spans="1:2" x14ac:dyDescent="0.35">
      <c r="A6" s="12" t="s">
        <v>158</v>
      </c>
      <c r="B6" s="14">
        <v>56666.666666666664</v>
      </c>
    </row>
    <row r="7" spans="1:2" x14ac:dyDescent="0.35">
      <c r="A7" s="12" t="s">
        <v>185</v>
      </c>
      <c r="B7" s="14">
        <v>40000</v>
      </c>
    </row>
    <row r="8" spans="1:2" x14ac:dyDescent="0.35">
      <c r="A8" s="12" t="s">
        <v>156</v>
      </c>
      <c r="B8" s="14">
        <v>40833.333333333336</v>
      </c>
    </row>
    <row r="9" spans="1:2" x14ac:dyDescent="0.35">
      <c r="A9" s="12" t="s">
        <v>187</v>
      </c>
      <c r="B9" s="14">
        <v>44000</v>
      </c>
    </row>
    <row r="10" spans="1:2" x14ac:dyDescent="0.35">
      <c r="A10" s="12" t="s">
        <v>153</v>
      </c>
      <c r="B10" s="14">
        <v>51666.666666666664</v>
      </c>
    </row>
    <row r="11" spans="1:2" x14ac:dyDescent="0.35">
      <c r="A11" s="12" t="s">
        <v>186</v>
      </c>
      <c r="B11" s="14">
        <v>41500</v>
      </c>
    </row>
    <row r="12" spans="1:2" x14ac:dyDescent="0.35">
      <c r="A12" s="12" t="s">
        <v>154</v>
      </c>
      <c r="B12" s="14">
        <v>40000</v>
      </c>
    </row>
    <row r="13" spans="1:2" x14ac:dyDescent="0.35">
      <c r="A13" s="12" t="s">
        <v>157</v>
      </c>
      <c r="B13" s="14">
        <v>42857.142857142855</v>
      </c>
    </row>
    <row r="14" spans="1:2" x14ac:dyDescent="0.35">
      <c r="A14" s="12" t="s">
        <v>199</v>
      </c>
      <c r="B14" s="14">
        <v>44864.864864864867</v>
      </c>
    </row>
    <row r="15" spans="1:2" x14ac:dyDescent="0.35">
      <c r="B15"/>
    </row>
    <row r="19" spans="1:2" x14ac:dyDescent="0.35">
      <c r="B19"/>
    </row>
    <row r="20" spans="1:2" x14ac:dyDescent="0.35">
      <c r="B20"/>
    </row>
    <row r="21" spans="1:2" x14ac:dyDescent="0.35">
      <c r="A21" s="11" t="s">
        <v>198</v>
      </c>
      <c r="B21" t="s">
        <v>205</v>
      </c>
    </row>
    <row r="22" spans="1:2" x14ac:dyDescent="0.35">
      <c r="A22" s="12" t="s">
        <v>159</v>
      </c>
      <c r="B22" s="10">
        <v>4.7777777777777777</v>
      </c>
    </row>
    <row r="23" spans="1:2" x14ac:dyDescent="0.35">
      <c r="A23" s="12" t="s">
        <v>155</v>
      </c>
      <c r="B23" s="10">
        <v>4.2222222222222223</v>
      </c>
    </row>
    <row r="24" spans="1:2" x14ac:dyDescent="0.35">
      <c r="A24" s="12" t="s">
        <v>158</v>
      </c>
      <c r="B24" s="10">
        <v>3</v>
      </c>
    </row>
    <row r="25" spans="1:2" x14ac:dyDescent="0.35">
      <c r="A25" s="12" t="s">
        <v>185</v>
      </c>
      <c r="B25" s="10">
        <v>3.625</v>
      </c>
    </row>
    <row r="26" spans="1:2" x14ac:dyDescent="0.35">
      <c r="A26" s="12" t="s">
        <v>156</v>
      </c>
      <c r="B26" s="10">
        <v>4.833333333333333</v>
      </c>
    </row>
    <row r="27" spans="1:2" x14ac:dyDescent="0.35">
      <c r="A27" s="12" t="s">
        <v>187</v>
      </c>
      <c r="B27" s="10">
        <v>5</v>
      </c>
    </row>
    <row r="28" spans="1:2" x14ac:dyDescent="0.35">
      <c r="A28" s="12" t="s">
        <v>153</v>
      </c>
      <c r="B28" s="10">
        <v>4.4444444444444446</v>
      </c>
    </row>
    <row r="29" spans="1:2" x14ac:dyDescent="0.35">
      <c r="A29" s="12" t="s">
        <v>186</v>
      </c>
      <c r="B29" s="10">
        <v>3.3</v>
      </c>
    </row>
    <row r="30" spans="1:2" x14ac:dyDescent="0.35">
      <c r="A30" s="12" t="s">
        <v>154</v>
      </c>
      <c r="B30" s="10">
        <v>4.625</v>
      </c>
    </row>
    <row r="31" spans="1:2" x14ac:dyDescent="0.35">
      <c r="A31" s="12" t="s">
        <v>157</v>
      </c>
      <c r="B31" s="10">
        <v>5.4285714285714288</v>
      </c>
    </row>
    <row r="32" spans="1:2" x14ac:dyDescent="0.35">
      <c r="A32" s="12" t="s">
        <v>199</v>
      </c>
      <c r="B32" s="10">
        <v>4.3378378378378377</v>
      </c>
    </row>
    <row r="33" spans="2:2" x14ac:dyDescent="0.35">
      <c r="B33"/>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Data</vt:lpstr>
      <vt:lpstr>Training Programme Data</vt:lpstr>
      <vt:lpstr>Pivot Summary</vt:lpstr>
      <vt:lpstr>SUMMARY</vt:lpstr>
      <vt:lpstr>Dashboard</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Menetey</dc:creator>
  <cp:lastModifiedBy>Raymond Tetteh Menetey</cp:lastModifiedBy>
  <dcterms:created xsi:type="dcterms:W3CDTF">2024-12-02T07:45:41Z</dcterms:created>
  <dcterms:modified xsi:type="dcterms:W3CDTF">2025-03-19T00:21:04Z</dcterms:modified>
</cp:coreProperties>
</file>