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nab Protim Mondal\Desktop\"/>
    </mc:Choice>
  </mc:AlternateContent>
  <xr:revisionPtr revIDLastSave="0" documentId="13_ncr:1_{6947A6D7-98C7-4476-B200-BBE7300F6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G17" i="2"/>
  <c r="H17" i="2"/>
  <c r="I17" i="2" s="1"/>
  <c r="J17" i="2" s="1"/>
  <c r="K17" i="2" s="1"/>
  <c r="L17" i="2" s="1"/>
  <c r="M17" i="2" s="1"/>
  <c r="N17" i="2" s="1"/>
  <c r="D17" i="2"/>
  <c r="D32" i="2"/>
  <c r="H32" i="2"/>
  <c r="I32" i="2" s="1"/>
  <c r="J32" i="2" s="1"/>
  <c r="K32" i="2" s="1"/>
  <c r="L32" i="2" s="1"/>
  <c r="M32" i="2" s="1"/>
  <c r="N32" i="2" s="1"/>
  <c r="G32" i="2"/>
  <c r="E26" i="2"/>
  <c r="F26" i="2"/>
  <c r="G26" i="2"/>
  <c r="H26" i="2"/>
  <c r="I26" i="2" s="1"/>
  <c r="J26" i="2" s="1"/>
  <c r="K26" i="2" s="1"/>
  <c r="L26" i="2" s="1"/>
  <c r="M26" i="2" s="1"/>
  <c r="N26" i="2" s="1"/>
  <c r="D26" i="2"/>
  <c r="E25" i="2"/>
  <c r="F25" i="2" s="1"/>
  <c r="D25" i="2"/>
  <c r="G10" i="2"/>
  <c r="H10" i="2"/>
  <c r="I10" i="2"/>
  <c r="J10" i="2"/>
  <c r="K10" i="2" s="1"/>
  <c r="E10" i="2"/>
  <c r="C41" i="2"/>
  <c r="C9" i="2"/>
  <c r="I38" i="2"/>
  <c r="J38" i="2"/>
  <c r="K38" i="2"/>
  <c r="L38" i="2"/>
  <c r="M38" i="2"/>
  <c r="N38" i="2"/>
  <c r="H38" i="2"/>
  <c r="G38" i="2"/>
  <c r="K36" i="2"/>
  <c r="L36" i="2"/>
  <c r="M36" i="2"/>
  <c r="J36" i="2"/>
  <c r="C10" i="2"/>
  <c r="D10" i="2" s="1"/>
  <c r="F10" i="2" s="1"/>
  <c r="F39" i="2" l="1"/>
  <c r="G25" i="2"/>
  <c r="L10" i="2"/>
  <c r="F35" i="2"/>
  <c r="F9" i="2" s="1"/>
  <c r="F41" i="2" s="1"/>
  <c r="C39" i="2"/>
  <c r="C35" i="2" s="1"/>
  <c r="E39" i="2"/>
  <c r="E35" i="2" s="1"/>
  <c r="E9" i="2" s="1"/>
  <c r="E41" i="2" s="1"/>
  <c r="D39" i="2"/>
  <c r="D35" i="2" s="1"/>
  <c r="D9" i="2" s="1"/>
  <c r="D41" i="2" s="1"/>
  <c r="G39" i="2" l="1"/>
  <c r="G35" i="2" s="1"/>
  <c r="G9" i="2" s="1"/>
  <c r="G41" i="2" s="1"/>
  <c r="H25" i="2"/>
  <c r="M10" i="2"/>
  <c r="I25" i="2" l="1"/>
  <c r="H39" i="2"/>
  <c r="H35" i="2" s="1"/>
  <c r="H9" i="2" s="1"/>
  <c r="H41" i="2" s="1"/>
  <c r="N10" i="2"/>
  <c r="J25" i="2" l="1"/>
  <c r="I39" i="2"/>
  <c r="I35" i="2" s="1"/>
  <c r="I9" i="2" s="1"/>
  <c r="I41" i="2" s="1"/>
  <c r="K25" i="2" l="1"/>
  <c r="J39" i="2"/>
  <c r="J35" i="2" s="1"/>
  <c r="J9" i="2" s="1"/>
  <c r="J41" i="2" s="1"/>
  <c r="L25" i="2" l="1"/>
  <c r="K39" i="2"/>
  <c r="K35" i="2" s="1"/>
  <c r="K9" i="2" s="1"/>
  <c r="K41" i="2" s="1"/>
  <c r="M25" i="2" l="1"/>
  <c r="L39" i="2"/>
  <c r="L35" i="2"/>
  <c r="L9" i="2" s="1"/>
  <c r="L41" i="2" s="1"/>
  <c r="N25" i="2" l="1"/>
  <c r="M39" i="2"/>
  <c r="M35" i="2" s="1"/>
  <c r="M9" i="2" s="1"/>
  <c r="M41" i="2" s="1"/>
  <c r="N39" i="2" l="1"/>
  <c r="N35" i="2" s="1"/>
  <c r="N9" i="2"/>
  <c r="N41" i="2" s="1"/>
</calcChain>
</file>

<file path=xl/sharedStrings.xml><?xml version="1.0" encoding="utf-8"?>
<sst xmlns="http://schemas.openxmlformats.org/spreadsheetml/2006/main" count="35" uniqueCount="35">
  <si>
    <t>Quarterly cash flow statement</t>
  </si>
  <si>
    <t>Marketing and advertising expenses</t>
  </si>
  <si>
    <t>Cash flow from Operating Activities</t>
  </si>
  <si>
    <t>Operating Expenses</t>
  </si>
  <si>
    <t>Year 1</t>
  </si>
  <si>
    <t>Year 2</t>
  </si>
  <si>
    <t>Salaries and Benefits</t>
  </si>
  <si>
    <t>Rent</t>
  </si>
  <si>
    <t>Utilities</t>
  </si>
  <si>
    <t>Salaries &amp; Wages</t>
  </si>
  <si>
    <t>Bonuses</t>
  </si>
  <si>
    <t>Lunch &amp; Snacks</t>
  </si>
  <si>
    <t>Transport</t>
  </si>
  <si>
    <t>Entertainment</t>
  </si>
  <si>
    <t>Health Insurance</t>
  </si>
  <si>
    <t>Repairs and Maintenance</t>
  </si>
  <si>
    <t>Taxes and Licenses</t>
  </si>
  <si>
    <t>Software Licenses and Subscription</t>
  </si>
  <si>
    <t>Electricity</t>
  </si>
  <si>
    <t>Gas</t>
  </si>
  <si>
    <t>Water</t>
  </si>
  <si>
    <t>Internet</t>
  </si>
  <si>
    <t>Unexpected Costs</t>
  </si>
  <si>
    <t>Hardware Lease Cost</t>
  </si>
  <si>
    <t>Computers</t>
  </si>
  <si>
    <t>Furnitures</t>
  </si>
  <si>
    <t>Revenue</t>
  </si>
  <si>
    <t>Year 3</t>
  </si>
  <si>
    <t>Smartboards</t>
  </si>
  <si>
    <t>Cameras</t>
  </si>
  <si>
    <t>Microphones</t>
  </si>
  <si>
    <t>Lighting Equipment</t>
  </si>
  <si>
    <t>Hosting and Software</t>
  </si>
  <si>
    <t>Hosting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</si>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</sst>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1" xfId="0" applyFont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0" borderId="0" xfId="0" applyBorder="1"/>
    <xf numFmtId="41" fontId="0" fillId="0" borderId="1" xfId="0" applyNumberFormat="1" applyBorder="1"/>
    <xf numFmtId="41" fontId="0" fillId="0" borderId="0" xfId="0" applyNumberFormat="1"/>
    <xf numFmtId="4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CD5E-3ADF-4FF4-B293-17F2839F052C}">
  <dimension ref="A1:O41"/>
  <sheetViews>
    <sheetView tabSelected="1" zoomScale="170" zoomScaleNormal="170" workbookViewId="0">
      <pane ySplit="2" topLeftCell="A3" activePane="bottomLeft" state="frozen"/>
      <selection pane="bottomLeft" activeCell="J45" sqref="J45"/>
    </sheetView>
  </sheetViews>
  <sheetFormatPr defaultRowHeight="15" x14ac:dyDescent="0.25"/>
  <cols>
    <col min="2" max="2" width="34.85546875" bestFit="1" customWidth="1"/>
    <col min="3" max="4" width="11.7109375" bestFit="1" customWidth="1"/>
    <col min="5" max="5" width="14.140625" bestFit="1" customWidth="1"/>
    <col min="6" max="7" width="11.7109375" bestFit="1" customWidth="1"/>
    <col min="8" max="8" width="11" bestFit="1" customWidth="1"/>
    <col min="9" max="10" width="12.140625" bestFit="1" customWidth="1"/>
    <col min="11" max="14" width="13.42578125" bestFit="1" customWidth="1"/>
    <col min="15" max="15" width="9.7109375" bestFit="1" customWidth="1"/>
  </cols>
  <sheetData>
    <row r="1" spans="1:15" x14ac:dyDescent="0.25">
      <c r="C1" s="2" t="s">
        <v>4</v>
      </c>
      <c r="D1" s="2"/>
      <c r="E1" s="2"/>
      <c r="F1" s="2"/>
      <c r="G1" s="11" t="s">
        <v>5</v>
      </c>
      <c r="H1" s="11"/>
      <c r="I1" s="11"/>
      <c r="J1" s="11"/>
      <c r="K1" s="3" t="s">
        <v>27</v>
      </c>
      <c r="L1" s="3"/>
      <c r="M1" s="3"/>
      <c r="N1" s="3"/>
    </row>
    <row r="2" spans="1:15" x14ac:dyDescent="0.25">
      <c r="A2" s="1" t="s">
        <v>0</v>
      </c>
      <c r="B2" s="1"/>
      <c r="C2" s="4">
        <v>1</v>
      </c>
      <c r="D2" s="5">
        <v>2</v>
      </c>
      <c r="E2" s="4">
        <v>3</v>
      </c>
      <c r="F2" s="5">
        <v>4</v>
      </c>
      <c r="G2" s="4">
        <v>1</v>
      </c>
      <c r="H2" s="5">
        <v>2</v>
      </c>
      <c r="I2" s="4">
        <v>3</v>
      </c>
      <c r="J2" s="5">
        <v>4</v>
      </c>
      <c r="K2" s="4">
        <v>1</v>
      </c>
      <c r="L2" s="5">
        <v>2</v>
      </c>
      <c r="M2" s="4">
        <v>3</v>
      </c>
      <c r="N2" s="5">
        <v>4</v>
      </c>
    </row>
    <row r="3" spans="1:15" x14ac:dyDescent="0.25">
      <c r="A3" s="1"/>
      <c r="B3" s="1"/>
    </row>
    <row r="4" spans="1:15" ht="15.75" thickBot="1" x14ac:dyDescent="0.3">
      <c r="A4" s="9" t="s">
        <v>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ht="15.75" thickTop="1" x14ac:dyDescent="0.25"/>
    <row r="6" spans="1:15" ht="15.75" thickBot="1" x14ac:dyDescent="0.3">
      <c r="A6" s="10"/>
      <c r="B6" s="9" t="s">
        <v>26</v>
      </c>
      <c r="C6" s="13">
        <v>0</v>
      </c>
      <c r="D6" s="13">
        <v>0</v>
      </c>
      <c r="E6" s="13">
        <v>0</v>
      </c>
      <c r="F6" s="13">
        <v>0</v>
      </c>
      <c r="G6" s="13">
        <v>4285350</v>
      </c>
      <c r="H6" s="13">
        <v>8570700</v>
      </c>
      <c r="I6" s="13">
        <v>12856050</v>
      </c>
      <c r="J6" s="13">
        <v>17141400</v>
      </c>
      <c r="K6" s="13">
        <v>21426750</v>
      </c>
      <c r="L6" s="13">
        <v>25712100</v>
      </c>
      <c r="M6" s="13">
        <v>29997450</v>
      </c>
      <c r="N6" s="13">
        <v>34282800</v>
      </c>
      <c r="O6" s="12"/>
    </row>
    <row r="7" spans="1:15" ht="15.75" thickTop="1" x14ac:dyDescent="0.25">
      <c r="B7" s="1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5" x14ac:dyDescent="0.2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5" ht="15.75" thickBot="1" x14ac:dyDescent="0.3">
      <c r="A9" s="10"/>
      <c r="B9" s="10" t="s">
        <v>3</v>
      </c>
      <c r="C9" s="13">
        <f>C10+C17+C25+C26+C32+C35+C39</f>
        <v>8042265</v>
      </c>
      <c r="D9" s="13">
        <f t="shared" ref="D9:N9" si="0">D10+D17+D25+D26+D32+D35+D39</f>
        <v>8250684.75</v>
      </c>
      <c r="E9" s="13">
        <f t="shared" si="0"/>
        <v>10326940.18125</v>
      </c>
      <c r="F9" s="13">
        <f t="shared" si="0"/>
        <v>8815009.2810937501</v>
      </c>
      <c r="G9" s="13">
        <f t="shared" si="0"/>
        <v>8993287.553824218</v>
      </c>
      <c r="H9" s="13">
        <f t="shared" si="0"/>
        <v>9312562.3996268567</v>
      </c>
      <c r="I9" s="13">
        <f t="shared" si="0"/>
        <v>9638016.8040474076</v>
      </c>
      <c r="J9" s="13">
        <f t="shared" si="0"/>
        <v>9969827.6308624689</v>
      </c>
      <c r="K9" s="13">
        <f t="shared" si="0"/>
        <v>10308177.284183601</v>
      </c>
      <c r="L9" s="13">
        <f t="shared" si="0"/>
        <v>10653253.902902741</v>
      </c>
      <c r="M9" s="13">
        <f t="shared" si="0"/>
        <v>11005251.562795585</v>
      </c>
      <c r="N9" s="13">
        <f t="shared" si="0"/>
        <v>11364370.486614265</v>
      </c>
    </row>
    <row r="10" spans="1:15" ht="15.75" thickTop="1" x14ac:dyDescent="0.25">
      <c r="B10" s="7" t="s">
        <v>6</v>
      </c>
      <c r="C10" s="14">
        <f>(1562500+2975000)</f>
        <v>4537500</v>
      </c>
      <c r="D10" s="14">
        <f>C10*1.025</f>
        <v>4650937.5</v>
      </c>
      <c r="E10" s="14">
        <f>D10*1.025</f>
        <v>4767210.9375</v>
      </c>
      <c r="F10" s="14">
        <f t="shared" ref="E10:N10" si="1">E10*1.025</f>
        <v>4886391.2109375</v>
      </c>
      <c r="G10" s="14">
        <f t="shared" si="1"/>
        <v>5008550.9912109375</v>
      </c>
      <c r="H10" s="14">
        <f t="shared" si="1"/>
        <v>5133764.7659912109</v>
      </c>
      <c r="I10" s="14">
        <f t="shared" si="1"/>
        <v>5262108.8851409908</v>
      </c>
      <c r="J10" s="14">
        <f t="shared" si="1"/>
        <v>5393661.6072695153</v>
      </c>
      <c r="K10" s="14">
        <f t="shared" si="1"/>
        <v>5528503.1474512527</v>
      </c>
      <c r="L10" s="14">
        <f t="shared" si="1"/>
        <v>5666715.7261375338</v>
      </c>
      <c r="M10" s="14">
        <f t="shared" si="1"/>
        <v>5808383.6192909712</v>
      </c>
      <c r="N10" s="14">
        <f t="shared" si="1"/>
        <v>5953593.2097732453</v>
      </c>
    </row>
    <row r="11" spans="1:15" x14ac:dyDescent="0.25">
      <c r="B11" s="8" t="s">
        <v>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5" x14ac:dyDescent="0.25">
      <c r="B12" s="8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5" x14ac:dyDescent="0.25">
      <c r="B13" s="8" t="s">
        <v>14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5" x14ac:dyDescent="0.25">
      <c r="B14" s="8" t="s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5" x14ac:dyDescent="0.25">
      <c r="B15" s="8" t="s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5" x14ac:dyDescent="0.25">
      <c r="B16" s="8" t="s">
        <v>13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7" t="s">
        <v>23</v>
      </c>
      <c r="C17" s="14">
        <v>870500</v>
      </c>
      <c r="D17" s="14">
        <f>C17*1.025</f>
        <v>892262.49999999988</v>
      </c>
      <c r="E17" s="14">
        <f t="shared" ref="E17:N17" si="2">D17*1.025</f>
        <v>914569.06249999977</v>
      </c>
      <c r="F17" s="14">
        <f t="shared" si="2"/>
        <v>937433.28906249965</v>
      </c>
      <c r="G17" s="14">
        <f t="shared" si="2"/>
        <v>960869.12128906208</v>
      </c>
      <c r="H17" s="14">
        <f t="shared" si="2"/>
        <v>984890.84932128852</v>
      </c>
      <c r="I17" s="14">
        <f t="shared" si="2"/>
        <v>1009513.1205543206</v>
      </c>
      <c r="J17" s="14">
        <f t="shared" si="2"/>
        <v>1034750.9485681786</v>
      </c>
      <c r="K17" s="14">
        <f t="shared" si="2"/>
        <v>1060619.7222823829</v>
      </c>
      <c r="L17" s="14">
        <f t="shared" si="2"/>
        <v>1087135.2153394425</v>
      </c>
      <c r="M17" s="14">
        <f t="shared" si="2"/>
        <v>1114313.5957229284</v>
      </c>
      <c r="N17" s="14">
        <f t="shared" si="2"/>
        <v>1142171.4356160015</v>
      </c>
    </row>
    <row r="18" spans="2:14" x14ac:dyDescent="0.25">
      <c r="B18" s="8" t="s">
        <v>24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 x14ac:dyDescent="0.25">
      <c r="B19" s="8" t="s">
        <v>28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 x14ac:dyDescent="0.25">
      <c r="B20" s="8" t="s">
        <v>29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2:14" x14ac:dyDescent="0.25">
      <c r="B21" s="8" t="s">
        <v>30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4" x14ac:dyDescent="0.25">
      <c r="B22" s="8" t="s">
        <v>31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2:14" x14ac:dyDescent="0.25">
      <c r="B23" s="8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 x14ac:dyDescent="0.25">
      <c r="B24" s="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2:14" x14ac:dyDescent="0.25">
      <c r="B25" t="s">
        <v>7</v>
      </c>
      <c r="C25" s="14">
        <v>1050000</v>
      </c>
      <c r="D25" s="14">
        <f>C25*1.025</f>
        <v>1076250</v>
      </c>
      <c r="E25" s="14">
        <f t="shared" ref="E25:N25" si="3">D25*1.025</f>
        <v>1103156.25</v>
      </c>
      <c r="F25" s="14">
        <f t="shared" si="3"/>
        <v>1130735.15625</v>
      </c>
      <c r="G25" s="14">
        <f t="shared" si="3"/>
        <v>1159003.53515625</v>
      </c>
      <c r="H25" s="14">
        <f t="shared" si="3"/>
        <v>1187978.6235351563</v>
      </c>
      <c r="I25" s="14">
        <f t="shared" si="3"/>
        <v>1217678.089123535</v>
      </c>
      <c r="J25" s="14">
        <f t="shared" si="3"/>
        <v>1248120.0413516231</v>
      </c>
      <c r="K25" s="14">
        <f t="shared" si="3"/>
        <v>1279323.0423854135</v>
      </c>
      <c r="L25" s="14">
        <f t="shared" si="3"/>
        <v>1311306.1184450488</v>
      </c>
      <c r="M25" s="14">
        <f t="shared" si="3"/>
        <v>1344088.7714061749</v>
      </c>
      <c r="N25" s="14">
        <f t="shared" si="3"/>
        <v>1377690.9906913291</v>
      </c>
    </row>
    <row r="26" spans="2:14" x14ac:dyDescent="0.25">
      <c r="B26" t="s">
        <v>8</v>
      </c>
      <c r="C26" s="14">
        <v>255000</v>
      </c>
      <c r="D26" s="14">
        <f>C26*1.05</f>
        <v>267750</v>
      </c>
      <c r="E26" s="14">
        <f t="shared" ref="E26:N26" si="4">D26*1.05</f>
        <v>281137.5</v>
      </c>
      <c r="F26" s="14">
        <f t="shared" si="4"/>
        <v>295194.375</v>
      </c>
      <c r="G26" s="14">
        <f t="shared" si="4"/>
        <v>309954.09375</v>
      </c>
      <c r="H26" s="14">
        <f t="shared" si="4"/>
        <v>325451.79843750002</v>
      </c>
      <c r="I26" s="14">
        <f t="shared" si="4"/>
        <v>341724.38835937507</v>
      </c>
      <c r="J26" s="14">
        <f t="shared" si="4"/>
        <v>358810.60777734383</v>
      </c>
      <c r="K26" s="14">
        <f t="shared" si="4"/>
        <v>376751.13816621102</v>
      </c>
      <c r="L26" s="14">
        <f t="shared" si="4"/>
        <v>395588.69507452159</v>
      </c>
      <c r="M26" s="14">
        <f t="shared" si="4"/>
        <v>415368.12982824771</v>
      </c>
      <c r="N26" s="14">
        <f t="shared" si="4"/>
        <v>436136.53631966014</v>
      </c>
    </row>
    <row r="27" spans="2:14" s="6" customFormat="1" x14ac:dyDescent="0.25">
      <c r="B27" s="8" t="s">
        <v>18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2:14" s="6" customFormat="1" x14ac:dyDescent="0.25">
      <c r="B28" s="8" t="s">
        <v>21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2:14" s="6" customFormat="1" x14ac:dyDescent="0.25">
      <c r="B29" s="8" t="s">
        <v>20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2:14" s="6" customFormat="1" x14ac:dyDescent="0.25">
      <c r="B30" s="8" t="s">
        <v>19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2:14" s="6" customForma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2:14" x14ac:dyDescent="0.25">
      <c r="B32" t="s">
        <v>32</v>
      </c>
      <c r="C32" s="14">
        <v>250000</v>
      </c>
      <c r="D32" s="14">
        <f>C32*1.025</f>
        <v>256249.99999999997</v>
      </c>
      <c r="E32" s="14">
        <v>1875000</v>
      </c>
      <c r="F32" s="14">
        <v>187500</v>
      </c>
      <c r="G32" s="14">
        <f>F32*1.025</f>
        <v>192187.49999999997</v>
      </c>
      <c r="H32" s="14">
        <f t="shared" ref="H32:N32" si="5">G32*1.025</f>
        <v>196992.18749999994</v>
      </c>
      <c r="I32" s="14">
        <f t="shared" si="5"/>
        <v>201916.99218749991</v>
      </c>
      <c r="J32" s="14">
        <f t="shared" si="5"/>
        <v>206964.91699218738</v>
      </c>
      <c r="K32" s="14">
        <f t="shared" si="5"/>
        <v>212139.03991699204</v>
      </c>
      <c r="L32" s="14">
        <f t="shared" si="5"/>
        <v>217442.51591491682</v>
      </c>
      <c r="M32" s="14">
        <f t="shared" si="5"/>
        <v>222878.57881278972</v>
      </c>
      <c r="N32" s="14">
        <f t="shared" si="5"/>
        <v>228450.54328310944</v>
      </c>
    </row>
    <row r="33" spans="2:14" x14ac:dyDescent="0.25">
      <c r="B33" s="8" t="s">
        <v>33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2:14" x14ac:dyDescent="0.25">
      <c r="B34" s="8" t="s">
        <v>17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2:14" x14ac:dyDescent="0.25">
      <c r="B35" t="s">
        <v>15</v>
      </c>
      <c r="C35" s="14">
        <f>(C10+C17+C25+C26+C32+C39)*0.05</f>
        <v>382965</v>
      </c>
      <c r="D35" s="14">
        <f>(D10+D17+D25+D26+D32+D39)*0.05</f>
        <v>392889.75</v>
      </c>
      <c r="E35" s="14">
        <f>(E10+E17+E25+E26+E32+E39)*0.05</f>
        <v>491759.05625000002</v>
      </c>
      <c r="F35" s="14">
        <f>(F10+F17+F25+F26+F32+F39)*0.05</f>
        <v>419762.34671874996</v>
      </c>
      <c r="G35" s="14">
        <f>(G10+G17+G25+G26+G32+G39)*0.05</f>
        <v>428251.78827734379</v>
      </c>
      <c r="H35" s="14">
        <f>(H10+H17+H25+H26+H32+H39)*0.05</f>
        <v>443455.35236318363</v>
      </c>
      <c r="I35" s="14">
        <f>(I10+I17+I25+I26+I32+I39)*0.05</f>
        <v>458953.18114511465</v>
      </c>
      <c r="J35" s="14">
        <f>(J10+J17+J25+J26+J32+J39)*0.05</f>
        <v>474753.69670773664</v>
      </c>
      <c r="K35" s="14">
        <f>(K10+K17+K25+K26+K32+K39)*0.05</f>
        <v>490865.58496112388</v>
      </c>
      <c r="L35" s="14">
        <f>(L10+L17+L25+L26+L32+L39)*0.05</f>
        <v>507297.80490013055</v>
      </c>
      <c r="M35" s="14">
        <f>(M10+M17+M25+M26+M32+M39)*0.05</f>
        <v>524059.59822836122</v>
      </c>
      <c r="N35" s="14">
        <f>(N10+N17+N25+N26+N32+N39)*0.05</f>
        <v>541160.49936258409</v>
      </c>
    </row>
    <row r="36" spans="2:14" x14ac:dyDescent="0.25">
      <c r="B36" t="s">
        <v>1</v>
      </c>
      <c r="C36" s="14">
        <v>0</v>
      </c>
      <c r="D36" s="14">
        <v>0</v>
      </c>
      <c r="E36" s="14">
        <v>0</v>
      </c>
      <c r="F36" s="14">
        <v>2142675</v>
      </c>
      <c r="G36" s="14">
        <v>1714140</v>
      </c>
      <c r="H36" s="14">
        <v>2571210</v>
      </c>
      <c r="I36" s="14">
        <v>3428280</v>
      </c>
      <c r="J36" s="14">
        <f>K6*0.2</f>
        <v>4285350</v>
      </c>
      <c r="K36" s="14">
        <f>L6*0.2</f>
        <v>5142420</v>
      </c>
      <c r="L36" s="14">
        <f>M6*0.2</f>
        <v>5999490</v>
      </c>
      <c r="M36" s="14">
        <f>N6*0.2</f>
        <v>6856560</v>
      </c>
      <c r="N36" s="14">
        <v>7713630</v>
      </c>
    </row>
    <row r="37" spans="2:14" x14ac:dyDescent="0.25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14" x14ac:dyDescent="0.25">
      <c r="B38" t="s">
        <v>16</v>
      </c>
      <c r="C38" s="14">
        <v>0</v>
      </c>
      <c r="D38" s="14">
        <v>0</v>
      </c>
      <c r="E38" s="14">
        <v>0</v>
      </c>
      <c r="F38" s="14">
        <v>0</v>
      </c>
      <c r="G38" s="14">
        <f>G6*0.4</f>
        <v>1714140</v>
      </c>
      <c r="H38" s="14">
        <f>H6*0.4</f>
        <v>3428280</v>
      </c>
      <c r="I38" s="14">
        <f t="shared" ref="I38:N38" si="6">I6*0.4</f>
        <v>5142420</v>
      </c>
      <c r="J38" s="14">
        <f t="shared" si="6"/>
        <v>6856560</v>
      </c>
      <c r="K38" s="14">
        <f t="shared" si="6"/>
        <v>8570700</v>
      </c>
      <c r="L38" s="14">
        <f t="shared" si="6"/>
        <v>10284840</v>
      </c>
      <c r="M38" s="14">
        <f t="shared" si="6"/>
        <v>11998980</v>
      </c>
      <c r="N38" s="14">
        <f t="shared" si="6"/>
        <v>13713120</v>
      </c>
    </row>
    <row r="39" spans="2:14" x14ac:dyDescent="0.25">
      <c r="B39" t="s">
        <v>22</v>
      </c>
      <c r="C39" s="14">
        <f>(C10+C17+C25+C26+C32)*0.1</f>
        <v>696300</v>
      </c>
      <c r="D39" s="14">
        <f>(D10+D17+D25+D26+D32+D36)*0.1</f>
        <v>714345</v>
      </c>
      <c r="E39" s="14">
        <f>(E10+E17+E25+E26+E32+E36)*0.1</f>
        <v>894107.375</v>
      </c>
      <c r="F39" s="14">
        <f>(F10+F17+F25+F26+F32+F36)*0.1</f>
        <v>957992.90312500007</v>
      </c>
      <c r="G39" s="14">
        <f>(G10+G17+G25+G26+G32+G36)*0.1</f>
        <v>934470.52414062514</v>
      </c>
      <c r="H39" s="14">
        <f>(H10+H17+H25+H26+H32+H36)*0.1</f>
        <v>1040028.8224785157</v>
      </c>
      <c r="I39" s="14">
        <f>(I10+I17+I25+I26+I32+I36)*0.1</f>
        <v>1146122.1475365721</v>
      </c>
      <c r="J39" s="14">
        <f>(J10+J17+J25+J26+J32+J36)*0.1</f>
        <v>1252765.8121958848</v>
      </c>
      <c r="K39" s="14">
        <f>(K10+K17+K25+K26+K32+K36)*0.1</f>
        <v>1359975.6090202252</v>
      </c>
      <c r="L39" s="14">
        <f>(L10+L17+L25+L26+L32+L36)*0.1</f>
        <v>1467767.8270911465</v>
      </c>
      <c r="M39" s="14">
        <f>(M10+M17+M25+M26+M32+M36)*0.1</f>
        <v>1576159.2695061113</v>
      </c>
      <c r="N39" s="14">
        <f>(N10+N17+N25+N26+N32+N36)*0.1</f>
        <v>1685167.2715683347</v>
      </c>
    </row>
    <row r="40" spans="2:14" x14ac:dyDescent="0.25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t="s">
        <v>34</v>
      </c>
      <c r="C41" s="14">
        <f>C6-C9</f>
        <v>-8042265</v>
      </c>
      <c r="D41" s="14">
        <f t="shared" ref="D41:N41" si="7">D6-D9</f>
        <v>-8250684.75</v>
      </c>
      <c r="E41" s="14">
        <f t="shared" si="7"/>
        <v>-10326940.18125</v>
      </c>
      <c r="F41" s="14">
        <f t="shared" si="7"/>
        <v>-8815009.2810937501</v>
      </c>
      <c r="G41" s="14">
        <f t="shared" si="7"/>
        <v>-4707937.553824218</v>
      </c>
      <c r="H41" s="14">
        <f t="shared" si="7"/>
        <v>-741862.39962685667</v>
      </c>
      <c r="I41" s="14">
        <f t="shared" si="7"/>
        <v>3218033.1959525924</v>
      </c>
      <c r="J41" s="14">
        <f t="shared" si="7"/>
        <v>7171572.3691375311</v>
      </c>
      <c r="K41" s="14">
        <f t="shared" si="7"/>
        <v>11118572.715816399</v>
      </c>
      <c r="L41" s="14">
        <f t="shared" si="7"/>
        <v>15058846.097097259</v>
      </c>
      <c r="M41" s="14">
        <f t="shared" si="7"/>
        <v>18992198.437204413</v>
      </c>
      <c r="N41" s="14">
        <f t="shared" si="7"/>
        <v>22918429.513385735</v>
      </c>
    </row>
  </sheetData>
  <mergeCells count="3">
    <mergeCell ref="C1:F1"/>
    <mergeCell ref="G1:J1"/>
    <mergeCell ref="K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Protim Mondal</dc:creator>
  <cp:lastModifiedBy>Arnab Protim Mondal</cp:lastModifiedBy>
  <dcterms:created xsi:type="dcterms:W3CDTF">2015-06-05T18:17:20Z</dcterms:created>
  <dcterms:modified xsi:type="dcterms:W3CDTF">2024-05-03T21:21:44Z</dcterms:modified>
</cp:coreProperties>
</file>