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"/>
    </mc:Choice>
  </mc:AlternateContent>
  <xr:revisionPtr revIDLastSave="0" documentId="13_ncr:1_{F9A342D8-3AC5-495B-A6D0-CE5E6A8AE1AC}" xr6:coauthVersionLast="43" xr6:coauthVersionMax="43" xr10:uidLastSave="{00000000-0000-0000-0000-000000000000}"/>
  <bookViews>
    <workbookView xWindow="-108" yWindow="-108" windowWidth="23256" windowHeight="12576" xr2:uid="{246ACC03-D6AE-4A35-A83B-0365C61B2B81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5" i="1"/>
  <c r="AE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" i="1"/>
  <c r="AD7" i="1"/>
  <c r="AD5" i="1"/>
  <c r="AD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4" i="1"/>
  <c r="O4" i="1"/>
  <c r="AB7" i="1"/>
  <c r="AB5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" i="1"/>
  <c r="M3" i="1" l="1"/>
  <c r="K4" i="1"/>
  <c r="D3" i="1"/>
  <c r="D4" i="1" l="1"/>
  <c r="E4" i="1" s="1"/>
  <c r="L33" i="1"/>
  <c r="M4" i="1" l="1"/>
  <c r="N4" i="1" s="1"/>
  <c r="M5" i="1" l="1"/>
  <c r="N5" i="1" s="1"/>
  <c r="O5" i="1" s="1"/>
  <c r="P5" i="1" s="1"/>
  <c r="M27" i="1"/>
  <c r="M20" i="1"/>
  <c r="N20" i="1" s="1"/>
  <c r="O20" i="1" s="1"/>
  <c r="P20" i="1" s="1"/>
  <c r="M15" i="1"/>
  <c r="N15" i="1" s="1"/>
  <c r="O15" i="1" s="1"/>
  <c r="M16" i="1"/>
  <c r="N16" i="1" s="1"/>
  <c r="O16" i="1" s="1"/>
  <c r="P16" i="1" s="1"/>
  <c r="M8" i="1"/>
  <c r="M10" i="1"/>
  <c r="M22" i="1"/>
  <c r="N22" i="1" s="1"/>
  <c r="O22" i="1" s="1"/>
  <c r="P22" i="1" s="1"/>
  <c r="M19" i="1"/>
  <c r="M13" i="1"/>
  <c r="N13" i="1" s="1"/>
  <c r="O13" i="1" s="1"/>
  <c r="M14" i="1"/>
  <c r="M28" i="1"/>
  <c r="M12" i="1"/>
  <c r="M7" i="1"/>
  <c r="M9" i="1"/>
  <c r="N9" i="1" s="1"/>
  <c r="O9" i="1" s="1"/>
  <c r="M17" i="1"/>
  <c r="N17" i="1" s="1"/>
  <c r="O17" i="1" s="1"/>
  <c r="P17" i="1" s="1"/>
  <c r="M11" i="1"/>
  <c r="N11" i="1" s="1"/>
  <c r="O11" i="1" s="1"/>
  <c r="M23" i="1"/>
  <c r="M24" i="1"/>
  <c r="M21" i="1"/>
  <c r="N21" i="1" s="1"/>
  <c r="O21" i="1" s="1"/>
  <c r="M26" i="1"/>
  <c r="M18" i="1"/>
  <c r="N19" i="1" s="1"/>
  <c r="O19" i="1" s="1"/>
  <c r="M25" i="1"/>
  <c r="N25" i="1" s="1"/>
  <c r="O25" i="1" s="1"/>
  <c r="M6" i="1"/>
  <c r="N6" i="1" s="1"/>
  <c r="O6" i="1" s="1"/>
  <c r="K5" i="1"/>
  <c r="L5" i="1" s="1"/>
  <c r="K26" i="1"/>
  <c r="L27" i="1"/>
  <c r="K27" i="1"/>
  <c r="K12" i="1"/>
  <c r="L12" i="1" s="1"/>
  <c r="K10" i="1"/>
  <c r="L11" i="1" s="1"/>
  <c r="K14" i="1"/>
  <c r="K16" i="1"/>
  <c r="K17" i="1"/>
  <c r="L17" i="1" s="1"/>
  <c r="K11" i="1"/>
  <c r="K20" i="1"/>
  <c r="K22" i="1"/>
  <c r="K18" i="1"/>
  <c r="L18" i="1" s="1"/>
  <c r="K15" i="1"/>
  <c r="L15" i="1" s="1"/>
  <c r="K28" i="1"/>
  <c r="L28" i="1" s="1"/>
  <c r="K19" i="1"/>
  <c r="L19" i="1" s="1"/>
  <c r="K13" i="1"/>
  <c r="D17" i="1"/>
  <c r="E17" i="1" s="1"/>
  <c r="D9" i="1"/>
  <c r="D11" i="1"/>
  <c r="D13" i="1"/>
  <c r="E13" i="1" s="1"/>
  <c r="F13" i="1" s="1"/>
  <c r="E18" i="1"/>
  <c r="D18" i="1"/>
  <c r="E19" i="1"/>
  <c r="F19" i="1" s="1"/>
  <c r="D19" i="1"/>
  <c r="D23" i="1"/>
  <c r="E24" i="1"/>
  <c r="D24" i="1"/>
  <c r="D27" i="1"/>
  <c r="D12" i="1"/>
  <c r="E12" i="1" s="1"/>
  <c r="D14" i="1"/>
  <c r="E14" i="1" s="1"/>
  <c r="E15" i="1"/>
  <c r="D15" i="1"/>
  <c r="D10" i="1"/>
  <c r="E10" i="1" s="1"/>
  <c r="D16" i="1"/>
  <c r="E16" i="1" s="1"/>
  <c r="F16" i="1" s="1"/>
  <c r="D6" i="1"/>
  <c r="E6" i="1" s="1"/>
  <c r="D7" i="1"/>
  <c r="E8" i="1" s="1"/>
  <c r="D25" i="1"/>
  <c r="E25" i="1" s="1"/>
  <c r="F25" i="1" s="1"/>
  <c r="D26" i="1"/>
  <c r="E26" i="1" s="1"/>
  <c r="F26" i="1" s="1"/>
  <c r="D8" i="1"/>
  <c r="E9" i="1" s="1"/>
  <c r="D21" i="1"/>
  <c r="D28" i="1"/>
  <c r="E28" i="1" s="1"/>
  <c r="D22" i="1"/>
  <c r="E22" i="1" s="1"/>
  <c r="K7" i="1"/>
  <c r="Y5" i="1" s="1"/>
  <c r="K23" i="1"/>
  <c r="K25" i="1"/>
  <c r="L25" i="1" s="1"/>
  <c r="K6" i="1"/>
  <c r="L6" i="1" s="1"/>
  <c r="K8" i="1"/>
  <c r="D20" i="1"/>
  <c r="E20" i="1"/>
  <c r="K9" i="1"/>
  <c r="L9" i="1" s="1"/>
  <c r="K21" i="1"/>
  <c r="L21" i="1" s="1"/>
  <c r="D5" i="1"/>
  <c r="E5" i="1" s="1"/>
  <c r="K24" i="1"/>
  <c r="L24" i="1" s="1"/>
  <c r="F14" i="1" l="1"/>
  <c r="F15" i="1"/>
  <c r="F17" i="1"/>
  <c r="N10" i="1"/>
  <c r="O10" i="1" s="1"/>
  <c r="P10" i="1" s="1"/>
  <c r="F18" i="1"/>
  <c r="E7" i="1"/>
  <c r="F7" i="1" s="1"/>
  <c r="L26" i="1"/>
  <c r="F22" i="1"/>
  <c r="N7" i="1"/>
  <c r="O7" i="1" s="1"/>
  <c r="L22" i="1"/>
  <c r="N12" i="1"/>
  <c r="O12" i="1" s="1"/>
  <c r="E21" i="1"/>
  <c r="F21" i="1" s="1"/>
  <c r="E27" i="1"/>
  <c r="F27" i="1" s="1"/>
  <c r="E11" i="1"/>
  <c r="F11" i="1" s="1"/>
  <c r="L20" i="1"/>
  <c r="P25" i="1"/>
  <c r="N27" i="1"/>
  <c r="O27" i="1" s="1"/>
  <c r="P27" i="1" s="1"/>
  <c r="F9" i="1"/>
  <c r="N14" i="1"/>
  <c r="O14" i="1" s="1"/>
  <c r="P14" i="1" s="1"/>
  <c r="F20" i="1"/>
  <c r="L16" i="1"/>
  <c r="L13" i="1"/>
  <c r="N24" i="1"/>
  <c r="O24" i="1" s="1"/>
  <c r="P7" i="1"/>
  <c r="P12" i="1"/>
  <c r="AA5" i="1"/>
  <c r="F5" i="1"/>
  <c r="AA4" i="1"/>
  <c r="F6" i="1"/>
  <c r="P13" i="1"/>
  <c r="F10" i="1"/>
  <c r="P21" i="1"/>
  <c r="P6" i="1"/>
  <c r="L23" i="1"/>
  <c r="L14" i="1"/>
  <c r="Y4" i="1"/>
  <c r="Y12" i="1" s="1"/>
  <c r="N18" i="1"/>
  <c r="O18" i="1" s="1"/>
  <c r="P18" i="1" s="1"/>
  <c r="L7" i="1"/>
  <c r="Y7" i="1" s="1"/>
  <c r="L10" i="1"/>
  <c r="N23" i="1"/>
  <c r="O23" i="1" s="1"/>
  <c r="P23" i="1" s="1"/>
  <c r="E23" i="1"/>
  <c r="N26" i="1"/>
  <c r="O26" i="1" s="1"/>
  <c r="P26" i="1" s="1"/>
  <c r="N28" i="1"/>
  <c r="O28" i="1" s="1"/>
  <c r="N8" i="1"/>
  <c r="O8" i="1" s="1"/>
  <c r="P8" i="1" s="1"/>
  <c r="L8" i="1"/>
  <c r="AA12" i="1" l="1"/>
  <c r="P15" i="1"/>
  <c r="P24" i="1"/>
  <c r="F12" i="1"/>
  <c r="P11" i="1"/>
  <c r="F28" i="1"/>
  <c r="F8" i="1"/>
  <c r="P28" i="1"/>
  <c r="AA7" i="1"/>
  <c r="AA14" i="1" s="1"/>
  <c r="AA10" i="1"/>
  <c r="F24" i="1"/>
  <c r="F23" i="1"/>
  <c r="X5" i="1"/>
  <c r="Y10" i="1"/>
  <c r="Y14" i="1" s="1"/>
  <c r="X4" i="1"/>
  <c r="X12" i="1" s="1"/>
  <c r="P19" i="1"/>
  <c r="P9" i="1"/>
  <c r="X7" i="1" s="1"/>
  <c r="X10" i="1" l="1"/>
  <c r="X14" i="1"/>
  <c r="Z4" i="1"/>
  <c r="Z12" i="1" s="1"/>
  <c r="I4" i="1"/>
  <c r="Z5" i="1"/>
  <c r="Z10" i="1" s="1"/>
  <c r="I11" i="1"/>
  <c r="J11" i="1" s="1"/>
  <c r="I23" i="1"/>
  <c r="I9" i="1"/>
  <c r="I7" i="1"/>
  <c r="J7" i="1" s="1"/>
  <c r="I21" i="1"/>
  <c r="J21" i="1" s="1"/>
  <c r="I16" i="1"/>
  <c r="I18" i="1"/>
  <c r="J18" i="1" s="1"/>
  <c r="I28" i="1"/>
  <c r="I6" i="1"/>
  <c r="J6" i="1" s="1"/>
  <c r="I20" i="1"/>
  <c r="I25" i="1"/>
  <c r="J25" i="1" s="1"/>
  <c r="I27" i="1"/>
  <c r="J27" i="1" s="1"/>
  <c r="I17" i="1"/>
  <c r="J17" i="1" s="1"/>
  <c r="I12" i="1"/>
  <c r="J12" i="1" s="1"/>
  <c r="I10" i="1"/>
  <c r="I13" i="1"/>
  <c r="I26" i="1"/>
  <c r="J26" i="1" s="1"/>
  <c r="I8" i="1"/>
  <c r="I19" i="1"/>
  <c r="J19" i="1" s="1"/>
  <c r="I15" i="1"/>
  <c r="I14" i="1"/>
  <c r="J14" i="1" s="1"/>
  <c r="I22" i="1"/>
  <c r="I24" i="1"/>
  <c r="J24" i="1" s="1"/>
  <c r="I5" i="1"/>
  <c r="J5" i="1" s="1"/>
  <c r="J9" i="1" l="1"/>
  <c r="J15" i="1"/>
  <c r="J23" i="1"/>
  <c r="J22" i="1"/>
  <c r="J20" i="1"/>
  <c r="J8" i="1"/>
  <c r="J28" i="1"/>
  <c r="J13" i="1"/>
  <c r="Z7" i="1"/>
  <c r="Z14" i="1" s="1"/>
  <c r="J10" i="1"/>
  <c r="J16" i="1"/>
</calcChain>
</file>

<file path=xl/sharedStrings.xml><?xml version="1.0" encoding="utf-8"?>
<sst xmlns="http://schemas.openxmlformats.org/spreadsheetml/2006/main" count="44" uniqueCount="31">
  <si>
    <t>EMA</t>
  </si>
  <si>
    <t>Actual</t>
  </si>
  <si>
    <t>Actual - EMA</t>
  </si>
  <si>
    <t>Diff</t>
  </si>
  <si>
    <t>-</t>
  </si>
  <si>
    <t>Binary</t>
  </si>
  <si>
    <t>n1</t>
  </si>
  <si>
    <t>n2</t>
  </si>
  <si>
    <t>Binary diff</t>
  </si>
  <si>
    <t>Runs</t>
  </si>
  <si>
    <t>Expected</t>
  </si>
  <si>
    <t>SMA</t>
  </si>
  <si>
    <t>EMA-binary</t>
  </si>
  <si>
    <t>EMA-binary diff</t>
  </si>
  <si>
    <t>SMA-binary</t>
  </si>
  <si>
    <t>SMA-binary diff</t>
  </si>
  <si>
    <t>EMA - dat</t>
  </si>
  <si>
    <t>EMA - data</t>
  </si>
  <si>
    <t>EMA - data _ b</t>
  </si>
  <si>
    <t>bin diff</t>
  </si>
  <si>
    <t>Std Dev</t>
  </si>
  <si>
    <t>Random</t>
  </si>
  <si>
    <t xml:space="preserve"> EMA &gt; dat</t>
  </si>
  <si>
    <t>EMA &gt; dat bin</t>
  </si>
  <si>
    <t>EMA &gt; dat diff</t>
  </si>
  <si>
    <t>Data</t>
  </si>
  <si>
    <t>Data bin</t>
  </si>
  <si>
    <t>Data diff</t>
  </si>
  <si>
    <t>SMA &gt; dat</t>
  </si>
  <si>
    <t>SMA &gt; dat diff</t>
  </si>
  <si>
    <t>SMA &gt; dat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</si>
</sst>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###,###,##0.0000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4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E9F7-9518-4701-A579-0869131FF2D2}">
  <dimension ref="B2:AE34"/>
  <sheetViews>
    <sheetView tabSelected="1" topLeftCell="M1" workbookViewId="0">
      <selection activeCell="Y1" sqref="Y1:Y1048576"/>
    </sheetView>
  </sheetViews>
  <sheetFormatPr defaultRowHeight="14.4" x14ac:dyDescent="0.3"/>
  <cols>
    <col min="2" max="2" width="10.33203125" bestFit="1" customWidth="1"/>
    <col min="3" max="4" width="11.77734375" customWidth="1"/>
    <col min="5" max="5" width="17.88671875" customWidth="1"/>
    <col min="6" max="6" width="11.77734375" customWidth="1"/>
    <col min="8" max="10" width="14.44140625" customWidth="1"/>
    <col min="11" max="11" width="15.88671875" customWidth="1"/>
    <col min="12" max="12" width="17.77734375" customWidth="1"/>
    <col min="13" max="13" width="18.33203125" customWidth="1"/>
    <col min="18" max="18" width="14.44140625" customWidth="1"/>
    <col min="27" max="27" width="29" customWidth="1"/>
  </cols>
  <sheetData>
    <row r="2" spans="2:31" ht="19.8" customHeight="1" x14ac:dyDescent="0.3">
      <c r="C2" t="s">
        <v>1</v>
      </c>
      <c r="D2" t="s">
        <v>17</v>
      </c>
      <c r="E2" t="s">
        <v>18</v>
      </c>
      <c r="F2" t="s">
        <v>19</v>
      </c>
      <c r="G2" t="s">
        <v>0</v>
      </c>
      <c r="H2" t="s">
        <v>11</v>
      </c>
      <c r="I2" t="s">
        <v>14</v>
      </c>
      <c r="J2" t="s">
        <v>15</v>
      </c>
      <c r="K2" t="s">
        <v>12</v>
      </c>
      <c r="L2" t="s">
        <v>13</v>
      </c>
      <c r="M2" t="s">
        <v>2</v>
      </c>
      <c r="N2" t="s">
        <v>3</v>
      </c>
      <c r="O2" t="s">
        <v>5</v>
      </c>
      <c r="P2" t="s">
        <v>8</v>
      </c>
      <c r="Q2" t="s">
        <v>23</v>
      </c>
      <c r="R2" t="s">
        <v>24</v>
      </c>
      <c r="S2" t="s">
        <v>26</v>
      </c>
      <c r="T2" t="s">
        <v>27</v>
      </c>
      <c r="U2" t="s">
        <v>30</v>
      </c>
      <c r="V2" t="s">
        <v>29</v>
      </c>
      <c r="X2" t="s">
        <v>3</v>
      </c>
      <c r="Y2" t="s">
        <v>0</v>
      </c>
      <c r="Z2" t="s">
        <v>11</v>
      </c>
      <c r="AA2" t="s">
        <v>16</v>
      </c>
      <c r="AB2" t="s">
        <v>22</v>
      </c>
      <c r="AD2" t="s">
        <v>25</v>
      </c>
      <c r="AE2" t="s">
        <v>28</v>
      </c>
    </row>
    <row r="3" spans="2:31" ht="19.8" customHeight="1" x14ac:dyDescent="0.3">
      <c r="B3" s="4">
        <v>42027</v>
      </c>
      <c r="C3">
        <v>3351.7640000000001</v>
      </c>
      <c r="D3">
        <f>G3 -C3</f>
        <v>-92.030030250659365</v>
      </c>
      <c r="E3" t="s">
        <v>4</v>
      </c>
      <c r="F3">
        <v>1</v>
      </c>
      <c r="G3">
        <v>3259.7339697493408</v>
      </c>
      <c r="H3">
        <v>3281.1902</v>
      </c>
      <c r="I3" t="s">
        <v>4</v>
      </c>
      <c r="J3">
        <v>1</v>
      </c>
      <c r="K3" t="s">
        <v>4</v>
      </c>
      <c r="L3">
        <v>1</v>
      </c>
      <c r="M3">
        <f>C3-G3</f>
        <v>92.030030250659365</v>
      </c>
      <c r="N3" t="s">
        <v>4</v>
      </c>
      <c r="O3" t="s">
        <v>4</v>
      </c>
      <c r="P3">
        <v>1</v>
      </c>
      <c r="Q3">
        <f>SIGN(G3&gt;C3)</f>
        <v>0</v>
      </c>
      <c r="R3">
        <v>1</v>
      </c>
      <c r="S3" t="s">
        <v>4</v>
      </c>
      <c r="T3">
        <v>1</v>
      </c>
      <c r="U3">
        <f>SIGN(H3&gt;C3)</f>
        <v>0</v>
      </c>
      <c r="V3">
        <v>1</v>
      </c>
    </row>
    <row r="4" spans="2:31" x14ac:dyDescent="0.3">
      <c r="B4" s="1">
        <v>42034</v>
      </c>
      <c r="C4" s="2">
        <v>3210.3629999999998</v>
      </c>
      <c r="D4" s="2">
        <f>G4-C4</f>
        <v>32.913979832893801</v>
      </c>
      <c r="E4">
        <f>IF(D4 &gt; D3, 1,)</f>
        <v>1</v>
      </c>
      <c r="F4" s="2" t="s">
        <v>4</v>
      </c>
      <c r="G4">
        <v>3243.2769798328936</v>
      </c>
      <c r="H4">
        <v>3291.7421999999997</v>
      </c>
      <c r="I4">
        <f>IF(H4&gt;H3, 1, 0)</f>
        <v>1</v>
      </c>
      <c r="J4" t="s">
        <v>4</v>
      </c>
      <c r="K4">
        <f t="shared" ref="K4:K29" si="0">IF(G4&gt;G3, 1, 0)</f>
        <v>0</v>
      </c>
      <c r="L4" t="s">
        <v>4</v>
      </c>
      <c r="M4">
        <f>C4-G4</f>
        <v>-32.913979832893801</v>
      </c>
      <c r="N4">
        <f>M4-M3</f>
        <v>-124.94401008355317</v>
      </c>
      <c r="O4">
        <f>IF(N4&gt;0, 1, )</f>
        <v>0</v>
      </c>
      <c r="P4" t="s">
        <v>4</v>
      </c>
      <c r="Q4">
        <f t="shared" ref="Q4:Q28" si="1">SIGN(G4&gt;C4)</f>
        <v>1</v>
      </c>
      <c r="R4">
        <f>ABS(Q4-Q3)</f>
        <v>1</v>
      </c>
      <c r="S4">
        <f>SIGN(C4 &gt; C3)</f>
        <v>0</v>
      </c>
      <c r="T4" t="s">
        <v>4</v>
      </c>
      <c r="U4">
        <f t="shared" ref="U4:U28" si="2">SIGN(H4&gt;C4)</f>
        <v>1</v>
      </c>
      <c r="V4">
        <f>ABS(U4-U3)</f>
        <v>1</v>
      </c>
      <c r="W4" t="s">
        <v>6</v>
      </c>
      <c r="X4">
        <f>COUNTIF(O:O, 1)</f>
        <v>13</v>
      </c>
      <c r="Y4">
        <f>COUNTIF(K:K, 1)</f>
        <v>17</v>
      </c>
      <c r="Z4">
        <f>COUNTIF(I:I, 1)</f>
        <v>17</v>
      </c>
      <c r="AA4">
        <f>COUNTIF(E:E, 1)</f>
        <v>12</v>
      </c>
      <c r="AB4">
        <f>COUNTIF(Q:Q,1)</f>
        <v>8</v>
      </c>
      <c r="AD4">
        <f>COUNTIF(S:S,1)</f>
        <v>17</v>
      </c>
      <c r="AE4">
        <f>COUNTIF(U:U, 1)</f>
        <v>10</v>
      </c>
    </row>
    <row r="5" spans="2:31" x14ac:dyDescent="0.3">
      <c r="B5" s="1">
        <v>42041</v>
      </c>
      <c r="C5" s="2">
        <v>3075.9070000000002</v>
      </c>
      <c r="D5" s="2">
        <f t="shared" ref="D5:D29" si="3">G5-C5</f>
        <v>111.57998655526262</v>
      </c>
      <c r="E5" s="2">
        <f>IF(D5&gt;D4, 1, 0)</f>
        <v>1</v>
      </c>
      <c r="F5" s="2">
        <f>ABS(E5-E4)</f>
        <v>0</v>
      </c>
      <c r="G5">
        <v>3187.4869865552628</v>
      </c>
      <c r="H5">
        <v>3259.9881999999998</v>
      </c>
      <c r="I5">
        <f>IF(H5&gt;H4, 1, 0)</f>
        <v>0</v>
      </c>
      <c r="J5">
        <f>ABS(I5-I4)</f>
        <v>1</v>
      </c>
      <c r="K5">
        <f t="shared" si="0"/>
        <v>0</v>
      </c>
      <c r="L5">
        <f t="shared" ref="L5:L29" si="4">ABS(K5-K4)</f>
        <v>0</v>
      </c>
      <c r="M5">
        <f t="shared" ref="M5:M29" si="5">C5-G5</f>
        <v>-111.57998655526262</v>
      </c>
      <c r="N5">
        <f>M5-M4</f>
        <v>-78.66600672236882</v>
      </c>
      <c r="O5">
        <f t="shared" ref="O5:O6" si="6">IF(N5&gt;0, 1, )</f>
        <v>0</v>
      </c>
      <c r="P5">
        <f t="shared" ref="P5:P29" si="7">ABS(O5-O4)</f>
        <v>0</v>
      </c>
      <c r="Q5">
        <f t="shared" si="1"/>
        <v>1</v>
      </c>
      <c r="R5">
        <f t="shared" ref="R5:R28" si="8">ABS(Q5-Q4)</f>
        <v>0</v>
      </c>
      <c r="S5">
        <f t="shared" ref="S5:S28" si="9">SIGN(C5 &gt; C4)</f>
        <v>0</v>
      </c>
      <c r="T5">
        <f>ABS(S5-S4)</f>
        <v>0</v>
      </c>
      <c r="U5">
        <f t="shared" si="2"/>
        <v>1</v>
      </c>
      <c r="V5">
        <f t="shared" ref="V5:V28" si="10">ABS(U5-U4)</f>
        <v>0</v>
      </c>
      <c r="W5" t="s">
        <v>7</v>
      </c>
      <c r="X5">
        <f>COUNTIF(O3:O30,0)</f>
        <v>12</v>
      </c>
      <c r="Y5">
        <f>COUNTIF(K:K, 0)</f>
        <v>8</v>
      </c>
      <c r="Z5">
        <f>COUNTIF(I:I, 0)</f>
        <v>8</v>
      </c>
      <c r="AA5">
        <f>COUNTIF(E:E, 0)</f>
        <v>13</v>
      </c>
      <c r="AB5">
        <f>COUNTIF(Q:Q, 0)</f>
        <v>18</v>
      </c>
      <c r="AD5">
        <f>COUNTIF(S:S,0)</f>
        <v>8</v>
      </c>
      <c r="AE5">
        <f>COUNTIF(U:U, 0)</f>
        <v>16</v>
      </c>
    </row>
    <row r="6" spans="2:31" x14ac:dyDescent="0.3">
      <c r="B6" s="1">
        <v>42048</v>
      </c>
      <c r="C6" s="2">
        <v>3203.8270000000002</v>
      </c>
      <c r="D6" s="2">
        <f t="shared" si="3"/>
        <v>-10.893342296491483</v>
      </c>
      <c r="E6" s="2">
        <f t="shared" ref="E6:E29" si="11">IF(D6&gt;D5, 1, 0)</f>
        <v>0</v>
      </c>
      <c r="F6" s="2">
        <f>ABS(E6-E5)</f>
        <v>1</v>
      </c>
      <c r="G6">
        <v>3192.9336577035087</v>
      </c>
      <c r="H6">
        <v>3243.6711999999998</v>
      </c>
      <c r="I6">
        <f t="shared" ref="I6:I29" si="12">IF(H6&gt;H5, 1, 0)</f>
        <v>0</v>
      </c>
      <c r="J6">
        <f>ABS(I6-I5)</f>
        <v>0</v>
      </c>
      <c r="K6">
        <f t="shared" si="0"/>
        <v>1</v>
      </c>
      <c r="L6">
        <f t="shared" si="4"/>
        <v>1</v>
      </c>
      <c r="M6">
        <f t="shared" si="5"/>
        <v>10.893342296491483</v>
      </c>
      <c r="N6">
        <f t="shared" ref="N6:N29" si="13">M6-M5</f>
        <v>122.4733288517541</v>
      </c>
      <c r="O6">
        <f t="shared" si="6"/>
        <v>1</v>
      </c>
      <c r="P6">
        <f t="shared" si="7"/>
        <v>1</v>
      </c>
      <c r="Q6">
        <f t="shared" si="1"/>
        <v>0</v>
      </c>
      <c r="R6">
        <f t="shared" si="8"/>
        <v>1</v>
      </c>
      <c r="S6">
        <f t="shared" si="9"/>
        <v>1</v>
      </c>
      <c r="T6">
        <f t="shared" ref="T6:T28" si="14">ABS(S6-S5)</f>
        <v>1</v>
      </c>
      <c r="U6">
        <f t="shared" si="2"/>
        <v>1</v>
      </c>
      <c r="V6">
        <f t="shared" si="10"/>
        <v>0</v>
      </c>
    </row>
    <row r="7" spans="2:31" x14ac:dyDescent="0.3">
      <c r="B7" s="1">
        <v>42052</v>
      </c>
      <c r="C7" s="2">
        <v>3246.9059999999999</v>
      </c>
      <c r="D7" s="2">
        <f t="shared" si="3"/>
        <v>-35.981561530993531</v>
      </c>
      <c r="E7" s="2">
        <f t="shared" si="11"/>
        <v>0</v>
      </c>
      <c r="F7" s="2">
        <f t="shared" ref="F7:F29" si="15">ABS(E7-E6)</f>
        <v>0</v>
      </c>
      <c r="G7">
        <v>3210.9244384690064</v>
      </c>
      <c r="H7">
        <v>3217.7534000000001</v>
      </c>
      <c r="I7">
        <f t="shared" si="12"/>
        <v>0</v>
      </c>
      <c r="J7">
        <f t="shared" ref="J7:J29" si="16">ABS(I7-I6)</f>
        <v>0</v>
      </c>
      <c r="K7">
        <f t="shared" si="0"/>
        <v>1</v>
      </c>
      <c r="L7">
        <f t="shared" si="4"/>
        <v>0</v>
      </c>
      <c r="M7">
        <f t="shared" si="5"/>
        <v>35.981561530993531</v>
      </c>
      <c r="N7">
        <f t="shared" si="13"/>
        <v>25.088219234502048</v>
      </c>
      <c r="O7">
        <f t="shared" ref="O7:O29" si="17">IF(N7&gt;0, 1, )</f>
        <v>1</v>
      </c>
      <c r="P7">
        <f t="shared" si="7"/>
        <v>0</v>
      </c>
      <c r="Q7">
        <f t="shared" si="1"/>
        <v>0</v>
      </c>
      <c r="R7">
        <f t="shared" si="8"/>
        <v>0</v>
      </c>
      <c r="S7">
        <f t="shared" si="9"/>
        <v>1</v>
      </c>
      <c r="T7">
        <f t="shared" si="14"/>
        <v>0</v>
      </c>
      <c r="U7">
        <f t="shared" si="2"/>
        <v>0</v>
      </c>
      <c r="V7">
        <f t="shared" si="10"/>
        <v>1</v>
      </c>
      <c r="W7" t="s">
        <v>9</v>
      </c>
      <c r="X7">
        <f>COUNTIF(P:P, 1)</f>
        <v>12</v>
      </c>
      <c r="Y7">
        <f>COUNTIF(L:L, 1)</f>
        <v>5</v>
      </c>
      <c r="Z7">
        <f>COUNTIF(J:J, 1)</f>
        <v>4</v>
      </c>
      <c r="AA7">
        <f>COUNTIF(F:F, 1)</f>
        <v>12</v>
      </c>
      <c r="AB7">
        <f>COUNTIF(R:R, 1)</f>
        <v>6</v>
      </c>
      <c r="AD7">
        <f>COUNTIF(T:T, 1)</f>
        <v>10</v>
      </c>
      <c r="AE7">
        <f>COUNTIF(V:V, 1)</f>
        <v>6</v>
      </c>
    </row>
    <row r="8" spans="2:31" x14ac:dyDescent="0.3">
      <c r="B8" s="1">
        <v>42062</v>
      </c>
      <c r="C8" s="2">
        <v>3310.3029999999999</v>
      </c>
      <c r="D8" s="2">
        <f t="shared" si="3"/>
        <v>-66.252374353995492</v>
      </c>
      <c r="E8" s="2">
        <f t="shared" si="11"/>
        <v>0</v>
      </c>
      <c r="F8" s="2">
        <f t="shared" si="15"/>
        <v>0</v>
      </c>
      <c r="G8">
        <v>3244.0506256460044</v>
      </c>
      <c r="H8">
        <v>3209.4612000000002</v>
      </c>
      <c r="I8">
        <f t="shared" si="12"/>
        <v>0</v>
      </c>
      <c r="J8">
        <f t="shared" si="16"/>
        <v>0</v>
      </c>
      <c r="K8">
        <f t="shared" si="0"/>
        <v>1</v>
      </c>
      <c r="L8">
        <f t="shared" si="4"/>
        <v>0</v>
      </c>
      <c r="M8">
        <f t="shared" si="5"/>
        <v>66.252374353995492</v>
      </c>
      <c r="N8">
        <f t="shared" si="13"/>
        <v>30.270812823001961</v>
      </c>
      <c r="O8">
        <f t="shared" si="17"/>
        <v>1</v>
      </c>
      <c r="P8">
        <f t="shared" si="7"/>
        <v>0</v>
      </c>
      <c r="Q8">
        <f t="shared" si="1"/>
        <v>0</v>
      </c>
      <c r="R8">
        <f t="shared" si="8"/>
        <v>0</v>
      </c>
      <c r="S8">
        <f t="shared" si="9"/>
        <v>1</v>
      </c>
      <c r="T8">
        <f t="shared" si="14"/>
        <v>0</v>
      </c>
      <c r="U8">
        <f t="shared" si="2"/>
        <v>0</v>
      </c>
      <c r="V8">
        <f t="shared" si="10"/>
        <v>0</v>
      </c>
    </row>
    <row r="9" spans="2:31" x14ac:dyDescent="0.3">
      <c r="B9" s="1">
        <v>42069</v>
      </c>
      <c r="C9" s="2">
        <v>3241.1869999999999</v>
      </c>
      <c r="D9" s="2">
        <f t="shared" si="3"/>
        <v>1.9090837640032987</v>
      </c>
      <c r="E9" s="2">
        <f t="shared" si="11"/>
        <v>1</v>
      </c>
      <c r="F9" s="2">
        <f t="shared" si="15"/>
        <v>1</v>
      </c>
      <c r="G9">
        <v>3243.0960837640032</v>
      </c>
      <c r="H9">
        <v>3215.6259999999997</v>
      </c>
      <c r="I9">
        <f t="shared" si="12"/>
        <v>1</v>
      </c>
      <c r="J9">
        <f t="shared" si="16"/>
        <v>1</v>
      </c>
      <c r="K9">
        <f t="shared" si="0"/>
        <v>0</v>
      </c>
      <c r="L9">
        <f t="shared" si="4"/>
        <v>1</v>
      </c>
      <c r="M9">
        <f t="shared" si="5"/>
        <v>-1.9090837640032987</v>
      </c>
      <c r="N9">
        <f t="shared" si="13"/>
        <v>-68.161458117998791</v>
      </c>
      <c r="O9">
        <f t="shared" si="17"/>
        <v>0</v>
      </c>
      <c r="P9">
        <f t="shared" si="7"/>
        <v>1</v>
      </c>
      <c r="Q9">
        <f t="shared" si="1"/>
        <v>1</v>
      </c>
      <c r="R9">
        <f t="shared" si="8"/>
        <v>1</v>
      </c>
      <c r="S9">
        <f t="shared" si="9"/>
        <v>0</v>
      </c>
      <c r="T9">
        <f t="shared" si="14"/>
        <v>1</v>
      </c>
      <c r="U9">
        <f t="shared" si="2"/>
        <v>0</v>
      </c>
      <c r="V9">
        <f t="shared" si="10"/>
        <v>0</v>
      </c>
      <c r="X9" t="s">
        <v>10</v>
      </c>
    </row>
    <row r="10" spans="2:31" x14ac:dyDescent="0.3">
      <c r="B10" s="1">
        <v>42076</v>
      </c>
      <c r="C10" s="2">
        <v>3372.9110000000001</v>
      </c>
      <c r="D10" s="2">
        <f t="shared" si="3"/>
        <v>-86.543277490664423</v>
      </c>
      <c r="E10" s="2">
        <f t="shared" si="11"/>
        <v>0</v>
      </c>
      <c r="F10" s="2">
        <f t="shared" si="15"/>
        <v>1</v>
      </c>
      <c r="G10">
        <v>3286.3677225093356</v>
      </c>
      <c r="H10">
        <v>3275.0268000000001</v>
      </c>
      <c r="I10">
        <f t="shared" si="12"/>
        <v>1</v>
      </c>
      <c r="J10">
        <f t="shared" si="16"/>
        <v>0</v>
      </c>
      <c r="K10">
        <f t="shared" si="0"/>
        <v>1</v>
      </c>
      <c r="L10">
        <f t="shared" si="4"/>
        <v>1</v>
      </c>
      <c r="M10">
        <f t="shared" si="5"/>
        <v>86.543277490664423</v>
      </c>
      <c r="N10">
        <f t="shared" si="13"/>
        <v>88.452361254667721</v>
      </c>
      <c r="O10">
        <f t="shared" si="17"/>
        <v>1</v>
      </c>
      <c r="P10">
        <f t="shared" si="7"/>
        <v>1</v>
      </c>
      <c r="Q10">
        <f t="shared" si="1"/>
        <v>0</v>
      </c>
      <c r="R10">
        <f t="shared" si="8"/>
        <v>1</v>
      </c>
      <c r="S10">
        <f t="shared" si="9"/>
        <v>1</v>
      </c>
      <c r="T10">
        <f t="shared" si="14"/>
        <v>1</v>
      </c>
      <c r="U10">
        <f t="shared" si="2"/>
        <v>0</v>
      </c>
      <c r="V10">
        <f t="shared" si="10"/>
        <v>0</v>
      </c>
      <c r="X10">
        <f>2*X5*X4/(X4+X5) + 1</f>
        <v>13.48</v>
      </c>
      <c r="Y10">
        <f>2*Y5*Y4/(Y4 + Y5) + 1</f>
        <v>11.88</v>
      </c>
      <c r="Z10">
        <f>2*Z5*Z4/(Z4 + Z5) + 1</f>
        <v>11.88</v>
      </c>
      <c r="AA10">
        <f>2*AA5*AA4/(AA4 + AA5) + 1</f>
        <v>13.48</v>
      </c>
    </row>
    <row r="11" spans="2:31" x14ac:dyDescent="0.3">
      <c r="B11" s="1">
        <v>42083</v>
      </c>
      <c r="C11" s="2">
        <v>3617.3180000000002</v>
      </c>
      <c r="D11" s="2">
        <f t="shared" si="3"/>
        <v>-220.63351832710941</v>
      </c>
      <c r="E11" s="2">
        <f t="shared" si="11"/>
        <v>0</v>
      </c>
      <c r="F11" s="2">
        <f t="shared" si="15"/>
        <v>0</v>
      </c>
      <c r="G11">
        <v>3396.6844816728908</v>
      </c>
      <c r="H11">
        <v>3357.7249999999999</v>
      </c>
      <c r="I11">
        <f t="shared" si="12"/>
        <v>1</v>
      </c>
      <c r="J11">
        <f t="shared" si="16"/>
        <v>0</v>
      </c>
      <c r="K11">
        <f t="shared" si="0"/>
        <v>1</v>
      </c>
      <c r="L11">
        <f t="shared" si="4"/>
        <v>0</v>
      </c>
      <c r="M11">
        <f t="shared" si="5"/>
        <v>220.63351832710941</v>
      </c>
      <c r="N11">
        <f t="shared" si="13"/>
        <v>134.09024083644499</v>
      </c>
      <c r="O11">
        <f t="shared" si="17"/>
        <v>1</v>
      </c>
      <c r="P11">
        <f t="shared" si="7"/>
        <v>0</v>
      </c>
      <c r="Q11">
        <f t="shared" si="1"/>
        <v>0</v>
      </c>
      <c r="R11">
        <f t="shared" si="8"/>
        <v>0</v>
      </c>
      <c r="S11">
        <f t="shared" si="9"/>
        <v>1</v>
      </c>
      <c r="T11">
        <f t="shared" si="14"/>
        <v>0</v>
      </c>
      <c r="U11">
        <f t="shared" si="2"/>
        <v>0</v>
      </c>
      <c r="V11">
        <f t="shared" si="10"/>
        <v>0</v>
      </c>
      <c r="X11" t="s">
        <v>20</v>
      </c>
    </row>
    <row r="12" spans="2:31" x14ac:dyDescent="0.3">
      <c r="B12" s="1">
        <v>42090</v>
      </c>
      <c r="C12" s="2">
        <v>3691.096</v>
      </c>
      <c r="D12" s="2">
        <f t="shared" si="3"/>
        <v>-196.27434555140599</v>
      </c>
      <c r="E12" s="2">
        <f t="shared" si="11"/>
        <v>1</v>
      </c>
      <c r="F12" s="2">
        <f t="shared" si="15"/>
        <v>1</v>
      </c>
      <c r="G12">
        <v>3494.821654448594</v>
      </c>
      <c r="H12">
        <v>3446.5630000000006</v>
      </c>
      <c r="I12">
        <f t="shared" si="12"/>
        <v>1</v>
      </c>
      <c r="J12">
        <f t="shared" si="16"/>
        <v>0</v>
      </c>
      <c r="K12">
        <f t="shared" si="0"/>
        <v>1</v>
      </c>
      <c r="L12">
        <f t="shared" si="4"/>
        <v>0</v>
      </c>
      <c r="M12">
        <f t="shared" si="5"/>
        <v>196.27434555140599</v>
      </c>
      <c r="N12">
        <f t="shared" si="13"/>
        <v>-24.359172775703428</v>
      </c>
      <c r="O12">
        <f t="shared" si="17"/>
        <v>0</v>
      </c>
      <c r="P12">
        <f t="shared" si="7"/>
        <v>1</v>
      </c>
      <c r="Q12">
        <f t="shared" si="1"/>
        <v>0</v>
      </c>
      <c r="R12">
        <f t="shared" si="8"/>
        <v>0</v>
      </c>
      <c r="S12">
        <f t="shared" si="9"/>
        <v>1</v>
      </c>
      <c r="T12">
        <f t="shared" si="14"/>
        <v>0</v>
      </c>
      <c r="U12">
        <f t="shared" si="2"/>
        <v>0</v>
      </c>
      <c r="V12">
        <f t="shared" si="10"/>
        <v>0</v>
      </c>
      <c r="X12">
        <f>SQRT(2*X4*X5*(2*X4*X5-X4-X5)/((X4+X5)^2*(X4+X5-1)))</f>
        <v>2.4432764886520721</v>
      </c>
      <c r="Y12">
        <f t="shared" ref="Y12:AA12" si="18">SQRT(2*Y4*Y5*(2*Y4*Y5-Y4-Y5)/((Y4+Y5)^2*(Y4+Y5-1)))</f>
        <v>2.1163490575359569</v>
      </c>
      <c r="Z12">
        <f t="shared" si="18"/>
        <v>2.1163490575359569</v>
      </c>
      <c r="AA12">
        <f t="shared" si="18"/>
        <v>2.4432764886520721</v>
      </c>
    </row>
    <row r="13" spans="2:31" x14ac:dyDescent="0.3">
      <c r="B13" s="1">
        <v>42097</v>
      </c>
      <c r="C13" s="2">
        <v>3863.9290000000001</v>
      </c>
      <c r="D13" s="2">
        <f t="shared" si="3"/>
        <v>-246.07156370093708</v>
      </c>
      <c r="E13" s="2">
        <f t="shared" si="11"/>
        <v>0</v>
      </c>
      <c r="F13" s="2">
        <f t="shared" si="15"/>
        <v>1</v>
      </c>
      <c r="G13">
        <v>3617.857436299063</v>
      </c>
      <c r="H13">
        <v>3557.2882</v>
      </c>
      <c r="I13">
        <f t="shared" si="12"/>
        <v>1</v>
      </c>
      <c r="J13">
        <f t="shared" si="16"/>
        <v>0</v>
      </c>
      <c r="K13">
        <f t="shared" si="0"/>
        <v>1</v>
      </c>
      <c r="L13">
        <f t="shared" si="4"/>
        <v>0</v>
      </c>
      <c r="M13">
        <f t="shared" si="5"/>
        <v>246.07156370093708</v>
      </c>
      <c r="N13">
        <f t="shared" si="13"/>
        <v>49.797218149531091</v>
      </c>
      <c r="O13">
        <f t="shared" si="17"/>
        <v>1</v>
      </c>
      <c r="P13">
        <f t="shared" si="7"/>
        <v>1</v>
      </c>
      <c r="Q13">
        <f t="shared" si="1"/>
        <v>0</v>
      </c>
      <c r="R13">
        <f t="shared" si="8"/>
        <v>0</v>
      </c>
      <c r="S13">
        <f t="shared" si="9"/>
        <v>1</v>
      </c>
      <c r="T13">
        <f t="shared" si="14"/>
        <v>0</v>
      </c>
      <c r="U13">
        <f t="shared" si="2"/>
        <v>0</v>
      </c>
      <c r="V13">
        <f t="shared" si="10"/>
        <v>0</v>
      </c>
      <c r="X13" t="s">
        <v>21</v>
      </c>
    </row>
    <row r="14" spans="2:31" x14ac:dyDescent="0.3">
      <c r="B14" s="1">
        <v>42104</v>
      </c>
      <c r="C14" s="2">
        <v>4034.31</v>
      </c>
      <c r="D14" s="2">
        <f t="shared" si="3"/>
        <v>-277.63504246729099</v>
      </c>
      <c r="E14" s="2">
        <f t="shared" si="11"/>
        <v>0</v>
      </c>
      <c r="F14" s="2">
        <f t="shared" si="15"/>
        <v>0</v>
      </c>
      <c r="G14">
        <v>3756.674957532709</v>
      </c>
      <c r="H14">
        <v>3715.9128000000005</v>
      </c>
      <c r="I14">
        <f t="shared" si="12"/>
        <v>1</v>
      </c>
      <c r="J14">
        <f t="shared" si="16"/>
        <v>0</v>
      </c>
      <c r="K14">
        <f t="shared" si="0"/>
        <v>1</v>
      </c>
      <c r="L14">
        <f t="shared" si="4"/>
        <v>0</v>
      </c>
      <c r="M14">
        <f t="shared" si="5"/>
        <v>277.63504246729099</v>
      </c>
      <c r="N14">
        <f t="shared" si="13"/>
        <v>31.56347876635391</v>
      </c>
      <c r="O14">
        <f t="shared" si="17"/>
        <v>1</v>
      </c>
      <c r="P14">
        <f t="shared" si="7"/>
        <v>0</v>
      </c>
      <c r="Q14">
        <f t="shared" si="1"/>
        <v>0</v>
      </c>
      <c r="R14">
        <f t="shared" si="8"/>
        <v>0</v>
      </c>
      <c r="S14">
        <f t="shared" si="9"/>
        <v>1</v>
      </c>
      <c r="T14">
        <f t="shared" si="14"/>
        <v>0</v>
      </c>
      <c r="U14">
        <f t="shared" si="2"/>
        <v>0</v>
      </c>
      <c r="V14">
        <f t="shared" si="10"/>
        <v>0</v>
      </c>
      <c r="X14" t="b">
        <f>IF(ABS(X7-X10) &lt; X12,TRUE,FALSE)</f>
        <v>1</v>
      </c>
      <c r="Y14" t="b">
        <f>IF(ABS(Y7-Y10) &lt; Y12,TRUE,FALSE)</f>
        <v>0</v>
      </c>
      <c r="Z14" t="b">
        <f t="shared" ref="Z14:AA14" si="19">IF(ABS(Z7-Z10) &lt; Z12,TRUE,FALSE)</f>
        <v>0</v>
      </c>
      <c r="AA14" t="b">
        <f t="shared" si="19"/>
        <v>1</v>
      </c>
    </row>
    <row r="15" spans="2:31" x14ac:dyDescent="0.3">
      <c r="B15" s="1">
        <v>42111</v>
      </c>
      <c r="C15" s="2">
        <v>4287.2960000000003</v>
      </c>
      <c r="D15" s="2">
        <f t="shared" si="3"/>
        <v>-353.74736164486058</v>
      </c>
      <c r="E15" s="2">
        <f t="shared" si="11"/>
        <v>0</v>
      </c>
      <c r="F15" s="2">
        <f t="shared" si="15"/>
        <v>0</v>
      </c>
      <c r="G15">
        <v>3933.5486383551397</v>
      </c>
      <c r="H15">
        <v>3898.7898</v>
      </c>
      <c r="I15">
        <f t="shared" si="12"/>
        <v>1</v>
      </c>
      <c r="J15">
        <f t="shared" si="16"/>
        <v>0</v>
      </c>
      <c r="K15">
        <f t="shared" si="0"/>
        <v>1</v>
      </c>
      <c r="L15">
        <f t="shared" si="4"/>
        <v>0</v>
      </c>
      <c r="M15">
        <f t="shared" si="5"/>
        <v>353.74736164486058</v>
      </c>
      <c r="N15">
        <f t="shared" si="13"/>
        <v>76.112319177569589</v>
      </c>
      <c r="O15">
        <f t="shared" si="17"/>
        <v>1</v>
      </c>
      <c r="P15">
        <f t="shared" si="7"/>
        <v>0</v>
      </c>
      <c r="Q15">
        <f t="shared" si="1"/>
        <v>0</v>
      </c>
      <c r="R15">
        <f t="shared" si="8"/>
        <v>0</v>
      </c>
      <c r="S15">
        <f t="shared" si="9"/>
        <v>1</v>
      </c>
      <c r="T15">
        <f t="shared" si="14"/>
        <v>0</v>
      </c>
      <c r="U15">
        <f t="shared" si="2"/>
        <v>0</v>
      </c>
      <c r="V15">
        <f t="shared" si="10"/>
        <v>0</v>
      </c>
    </row>
    <row r="16" spans="2:31" x14ac:dyDescent="0.3">
      <c r="B16" s="1">
        <v>42118</v>
      </c>
      <c r="C16" s="2">
        <v>4393.6859999999997</v>
      </c>
      <c r="D16" s="2">
        <f t="shared" si="3"/>
        <v>-306.75824109657287</v>
      </c>
      <c r="E16" s="2">
        <f t="shared" si="11"/>
        <v>1</v>
      </c>
      <c r="F16" s="2">
        <f t="shared" si="15"/>
        <v>1</v>
      </c>
      <c r="G16">
        <v>4086.9277589034268</v>
      </c>
      <c r="H16">
        <v>4054.0634</v>
      </c>
      <c r="I16">
        <f t="shared" si="12"/>
        <v>1</v>
      </c>
      <c r="J16">
        <f t="shared" si="16"/>
        <v>0</v>
      </c>
      <c r="K16">
        <f t="shared" si="0"/>
        <v>1</v>
      </c>
      <c r="L16">
        <f t="shared" si="4"/>
        <v>0</v>
      </c>
      <c r="M16">
        <f t="shared" si="5"/>
        <v>306.75824109657287</v>
      </c>
      <c r="N16">
        <f t="shared" si="13"/>
        <v>-46.989120548287701</v>
      </c>
      <c r="O16">
        <f t="shared" si="17"/>
        <v>0</v>
      </c>
      <c r="P16">
        <f t="shared" si="7"/>
        <v>1</v>
      </c>
      <c r="Q16">
        <f t="shared" si="1"/>
        <v>0</v>
      </c>
      <c r="R16">
        <f t="shared" si="8"/>
        <v>0</v>
      </c>
      <c r="S16">
        <f t="shared" si="9"/>
        <v>1</v>
      </c>
      <c r="T16">
        <f t="shared" si="14"/>
        <v>0</v>
      </c>
      <c r="U16">
        <f t="shared" si="2"/>
        <v>0</v>
      </c>
      <c r="V16">
        <f t="shared" si="10"/>
        <v>0</v>
      </c>
    </row>
    <row r="17" spans="2:22" x14ac:dyDescent="0.3">
      <c r="B17" s="1">
        <v>42124</v>
      </c>
      <c r="C17" s="2">
        <v>4441.6549999999997</v>
      </c>
      <c r="D17" s="2">
        <f t="shared" si="3"/>
        <v>-236.48482739771498</v>
      </c>
      <c r="E17" s="2">
        <f t="shared" si="11"/>
        <v>1</v>
      </c>
      <c r="F17" s="2">
        <f t="shared" si="15"/>
        <v>0</v>
      </c>
      <c r="G17">
        <v>4205.1701726022848</v>
      </c>
      <c r="H17">
        <v>4204.1751999999997</v>
      </c>
      <c r="I17">
        <f t="shared" si="12"/>
        <v>1</v>
      </c>
      <c r="J17">
        <f t="shared" si="16"/>
        <v>0</v>
      </c>
      <c r="K17">
        <f t="shared" si="0"/>
        <v>1</v>
      </c>
      <c r="L17">
        <f t="shared" si="4"/>
        <v>0</v>
      </c>
      <c r="M17">
        <f t="shared" si="5"/>
        <v>236.48482739771498</v>
      </c>
      <c r="N17">
        <f t="shared" si="13"/>
        <v>-70.273413698857894</v>
      </c>
      <c r="O17">
        <f t="shared" si="17"/>
        <v>0</v>
      </c>
      <c r="P17">
        <f t="shared" si="7"/>
        <v>0</v>
      </c>
      <c r="Q17">
        <f t="shared" si="1"/>
        <v>0</v>
      </c>
      <c r="R17">
        <f t="shared" si="8"/>
        <v>0</v>
      </c>
      <c r="S17">
        <f t="shared" si="9"/>
        <v>1</v>
      </c>
      <c r="T17">
        <f t="shared" si="14"/>
        <v>0</v>
      </c>
      <c r="U17">
        <f t="shared" si="2"/>
        <v>0</v>
      </c>
      <c r="V17">
        <f t="shared" si="10"/>
        <v>0</v>
      </c>
    </row>
    <row r="18" spans="2:22" x14ac:dyDescent="0.3">
      <c r="B18" s="1">
        <v>42132</v>
      </c>
      <c r="C18" s="2">
        <v>4205.9170000000004</v>
      </c>
      <c r="D18" s="2">
        <f t="shared" si="3"/>
        <v>-0.49788493181040394</v>
      </c>
      <c r="E18" s="2">
        <f t="shared" si="11"/>
        <v>1</v>
      </c>
      <c r="F18" s="2">
        <f t="shared" si="15"/>
        <v>0</v>
      </c>
      <c r="G18">
        <v>4205.41911506819</v>
      </c>
      <c r="H18">
        <v>4272.5727999999999</v>
      </c>
      <c r="I18">
        <f t="shared" si="12"/>
        <v>1</v>
      </c>
      <c r="J18">
        <f t="shared" si="16"/>
        <v>0</v>
      </c>
      <c r="K18">
        <f t="shared" si="0"/>
        <v>1</v>
      </c>
      <c r="L18">
        <f t="shared" si="4"/>
        <v>0</v>
      </c>
      <c r="M18">
        <f t="shared" si="5"/>
        <v>0.49788493181040394</v>
      </c>
      <c r="N18">
        <f t="shared" si="13"/>
        <v>-235.98694246590458</v>
      </c>
      <c r="O18">
        <f t="shared" si="17"/>
        <v>0</v>
      </c>
      <c r="P18">
        <f t="shared" si="7"/>
        <v>0</v>
      </c>
      <c r="Q18">
        <f t="shared" si="1"/>
        <v>0</v>
      </c>
      <c r="R18">
        <f t="shared" si="8"/>
        <v>0</v>
      </c>
      <c r="S18">
        <f t="shared" si="9"/>
        <v>0</v>
      </c>
      <c r="T18">
        <f t="shared" si="14"/>
        <v>1</v>
      </c>
      <c r="U18">
        <f t="shared" si="2"/>
        <v>1</v>
      </c>
      <c r="V18">
        <f t="shared" si="10"/>
        <v>1</v>
      </c>
    </row>
    <row r="19" spans="2:22" x14ac:dyDescent="0.3">
      <c r="B19" s="1">
        <v>42139</v>
      </c>
      <c r="C19" s="2">
        <v>4308.6909999999998</v>
      </c>
      <c r="D19" s="2">
        <f t="shared" si="3"/>
        <v>-68.847923287872618</v>
      </c>
      <c r="E19" s="2">
        <f t="shared" si="11"/>
        <v>0</v>
      </c>
      <c r="F19" s="2">
        <f t="shared" si="15"/>
        <v>1</v>
      </c>
      <c r="G19">
        <v>4239.8430767121272</v>
      </c>
      <c r="H19">
        <v>4327.4489999999996</v>
      </c>
      <c r="I19">
        <f t="shared" si="12"/>
        <v>1</v>
      </c>
      <c r="J19">
        <f t="shared" si="16"/>
        <v>0</v>
      </c>
      <c r="K19">
        <f t="shared" si="0"/>
        <v>1</v>
      </c>
      <c r="L19">
        <f t="shared" si="4"/>
        <v>0</v>
      </c>
      <c r="M19">
        <f t="shared" si="5"/>
        <v>68.847923287872618</v>
      </c>
      <c r="N19">
        <f t="shared" si="13"/>
        <v>68.350038356062214</v>
      </c>
      <c r="O19">
        <f t="shared" si="17"/>
        <v>1</v>
      </c>
      <c r="P19">
        <f t="shared" si="7"/>
        <v>1</v>
      </c>
      <c r="Q19">
        <f t="shared" si="1"/>
        <v>0</v>
      </c>
      <c r="R19">
        <f t="shared" si="8"/>
        <v>0</v>
      </c>
      <c r="S19">
        <f t="shared" si="9"/>
        <v>1</v>
      </c>
      <c r="T19">
        <f t="shared" si="14"/>
        <v>1</v>
      </c>
      <c r="U19">
        <f t="shared" si="2"/>
        <v>1</v>
      </c>
      <c r="V19">
        <f t="shared" si="10"/>
        <v>0</v>
      </c>
    </row>
    <row r="20" spans="2:22" x14ac:dyDescent="0.3">
      <c r="B20" s="1">
        <v>42146</v>
      </c>
      <c r="C20" s="2">
        <v>4657.5959999999995</v>
      </c>
      <c r="D20" s="2">
        <f t="shared" si="3"/>
        <v>-278.50194885858127</v>
      </c>
      <c r="E20" s="2">
        <f t="shared" si="11"/>
        <v>0</v>
      </c>
      <c r="F20" s="2">
        <f t="shared" si="15"/>
        <v>0</v>
      </c>
      <c r="G20">
        <v>4379.0940511414183</v>
      </c>
      <c r="H20">
        <v>4401.509</v>
      </c>
      <c r="I20">
        <f t="shared" si="12"/>
        <v>1</v>
      </c>
      <c r="J20">
        <f t="shared" si="16"/>
        <v>0</v>
      </c>
      <c r="K20">
        <f t="shared" si="0"/>
        <v>1</v>
      </c>
      <c r="L20">
        <f t="shared" si="4"/>
        <v>0</v>
      </c>
      <c r="M20">
        <f t="shared" si="5"/>
        <v>278.50194885858127</v>
      </c>
      <c r="N20">
        <f t="shared" si="13"/>
        <v>209.65402557070865</v>
      </c>
      <c r="O20">
        <f t="shared" si="17"/>
        <v>1</v>
      </c>
      <c r="P20">
        <f t="shared" si="7"/>
        <v>0</v>
      </c>
      <c r="Q20">
        <f t="shared" si="1"/>
        <v>0</v>
      </c>
      <c r="R20">
        <f t="shared" si="8"/>
        <v>0</v>
      </c>
      <c r="S20">
        <f t="shared" si="9"/>
        <v>1</v>
      </c>
      <c r="T20">
        <f t="shared" si="14"/>
        <v>0</v>
      </c>
      <c r="U20">
        <f t="shared" si="2"/>
        <v>0</v>
      </c>
      <c r="V20">
        <f t="shared" si="10"/>
        <v>1</v>
      </c>
    </row>
    <row r="21" spans="2:22" x14ac:dyDescent="0.3">
      <c r="B21" s="1">
        <v>42153</v>
      </c>
      <c r="C21" s="2">
        <v>4611.7439999999997</v>
      </c>
      <c r="D21" s="2">
        <f t="shared" si="3"/>
        <v>-155.09996590572064</v>
      </c>
      <c r="E21" s="2">
        <f t="shared" si="11"/>
        <v>1</v>
      </c>
      <c r="F21" s="2">
        <f t="shared" si="15"/>
        <v>1</v>
      </c>
      <c r="G21">
        <v>4456.644034094279</v>
      </c>
      <c r="H21">
        <v>4445.1205999999993</v>
      </c>
      <c r="I21">
        <f t="shared" si="12"/>
        <v>1</v>
      </c>
      <c r="J21">
        <f t="shared" si="16"/>
        <v>0</v>
      </c>
      <c r="K21">
        <f t="shared" si="0"/>
        <v>1</v>
      </c>
      <c r="L21">
        <f t="shared" si="4"/>
        <v>0</v>
      </c>
      <c r="M21">
        <f t="shared" si="5"/>
        <v>155.09996590572064</v>
      </c>
      <c r="N21">
        <f t="shared" si="13"/>
        <v>-123.40198295286064</v>
      </c>
      <c r="O21">
        <f t="shared" si="17"/>
        <v>0</v>
      </c>
      <c r="P21">
        <f t="shared" si="7"/>
        <v>1</v>
      </c>
      <c r="Q21">
        <f t="shared" si="1"/>
        <v>0</v>
      </c>
      <c r="R21">
        <f t="shared" si="8"/>
        <v>0</v>
      </c>
      <c r="S21">
        <f t="shared" si="9"/>
        <v>0</v>
      </c>
      <c r="T21">
        <f t="shared" si="14"/>
        <v>1</v>
      </c>
      <c r="U21">
        <f t="shared" si="2"/>
        <v>0</v>
      </c>
      <c r="V21">
        <f t="shared" si="10"/>
        <v>0</v>
      </c>
    </row>
    <row r="22" spans="2:22" x14ac:dyDescent="0.3">
      <c r="B22" s="1">
        <v>42160</v>
      </c>
      <c r="C22" s="2">
        <v>5023.0959999999995</v>
      </c>
      <c r="D22" s="2">
        <f t="shared" si="3"/>
        <v>-377.63464393714639</v>
      </c>
      <c r="E22" s="2">
        <f t="shared" si="11"/>
        <v>0</v>
      </c>
      <c r="F22" s="2">
        <f t="shared" si="15"/>
        <v>1</v>
      </c>
      <c r="G22">
        <v>4645.4613560628532</v>
      </c>
      <c r="H22">
        <v>4561.4088000000002</v>
      </c>
      <c r="I22">
        <f t="shared" si="12"/>
        <v>1</v>
      </c>
      <c r="J22">
        <f t="shared" si="16"/>
        <v>0</v>
      </c>
      <c r="K22">
        <f t="shared" si="0"/>
        <v>1</v>
      </c>
      <c r="L22">
        <f t="shared" si="4"/>
        <v>0</v>
      </c>
      <c r="M22">
        <f t="shared" si="5"/>
        <v>377.63464393714639</v>
      </c>
      <c r="N22">
        <f t="shared" si="13"/>
        <v>222.53467803142576</v>
      </c>
      <c r="O22">
        <f t="shared" si="17"/>
        <v>1</v>
      </c>
      <c r="P22">
        <f t="shared" si="7"/>
        <v>1</v>
      </c>
      <c r="Q22">
        <f t="shared" si="1"/>
        <v>0</v>
      </c>
      <c r="R22">
        <f t="shared" si="8"/>
        <v>0</v>
      </c>
      <c r="S22">
        <f t="shared" si="9"/>
        <v>1</v>
      </c>
      <c r="T22">
        <f t="shared" si="14"/>
        <v>1</v>
      </c>
      <c r="U22">
        <f t="shared" si="2"/>
        <v>0</v>
      </c>
      <c r="V22">
        <f t="shared" si="10"/>
        <v>0</v>
      </c>
    </row>
    <row r="23" spans="2:22" x14ac:dyDescent="0.3">
      <c r="B23" s="1">
        <v>42167</v>
      </c>
      <c r="C23" s="2">
        <v>5166.3500000000004</v>
      </c>
      <c r="D23" s="2">
        <f t="shared" si="3"/>
        <v>-347.25909595809753</v>
      </c>
      <c r="E23" s="2">
        <f t="shared" si="11"/>
        <v>1</v>
      </c>
      <c r="F23" s="2">
        <f t="shared" si="15"/>
        <v>1</v>
      </c>
      <c r="G23">
        <v>4819.0909040419028</v>
      </c>
      <c r="H23">
        <v>4753.4953999999998</v>
      </c>
      <c r="I23">
        <f t="shared" si="12"/>
        <v>1</v>
      </c>
      <c r="J23">
        <f t="shared" si="16"/>
        <v>0</v>
      </c>
      <c r="K23">
        <f t="shared" si="0"/>
        <v>1</v>
      </c>
      <c r="L23">
        <f t="shared" si="4"/>
        <v>0</v>
      </c>
      <c r="M23">
        <f t="shared" si="5"/>
        <v>347.25909595809753</v>
      </c>
      <c r="N23">
        <f t="shared" si="13"/>
        <v>-30.375547979048861</v>
      </c>
      <c r="O23">
        <f t="shared" si="17"/>
        <v>0</v>
      </c>
      <c r="P23">
        <f t="shared" si="7"/>
        <v>1</v>
      </c>
      <c r="Q23">
        <f t="shared" si="1"/>
        <v>0</v>
      </c>
      <c r="R23">
        <f t="shared" si="8"/>
        <v>0</v>
      </c>
      <c r="S23">
        <f t="shared" si="9"/>
        <v>1</v>
      </c>
      <c r="T23">
        <f t="shared" si="14"/>
        <v>0</v>
      </c>
      <c r="U23">
        <f t="shared" si="2"/>
        <v>0</v>
      </c>
      <c r="V23">
        <f t="shared" si="10"/>
        <v>0</v>
      </c>
    </row>
    <row r="24" spans="2:22" x14ac:dyDescent="0.3">
      <c r="B24" s="1">
        <v>42174</v>
      </c>
      <c r="C24" s="2">
        <v>4478.3643000000002</v>
      </c>
      <c r="D24" s="2">
        <f t="shared" si="3"/>
        <v>227.15106936126904</v>
      </c>
      <c r="E24" s="2">
        <f t="shared" si="11"/>
        <v>1</v>
      </c>
      <c r="F24" s="2">
        <f t="shared" si="15"/>
        <v>0</v>
      </c>
      <c r="G24">
        <v>4705.5153693612692</v>
      </c>
      <c r="H24">
        <v>4787.4300600000006</v>
      </c>
      <c r="I24">
        <f t="shared" si="12"/>
        <v>1</v>
      </c>
      <c r="J24">
        <f t="shared" si="16"/>
        <v>0</v>
      </c>
      <c r="K24">
        <f t="shared" si="0"/>
        <v>0</v>
      </c>
      <c r="L24">
        <f t="shared" si="4"/>
        <v>1</v>
      </c>
      <c r="M24">
        <f t="shared" si="5"/>
        <v>-227.15106936126904</v>
      </c>
      <c r="N24">
        <f t="shared" si="13"/>
        <v>-574.41016531936657</v>
      </c>
      <c r="O24">
        <f t="shared" si="17"/>
        <v>0</v>
      </c>
      <c r="P24">
        <f t="shared" si="7"/>
        <v>0</v>
      </c>
      <c r="Q24">
        <f t="shared" si="1"/>
        <v>1</v>
      </c>
      <c r="R24">
        <f t="shared" si="8"/>
        <v>1</v>
      </c>
      <c r="S24">
        <f t="shared" si="9"/>
        <v>0</v>
      </c>
      <c r="T24">
        <f t="shared" si="14"/>
        <v>1</v>
      </c>
      <c r="U24">
        <f t="shared" si="2"/>
        <v>1</v>
      </c>
      <c r="V24">
        <f t="shared" si="10"/>
        <v>1</v>
      </c>
    </row>
    <row r="25" spans="2:22" x14ac:dyDescent="0.3">
      <c r="B25" s="1">
        <v>42181</v>
      </c>
      <c r="C25" s="2">
        <v>4192.8734000000004</v>
      </c>
      <c r="D25" s="2">
        <f t="shared" si="3"/>
        <v>341.76131290751255</v>
      </c>
      <c r="E25" s="2">
        <f t="shared" si="11"/>
        <v>1</v>
      </c>
      <c r="F25" s="2">
        <f t="shared" si="15"/>
        <v>0</v>
      </c>
      <c r="G25">
        <v>4534.6347129075129</v>
      </c>
      <c r="H25">
        <v>4694.4855399999997</v>
      </c>
      <c r="I25">
        <f t="shared" si="12"/>
        <v>0</v>
      </c>
      <c r="J25">
        <f t="shared" si="16"/>
        <v>1</v>
      </c>
      <c r="K25">
        <f t="shared" si="0"/>
        <v>0</v>
      </c>
      <c r="L25">
        <f t="shared" si="4"/>
        <v>0</v>
      </c>
      <c r="M25">
        <f t="shared" si="5"/>
        <v>-341.76131290751255</v>
      </c>
      <c r="N25">
        <f t="shared" si="13"/>
        <v>-114.61024354624351</v>
      </c>
      <c r="O25">
        <f t="shared" si="17"/>
        <v>0</v>
      </c>
      <c r="P25">
        <f t="shared" si="7"/>
        <v>0</v>
      </c>
      <c r="Q25">
        <f t="shared" si="1"/>
        <v>1</v>
      </c>
      <c r="R25">
        <f t="shared" si="8"/>
        <v>0</v>
      </c>
      <c r="S25">
        <f t="shared" si="9"/>
        <v>0</v>
      </c>
      <c r="T25">
        <f t="shared" si="14"/>
        <v>0</v>
      </c>
      <c r="U25">
        <f t="shared" si="2"/>
        <v>1</v>
      </c>
      <c r="V25">
        <f t="shared" si="10"/>
        <v>0</v>
      </c>
    </row>
    <row r="26" spans="2:22" x14ac:dyDescent="0.3">
      <c r="B26" s="1">
        <v>42188</v>
      </c>
      <c r="C26" s="2">
        <v>3686.9153000000001</v>
      </c>
      <c r="D26" s="2">
        <f t="shared" si="3"/>
        <v>565.14627527167477</v>
      </c>
      <c r="E26" s="2">
        <f t="shared" si="11"/>
        <v>1</v>
      </c>
      <c r="F26" s="2">
        <f t="shared" si="15"/>
        <v>0</v>
      </c>
      <c r="G26">
        <v>4252.0615752716749</v>
      </c>
      <c r="H26">
        <v>4509.5198</v>
      </c>
      <c r="I26">
        <f t="shared" si="12"/>
        <v>0</v>
      </c>
      <c r="J26">
        <f t="shared" si="16"/>
        <v>0</v>
      </c>
      <c r="K26">
        <f t="shared" si="0"/>
        <v>0</v>
      </c>
      <c r="L26">
        <f t="shared" si="4"/>
        <v>0</v>
      </c>
      <c r="M26">
        <f t="shared" si="5"/>
        <v>-565.14627527167477</v>
      </c>
      <c r="N26">
        <f t="shared" si="13"/>
        <v>-223.38496236416222</v>
      </c>
      <c r="O26">
        <f t="shared" si="17"/>
        <v>0</v>
      </c>
      <c r="P26">
        <f t="shared" si="7"/>
        <v>0</v>
      </c>
      <c r="Q26">
        <f t="shared" si="1"/>
        <v>1</v>
      </c>
      <c r="R26">
        <f t="shared" si="8"/>
        <v>0</v>
      </c>
      <c r="S26">
        <f t="shared" si="9"/>
        <v>0</v>
      </c>
      <c r="T26">
        <f t="shared" si="14"/>
        <v>0</v>
      </c>
      <c r="U26">
        <f t="shared" si="2"/>
        <v>1</v>
      </c>
      <c r="V26">
        <f t="shared" si="10"/>
        <v>0</v>
      </c>
    </row>
    <row r="27" spans="2:22" x14ac:dyDescent="0.3">
      <c r="B27" s="1">
        <v>42195</v>
      </c>
      <c r="C27" s="2">
        <v>3877.8033999999998</v>
      </c>
      <c r="D27" s="2">
        <f t="shared" si="3"/>
        <v>249.50545018111643</v>
      </c>
      <c r="E27" s="2">
        <f t="shared" si="11"/>
        <v>0</v>
      </c>
      <c r="F27" s="2">
        <f t="shared" si="15"/>
        <v>1</v>
      </c>
      <c r="G27">
        <v>4127.3088501811162</v>
      </c>
      <c r="H27">
        <v>4280.4612800000004</v>
      </c>
      <c r="I27">
        <f t="shared" si="12"/>
        <v>0</v>
      </c>
      <c r="J27">
        <f t="shared" si="16"/>
        <v>0</v>
      </c>
      <c r="K27">
        <f t="shared" si="0"/>
        <v>0</v>
      </c>
      <c r="L27">
        <f t="shared" si="4"/>
        <v>0</v>
      </c>
      <c r="M27">
        <f t="shared" si="5"/>
        <v>-249.50545018111643</v>
      </c>
      <c r="N27">
        <f t="shared" si="13"/>
        <v>315.64082509055834</v>
      </c>
      <c r="O27">
        <f t="shared" si="17"/>
        <v>1</v>
      </c>
      <c r="P27">
        <f t="shared" si="7"/>
        <v>1</v>
      </c>
      <c r="Q27">
        <f t="shared" si="1"/>
        <v>1</v>
      </c>
      <c r="R27">
        <f t="shared" si="8"/>
        <v>0</v>
      </c>
      <c r="S27">
        <f t="shared" si="9"/>
        <v>1</v>
      </c>
      <c r="T27">
        <f t="shared" si="14"/>
        <v>1</v>
      </c>
      <c r="U27">
        <f t="shared" si="2"/>
        <v>1</v>
      </c>
      <c r="V27">
        <f t="shared" si="10"/>
        <v>0</v>
      </c>
    </row>
    <row r="28" spans="2:22" x14ac:dyDescent="0.3">
      <c r="B28" s="1">
        <v>42202</v>
      </c>
      <c r="C28" s="2">
        <v>3957.3516</v>
      </c>
      <c r="D28" s="2">
        <f t="shared" si="3"/>
        <v>113.30483345407811</v>
      </c>
      <c r="E28" s="2">
        <f t="shared" si="11"/>
        <v>0</v>
      </c>
      <c r="F28" s="2">
        <f t="shared" si="15"/>
        <v>0</v>
      </c>
      <c r="G28">
        <v>4070.6564334540781</v>
      </c>
      <c r="H28">
        <v>4038.6616000000008</v>
      </c>
      <c r="I28">
        <f t="shared" si="12"/>
        <v>0</v>
      </c>
      <c r="J28">
        <f t="shared" si="16"/>
        <v>0</v>
      </c>
      <c r="K28">
        <f t="shared" si="0"/>
        <v>0</v>
      </c>
      <c r="L28">
        <f t="shared" si="4"/>
        <v>0</v>
      </c>
      <c r="M28">
        <f t="shared" si="5"/>
        <v>-113.30483345407811</v>
      </c>
      <c r="N28">
        <f t="shared" si="13"/>
        <v>136.20061672703832</v>
      </c>
      <c r="O28">
        <f t="shared" si="17"/>
        <v>1</v>
      </c>
      <c r="P28">
        <f t="shared" si="7"/>
        <v>0</v>
      </c>
      <c r="Q28">
        <f t="shared" si="1"/>
        <v>1</v>
      </c>
      <c r="R28">
        <f t="shared" si="8"/>
        <v>0</v>
      </c>
      <c r="S28">
        <f t="shared" si="9"/>
        <v>1</v>
      </c>
      <c r="T28">
        <f t="shared" si="14"/>
        <v>0</v>
      </c>
      <c r="U28">
        <f t="shared" si="2"/>
        <v>1</v>
      </c>
      <c r="V28">
        <f t="shared" si="10"/>
        <v>0</v>
      </c>
    </row>
    <row r="29" spans="2:22" x14ac:dyDescent="0.3">
      <c r="B29" s="1"/>
      <c r="C29" s="2"/>
      <c r="D29" s="2"/>
      <c r="E29" s="2"/>
      <c r="F29" s="2"/>
    </row>
    <row r="30" spans="2:22" x14ac:dyDescent="0.3">
      <c r="B30" s="1"/>
      <c r="C30" s="2"/>
      <c r="D30" s="2"/>
      <c r="E30" s="2"/>
      <c r="F30" s="2"/>
    </row>
    <row r="31" spans="2:22" x14ac:dyDescent="0.3">
      <c r="B31" s="3"/>
      <c r="H31">
        <v>3862.79862</v>
      </c>
    </row>
    <row r="32" spans="2:22" x14ac:dyDescent="0.3">
      <c r="B32" s="3">
        <v>42230</v>
      </c>
      <c r="H32">
        <v>3880.3049199999996</v>
      </c>
    </row>
    <row r="33" spans="2:12" x14ac:dyDescent="0.3">
      <c r="B33" s="3">
        <v>42237</v>
      </c>
      <c r="H33">
        <v>3790.3834000000002</v>
      </c>
      <c r="L33">
        <f>COUNT(B4:B29)</f>
        <v>25</v>
      </c>
    </row>
    <row r="34" spans="2:12" x14ac:dyDescent="0.3">
      <c r="B34" s="3">
        <v>42244</v>
      </c>
      <c r="H34">
        <v>3622.6716999999999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2019-08-12T08:34:26Z</dcterms:created>
  <dcterms:modified xsi:type="dcterms:W3CDTF">2019-08-14T14:10:59Z</dcterms:modified>
</cp:coreProperties>
</file>