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ed\TUTORIALLLL\PROJECTS\bamako\"/>
    </mc:Choice>
  </mc:AlternateContent>
  <xr:revisionPtr revIDLastSave="0" documentId="13_ncr:1_{D82A2BC0-0C5C-4663-A9B4-F9830F79A87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C10" i="2"/>
  <c r="D10" i="2"/>
  <c r="C30" i="1"/>
  <c r="C29" i="1"/>
  <c r="E14" i="1" s="1" a="1"/>
  <c r="E14" i="1" s="1"/>
  <c r="C52" i="1"/>
  <c r="C51" i="1"/>
  <c r="C48" i="1"/>
  <c r="C24" i="1"/>
  <c r="C47" i="1"/>
  <c r="C23" i="1"/>
  <c r="C42" i="1"/>
  <c r="C18" i="1"/>
  <c r="C41" i="1"/>
  <c r="C17" i="1"/>
  <c r="C36" i="1"/>
  <c r="C12" i="1"/>
  <c r="C35" i="1"/>
  <c r="C11" i="1"/>
  <c r="C6" i="1"/>
  <c r="C5" i="1"/>
  <c r="E2" i="1" s="1" a="1"/>
  <c r="E2" i="1" s="1"/>
  <c r="E5" i="1" l="1" a="1"/>
  <c r="E5" i="1" s="1"/>
  <c r="E11" i="1" a="1"/>
  <c r="E11" i="1" s="1"/>
  <c r="E17" i="1" a="1"/>
  <c r="E17" i="1" s="1"/>
  <c r="E20" i="1" a="1"/>
  <c r="E20" i="1" s="1"/>
  <c r="E23" i="1" a="1"/>
  <c r="E23" i="1" s="1"/>
  <c r="E8" i="1" a="1"/>
  <c r="E8" i="1" s="1"/>
  <c r="C53" i="1"/>
  <c r="C54" i="1"/>
  <c r="E26" i="1" l="1" a="1"/>
  <c r="E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<sst xmlns="http://schemas.openxmlformats.org/spreadsheetml/2006/main" count="58" uniqueCount="23">
  <si>
    <t xml:space="preserve">SUMMARY  for ANUOLUWAPO </t>
  </si>
  <si>
    <t>INCOME EXPECTED 2024</t>
  </si>
  <si>
    <t>INCOME JAN to date 2024</t>
  </si>
  <si>
    <t>OUTSTANDING 2024</t>
  </si>
  <si>
    <t>PERCENTAGE COMPLIANCE</t>
  </si>
  <si>
    <t xml:space="preserve">SUMMARY  for AJANA </t>
  </si>
  <si>
    <t>SUMMARY  for GBITE</t>
  </si>
  <si>
    <t xml:space="preserve">SUMMARY  for BAMAKO </t>
  </si>
  <si>
    <t>SUMMARY  for  LAMIDI</t>
  </si>
  <si>
    <t>SUMMARY  for BINUYO</t>
  </si>
  <si>
    <t>SUMMARY  for SHOYEMI</t>
  </si>
  <si>
    <t>SUMMARY  for EKEH IGBOBI</t>
  </si>
  <si>
    <t>SUMMARY  for  BERA</t>
  </si>
  <si>
    <t>STREET NAME</t>
  </si>
  <si>
    <t xml:space="preserve">ANUOLUWAPO </t>
  </si>
  <si>
    <t xml:space="preserve">AJANA </t>
  </si>
  <si>
    <t xml:space="preserve">BAMAKO </t>
  </si>
  <si>
    <t>BINUYO</t>
  </si>
  <si>
    <t>EKEH IGBOBI</t>
  </si>
  <si>
    <t>GBITE</t>
  </si>
  <si>
    <t>LAMIDI</t>
  </si>
  <si>
    <t>SHOYEMI</t>
  </si>
  <si>
    <t>INCOME JAN TO DATE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</si>
</sst>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4"/>
  <sheetViews>
    <sheetView topLeftCell="A2" zoomScaleNormal="100" workbookViewId="0">
      <selection activeCell="E2" sqref="E2"/>
    </sheetView>
  </sheetViews>
  <sheetFormatPr defaultColWidth="9.140625" defaultRowHeight="15"/>
  <cols>
    <col min="2" max="2" width="18.7109375" customWidth="1"/>
    <col min="3" max="3" width="16" customWidth="1"/>
    <col min="4" max="4" width="13.7109375" customWidth="1"/>
    <col min="5" max="5" width="28.28515625" bestFit="1" customWidth="1"/>
    <col min="6" max="6" width="22.28515625" bestFit="1" customWidth="1"/>
    <col min="7" max="7" width="23.7109375" bestFit="1" customWidth="1"/>
    <col min="8" max="8" width="18.7109375" bestFit="1" customWidth="1"/>
    <col min="9" max="9" width="25" bestFit="1" customWidth="1"/>
  </cols>
  <sheetData>
    <row r="2" spans="1:10">
      <c r="A2" s="7" t="s">
        <v>0</v>
      </c>
      <c r="B2" s="8"/>
      <c r="C2" s="3"/>
      <c r="D2" s="4"/>
      <c r="E2" s="4" t="str" cm="1">
        <f t="array" ref="E2:I4">TRANSPOSE(A2:C6)</f>
        <v xml:space="preserve">SUMMARY  for ANUOLUWAPO </v>
      </c>
      <c r="F2" s="4" t="str">
        <v>INCOME EXPECTED 2024</v>
      </c>
      <c r="G2" s="4" t="str">
        <v>INCOME JAN to date 2024</v>
      </c>
      <c r="H2" s="4" t="str">
        <v>OUTSTANDING 2024</v>
      </c>
      <c r="I2" s="4" t="str">
        <v>PERCENTAGE COMPLIANCE</v>
      </c>
      <c r="J2" s="4"/>
    </row>
    <row r="3" spans="1:10">
      <c r="A3" s="7" t="s">
        <v>1</v>
      </c>
      <c r="B3" s="8"/>
      <c r="C3" s="3">
        <v>2877250</v>
      </c>
      <c r="D3" s="4"/>
      <c r="E3" s="4">
        <v>0</v>
      </c>
      <c r="F3" s="4">
        <v>0</v>
      </c>
      <c r="G3" s="4">
        <v>0</v>
      </c>
      <c r="H3" s="4">
        <v>0</v>
      </c>
      <c r="I3" s="4">
        <v>0</v>
      </c>
      <c r="J3" s="4"/>
    </row>
    <row r="4" spans="1:10">
      <c r="A4" s="7" t="s">
        <v>2</v>
      </c>
      <c r="B4" s="8"/>
      <c r="C4" s="3">
        <v>566000</v>
      </c>
      <c r="D4" s="4"/>
      <c r="E4" s="4">
        <v>0</v>
      </c>
      <c r="F4" s="4">
        <v>2877250</v>
      </c>
      <c r="G4" s="4">
        <v>566000</v>
      </c>
      <c r="H4" s="4">
        <v>2311250</v>
      </c>
      <c r="I4" s="4">
        <v>19.671561386740812</v>
      </c>
      <c r="J4" s="4"/>
    </row>
    <row r="5" spans="1:10">
      <c r="A5" s="7" t="s">
        <v>3</v>
      </c>
      <c r="B5" s="8"/>
      <c r="C5" s="3">
        <f>C3-C4</f>
        <v>2311250</v>
      </c>
      <c r="D5" s="4"/>
      <c r="E5" s="4" t="str" cm="1">
        <f t="array" ref="E5:I7">TRANSPOSE(A8:C12)</f>
        <v xml:space="preserve">SUMMARY  for AJANA </v>
      </c>
      <c r="F5" s="4" t="str">
        <v>INCOME EXPECTED 2024</v>
      </c>
      <c r="G5" s="4" t="str">
        <v>INCOME JAN to date 2024</v>
      </c>
      <c r="H5" s="4" t="str">
        <v>OUTSTANDING 2024</v>
      </c>
      <c r="I5" s="4" t="str">
        <v>PERCENTAGE COMPLIANCE</v>
      </c>
      <c r="J5" s="4"/>
    </row>
    <row r="6" spans="1:10">
      <c r="A6" s="9" t="s">
        <v>4</v>
      </c>
      <c r="B6" s="10"/>
      <c r="C6" s="3">
        <f>(C4/C3)*100</f>
        <v>19.671561386740812</v>
      </c>
      <c r="D6" s="4"/>
      <c r="E6" s="4">
        <v>0</v>
      </c>
      <c r="F6" s="4">
        <v>0</v>
      </c>
      <c r="G6" s="4">
        <v>0</v>
      </c>
      <c r="H6" s="4">
        <v>0</v>
      </c>
      <c r="I6" s="4">
        <v>0</v>
      </c>
      <c r="J6" s="4"/>
    </row>
    <row r="7" spans="1:10">
      <c r="A7" s="4"/>
      <c r="B7" s="4"/>
      <c r="C7" s="4"/>
      <c r="D7" s="4"/>
      <c r="E7" s="4">
        <v>0</v>
      </c>
      <c r="F7" s="4">
        <v>687000</v>
      </c>
      <c r="G7" s="4">
        <v>142500</v>
      </c>
      <c r="H7" s="4">
        <v>544500</v>
      </c>
      <c r="I7" s="4">
        <v>20.742358078602621</v>
      </c>
      <c r="J7" s="4"/>
    </row>
    <row r="8" spans="1:10">
      <c r="A8" s="7" t="s">
        <v>5</v>
      </c>
      <c r="B8" s="8"/>
      <c r="C8" s="3"/>
      <c r="D8" s="4"/>
      <c r="E8" t="str" cm="1">
        <f t="array" ref="E8:I10">TRANSPOSE(A14:C18)</f>
        <v xml:space="preserve">SUMMARY  for BAMAKO </v>
      </c>
      <c r="F8" t="str">
        <v>INCOME EXPECTED 2024</v>
      </c>
      <c r="G8" t="str">
        <v>INCOME JAN to date 2024</v>
      </c>
      <c r="H8" s="4" t="str">
        <v>OUTSTANDING 2024</v>
      </c>
      <c r="I8" s="4" t="str">
        <v>PERCENTAGE COMPLIANCE</v>
      </c>
      <c r="J8" s="4"/>
    </row>
    <row r="9" spans="1:10">
      <c r="A9" s="7" t="s">
        <v>1</v>
      </c>
      <c r="B9" s="8"/>
      <c r="C9" s="3">
        <v>687000</v>
      </c>
      <c r="D9" s="4"/>
      <c r="E9">
        <v>0</v>
      </c>
      <c r="F9">
        <v>0</v>
      </c>
      <c r="G9">
        <v>0</v>
      </c>
      <c r="H9" s="4">
        <v>0</v>
      </c>
      <c r="I9" s="4">
        <v>0</v>
      </c>
      <c r="J9" s="4"/>
    </row>
    <row r="10" spans="1:10">
      <c r="A10" s="7" t="s">
        <v>2</v>
      </c>
      <c r="B10" s="8"/>
      <c r="C10" s="3">
        <v>142500</v>
      </c>
      <c r="D10" s="4"/>
      <c r="E10">
        <v>0</v>
      </c>
      <c r="F10">
        <v>2409500</v>
      </c>
      <c r="G10">
        <v>759000</v>
      </c>
      <c r="H10" s="4">
        <v>1650500</v>
      </c>
      <c r="I10" s="4">
        <v>31.500311267897903</v>
      </c>
      <c r="J10" s="4"/>
    </row>
    <row r="11" spans="1:10">
      <c r="A11" s="7" t="s">
        <v>3</v>
      </c>
      <c r="B11" s="8"/>
      <c r="C11" s="3">
        <f>C9-C10</f>
        <v>544500</v>
      </c>
      <c r="D11" s="4"/>
      <c r="E11" t="str" cm="1">
        <f t="array" ref="E11:I13">TRANSPOSE(A20:C24)</f>
        <v>SUMMARY  for BINUYO</v>
      </c>
      <c r="F11" t="str">
        <v>INCOME EXPECTED 2024</v>
      </c>
      <c r="G11" t="str">
        <v>INCOME JAN to date 2024</v>
      </c>
      <c r="H11" s="4" t="str">
        <v>OUTSTANDING 2024</v>
      </c>
      <c r="I11" s="4" t="str">
        <v>PERCENTAGE COMPLIANCE</v>
      </c>
      <c r="J11" s="4"/>
    </row>
    <row r="12" spans="1:10">
      <c r="A12" s="9" t="s">
        <v>4</v>
      </c>
      <c r="B12" s="10"/>
      <c r="C12" s="3">
        <f>(C10/C9)*100</f>
        <v>20.742358078602621</v>
      </c>
      <c r="D12" s="4"/>
      <c r="E12">
        <v>0</v>
      </c>
      <c r="F12">
        <v>0</v>
      </c>
      <c r="G12">
        <v>0</v>
      </c>
      <c r="H12" s="4">
        <v>0</v>
      </c>
      <c r="I12" s="4">
        <v>0</v>
      </c>
      <c r="J12" s="4"/>
    </row>
    <row r="13" spans="1:10">
      <c r="A13" s="4"/>
      <c r="B13" s="4"/>
      <c r="C13" s="4"/>
      <c r="D13" s="4"/>
      <c r="E13">
        <v>0</v>
      </c>
      <c r="F13">
        <v>499500</v>
      </c>
      <c r="G13">
        <v>247500</v>
      </c>
      <c r="H13" s="4">
        <v>252000</v>
      </c>
      <c r="I13" s="4">
        <v>49.549549549549546</v>
      </c>
      <c r="J13" s="4"/>
    </row>
    <row r="14" spans="1:10">
      <c r="A14" s="7" t="s">
        <v>7</v>
      </c>
      <c r="B14" s="8"/>
      <c r="C14" s="3"/>
      <c r="D14" s="4"/>
      <c r="E14" t="str" cm="1">
        <f t="array" ref="E14:I16">TRANSPOSE(A26:C30)</f>
        <v>SUMMARY  for EKEH IGBOBI</v>
      </c>
      <c r="F14" t="str">
        <v>INCOME EXPECTED 2024</v>
      </c>
      <c r="G14" t="str">
        <v>INCOME JAN to date 2024</v>
      </c>
      <c r="H14" s="4" t="str">
        <v>OUTSTANDING 2024</v>
      </c>
      <c r="I14" s="4" t="str">
        <v>PERCENTAGE COMPLIANCE</v>
      </c>
      <c r="J14" s="4"/>
    </row>
    <row r="15" spans="1:10">
      <c r="A15" s="7" t="s">
        <v>1</v>
      </c>
      <c r="B15" s="8"/>
      <c r="C15" s="3">
        <v>2409500</v>
      </c>
      <c r="D15" s="4"/>
      <c r="E15">
        <v>0</v>
      </c>
      <c r="F15">
        <v>0</v>
      </c>
      <c r="G15">
        <v>0</v>
      </c>
      <c r="H15" s="4">
        <v>0</v>
      </c>
      <c r="I15" s="4">
        <v>0</v>
      </c>
      <c r="J15" s="4"/>
    </row>
    <row r="16" spans="1:10">
      <c r="A16" s="7" t="s">
        <v>2</v>
      </c>
      <c r="B16" s="8"/>
      <c r="C16" s="3">
        <v>759000</v>
      </c>
      <c r="D16" s="4"/>
      <c r="E16">
        <v>0</v>
      </c>
      <c r="F16">
        <v>1032500</v>
      </c>
      <c r="G16">
        <v>139500</v>
      </c>
      <c r="H16" s="4">
        <v>893000</v>
      </c>
      <c r="I16" s="4">
        <v>13.510895883777241</v>
      </c>
      <c r="J16" s="4"/>
    </row>
    <row r="17" spans="1:10">
      <c r="A17" s="7" t="s">
        <v>3</v>
      </c>
      <c r="B17" s="8"/>
      <c r="C17" s="3">
        <f>C15-C16</f>
        <v>1650500</v>
      </c>
      <c r="D17" s="4"/>
      <c r="E17" t="str" cm="1">
        <f t="array" ref="E17:I19">TRANSPOSE(A32:C36)</f>
        <v>SUMMARY  for GBITE</v>
      </c>
      <c r="F17" t="str">
        <v>INCOME EXPECTED 2024</v>
      </c>
      <c r="G17" t="str">
        <v>INCOME JAN to date 2024</v>
      </c>
      <c r="H17" s="4" t="str">
        <v>OUTSTANDING 2024</v>
      </c>
      <c r="I17" s="4" t="str">
        <v>PERCENTAGE COMPLIANCE</v>
      </c>
      <c r="J17" s="4"/>
    </row>
    <row r="18" spans="1:10">
      <c r="A18" s="9" t="s">
        <v>4</v>
      </c>
      <c r="B18" s="10"/>
      <c r="C18" s="3">
        <f>(C16/C15)*100</f>
        <v>31.500311267897903</v>
      </c>
      <c r="D18" s="4"/>
      <c r="E18">
        <v>0</v>
      </c>
      <c r="F18">
        <v>0</v>
      </c>
      <c r="G18">
        <v>0</v>
      </c>
      <c r="H18" s="4">
        <v>0</v>
      </c>
      <c r="I18" s="4">
        <v>0</v>
      </c>
      <c r="J18" s="4"/>
    </row>
    <row r="19" spans="1:10">
      <c r="A19" s="4"/>
      <c r="B19" s="4"/>
      <c r="C19" s="4"/>
      <c r="D19" s="4"/>
      <c r="E19">
        <v>0</v>
      </c>
      <c r="F19">
        <v>1128250</v>
      </c>
      <c r="G19">
        <v>490500</v>
      </c>
      <c r="H19" s="4">
        <v>637750</v>
      </c>
      <c r="I19" s="4">
        <v>43.474407267892758</v>
      </c>
      <c r="J19" s="4"/>
    </row>
    <row r="20" spans="1:10">
      <c r="A20" s="7" t="s">
        <v>9</v>
      </c>
      <c r="B20" s="8"/>
      <c r="C20" s="3"/>
      <c r="D20" s="4"/>
      <c r="E20" t="str" cm="1">
        <f t="array" ref="E20:I22">TRANSPOSE(A38:C42)</f>
        <v>SUMMARY  for  LAMIDI</v>
      </c>
      <c r="F20" t="str">
        <v>INCOME EXPECTED 2024</v>
      </c>
      <c r="G20" t="str">
        <v>INCOME JAN to date 2024</v>
      </c>
      <c r="H20" s="4" t="str">
        <v>OUTSTANDING 2024</v>
      </c>
      <c r="I20" s="4" t="str">
        <v>PERCENTAGE COMPLIANCE</v>
      </c>
      <c r="J20" s="4"/>
    </row>
    <row r="21" spans="1:10">
      <c r="A21" s="7" t="s">
        <v>1</v>
      </c>
      <c r="B21" s="8"/>
      <c r="C21" s="3">
        <v>499500</v>
      </c>
      <c r="D21" s="4"/>
      <c r="E21">
        <v>0</v>
      </c>
      <c r="F21">
        <v>0</v>
      </c>
      <c r="G21">
        <v>0</v>
      </c>
      <c r="H21" s="4">
        <v>0</v>
      </c>
      <c r="I21" s="4">
        <v>0</v>
      </c>
      <c r="J21" s="4"/>
    </row>
    <row r="22" spans="1:10">
      <c r="A22" s="7" t="s">
        <v>2</v>
      </c>
      <c r="B22" s="8"/>
      <c r="C22" s="3">
        <v>247500</v>
      </c>
      <c r="D22" s="4"/>
      <c r="E22">
        <v>0</v>
      </c>
      <c r="F22">
        <v>714500</v>
      </c>
      <c r="G22">
        <v>263500</v>
      </c>
      <c r="H22" s="4">
        <v>451000</v>
      </c>
      <c r="I22" s="4">
        <v>36.87893631910427</v>
      </c>
      <c r="J22" s="4"/>
    </row>
    <row r="23" spans="1:10">
      <c r="A23" s="7" t="s">
        <v>3</v>
      </c>
      <c r="B23" s="8"/>
      <c r="C23" s="3">
        <f>C21-C22</f>
        <v>252000</v>
      </c>
      <c r="D23" s="4"/>
      <c r="E23" t="str" cm="1">
        <f t="array" ref="E23:I25">TRANSPOSE(A44:C48)</f>
        <v>SUMMARY  for SHOYEMI</v>
      </c>
      <c r="F23" t="str">
        <v>INCOME EXPECTED 2024</v>
      </c>
      <c r="G23" t="str">
        <v>INCOME JAN to date 2024</v>
      </c>
      <c r="H23" s="4" t="str">
        <v>OUTSTANDING 2024</v>
      </c>
      <c r="I23" s="4" t="str">
        <v>PERCENTAGE COMPLIANCE</v>
      </c>
      <c r="J23" s="4"/>
    </row>
    <row r="24" spans="1:10">
      <c r="A24" s="9" t="s">
        <v>4</v>
      </c>
      <c r="B24" s="10"/>
      <c r="C24" s="3">
        <f>(C22/C21)*100</f>
        <v>49.549549549549546</v>
      </c>
      <c r="D24" s="4"/>
      <c r="E24">
        <v>0</v>
      </c>
      <c r="F24">
        <v>0</v>
      </c>
      <c r="G24">
        <v>0</v>
      </c>
      <c r="H24" s="4">
        <v>0</v>
      </c>
      <c r="I24" s="4">
        <v>0</v>
      </c>
      <c r="J24" s="4"/>
    </row>
    <row r="25" spans="1:10">
      <c r="A25" s="4"/>
      <c r="B25" s="4"/>
      <c r="C25" s="4"/>
      <c r="D25" s="4"/>
      <c r="E25">
        <v>0</v>
      </c>
      <c r="F25">
        <v>652000</v>
      </c>
      <c r="G25">
        <v>344500</v>
      </c>
      <c r="H25" s="4">
        <v>307500</v>
      </c>
      <c r="I25" s="4">
        <v>52.837423312883438</v>
      </c>
      <c r="J25" s="4"/>
    </row>
    <row r="26" spans="1:10">
      <c r="A26" s="1" t="s">
        <v>11</v>
      </c>
      <c r="B26" s="2"/>
      <c r="C26" s="3"/>
      <c r="D26" s="4"/>
      <c r="E26" t="str" cm="1">
        <f t="array" ref="E26:I28">TRANSPOSE(A50:C54)</f>
        <v>SUMMARY  for  BERA</v>
      </c>
      <c r="F26" t="str">
        <v>INCOME EXPECTED 2024</v>
      </c>
      <c r="G26" t="str">
        <v>INCOME JAN to date 2024</v>
      </c>
      <c r="H26" s="4" t="str">
        <v>OUTSTANDING 2024</v>
      </c>
      <c r="I26" s="4" t="str">
        <v>PERCENTAGE COMPLIANCE</v>
      </c>
      <c r="J26" s="4"/>
    </row>
    <row r="27" spans="1:10">
      <c r="A27" s="1" t="s">
        <v>1</v>
      </c>
      <c r="B27" s="2"/>
      <c r="C27" s="3">
        <v>1032500</v>
      </c>
      <c r="D27" s="4"/>
      <c r="E27">
        <v>0</v>
      </c>
      <c r="F27">
        <v>0</v>
      </c>
      <c r="G27">
        <v>0</v>
      </c>
      <c r="H27" s="4">
        <v>0</v>
      </c>
      <c r="I27" s="4">
        <v>0</v>
      </c>
      <c r="J27" s="4"/>
    </row>
    <row r="28" spans="1:10">
      <c r="A28" s="1" t="s">
        <v>2</v>
      </c>
      <c r="B28" s="2"/>
      <c r="C28" s="3">
        <v>139500</v>
      </c>
      <c r="D28" s="4"/>
      <c r="E28">
        <v>0</v>
      </c>
      <c r="F28">
        <v>10000500</v>
      </c>
      <c r="G28">
        <v>2953000</v>
      </c>
      <c r="H28" s="4">
        <v>7047500</v>
      </c>
      <c r="I28" s="4">
        <v>29.528523573821307</v>
      </c>
      <c r="J28" s="4"/>
    </row>
    <row r="29" spans="1:10">
      <c r="A29" s="1" t="s">
        <v>3</v>
      </c>
      <c r="B29" s="2"/>
      <c r="C29" s="3">
        <f>C27-C28</f>
        <v>893000</v>
      </c>
      <c r="D29" s="4"/>
      <c r="H29" s="4"/>
      <c r="I29" s="4"/>
      <c r="J29" s="4"/>
    </row>
    <row r="30" spans="1:10">
      <c r="A30" s="5" t="s">
        <v>4</v>
      </c>
      <c r="B30" s="6"/>
      <c r="C30" s="3">
        <f>(C28/C27)*100</f>
        <v>13.510895883777241</v>
      </c>
      <c r="D30" s="4"/>
      <c r="H30" s="4"/>
      <c r="I30" s="4"/>
      <c r="J30" s="4"/>
    </row>
    <row r="31" spans="1:10">
      <c r="A31" s="4"/>
      <c r="B31" s="4"/>
      <c r="C31" s="4"/>
      <c r="D31" s="4"/>
      <c r="H31" s="4"/>
      <c r="I31" s="4"/>
      <c r="J31" s="4"/>
    </row>
    <row r="32" spans="1:10">
      <c r="A32" s="1" t="s">
        <v>6</v>
      </c>
      <c r="B32" s="2"/>
      <c r="C32" s="3"/>
      <c r="D32" s="4"/>
      <c r="E32" s="4"/>
      <c r="F32" s="4"/>
      <c r="G32" s="4"/>
      <c r="H32" s="4"/>
      <c r="I32" s="4"/>
      <c r="J32" s="4"/>
    </row>
    <row r="33" spans="1:10">
      <c r="A33" s="1" t="s">
        <v>1</v>
      </c>
      <c r="B33" s="2"/>
      <c r="C33" s="3">
        <v>1128250</v>
      </c>
      <c r="D33" s="4"/>
      <c r="E33" s="4"/>
      <c r="F33" s="4"/>
      <c r="G33" s="4"/>
      <c r="H33" s="4"/>
      <c r="I33" s="4"/>
      <c r="J33" s="4"/>
    </row>
    <row r="34" spans="1:10">
      <c r="A34" s="1" t="s">
        <v>2</v>
      </c>
      <c r="B34" s="2"/>
      <c r="C34" s="3">
        <v>490500</v>
      </c>
      <c r="D34" s="4"/>
      <c r="E34" s="4"/>
      <c r="F34" s="4"/>
      <c r="G34" s="4"/>
      <c r="H34" s="4"/>
      <c r="I34" s="4"/>
      <c r="J34" s="4"/>
    </row>
    <row r="35" spans="1:10">
      <c r="A35" s="1" t="s">
        <v>3</v>
      </c>
      <c r="B35" s="2"/>
      <c r="C35" s="3">
        <f>C33-C34</f>
        <v>637750</v>
      </c>
      <c r="D35" s="4"/>
      <c r="E35" s="4"/>
      <c r="F35" s="4"/>
      <c r="G35" s="4"/>
      <c r="H35" s="4"/>
      <c r="I35" s="4"/>
      <c r="J35" s="4"/>
    </row>
    <row r="36" spans="1:10">
      <c r="A36" s="5" t="s">
        <v>4</v>
      </c>
      <c r="B36" s="6"/>
      <c r="C36" s="3">
        <f>(C34/C33)*100</f>
        <v>43.474407267892758</v>
      </c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1" t="s">
        <v>8</v>
      </c>
      <c r="B38" s="2"/>
      <c r="C38" s="3"/>
      <c r="D38" s="4"/>
      <c r="E38" s="4"/>
      <c r="F38" s="4"/>
      <c r="G38" s="4"/>
      <c r="H38" s="4"/>
      <c r="I38" s="4"/>
      <c r="J38" s="4"/>
    </row>
    <row r="39" spans="1:10">
      <c r="A39" s="1" t="s">
        <v>1</v>
      </c>
      <c r="B39" s="2"/>
      <c r="C39" s="3">
        <v>714500</v>
      </c>
      <c r="D39" s="4"/>
      <c r="E39" s="4"/>
      <c r="F39" s="4"/>
      <c r="G39" s="4"/>
      <c r="H39" s="4"/>
      <c r="I39" s="4"/>
      <c r="J39" s="4"/>
    </row>
    <row r="40" spans="1:10">
      <c r="A40" s="1" t="s">
        <v>2</v>
      </c>
      <c r="B40" s="2"/>
      <c r="C40" s="3">
        <v>263500</v>
      </c>
      <c r="D40" s="4"/>
      <c r="E40" s="4"/>
      <c r="F40" s="4"/>
      <c r="G40" s="4"/>
      <c r="H40" s="4"/>
      <c r="I40" s="4"/>
      <c r="J40" s="4"/>
    </row>
    <row r="41" spans="1:10">
      <c r="A41" s="1" t="s">
        <v>3</v>
      </c>
      <c r="B41" s="2"/>
      <c r="C41" s="3">
        <f>C39-C40</f>
        <v>451000</v>
      </c>
      <c r="D41" s="4"/>
      <c r="E41" s="4"/>
      <c r="F41" s="4"/>
      <c r="G41" s="4"/>
      <c r="H41" s="4"/>
      <c r="I41" s="4"/>
      <c r="J41" s="4"/>
    </row>
    <row r="42" spans="1:10">
      <c r="A42" s="5" t="s">
        <v>4</v>
      </c>
      <c r="B42" s="6"/>
      <c r="C42" s="3">
        <f>(C40/C39)*100</f>
        <v>36.87893631910427</v>
      </c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1" t="s">
        <v>10</v>
      </c>
      <c r="B44" s="2"/>
      <c r="C44" s="3"/>
      <c r="D44" s="4"/>
      <c r="E44" s="4"/>
      <c r="F44" s="4"/>
      <c r="G44" s="4"/>
      <c r="H44" s="4"/>
      <c r="I44" s="4"/>
      <c r="J44" s="4"/>
    </row>
    <row r="45" spans="1:10">
      <c r="A45" s="1" t="s">
        <v>1</v>
      </c>
      <c r="B45" s="2"/>
      <c r="C45" s="3">
        <v>652000</v>
      </c>
      <c r="D45" s="4"/>
      <c r="E45" s="4"/>
      <c r="F45" s="4"/>
      <c r="G45" s="4"/>
      <c r="H45" s="4"/>
      <c r="I45" s="4"/>
      <c r="J45" s="4"/>
    </row>
    <row r="46" spans="1:10">
      <c r="A46" s="1" t="s">
        <v>2</v>
      </c>
      <c r="B46" s="2"/>
      <c r="C46" s="3">
        <v>344500</v>
      </c>
      <c r="D46" s="4"/>
      <c r="E46" s="4"/>
      <c r="F46" s="4"/>
      <c r="G46" s="4"/>
      <c r="H46" s="4"/>
      <c r="I46" s="4"/>
      <c r="J46" s="4"/>
    </row>
    <row r="47" spans="1:10">
      <c r="A47" s="1" t="s">
        <v>3</v>
      </c>
      <c r="B47" s="2"/>
      <c r="C47" s="3">
        <f>C45-C46</f>
        <v>307500</v>
      </c>
    </row>
    <row r="48" spans="1:10">
      <c r="A48" s="5" t="s">
        <v>4</v>
      </c>
      <c r="B48" s="6"/>
      <c r="C48" s="3">
        <f>(C46/C45)*100</f>
        <v>52.837423312883438</v>
      </c>
    </row>
    <row r="49" spans="1:3">
      <c r="A49" s="4"/>
      <c r="B49" s="4"/>
      <c r="C49" s="4"/>
    </row>
    <row r="50" spans="1:3">
      <c r="A50" s="1" t="s">
        <v>12</v>
      </c>
      <c r="B50" s="2"/>
      <c r="C50" s="3"/>
    </row>
    <row r="51" spans="1:3">
      <c r="A51" s="1" t="s">
        <v>1</v>
      </c>
      <c r="B51" s="2"/>
      <c r="C51" s="3">
        <f>C9+C15+C21+C27+C33+C39+C45+C3</f>
        <v>10000500</v>
      </c>
    </row>
    <row r="52" spans="1:3">
      <c r="A52" s="1" t="s">
        <v>2</v>
      </c>
      <c r="B52" s="2"/>
      <c r="C52" s="3">
        <f>C10+C16+C22+C28+C34+C40+C46+C4</f>
        <v>2953000</v>
      </c>
    </row>
    <row r="53" spans="1:3">
      <c r="A53" s="1" t="s">
        <v>3</v>
      </c>
      <c r="B53" s="2"/>
      <c r="C53" s="3">
        <f>C51-C52</f>
        <v>7047500</v>
      </c>
    </row>
    <row r="54" spans="1:3">
      <c r="A54" s="9" t="s">
        <v>4</v>
      </c>
      <c r="B54" s="10"/>
      <c r="C54" s="3">
        <f>(C52/C51)*100</f>
        <v>29.528523573821307</v>
      </c>
    </row>
  </sheetData>
  <mergeCells count="21">
    <mergeCell ref="A54:B54"/>
    <mergeCell ref="A22:B22"/>
    <mergeCell ref="A23:B23"/>
    <mergeCell ref="A24:B24"/>
    <mergeCell ref="A18:B18"/>
    <mergeCell ref="A20:B20"/>
    <mergeCell ref="A21:B21"/>
    <mergeCell ref="A15:B15"/>
    <mergeCell ref="A16:B16"/>
    <mergeCell ref="A17:B17"/>
    <mergeCell ref="A11:B11"/>
    <mergeCell ref="A12:B12"/>
    <mergeCell ref="A14:B14"/>
    <mergeCell ref="A8:B8"/>
    <mergeCell ref="A9:B9"/>
    <mergeCell ref="A10:B10"/>
    <mergeCell ref="A2:B2"/>
    <mergeCell ref="A3:B3"/>
    <mergeCell ref="A4:B4"/>
    <mergeCell ref="A5:B5"/>
    <mergeCell ref="A6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D2C2-4827-4522-BE04-4D69CCBA7EB1}">
  <dimension ref="A1:E10"/>
  <sheetViews>
    <sheetView tabSelected="1" zoomScaleNormal="100" workbookViewId="0">
      <selection activeCell="A10" sqref="A10"/>
    </sheetView>
  </sheetViews>
  <sheetFormatPr defaultRowHeight="15"/>
  <cols>
    <col min="1" max="1" width="14.85546875" bestFit="1" customWidth="1"/>
    <col min="2" max="2" width="22.28515625" bestFit="1" customWidth="1"/>
    <col min="3" max="3" width="28.140625" bestFit="1" customWidth="1"/>
    <col min="4" max="4" width="18.7109375" bestFit="1" customWidth="1"/>
    <col min="5" max="5" width="25" style="11" bestFit="1" customWidth="1"/>
  </cols>
  <sheetData>
    <row r="1" spans="1:5">
      <c r="A1" t="s">
        <v>13</v>
      </c>
      <c r="B1" t="s">
        <v>1</v>
      </c>
      <c r="C1" t="s">
        <v>22</v>
      </c>
      <c r="D1" t="s">
        <v>3</v>
      </c>
      <c r="E1" s="11" t="s">
        <v>4</v>
      </c>
    </row>
    <row r="2" spans="1:5">
      <c r="A2" t="s">
        <v>14</v>
      </c>
      <c r="B2">
        <v>2877250</v>
      </c>
      <c r="C2">
        <v>566000</v>
      </c>
      <c r="D2">
        <v>2311250</v>
      </c>
      <c r="E2" s="11">
        <v>0.19671561386740813</v>
      </c>
    </row>
    <row r="3" spans="1:5">
      <c r="A3" t="s">
        <v>15</v>
      </c>
      <c r="B3">
        <v>687000</v>
      </c>
      <c r="C3">
        <v>142500</v>
      </c>
      <c r="D3">
        <v>544500</v>
      </c>
      <c r="E3" s="11">
        <v>0.20742358078602621</v>
      </c>
    </row>
    <row r="4" spans="1:5">
      <c r="A4" t="s">
        <v>16</v>
      </c>
      <c r="B4">
        <v>2409500</v>
      </c>
      <c r="C4">
        <v>759000</v>
      </c>
      <c r="D4">
        <v>1650500</v>
      </c>
      <c r="E4" s="11">
        <v>0.31500311267897901</v>
      </c>
    </row>
    <row r="5" spans="1:5">
      <c r="A5" t="s">
        <v>17</v>
      </c>
      <c r="B5">
        <v>499500</v>
      </c>
      <c r="C5">
        <v>247500</v>
      </c>
      <c r="D5">
        <v>252000</v>
      </c>
      <c r="E5" s="11">
        <v>0.49549549549549549</v>
      </c>
    </row>
    <row r="6" spans="1:5">
      <c r="A6" t="s">
        <v>18</v>
      </c>
      <c r="B6">
        <v>1032500</v>
      </c>
      <c r="C6">
        <v>139500</v>
      </c>
      <c r="D6">
        <v>893000</v>
      </c>
      <c r="E6" s="11">
        <v>0.13510895883777241</v>
      </c>
    </row>
    <row r="7" spans="1:5">
      <c r="A7" t="s">
        <v>19</v>
      </c>
      <c r="B7">
        <v>1128250</v>
      </c>
      <c r="C7">
        <v>490500</v>
      </c>
      <c r="D7">
        <v>637750</v>
      </c>
      <c r="E7" s="11">
        <v>0.43474407267892756</v>
      </c>
    </row>
    <row r="8" spans="1:5">
      <c r="A8" t="s">
        <v>20</v>
      </c>
      <c r="B8">
        <v>714500</v>
      </c>
      <c r="C8">
        <v>263500</v>
      </c>
      <c r="D8">
        <v>451000</v>
      </c>
      <c r="E8" s="11">
        <v>0.36878936319104272</v>
      </c>
    </row>
    <row r="9" spans="1:5">
      <c r="A9" t="s">
        <v>21</v>
      </c>
      <c r="B9">
        <v>652000</v>
      </c>
      <c r="C9">
        <v>344500</v>
      </c>
      <c r="D9">
        <v>307500</v>
      </c>
      <c r="E9" s="11">
        <v>0.52837423312883436</v>
      </c>
    </row>
    <row r="10" spans="1:5">
      <c r="B10">
        <f>SUM(B2:B9)</f>
        <v>10000500</v>
      </c>
      <c r="C10">
        <f>SUM(C2:C9)</f>
        <v>2953000</v>
      </c>
      <c r="D10">
        <f>SUM(D2:D9)</f>
        <v>7047500</v>
      </c>
      <c r="E10" s="11">
        <v>2.6816544306644858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652AF-6A89-4B9C-B0A6-FABC99EAC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aruna ray</cp:lastModifiedBy>
  <dcterms:created xsi:type="dcterms:W3CDTF">2024-10-14T17:09:00Z</dcterms:created>
  <dcterms:modified xsi:type="dcterms:W3CDTF">2024-10-17T12:58:36Z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B71D46BDD6FF40EE9C0EE4CA8B5CFF39_13</vt:lpwstr>
  </property>
  <property fmtid="{D5CDD505-2E9C-101B-9397-08002B2CF9AE}" pid="3" name="KSOProductBuildVer">
    <vt:lpwstr>1033-12.2.0.17562</vt:lpwstr>
  </property>
</Properties>
</file>