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6343D57-067E-4172-8969-4C3AE5C0B100}" xr6:coauthVersionLast="47" xr6:coauthVersionMax="47" xr10:uidLastSave="{00000000-0000-0000-0000-000000000000}"/>
  <bookViews>
    <workbookView xWindow="-108" yWindow="-108" windowWidth="23256" windowHeight="13176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 s="1"/>
  <c r="E30" i="1"/>
  <c r="E8" i="1"/>
  <c r="D25" i="1"/>
  <c r="D8" i="1"/>
  <c r="D9" i="1" s="1"/>
  <c r="E19" i="1"/>
  <c r="F19" i="1"/>
  <c r="G19" i="1"/>
  <c r="H19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9" i="1"/>
  <c r="D16" i="1"/>
  <c r="D17" i="1"/>
  <c r="D18" i="1"/>
  <c r="D15" i="1"/>
  <c r="D7" i="1"/>
  <c r="D5" i="1"/>
  <c r="E2" i="1"/>
  <c r="F2" i="1" s="1"/>
  <c r="G2" i="1" s="1"/>
  <c r="H2" i="1" s="1"/>
  <c r="E7" i="1" l="1"/>
  <c r="E5" i="1"/>
  <c r="E9" i="1"/>
  <c r="D21" i="1"/>
  <c r="D11" i="1"/>
  <c r="D12" i="1" s="1"/>
  <c r="E11" i="1" l="1"/>
  <c r="E12" i="1" s="1"/>
  <c r="E21" i="1"/>
  <c r="E22" i="1" s="1"/>
  <c r="F8" i="1"/>
  <c r="F5" i="1"/>
  <c r="F7" i="1"/>
  <c r="D22" i="1"/>
  <c r="D24" i="1"/>
  <c r="F9" i="1" l="1"/>
  <c r="F21" i="1" s="1"/>
  <c r="E24" i="1"/>
  <c r="E25" i="1" s="1"/>
  <c r="F11" i="1"/>
  <c r="F12" i="1" s="1"/>
  <c r="G7" i="1"/>
  <c r="G8" i="1"/>
  <c r="G5" i="1"/>
  <c r="H8" i="1" l="1"/>
  <c r="H5" i="1"/>
  <c r="H7" i="1"/>
  <c r="F24" i="1"/>
  <c r="F25" i="1" s="1"/>
  <c r="F22" i="1"/>
  <c r="G9" i="1"/>
  <c r="G21" i="1" s="1"/>
  <c r="G11" i="1" l="1"/>
  <c r="G12" i="1" s="1"/>
  <c r="H9" i="1"/>
  <c r="H11" i="1" s="1"/>
  <c r="H12" i="1" s="1"/>
  <c r="G24" i="1"/>
  <c r="G25" i="1" s="1"/>
  <c r="G22" i="1"/>
  <c r="H21" i="1" l="1"/>
  <c r="H24" i="1" l="1"/>
  <c r="H25" i="1" s="1"/>
  <c r="H22" i="1"/>
</calcChain>
</file>

<file path=xl/sharedStrings.xml><?xml version="1.0" encoding="utf-8"?>
<sst xmlns="http://schemas.openxmlformats.org/spreadsheetml/2006/main" count="65" uniqueCount="35">
  <si>
    <t>Income Statement</t>
  </si>
  <si>
    <t>Assumptions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</si>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</sst>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1" fillId="0" borderId="0" xfId="0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 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'Forecasting Model'!$B$4:$C$4</c:f>
              <c:strCache>
                <c:ptCount val="2"/>
                <c:pt idx="0">
                  <c:v>Income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Model'!$D$4:$H$4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FAC-41EA-B40B-02C8B89779A9}"/>
            </c:ext>
          </c:extLst>
        </c:ser>
        <c:ser>
          <c:idx val="1"/>
          <c:order val="1"/>
          <c:tx>
            <c:strRef>
              <c:f>'Forecasting Model'!$B$5:$C$5</c:f>
              <c:strCache>
                <c:ptCount val="2"/>
                <c:pt idx="0">
                  <c:v>Revenue</c:v>
                </c:pt>
                <c:pt idx="1">
                  <c:v>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Model'!$D$5:$H$5</c:f>
              <c:numCache>
                <c:formatCode>_(* #,##0_);_(* \(#,##0\);_(* "-"??_);_(@_)</c:formatCode>
                <c:ptCount val="5"/>
                <c:pt idx="0">
                  <c:v>119850.00000000001</c:v>
                </c:pt>
                <c:pt idx="1">
                  <c:v>131835.00000000003</c:v>
                </c:pt>
                <c:pt idx="2">
                  <c:v>158202.00000000003</c:v>
                </c:pt>
                <c:pt idx="3">
                  <c:v>205662.60000000006</c:v>
                </c:pt>
                <c:pt idx="4">
                  <c:v>287927.64000000007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41EA-B40B-02C8B89779A9}"/>
            </c:ext>
          </c:extLst>
        </c:ser>
        <c:ser>
          <c:idx val="2"/>
          <c:order val="2"/>
          <c:tx>
            <c:strRef>
              <c:f>'Forecasting Model'!$B$6:$C$6</c:f>
              <c:strCache>
                <c:ptCount val="2"/>
                <c:pt idx="0">
                  <c:v>Cost of Goods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Model'!$D$6:$H$6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FAC-41EA-B40B-02C8B89779A9}"/>
            </c:ext>
          </c:extLst>
        </c:ser>
        <c:ser>
          <c:idx val="3"/>
          <c:order val="3"/>
          <c:tx>
            <c:strRef>
              <c:f>'Forecasting Model'!$B$7:$C$7</c:f>
              <c:strCache>
                <c:ptCount val="2"/>
                <c:pt idx="0">
                  <c:v>Manufacturing</c:v>
                </c:pt>
                <c:pt idx="1">
                  <c:v>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Model'!$D$7:$H$7</c:f>
              <c:numCache>
                <c:formatCode>_(* #,##0_);_(* \(#,##0\);_(* "-"??_);_(@_)</c:formatCode>
                <c:ptCount val="5"/>
                <c:pt idx="0">
                  <c:v>19500</c:v>
                </c:pt>
                <c:pt idx="1">
                  <c:v>21450.000000000004</c:v>
                </c:pt>
                <c:pt idx="2">
                  <c:v>25740.000000000004</c:v>
                </c:pt>
                <c:pt idx="3">
                  <c:v>33462.000000000007</c:v>
                </c:pt>
                <c:pt idx="4">
                  <c:v>46846.8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C-41EA-B40B-02C8B89779A9}"/>
            </c:ext>
          </c:extLst>
        </c:ser>
        <c:ser>
          <c:idx val="4"/>
          <c:order val="4"/>
          <c:tx>
            <c:strRef>
              <c:f>'Forecasting Model'!$B$8:$C$8</c:f>
              <c:strCache>
                <c:ptCount val="2"/>
                <c:pt idx="0">
                  <c:v>Order Fulfillment</c:v>
                </c:pt>
                <c:pt idx="1">
                  <c:v>$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Model'!$D$8:$H$8</c:f>
              <c:numCache>
                <c:formatCode>_(* #,##0_);_(* \(#,##0\);_(* "-"??_);_(@_)</c:formatCode>
                <c:ptCount val="5"/>
                <c:pt idx="0">
                  <c:v>6750</c:v>
                </c:pt>
                <c:pt idx="1">
                  <c:v>7425.0000000000009</c:v>
                </c:pt>
                <c:pt idx="2">
                  <c:v>8910.0000000000018</c:v>
                </c:pt>
                <c:pt idx="3">
                  <c:v>11583.000000000002</c:v>
                </c:pt>
                <c:pt idx="4">
                  <c:v>16216.2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C-41EA-B40B-02C8B897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24640"/>
        <c:axId val="997824160"/>
      </c:barChart>
      <c:lineChart>
        <c:grouping val="standard"/>
        <c:varyColors val="0"/>
        <c:ser>
          <c:idx val="5"/>
          <c:order val="5"/>
          <c:tx>
            <c:strRef>
              <c:f>'Forecasting Model'!$B$9:$C$9</c:f>
              <c:strCache>
                <c:ptCount val="2"/>
                <c:pt idx="0">
                  <c:v>Total COGS</c:v>
                </c:pt>
                <c:pt idx="1">
                  <c:v>$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'Forecasting Model'!$D$2:$H$3</c:f>
              <c:multiLvlStrCache>
                <c:ptCount val="5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  <c:pt idx="4">
                    <c:v>Year 5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2026</c:v>
                  </c:pt>
                  <c:pt idx="4">
                    <c:v>2027</c:v>
                  </c:pt>
                </c:lvl>
              </c:multiLvlStrCache>
            </c:multiLvlStrRef>
          </c:cat>
          <c:val>
            <c:numRef>
              <c:f>'Forecasting Model'!$D$9:$H$9</c:f>
              <c:numCache>
                <c:formatCode>_(* #,##0_);_(* \(#,##0\);_(* "-"??_);_(@_)</c:formatCode>
                <c:ptCount val="5"/>
                <c:pt idx="0">
                  <c:v>26250</c:v>
                </c:pt>
                <c:pt idx="1">
                  <c:v>28875.000000000004</c:v>
                </c:pt>
                <c:pt idx="2">
                  <c:v>34650.000000000007</c:v>
                </c:pt>
                <c:pt idx="3">
                  <c:v>45045.000000000007</c:v>
                </c:pt>
                <c:pt idx="4">
                  <c:v>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C-41EA-B40B-02C8B897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24640"/>
        <c:axId val="997824160"/>
      </c:lineChart>
      <c:catAx>
        <c:axId val="997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24160"/>
        <c:crosses val="autoZero"/>
        <c:auto val="1"/>
        <c:lblAlgn val="ctr"/>
        <c:lblOffset val="100"/>
        <c:noMultiLvlLbl val="0"/>
      </c:catAx>
      <c:valAx>
        <c:axId val="997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210207</xdr:colOff>
      <xdr:row>1</xdr:row>
      <xdr:rowOff>5256</xdr:rowOff>
    </xdr:from>
    <xdr:to>
      <xdr:col>13</xdr:col>
      <xdr:colOff>656897</xdr:colOff>
      <xdr:row>15</xdr:row>
      <xdr:rowOff>173421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F7723-5D11-C67E-AAAA-73078CC4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K44"/>
  <sheetViews>
    <sheetView showGridLines="0" tabSelected="1" topLeftCell="A10" zoomScale="145" zoomScaleNormal="145" workbookViewId="0">
      <selection activeCell="H12" sqref="H12"/>
    </sheetView>
  </sheetViews>
  <sheetFormatPr defaultColWidth="10.796875" defaultRowHeight="14.4" x14ac:dyDescent="0.3"/>
  <cols>
    <col min="1" max="1" width="4.5" style="5" customWidth="1"/>
    <col min="2" max="2" width="22" style="5" customWidth="1"/>
    <col min="3" max="3" width="4.19921875" style="20" customWidth="1"/>
    <col min="4" max="8" width="8.796875" style="5" customWidth="1"/>
    <col min="9" max="16384" width="10.796875" style="5"/>
  </cols>
  <sheetData>
    <row r="2" spans="2:8" x14ac:dyDescent="0.3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8" x14ac:dyDescent="0.3">
      <c r="B3" s="27" t="s">
        <v>14</v>
      </c>
      <c r="C3" s="29" t="s">
        <v>11</v>
      </c>
      <c r="D3" s="35" t="s">
        <v>18</v>
      </c>
      <c r="E3" s="36" t="s">
        <v>19</v>
      </c>
      <c r="F3" s="36" t="s">
        <v>20</v>
      </c>
      <c r="G3" s="36" t="s">
        <v>21</v>
      </c>
      <c r="H3" s="36" t="s">
        <v>22</v>
      </c>
    </row>
    <row r="4" spans="2:8" x14ac:dyDescent="0.3">
      <c r="B4" s="31" t="s">
        <v>0</v>
      </c>
      <c r="C4" s="32"/>
      <c r="D4" s="31"/>
      <c r="E4" s="31"/>
      <c r="F4" s="31"/>
      <c r="G4" s="31"/>
      <c r="H4" s="31"/>
    </row>
    <row r="5" spans="2:8" x14ac:dyDescent="0.3">
      <c r="B5" s="10" t="s">
        <v>4</v>
      </c>
      <c r="C5" s="22" t="s">
        <v>13</v>
      </c>
      <c r="D5" s="15">
        <f>D30*D32</f>
        <v>119850.00000000001</v>
      </c>
      <c r="E5" s="15">
        <f t="shared" ref="E5:H5" si="1">E30*E32</f>
        <v>131835.00000000003</v>
      </c>
      <c r="F5" s="15">
        <f t="shared" si="1"/>
        <v>158202.00000000003</v>
      </c>
      <c r="G5" s="15">
        <f t="shared" si="1"/>
        <v>205662.60000000006</v>
      </c>
      <c r="H5" s="15">
        <f t="shared" si="1"/>
        <v>287927.64000000007</v>
      </c>
    </row>
    <row r="6" spans="2:8" x14ac:dyDescent="0.3">
      <c r="B6" s="10" t="s">
        <v>27</v>
      </c>
      <c r="D6" s="4"/>
      <c r="E6" s="4"/>
      <c r="F6" s="4"/>
      <c r="G6" s="4"/>
      <c r="H6" s="4"/>
    </row>
    <row r="7" spans="2:8" x14ac:dyDescent="0.3">
      <c r="B7" s="7" t="s">
        <v>32</v>
      </c>
      <c r="C7" s="20" t="s">
        <v>13</v>
      </c>
      <c r="D7" s="4">
        <f>D$30*D35</f>
        <v>19500</v>
      </c>
      <c r="E7" s="4">
        <f t="shared" ref="E7:H7" si="2">E$30*E35</f>
        <v>21450.000000000004</v>
      </c>
      <c r="F7" s="4">
        <f t="shared" si="2"/>
        <v>25740.000000000004</v>
      </c>
      <c r="G7" s="4">
        <f t="shared" si="2"/>
        <v>33462.000000000007</v>
      </c>
      <c r="H7" s="4">
        <f t="shared" si="2"/>
        <v>46846.8</v>
      </c>
    </row>
    <row r="8" spans="2:8" x14ac:dyDescent="0.3">
      <c r="B8" s="7" t="s">
        <v>33</v>
      </c>
      <c r="C8" s="20" t="s">
        <v>13</v>
      </c>
      <c r="D8" s="4">
        <f>D$30*D36</f>
        <v>6750</v>
      </c>
      <c r="E8" s="4">
        <f t="shared" ref="E8:H8" si="3">E$30*E36</f>
        <v>7425.0000000000009</v>
      </c>
      <c r="F8" s="4">
        <f t="shared" si="3"/>
        <v>8910.0000000000018</v>
      </c>
      <c r="G8" s="4">
        <f t="shared" si="3"/>
        <v>11583.000000000002</v>
      </c>
      <c r="H8" s="4">
        <f t="shared" si="3"/>
        <v>16216.2</v>
      </c>
    </row>
    <row r="9" spans="2:8" x14ac:dyDescent="0.3">
      <c r="B9" s="8" t="s">
        <v>28</v>
      </c>
      <c r="C9" s="21" t="s">
        <v>13</v>
      </c>
      <c r="D9" s="9">
        <f>SUM(D7:D8)</f>
        <v>26250</v>
      </c>
      <c r="E9" s="9">
        <f t="shared" ref="E9:H9" si="4">SUM(E7:E8)</f>
        <v>28875.000000000004</v>
      </c>
      <c r="F9" s="9">
        <f t="shared" si="4"/>
        <v>34650.000000000007</v>
      </c>
      <c r="G9" s="9">
        <f t="shared" si="4"/>
        <v>45045.000000000007</v>
      </c>
      <c r="H9" s="9">
        <f t="shared" si="4"/>
        <v>63063</v>
      </c>
    </row>
    <row r="10" spans="2:8" x14ac:dyDescent="0.3">
      <c r="B10" s="7"/>
      <c r="D10" s="4"/>
      <c r="E10" s="4"/>
      <c r="F10" s="4"/>
      <c r="G10" s="4"/>
      <c r="H10" s="4"/>
    </row>
    <row r="11" spans="2:8" x14ac:dyDescent="0.3">
      <c r="B11" s="11" t="s">
        <v>5</v>
      </c>
      <c r="C11" s="23" t="s">
        <v>13</v>
      </c>
      <c r="D11" s="12">
        <f>D5-D9</f>
        <v>93600.000000000015</v>
      </c>
      <c r="E11" s="12">
        <f t="shared" ref="E11:H11" si="5">E5-E9</f>
        <v>102960.00000000003</v>
      </c>
      <c r="F11" s="12">
        <f t="shared" si="5"/>
        <v>123552.00000000003</v>
      </c>
      <c r="G11" s="12">
        <f t="shared" si="5"/>
        <v>160617.60000000006</v>
      </c>
      <c r="H11" s="12">
        <f t="shared" si="5"/>
        <v>224864.64000000007</v>
      </c>
    </row>
    <row r="12" spans="2:8" x14ac:dyDescent="0.3">
      <c r="B12" s="17" t="s">
        <v>6</v>
      </c>
      <c r="C12" s="20" t="s">
        <v>12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0.7809762202753443</v>
      </c>
      <c r="H12" s="33">
        <f t="shared" si="6"/>
        <v>0.78097622027534419</v>
      </c>
    </row>
    <row r="14" spans="2:8" x14ac:dyDescent="0.3">
      <c r="B14" s="10" t="s">
        <v>23</v>
      </c>
      <c r="C14" s="22"/>
    </row>
    <row r="15" spans="2:8" x14ac:dyDescent="0.3">
      <c r="B15" s="7" t="s">
        <v>2</v>
      </c>
      <c r="C15" s="25" t="s">
        <v>13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8" x14ac:dyDescent="0.3">
      <c r="B16" s="7" t="s">
        <v>25</v>
      </c>
      <c r="C16" s="25" t="s">
        <v>13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11" x14ac:dyDescent="0.3">
      <c r="B17" s="7" t="s">
        <v>7</v>
      </c>
      <c r="C17" s="20" t="s">
        <v>13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11" x14ac:dyDescent="0.3">
      <c r="B18" s="7" t="s">
        <v>3</v>
      </c>
      <c r="C18" s="20" t="s">
        <v>13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11" x14ac:dyDescent="0.3">
      <c r="B19" s="8" t="s">
        <v>29</v>
      </c>
      <c r="C19" s="21" t="s">
        <v>13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11" x14ac:dyDescent="0.3">
      <c r="B20" s="10"/>
      <c r="C20" s="22"/>
      <c r="D20" s="15"/>
      <c r="E20" s="15"/>
      <c r="F20" s="15"/>
      <c r="G20" s="15"/>
      <c r="H20" s="15"/>
    </row>
    <row r="21" spans="2:11" x14ac:dyDescent="0.3">
      <c r="B21" s="11" t="s">
        <v>30</v>
      </c>
      <c r="C21" s="23" t="s">
        <v>13</v>
      </c>
      <c r="D21" s="12">
        <f>D5-D9-D19</f>
        <v>-6399.9999999999854</v>
      </c>
      <c r="E21" s="12">
        <f t="shared" ref="E21:H21" si="10">E5-E9-E19</f>
        <v>2960.0000000000291</v>
      </c>
      <c r="F21" s="12">
        <f t="shared" si="10"/>
        <v>-61447.999999999971</v>
      </c>
      <c r="G21" s="12">
        <f t="shared" si="10"/>
        <v>-74382.399999999936</v>
      </c>
      <c r="H21" s="12">
        <f t="shared" si="10"/>
        <v>-10135.359999999928</v>
      </c>
    </row>
    <row r="22" spans="2:11" x14ac:dyDescent="0.3">
      <c r="B22" s="17" t="s">
        <v>31</v>
      </c>
      <c r="C22" s="20" t="s">
        <v>12</v>
      </c>
      <c r="D22" s="33">
        <f>D21/D5</f>
        <v>-5.3400083437630246E-2</v>
      </c>
      <c r="E22" s="33">
        <f t="shared" ref="E22:H22" si="11">E21/E5</f>
        <v>2.2452307809003896E-2</v>
      </c>
      <c r="F22" s="33">
        <f t="shared" si="11"/>
        <v>-0.38841481144359719</v>
      </c>
      <c r="G22" s="33">
        <f t="shared" si="11"/>
        <v>-0.36167198119638627</v>
      </c>
      <c r="H22" s="33">
        <f t="shared" si="11"/>
        <v>-3.5201066490177617E-2</v>
      </c>
    </row>
    <row r="24" spans="2:11" x14ac:dyDescent="0.3">
      <c r="B24" s="5" t="s">
        <v>8</v>
      </c>
      <c r="C24" s="20" t="s">
        <v>13</v>
      </c>
      <c r="D24" s="18" t="str">
        <f>IF(D21&lt;0,"NA",D21*D44)</f>
        <v>NA</v>
      </c>
      <c r="E24" s="18">
        <f t="shared" ref="E24:H24" si="12">IF(E21&lt;0,"NA",E21*E44)</f>
        <v>592.0000000000058</v>
      </c>
      <c r="F24" s="18" t="str">
        <f t="shared" si="12"/>
        <v>NA</v>
      </c>
      <c r="G24" s="18" t="str">
        <f t="shared" si="12"/>
        <v>NA</v>
      </c>
      <c r="H24" s="18" t="str">
        <f t="shared" si="12"/>
        <v>NA</v>
      </c>
    </row>
    <row r="25" spans="2:11" x14ac:dyDescent="0.3">
      <c r="B25" s="13" t="s">
        <v>9</v>
      </c>
      <c r="C25" s="24" t="s">
        <v>13</v>
      </c>
      <c r="D25" s="14">
        <f>IFERROR(D21-D24,D21)</f>
        <v>-6399.9999999999854</v>
      </c>
      <c r="E25" s="14">
        <f t="shared" ref="E25:H25" si="13">IFERROR(E21-E24,E21)</f>
        <v>2368.0000000000232</v>
      </c>
      <c r="F25" s="14">
        <f t="shared" si="13"/>
        <v>-61447.999999999971</v>
      </c>
      <c r="G25" s="14">
        <f t="shared" si="13"/>
        <v>-74382.399999999936</v>
      </c>
      <c r="H25" s="14">
        <f t="shared" si="13"/>
        <v>-10135.359999999928</v>
      </c>
    </row>
    <row r="28" spans="2:11" x14ac:dyDescent="0.3">
      <c r="B28" s="6" t="s">
        <v>1</v>
      </c>
      <c r="C28" s="19"/>
      <c r="D28" s="6"/>
      <c r="E28" s="6"/>
      <c r="F28" s="6"/>
      <c r="G28" s="6"/>
      <c r="H28" s="6"/>
    </row>
    <row r="29" spans="2:11" x14ac:dyDescent="0.3">
      <c r="B29" s="5" t="s">
        <v>4</v>
      </c>
    </row>
    <row r="30" spans="2:11" x14ac:dyDescent="0.3">
      <c r="B30" s="7" t="s">
        <v>16</v>
      </c>
      <c r="C30" s="20" t="s">
        <v>10</v>
      </c>
      <c r="D30" s="3">
        <v>3000</v>
      </c>
      <c r="E30" s="4">
        <f>D30*(1+E31)</f>
        <v>3300.0000000000005</v>
      </c>
      <c r="F30" s="4">
        <f t="shared" ref="F30:H30" si="14">E30*(1+F31)</f>
        <v>3960.0000000000005</v>
      </c>
      <c r="G30" s="4">
        <f t="shared" si="14"/>
        <v>5148.0000000000009</v>
      </c>
      <c r="H30" s="4">
        <f t="shared" si="14"/>
        <v>7207.2000000000007</v>
      </c>
    </row>
    <row r="31" spans="2:11" x14ac:dyDescent="0.3">
      <c r="B31" s="7" t="s">
        <v>17</v>
      </c>
      <c r="C31" s="20" t="s">
        <v>12</v>
      </c>
      <c r="D31" s="3"/>
      <c r="E31" s="28">
        <v>0.1</v>
      </c>
      <c r="F31" s="28">
        <v>0.2</v>
      </c>
      <c r="G31" s="28">
        <v>0.3</v>
      </c>
      <c r="H31" s="28">
        <v>0.4</v>
      </c>
    </row>
    <row r="32" spans="2:11" x14ac:dyDescent="0.3">
      <c r="B32" s="7" t="s">
        <v>15</v>
      </c>
      <c r="C32" s="20" t="s">
        <v>13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  <c r="K32" s="37"/>
    </row>
    <row r="33" spans="2:8" x14ac:dyDescent="0.3">
      <c r="B33" s="7"/>
      <c r="D33" s="3"/>
      <c r="E33" s="3"/>
      <c r="F33" s="3"/>
      <c r="G33" s="3"/>
      <c r="H33" s="3"/>
    </row>
    <row r="34" spans="2:8" x14ac:dyDescent="0.3">
      <c r="B34" s="30" t="s">
        <v>26</v>
      </c>
      <c r="D34" s="3"/>
      <c r="E34" s="3"/>
      <c r="F34" s="3" t="s">
        <v>34</v>
      </c>
      <c r="G34" s="3"/>
      <c r="H34" s="3"/>
    </row>
    <row r="35" spans="2:8" x14ac:dyDescent="0.3">
      <c r="B35" s="7" t="s">
        <v>32</v>
      </c>
      <c r="C35" s="20" t="s">
        <v>13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3">
      <c r="B36" s="7" t="s">
        <v>33</v>
      </c>
      <c r="C36" s="20" t="s">
        <v>13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3">
      <c r="B37" s="7"/>
      <c r="D37" s="3"/>
      <c r="E37" s="3"/>
      <c r="F37" s="3"/>
      <c r="G37" s="3"/>
      <c r="H37" s="3"/>
    </row>
    <row r="38" spans="2:8" x14ac:dyDescent="0.3">
      <c r="B38" s="30" t="s">
        <v>23</v>
      </c>
      <c r="D38" s="3"/>
      <c r="E38" s="3"/>
      <c r="F38" s="3"/>
      <c r="G38" s="3"/>
      <c r="H38" s="3"/>
    </row>
    <row r="39" spans="2:8" x14ac:dyDescent="0.3">
      <c r="B39" s="7" t="s">
        <v>2</v>
      </c>
      <c r="C39" s="20" t="s">
        <v>13</v>
      </c>
      <c r="D39" s="3">
        <v>20000</v>
      </c>
      <c r="E39" s="3">
        <v>20000</v>
      </c>
      <c r="F39" s="3">
        <v>30000</v>
      </c>
      <c r="G39" s="3">
        <v>30000</v>
      </c>
      <c r="H39" s="3">
        <v>30000</v>
      </c>
    </row>
    <row r="40" spans="2:8" x14ac:dyDescent="0.3">
      <c r="B40" s="7" t="s">
        <v>25</v>
      </c>
      <c r="C40" s="20" t="s">
        <v>13</v>
      </c>
      <c r="D40" s="3">
        <v>50000</v>
      </c>
      <c r="E40" s="3">
        <v>50000</v>
      </c>
      <c r="F40" s="3">
        <v>100000</v>
      </c>
      <c r="G40" s="3">
        <v>100000</v>
      </c>
      <c r="H40" s="3">
        <v>100000</v>
      </c>
    </row>
    <row r="41" spans="2:8" x14ac:dyDescent="0.3">
      <c r="B41" s="7" t="s">
        <v>7</v>
      </c>
      <c r="C41" s="20" t="s">
        <v>13</v>
      </c>
      <c r="D41" s="3">
        <v>25000</v>
      </c>
      <c r="E41" s="3">
        <v>25000</v>
      </c>
      <c r="F41" s="3">
        <v>50000</v>
      </c>
      <c r="G41" s="3">
        <v>100000</v>
      </c>
      <c r="H41" s="3">
        <v>100000</v>
      </c>
    </row>
    <row r="42" spans="2:8" x14ac:dyDescent="0.3">
      <c r="B42" s="7" t="s">
        <v>3</v>
      </c>
      <c r="C42" s="20" t="s">
        <v>13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3">
      <c r="B43" s="7"/>
      <c r="D43" s="3"/>
      <c r="E43" s="3"/>
      <c r="F43" s="3"/>
      <c r="G43" s="3"/>
      <c r="H43" s="3"/>
    </row>
    <row r="44" spans="2:8" x14ac:dyDescent="0.3">
      <c r="B44" s="30" t="s">
        <v>24</v>
      </c>
      <c r="C44" s="20" t="s">
        <v>12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Data Ray</cp:lastModifiedBy>
  <dcterms:created xsi:type="dcterms:W3CDTF">2022-08-22T01:16:26Z</dcterms:created>
  <dcterms:modified xsi:type="dcterms:W3CDTF">2024-11-07T18:02:42Z</dcterms:modified>
</cp:coreProperties>
</file>