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demographics/"/>
    </mc:Choice>
  </mc:AlternateContent>
  <xr:revisionPtr revIDLastSave="0" documentId="13_ncr:40009_{64434128-A943-4A9C-87DA-3E2AB7F9B29D}" xr6:coauthVersionLast="47" xr6:coauthVersionMax="47" xr10:uidLastSave="{00000000-0000-0000-0000-000000000000}"/>
  <bookViews>
    <workbookView xWindow="-28920" yWindow="-120" windowWidth="29040" windowHeight="15720"/>
  </bookViews>
  <sheets>
    <sheet name="districts" sheetId="1" r:id="rId1"/>
  </sheets>
  <definedNames>
    <definedName name="_xlnm._FilterDatabase" localSheetId="0" hidden="1">districts!$G$1:$N$1</definedName>
  </definedNames>
  <calcPr calcId="0"/>
</workbook>
</file>

<file path=xl/calcChain.xml><?xml version="1.0" encoding="utf-8"?>
<calcChain xmlns="http://schemas.openxmlformats.org/spreadsheetml/2006/main">
  <c r="N39" i="1" l="1"/>
  <c r="M39" i="1"/>
  <c r="N38" i="1"/>
  <c r="M38" i="1"/>
  <c r="N37" i="1"/>
  <c r="M37" i="1"/>
  <c r="L39" i="1"/>
  <c r="K39" i="1"/>
  <c r="L38" i="1"/>
  <c r="K38" i="1"/>
  <c r="L37" i="1"/>
  <c r="K37" i="1"/>
  <c r="K22" i="1"/>
  <c r="K33" i="1"/>
  <c r="K31" i="1"/>
  <c r="K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L26" i="1" s="1"/>
  <c r="G20" i="1"/>
  <c r="L25" i="1" s="1"/>
  <c r="G27" i="1"/>
  <c r="D45" i="1"/>
  <c r="I20" i="1"/>
  <c r="K23" i="1" s="1"/>
  <c r="J20" i="1"/>
  <c r="H20" i="1"/>
  <c r="K20" i="1"/>
  <c r="L20" i="1" s="1"/>
</calcChain>
</file>

<file path=xl/sharedStrings.xml><?xml version="1.0" encoding="utf-8"?>
<sst xmlns="http://schemas.openxmlformats.org/spreadsheetml/2006/main" count="103" uniqueCount="46">
  <si>
    <t>district</t>
  </si>
  <si>
    <t>state</t>
  </si>
  <si>
    <t>st_cen_cd</t>
  </si>
  <si>
    <t>dt_cen_cd</t>
  </si>
  <si>
    <t>censuscode</t>
  </si>
  <si>
    <t>dt_area_km</t>
  </si>
  <si>
    <t>rurPop2011</t>
  </si>
  <si>
    <t>urbPop2011</t>
  </si>
  <si>
    <t>totPop2011</t>
  </si>
  <si>
    <t>Sonipat</t>
  </si>
  <si>
    <t>Haryana</t>
  </si>
  <si>
    <t>Rohtak</t>
  </si>
  <si>
    <t>Jhajjar</t>
  </si>
  <si>
    <t>Gurgaon</t>
  </si>
  <si>
    <t>Faridabad</t>
  </si>
  <si>
    <t>North West Delhi</t>
  </si>
  <si>
    <t>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</si>
  <si>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</si>
  <si>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</si>
  <si>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</si>
  <si>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</si>
  <si>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</si>
  <si>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</si>
  <si>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</si>
  <si>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</si>
  <si>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Meerut</t>
  </si>
  <si>
    <t>Uttar Pradesh</t>
  </si>
  <si>
    <t>Baghpat</t>
  </si>
  <si>
    <t>Ghaziabad</t>
  </si>
  <si>
    <t>Gautam Buddha Nagar</t>
  </si>
  <si>
    <t>total_2001</t>
  </si>
  <si>
    <t>District</t>
  </si>
  <si>
    <t>State</t>
  </si>
  <si>
    <t>Area (km2)</t>
  </si>
  <si>
    <t>No.</t>
  </si>
  <si>
    <t>Total =</t>
  </si>
  <si>
    <t>delhi =</t>
  </si>
  <si>
    <t>pop density =</t>
  </si>
  <si>
    <t>density</t>
  </si>
  <si>
    <t>avg den</t>
  </si>
  <si>
    <t>per_rural</t>
  </si>
  <si>
    <t>per_urban</t>
  </si>
  <si>
    <t>rural</t>
  </si>
  <si>
    <t>urban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</si>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</sst>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0" fontId="16" fillId="33" borderId="10" xfId="0" applyFont="1" applyFill="1" applyBorder="1"/>
    <xf numFmtId="2" fontId="0" fillId="0" borderId="0" xfId="0" applyNumberFormat="1"/>
    <xf numFmtId="0" fontId="16" fillId="0" borderId="10" xfId="0" applyFont="1" applyFill="1" applyBorder="1"/>
    <xf numFmtId="1" fontId="16" fillId="0" borderId="10" xfId="0" applyNumberFormat="1" applyFont="1" applyBorder="1"/>
    <xf numFmtId="165" fontId="0" fillId="0" borderId="0" xfId="1" applyNumberFormat="1" applyFont="1"/>
    <xf numFmtId="10" fontId="0" fillId="0" borderId="0" xfId="1" applyNumberFormat="1" applyFont="1"/>
    <xf numFmtId="0" fontId="0" fillId="33" borderId="0" xfId="0" applyFill="1"/>
    <xf numFmtId="2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8181"/>
      <color rgb="FF29C9BE"/>
      <color rgb="FF2CD2AE"/>
      <color rgb="FF26D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B-4E27-8D21-94745EB297B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6B-4E27-8D21-94745EB297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6B-4E27-8D21-94745EB297B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districts!$J$31:$J$33</c:f>
              <c:strCache>
                <c:ptCount val="3"/>
                <c:pt idx="0">
                  <c:v>Haryana</c:v>
                </c:pt>
                <c:pt idx="1">
                  <c:v>Delhi</c:v>
                </c:pt>
                <c:pt idx="2">
                  <c:v>Uttar Pradesh</c:v>
                </c:pt>
              </c:strCache>
            </c:strRef>
          </c:cat>
          <c:val>
            <c:numRef>
              <c:f>districts!$K$31:$K$33</c:f>
              <c:numCache>
                <c:formatCode>General</c:formatCode>
                <c:ptCount val="3"/>
                <c:pt idx="0">
                  <c:v>6793775</c:v>
                </c:pt>
                <c:pt idx="1">
                  <c:v>16787941</c:v>
                </c:pt>
                <c:pt idx="2">
                  <c:v>11076497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B-4E27-8D21-94745EB2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/>
              <a:t>Delhi</a:t>
            </a:r>
          </a:p>
        </c:rich>
      </c:tx>
      <c:layout>
        <c:manualLayout>
          <c:xMode val="edge"/>
          <c:yMode val="edge"/>
          <c:x val="0.40739725112296055"/>
          <c:y val="4.7302280193380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rgbClr val="29C9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1A-45C3-B2AF-3CDCA8CFEAB0}"/>
              </c:ext>
            </c:extLst>
          </c:dPt>
          <c:dPt>
            <c:idx val="1"/>
            <c:bubble3D val="0"/>
            <c:spPr>
              <a:solidFill>
                <a:srgbClr val="FF81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A-45C3-B2AF-3CDCA8CFEAB0}"/>
              </c:ext>
            </c:extLst>
          </c:dPt>
          <c:dLbls>
            <c:dLbl>
              <c:idx val="0"/>
              <c:layout>
                <c:manualLayout>
                  <c:x val="0.28668253920696674"/>
                  <c:y val="-2.94854852475062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1A-45C3-B2AF-3CDCA8CFEAB0}"/>
                </c:ext>
              </c:extLst>
            </c:dLbl>
            <c:dLbl>
              <c:idx val="1"/>
              <c:layout>
                <c:manualLayout>
                  <c:x val="-3.0892794462454428E-3"/>
                  <c:y val="-9.379240433116453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1A-45C3-B2AF-3CDCA8CFEAB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districts!$M$36:$N$36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districts!$M$37:$N$37</c:f>
              <c:numCache>
                <c:formatCode>0.0%</c:formatCode>
                <c:ptCount val="2"/>
                <c:pt idx="0">
                  <c:v>0.97740663066719291</c:v>
                </c:pt>
                <c:pt idx="1">
                  <c:v>2.2593369332807089E-2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5C3-B2AF-3CDCA8CFEAB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/>
              <a:t>Haryana</a:t>
            </a:r>
          </a:p>
        </c:rich>
      </c:tx>
      <c:layout>
        <c:manualLayout>
          <c:xMode val="edge"/>
          <c:yMode val="edge"/>
          <c:x val="0.36615412102513495"/>
          <c:y val="4.7600475387726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rgbClr val="29C9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79-4946-9B40-4C927C01316C}"/>
              </c:ext>
            </c:extLst>
          </c:dPt>
          <c:dPt>
            <c:idx val="1"/>
            <c:bubble3D val="0"/>
            <c:spPr>
              <a:solidFill>
                <a:srgbClr val="FF81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79-4946-9B40-4C927C01316C}"/>
              </c:ext>
            </c:extLst>
          </c:dPt>
          <c:dLbls>
            <c:dLbl>
              <c:idx val="0"/>
              <c:layout>
                <c:manualLayout>
                  <c:x val="9.8881163527643909E-2"/>
                  <c:y val="5.847950523575748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79-4946-9B40-4C927C01316C}"/>
                </c:ext>
              </c:extLst>
            </c:dLbl>
            <c:dLbl>
              <c:idx val="1"/>
              <c:layout>
                <c:manualLayout>
                  <c:x val="-8.6553043061084661E-2"/>
                  <c:y val="-9.37922754172102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79-4946-9B40-4C927C0131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districts!$M$36:$N$36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districts!$M$38:$N$38</c:f>
              <c:numCache>
                <c:formatCode>0.0%</c:formatCode>
                <c:ptCount val="2"/>
                <c:pt idx="0">
                  <c:v>0.68186117934576695</c:v>
                </c:pt>
                <c:pt idx="1">
                  <c:v>0.31813882065423305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9-4946-9B40-4C927C0131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/>
              <a:t>Uttar Pradesh</a:t>
            </a:r>
          </a:p>
        </c:rich>
      </c:tx>
      <c:layout>
        <c:manualLayout>
          <c:xMode val="edge"/>
          <c:yMode val="edge"/>
          <c:x val="0.28288577279132954"/>
          <c:y val="4.7600475387726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9"/>
            <c:spPr>
              <a:solidFill>
                <a:srgbClr val="29C9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4-48CE-9B8A-1B9818DE608D}"/>
              </c:ext>
            </c:extLst>
          </c:dPt>
          <c:dPt>
            <c:idx val="1"/>
            <c:bubble3D val="0"/>
            <c:spPr>
              <a:solidFill>
                <a:srgbClr val="FF81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4-48CE-9B8A-1B9818DE608D}"/>
              </c:ext>
            </c:extLst>
          </c:dPt>
          <c:dLbls>
            <c:dLbl>
              <c:idx val="0"/>
              <c:layout>
                <c:manualLayout>
                  <c:x val="9.8881163527643812E-2"/>
                  <c:y val="0.1228069609950909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64-48CE-9B8A-1B9818DE608D}"/>
                </c:ext>
              </c:extLst>
            </c:dLbl>
            <c:dLbl>
              <c:idx val="1"/>
              <c:layout>
                <c:manualLayout>
                  <c:x val="-8.6553043061084661E-2"/>
                  <c:y val="-9.37922754172102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64-48CE-9B8A-1B9818DE608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districts!$M$36:$N$36</c:f>
              <c:strCache>
                <c:ptCount val="2"/>
                <c:pt idx="0">
                  <c:v>Urban</c:v>
                </c:pt>
                <c:pt idx="1">
                  <c:v>Rural</c:v>
                </c:pt>
              </c:strCache>
            </c:strRef>
          </c:cat>
          <c:val>
            <c:numRef>
              <c:f>districts!$M$39:$N$39</c:f>
              <c:numCache>
                <c:formatCode>0.0%</c:formatCode>
                <c:ptCount val="2"/>
                <c:pt idx="0">
                  <c:v>0.5571312843762789</c:v>
                </c:pt>
                <c:pt idx="1">
                  <c:v>0.4428687156237211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4-48CE-9B8A-1B9818DE60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535305</xdr:colOff>
      <xdr:row>12</xdr:row>
      <xdr:rowOff>158115</xdr:rowOff>
    </xdr:from>
    <xdr:to>
      <xdr:col>23</xdr:col>
      <xdr:colOff>28575</xdr:colOff>
      <xdr:row>27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38E64-E6C0-4D2D-8AE9-4D91A1A5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160022</xdr:colOff>
      <xdr:row>32</xdr:row>
      <xdr:rowOff>111443</xdr:rowOff>
    </xdr:from>
    <xdr:to>
      <xdr:col>21</xdr:col>
      <xdr:colOff>158115</xdr:colOff>
      <xdr:row>44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4C43E-A718-4A55-B7BA-9A8BC851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32</xdr:row>
      <xdr:rowOff>99058</xdr:rowOff>
    </xdr:from>
    <xdr:to>
      <xdr:col>25</xdr:col>
      <xdr:colOff>240028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55A1EA-521E-4ACA-B97B-D8DDC888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314325</xdr:colOff>
      <xdr:row>32</xdr:row>
      <xdr:rowOff>104775</xdr:rowOff>
    </xdr:from>
    <xdr:to>
      <xdr:col>29</xdr:col>
      <xdr:colOff>316228</xdr:colOff>
      <xdr:row>44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FC491-C005-4BAF-A407-A8D49A181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G1" workbookViewId="0">
      <selection activeCell="Q11" sqref="Q11"/>
    </sheetView>
  </sheetViews>
  <sheetFormatPr defaultRowHeight="14.4" x14ac:dyDescent="0.3"/>
  <cols>
    <col min="1" max="1" width="4" bestFit="1" customWidth="1"/>
    <col min="2" max="2" width="19.5546875" bestFit="1" customWidth="1"/>
    <col min="3" max="3" width="12.77734375" bestFit="1" customWidth="1"/>
    <col min="4" max="4" width="11.109375" bestFit="1" customWidth="1"/>
    <col min="5" max="5" width="10.6640625" bestFit="1" customWidth="1"/>
    <col min="7" max="7" width="11.109375" bestFit="1" customWidth="1"/>
    <col min="8" max="8" width="9.88671875" bestFit="1" customWidth="1"/>
    <col min="9" max="9" width="10.6640625" bestFit="1" customWidth="1"/>
    <col min="10" max="10" width="12.21875" bestFit="1" customWidth="1"/>
    <col min="11" max="11" width="10.66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</v>
      </c>
      <c r="I1" t="s">
        <v>6</v>
      </c>
      <c r="J1" t="s">
        <v>7</v>
      </c>
      <c r="K1" t="s">
        <v>8</v>
      </c>
      <c r="L1" t="s">
        <v>38</v>
      </c>
      <c r="M1" t="s">
        <v>40</v>
      </c>
      <c r="N1" t="s">
        <v>41</v>
      </c>
    </row>
    <row r="2" spans="1:14" x14ac:dyDescent="0.3">
      <c r="B2" t="s">
        <v>9</v>
      </c>
      <c r="C2" t="s">
        <v>10</v>
      </c>
      <c r="D2">
        <v>6</v>
      </c>
      <c r="E2">
        <v>8</v>
      </c>
      <c r="F2">
        <v>76</v>
      </c>
      <c r="G2">
        <v>2157.98</v>
      </c>
      <c r="H2">
        <v>1278830</v>
      </c>
      <c r="I2">
        <v>996637</v>
      </c>
      <c r="J2">
        <v>453364</v>
      </c>
      <c r="K2">
        <v>1450001</v>
      </c>
      <c r="L2" s="5">
        <f>K2/G2</f>
        <v>671.92513368983953</v>
      </c>
      <c r="M2" s="5">
        <f>I2/K2</f>
        <v>0.68733538804455996</v>
      </c>
      <c r="N2" s="5">
        <f>J2/K2</f>
        <v>0.31266461195544004</v>
      </c>
    </row>
    <row r="3" spans="1:14" x14ac:dyDescent="0.3">
      <c r="B3" t="s">
        <v>11</v>
      </c>
      <c r="C3" t="s">
        <v>10</v>
      </c>
      <c r="D3">
        <v>6</v>
      </c>
      <c r="E3">
        <v>14</v>
      </c>
      <c r="F3">
        <v>82</v>
      </c>
      <c r="G3">
        <v>1720.41</v>
      </c>
      <c r="H3">
        <v>940036</v>
      </c>
      <c r="I3">
        <v>615040</v>
      </c>
      <c r="J3">
        <v>446164</v>
      </c>
      <c r="K3">
        <v>1061204</v>
      </c>
      <c r="L3" s="5">
        <f>K3/G3</f>
        <v>616.83203422439999</v>
      </c>
      <c r="M3" s="5">
        <f t="shared" ref="M3:M19" si="0">I3/K3</f>
        <v>0.57956811319972412</v>
      </c>
      <c r="N3" s="5">
        <f t="shared" ref="N3:N19" si="1">J3/K3</f>
        <v>0.42043188680027593</v>
      </c>
    </row>
    <row r="4" spans="1:14" x14ac:dyDescent="0.3">
      <c r="B4" t="s">
        <v>12</v>
      </c>
      <c r="C4" t="s">
        <v>10</v>
      </c>
      <c r="D4">
        <v>6</v>
      </c>
      <c r="E4">
        <v>15</v>
      </c>
      <c r="F4">
        <v>83</v>
      </c>
      <c r="G4">
        <v>1937.9</v>
      </c>
      <c r="H4">
        <v>887392</v>
      </c>
      <c r="I4">
        <v>715066</v>
      </c>
      <c r="J4">
        <v>243339</v>
      </c>
      <c r="K4">
        <v>958405</v>
      </c>
      <c r="L4" s="5">
        <f>K4/G4</f>
        <v>494.55854275246401</v>
      </c>
      <c r="M4" s="5">
        <f t="shared" si="0"/>
        <v>0.74610003078030684</v>
      </c>
      <c r="N4" s="5">
        <f t="shared" si="1"/>
        <v>0.25389996921969316</v>
      </c>
    </row>
    <row r="5" spans="1:14" x14ac:dyDescent="0.3">
      <c r="B5" t="s">
        <v>13</v>
      </c>
      <c r="C5" t="s">
        <v>10</v>
      </c>
      <c r="D5">
        <v>6</v>
      </c>
      <c r="E5">
        <v>18</v>
      </c>
      <c r="F5">
        <v>86</v>
      </c>
      <c r="G5">
        <v>1237.25</v>
      </c>
      <c r="H5">
        <v>1657669</v>
      </c>
      <c r="I5">
        <v>472179</v>
      </c>
      <c r="J5">
        <v>1042253</v>
      </c>
      <c r="K5">
        <v>1514432</v>
      </c>
      <c r="L5" s="5">
        <f>K5/G5</f>
        <v>1224.0307132754092</v>
      </c>
      <c r="M5" s="5">
        <f t="shared" si="0"/>
        <v>0.31178620103114568</v>
      </c>
      <c r="N5" s="5">
        <f t="shared" si="1"/>
        <v>0.68821379896885437</v>
      </c>
    </row>
    <row r="6" spans="1:14" x14ac:dyDescent="0.3">
      <c r="B6" t="s">
        <v>14</v>
      </c>
      <c r="C6" t="s">
        <v>10</v>
      </c>
      <c r="D6">
        <v>6</v>
      </c>
      <c r="E6">
        <v>20</v>
      </c>
      <c r="F6">
        <v>88</v>
      </c>
      <c r="G6">
        <v>840.97</v>
      </c>
      <c r="H6">
        <v>2193276</v>
      </c>
      <c r="I6">
        <v>370878</v>
      </c>
      <c r="J6">
        <v>1438855</v>
      </c>
      <c r="K6">
        <v>1809733</v>
      </c>
      <c r="L6" s="5">
        <f>K6/G6</f>
        <v>2151.9590472906284</v>
      </c>
      <c r="M6" s="5">
        <f t="shared" si="0"/>
        <v>0.20493520314875177</v>
      </c>
      <c r="N6" s="5">
        <f t="shared" si="1"/>
        <v>0.7950647968512482</v>
      </c>
    </row>
    <row r="7" spans="1:14" x14ac:dyDescent="0.3">
      <c r="A7" s="10"/>
      <c r="B7" s="10" t="s">
        <v>15</v>
      </c>
      <c r="C7" s="10" t="s">
        <v>16</v>
      </c>
      <c r="D7" s="10">
        <v>7</v>
      </c>
      <c r="E7" s="10">
        <v>1</v>
      </c>
      <c r="F7" s="10">
        <v>90</v>
      </c>
      <c r="G7" s="10">
        <v>443.09</v>
      </c>
      <c r="H7" s="10">
        <v>2847395</v>
      </c>
      <c r="I7" s="10">
        <v>213950</v>
      </c>
      <c r="J7" s="10">
        <v>3442589</v>
      </c>
      <c r="K7" s="10">
        <v>3656539</v>
      </c>
      <c r="L7" s="11">
        <f>K7/G7</f>
        <v>8252.3618226545404</v>
      </c>
      <c r="M7" s="11">
        <f t="shared" si="0"/>
        <v>5.8511614398205514E-2</v>
      </c>
      <c r="N7" s="11">
        <f t="shared" si="1"/>
        <v>0.94148838560179449</v>
      </c>
    </row>
    <row r="8" spans="1:14" x14ac:dyDescent="0.3">
      <c r="A8" s="10"/>
      <c r="B8" s="10" t="s">
        <v>17</v>
      </c>
      <c r="C8" s="10" t="s">
        <v>16</v>
      </c>
      <c r="D8" s="10">
        <v>7</v>
      </c>
      <c r="E8" s="10">
        <v>2</v>
      </c>
      <c r="F8" s="10">
        <v>91</v>
      </c>
      <c r="G8" s="10">
        <v>69.08</v>
      </c>
      <c r="H8" s="10">
        <v>779788</v>
      </c>
      <c r="I8" s="10">
        <v>17746</v>
      </c>
      <c r="J8" s="10">
        <v>870232</v>
      </c>
      <c r="K8" s="10">
        <v>887978</v>
      </c>
      <c r="L8" s="11">
        <f>K8/G8</f>
        <v>12854.342790966995</v>
      </c>
      <c r="M8" s="11">
        <f t="shared" si="0"/>
        <v>1.9984729351402851E-2</v>
      </c>
      <c r="N8" s="11">
        <f t="shared" si="1"/>
        <v>0.98001527064859717</v>
      </c>
    </row>
    <row r="9" spans="1:14" x14ac:dyDescent="0.3">
      <c r="A9" s="10"/>
      <c r="B9" s="10" t="s">
        <v>18</v>
      </c>
      <c r="C9" s="10" t="s">
        <v>16</v>
      </c>
      <c r="D9" s="10">
        <v>7</v>
      </c>
      <c r="E9" s="10">
        <v>3</v>
      </c>
      <c r="F9" s="10">
        <v>92</v>
      </c>
      <c r="G9" s="10">
        <v>62.52</v>
      </c>
      <c r="H9" s="10">
        <v>1763712</v>
      </c>
      <c r="I9" s="10">
        <v>21527</v>
      </c>
      <c r="J9" s="10">
        <v>2220097</v>
      </c>
      <c r="K9" s="10">
        <v>2241624</v>
      </c>
      <c r="L9" s="11">
        <f>K9/G9</f>
        <v>35854.510556621877</v>
      </c>
      <c r="M9" s="11">
        <f t="shared" si="0"/>
        <v>9.6033054606838621E-3</v>
      </c>
      <c r="N9" s="11">
        <f t="shared" si="1"/>
        <v>0.99039669453931611</v>
      </c>
    </row>
    <row r="10" spans="1:14" x14ac:dyDescent="0.3">
      <c r="A10" s="10"/>
      <c r="B10" s="10" t="s">
        <v>19</v>
      </c>
      <c r="C10" s="10" t="s">
        <v>16</v>
      </c>
      <c r="D10" s="10">
        <v>7</v>
      </c>
      <c r="E10" s="10">
        <v>4</v>
      </c>
      <c r="F10" s="10">
        <v>93</v>
      </c>
      <c r="G10" s="10">
        <v>65.27</v>
      </c>
      <c r="H10" s="10">
        <v>1448770</v>
      </c>
      <c r="I10" s="10">
        <v>3530</v>
      </c>
      <c r="J10" s="10">
        <v>1705816</v>
      </c>
      <c r="K10" s="10">
        <v>1709346</v>
      </c>
      <c r="L10" s="11">
        <f>K10/G10</f>
        <v>26188.846330626631</v>
      </c>
      <c r="M10" s="11">
        <f t="shared" si="0"/>
        <v>2.0651173021728779E-3</v>
      </c>
      <c r="N10" s="11">
        <f t="shared" si="1"/>
        <v>0.99793488269782715</v>
      </c>
    </row>
    <row r="11" spans="1:14" x14ac:dyDescent="0.3">
      <c r="A11" s="10"/>
      <c r="B11" s="10" t="s">
        <v>20</v>
      </c>
      <c r="C11" s="10" t="s">
        <v>16</v>
      </c>
      <c r="D11" s="10">
        <v>7</v>
      </c>
      <c r="E11" s="10">
        <v>5</v>
      </c>
      <c r="F11" s="10">
        <v>94</v>
      </c>
      <c r="G11" s="10">
        <v>38.5</v>
      </c>
      <c r="H11" s="10">
        <v>171806</v>
      </c>
      <c r="I11" s="10">
        <v>0</v>
      </c>
      <c r="J11" s="10">
        <v>142004</v>
      </c>
      <c r="K11" s="10">
        <v>142004</v>
      </c>
      <c r="L11" s="11">
        <f>K11/G11</f>
        <v>3688.4155844155844</v>
      </c>
      <c r="M11" s="11">
        <f t="shared" si="0"/>
        <v>0</v>
      </c>
      <c r="N11" s="11">
        <f t="shared" si="1"/>
        <v>1</v>
      </c>
    </row>
    <row r="12" spans="1:14" x14ac:dyDescent="0.3">
      <c r="A12" s="10"/>
      <c r="B12" s="10" t="s">
        <v>21</v>
      </c>
      <c r="C12" s="10" t="s">
        <v>16</v>
      </c>
      <c r="D12" s="10">
        <v>7</v>
      </c>
      <c r="E12" s="10">
        <v>6</v>
      </c>
      <c r="F12" s="10">
        <v>95</v>
      </c>
      <c r="G12" s="10">
        <v>15.1</v>
      </c>
      <c r="H12" s="10">
        <v>644005</v>
      </c>
      <c r="I12" s="10">
        <v>0</v>
      </c>
      <c r="J12" s="10">
        <v>582320</v>
      </c>
      <c r="K12" s="10">
        <v>582320</v>
      </c>
      <c r="L12" s="11">
        <f>K12/G12</f>
        <v>38564.23841059603</v>
      </c>
      <c r="M12" s="11">
        <f t="shared" si="0"/>
        <v>0</v>
      </c>
      <c r="N12" s="11">
        <f t="shared" si="1"/>
        <v>1</v>
      </c>
    </row>
    <row r="13" spans="1:14" x14ac:dyDescent="0.3">
      <c r="A13" s="10"/>
      <c r="B13" s="10" t="s">
        <v>22</v>
      </c>
      <c r="C13" s="10" t="s">
        <v>16</v>
      </c>
      <c r="D13" s="10">
        <v>7</v>
      </c>
      <c r="E13" s="10">
        <v>7</v>
      </c>
      <c r="F13" s="10">
        <v>96</v>
      </c>
      <c r="G13" s="10">
        <v>122.12</v>
      </c>
      <c r="H13" s="10">
        <v>2119641</v>
      </c>
      <c r="I13" s="10">
        <v>6420</v>
      </c>
      <c r="J13" s="10">
        <v>2536823</v>
      </c>
      <c r="K13" s="10">
        <v>2543243</v>
      </c>
      <c r="L13" s="11">
        <f>K13/G13</f>
        <v>20825.769734687194</v>
      </c>
      <c r="M13" s="11">
        <f t="shared" si="0"/>
        <v>2.5243360543998352E-3</v>
      </c>
      <c r="N13" s="11">
        <f t="shared" si="1"/>
        <v>0.99747566394560017</v>
      </c>
    </row>
    <row r="14" spans="1:14" x14ac:dyDescent="0.3">
      <c r="A14" s="10"/>
      <c r="B14" s="10" t="s">
        <v>23</v>
      </c>
      <c r="C14" s="10" t="s">
        <v>16</v>
      </c>
      <c r="D14" s="10">
        <v>7</v>
      </c>
      <c r="E14" s="10">
        <v>8</v>
      </c>
      <c r="F14" s="10">
        <v>97</v>
      </c>
      <c r="G14" s="10">
        <v>434.52</v>
      </c>
      <c r="H14" s="10">
        <v>1749492</v>
      </c>
      <c r="I14" s="10">
        <v>143676</v>
      </c>
      <c r="J14" s="10">
        <v>2149282</v>
      </c>
      <c r="K14" s="10">
        <v>2292958</v>
      </c>
      <c r="L14" s="11">
        <f>K14/G14</f>
        <v>5276.9907023842406</v>
      </c>
      <c r="M14" s="11">
        <f t="shared" si="0"/>
        <v>6.2659673661706841E-2</v>
      </c>
      <c r="N14" s="11">
        <f t="shared" si="1"/>
        <v>0.93734032633829312</v>
      </c>
    </row>
    <row r="15" spans="1:14" x14ac:dyDescent="0.3">
      <c r="A15" s="10"/>
      <c r="B15" s="10" t="s">
        <v>24</v>
      </c>
      <c r="C15" s="10" t="s">
        <v>16</v>
      </c>
      <c r="D15" s="10">
        <v>7</v>
      </c>
      <c r="E15" s="10">
        <v>9</v>
      </c>
      <c r="F15" s="10">
        <v>98</v>
      </c>
      <c r="G15" s="10">
        <v>253.77</v>
      </c>
      <c r="H15" s="10">
        <v>2258367</v>
      </c>
      <c r="I15" s="10">
        <v>12193</v>
      </c>
      <c r="J15" s="10">
        <v>2719736</v>
      </c>
      <c r="K15" s="10">
        <v>2731929</v>
      </c>
      <c r="L15" s="11">
        <f>K15/G15</f>
        <v>10765.374157701855</v>
      </c>
      <c r="M15" s="11">
        <f t="shared" si="0"/>
        <v>4.4631467362438778E-3</v>
      </c>
      <c r="N15" s="11">
        <f t="shared" si="1"/>
        <v>0.99553685326375607</v>
      </c>
    </row>
    <row r="16" spans="1:14" x14ac:dyDescent="0.3">
      <c r="B16" t="s">
        <v>25</v>
      </c>
      <c r="C16" t="s">
        <v>26</v>
      </c>
      <c r="D16">
        <v>9</v>
      </c>
      <c r="E16">
        <v>7</v>
      </c>
      <c r="F16">
        <v>138</v>
      </c>
      <c r="G16">
        <v>2612.9899999999998</v>
      </c>
      <c r="H16">
        <v>3001636</v>
      </c>
      <c r="I16">
        <v>1684507</v>
      </c>
      <c r="J16">
        <v>1759182</v>
      </c>
      <c r="K16">
        <v>3443689</v>
      </c>
      <c r="L16" s="5">
        <f>K16/G16</f>
        <v>1317.9112817117557</v>
      </c>
      <c r="M16" s="5">
        <f t="shared" si="0"/>
        <v>0.48915770268453396</v>
      </c>
      <c r="N16" s="5">
        <f t="shared" si="1"/>
        <v>0.51084229731546604</v>
      </c>
    </row>
    <row r="17" spans="1:14" x14ac:dyDescent="0.3">
      <c r="B17" t="s">
        <v>27</v>
      </c>
      <c r="C17" t="s">
        <v>26</v>
      </c>
      <c r="D17">
        <v>9</v>
      </c>
      <c r="E17">
        <v>8</v>
      </c>
      <c r="F17">
        <v>139</v>
      </c>
      <c r="G17">
        <v>1328.79</v>
      </c>
      <c r="H17">
        <v>1164388</v>
      </c>
      <c r="I17">
        <v>1028023</v>
      </c>
      <c r="J17">
        <v>275025</v>
      </c>
      <c r="K17">
        <v>1303048</v>
      </c>
      <c r="L17" s="5">
        <f>K17/G17</f>
        <v>980.62748816592546</v>
      </c>
      <c r="M17" s="5">
        <f t="shared" si="0"/>
        <v>0.78893716885333465</v>
      </c>
      <c r="N17" s="5">
        <f t="shared" si="1"/>
        <v>0.21106283114666535</v>
      </c>
    </row>
    <row r="18" spans="1:14" x14ac:dyDescent="0.3">
      <c r="B18" t="s">
        <v>28</v>
      </c>
      <c r="C18" t="s">
        <v>26</v>
      </c>
      <c r="D18">
        <v>9</v>
      </c>
      <c r="E18">
        <v>9</v>
      </c>
      <c r="F18">
        <v>140</v>
      </c>
      <c r="G18">
        <v>1977.55</v>
      </c>
      <c r="H18">
        <v>3289540</v>
      </c>
      <c r="I18">
        <v>1519098</v>
      </c>
      <c r="J18">
        <v>3162547</v>
      </c>
      <c r="K18">
        <v>4681645</v>
      </c>
      <c r="L18" s="5">
        <f>K18/G18</f>
        <v>2367.3965260043992</v>
      </c>
      <c r="M18" s="5">
        <f t="shared" si="0"/>
        <v>0.32447953657314899</v>
      </c>
      <c r="N18" s="5">
        <f t="shared" si="1"/>
        <v>0.67552046342685101</v>
      </c>
    </row>
    <row r="19" spans="1:14" x14ac:dyDescent="0.3">
      <c r="B19" t="s">
        <v>29</v>
      </c>
      <c r="C19" t="s">
        <v>26</v>
      </c>
      <c r="D19">
        <v>9</v>
      </c>
      <c r="E19">
        <v>10</v>
      </c>
      <c r="F19">
        <v>141</v>
      </c>
      <c r="G19">
        <v>1409.2</v>
      </c>
      <c r="H19">
        <v>1191263</v>
      </c>
      <c r="I19">
        <v>673806</v>
      </c>
      <c r="J19">
        <v>974309</v>
      </c>
      <c r="K19">
        <v>1648115</v>
      </c>
      <c r="L19" s="5">
        <f>K19/G19</f>
        <v>1169.5394550099347</v>
      </c>
      <c r="M19" s="5">
        <f t="shared" si="0"/>
        <v>0.40883433498269234</v>
      </c>
      <c r="N19" s="5">
        <f t="shared" si="1"/>
        <v>0.59116566501730761</v>
      </c>
    </row>
    <row r="20" spans="1:14" x14ac:dyDescent="0.3">
      <c r="G20">
        <f>SUM(G2:G19)</f>
        <v>16727.010000000002</v>
      </c>
      <c r="H20">
        <f>SUM(H2:H19)</f>
        <v>29387006</v>
      </c>
      <c r="I20">
        <f t="shared" ref="I20:J20" si="2">SUM(I2:I19)</f>
        <v>8494276</v>
      </c>
      <c r="J20">
        <f t="shared" si="2"/>
        <v>26163937</v>
      </c>
      <c r="K20">
        <f>SUM(K2:K19)</f>
        <v>34658213</v>
      </c>
      <c r="L20" s="5">
        <f>K20/G20</f>
        <v>2071.9909296401447</v>
      </c>
    </row>
    <row r="22" spans="1:14" x14ac:dyDescent="0.3">
      <c r="K22" s="9">
        <f>J20/K20</f>
        <v>0.7549130418235932</v>
      </c>
    </row>
    <row r="23" spans="1:14" x14ac:dyDescent="0.3">
      <c r="K23" s="9">
        <f>I20/K20</f>
        <v>0.24508695817640685</v>
      </c>
      <c r="M23">
        <v>34658213</v>
      </c>
    </row>
    <row r="25" spans="1:14" x14ac:dyDescent="0.3">
      <c r="K25" t="s">
        <v>37</v>
      </c>
      <c r="L25">
        <f>K20/G20</f>
        <v>2071.9909296401447</v>
      </c>
    </row>
    <row r="26" spans="1:14" x14ac:dyDescent="0.3">
      <c r="A26" s="4" t="s">
        <v>34</v>
      </c>
      <c r="B26" s="4" t="s">
        <v>31</v>
      </c>
      <c r="C26" s="4" t="s">
        <v>32</v>
      </c>
      <c r="D26" s="4" t="s">
        <v>33</v>
      </c>
      <c r="K26" t="s">
        <v>39</v>
      </c>
      <c r="L26" s="5">
        <f>AVERAGE(L2:L19)</f>
        <v>9625.8683507099831</v>
      </c>
    </row>
    <row r="27" spans="1:14" x14ac:dyDescent="0.3">
      <c r="A27" s="2">
        <v>1</v>
      </c>
      <c r="B27" s="2" t="s">
        <v>15</v>
      </c>
      <c r="C27" s="2" t="s">
        <v>16</v>
      </c>
      <c r="D27" s="3">
        <v>443.09</v>
      </c>
      <c r="F27" t="s">
        <v>36</v>
      </c>
      <c r="G27" s="1">
        <f>SUM(D27:D35)</f>
        <v>1503.9699999999998</v>
      </c>
    </row>
    <row r="28" spans="1:14" x14ac:dyDescent="0.3">
      <c r="A28" s="2">
        <v>2</v>
      </c>
      <c r="B28" s="2" t="s">
        <v>17</v>
      </c>
      <c r="C28" s="2" t="s">
        <v>16</v>
      </c>
      <c r="D28" s="3">
        <v>69.08</v>
      </c>
    </row>
    <row r="29" spans="1:14" x14ac:dyDescent="0.3">
      <c r="A29" s="2">
        <v>3</v>
      </c>
      <c r="B29" s="2" t="s">
        <v>18</v>
      </c>
      <c r="C29" s="2" t="s">
        <v>16</v>
      </c>
      <c r="D29" s="3">
        <v>62.52</v>
      </c>
    </row>
    <row r="30" spans="1:14" x14ac:dyDescent="0.3">
      <c r="A30" s="2">
        <v>4</v>
      </c>
      <c r="B30" s="2" t="s">
        <v>19</v>
      </c>
      <c r="C30" s="2" t="s">
        <v>16</v>
      </c>
      <c r="D30" s="3">
        <v>65.27</v>
      </c>
    </row>
    <row r="31" spans="1:14" x14ac:dyDescent="0.3">
      <c r="A31" s="2">
        <v>5</v>
      </c>
      <c r="B31" s="2" t="s">
        <v>20</v>
      </c>
      <c r="C31" s="2" t="s">
        <v>16</v>
      </c>
      <c r="D31" s="3">
        <v>38.5</v>
      </c>
      <c r="J31" t="s">
        <v>10</v>
      </c>
      <c r="K31">
        <f>SUM(K2:K6)</f>
        <v>6793775</v>
      </c>
    </row>
    <row r="32" spans="1:14" x14ac:dyDescent="0.3">
      <c r="A32" s="2">
        <v>6</v>
      </c>
      <c r="B32" s="2" t="s">
        <v>21</v>
      </c>
      <c r="C32" s="2" t="s">
        <v>16</v>
      </c>
      <c r="D32" s="3">
        <v>15.1</v>
      </c>
      <c r="J32" t="s">
        <v>16</v>
      </c>
      <c r="K32">
        <f>SUM(K7:K15)</f>
        <v>16787941</v>
      </c>
    </row>
    <row r="33" spans="1:14" x14ac:dyDescent="0.3">
      <c r="A33" s="2">
        <v>7</v>
      </c>
      <c r="B33" s="2" t="s">
        <v>22</v>
      </c>
      <c r="C33" s="2" t="s">
        <v>16</v>
      </c>
      <c r="D33" s="3">
        <v>122.12</v>
      </c>
      <c r="J33" t="s">
        <v>26</v>
      </c>
      <c r="K33">
        <f>SUM(K16:K19)</f>
        <v>11076497</v>
      </c>
    </row>
    <row r="34" spans="1:14" x14ac:dyDescent="0.3">
      <c r="A34" s="2">
        <v>8</v>
      </c>
      <c r="B34" s="2" t="s">
        <v>23</v>
      </c>
      <c r="C34" s="2" t="s">
        <v>16</v>
      </c>
      <c r="D34" s="3">
        <v>434.52</v>
      </c>
    </row>
    <row r="35" spans="1:14" x14ac:dyDescent="0.3">
      <c r="A35" s="2">
        <v>9</v>
      </c>
      <c r="B35" s="2" t="s">
        <v>24</v>
      </c>
      <c r="C35" s="2" t="s">
        <v>16</v>
      </c>
      <c r="D35" s="3">
        <v>253.77</v>
      </c>
    </row>
    <row r="36" spans="1:14" x14ac:dyDescent="0.3">
      <c r="A36" s="2">
        <v>10</v>
      </c>
      <c r="B36" s="2" t="s">
        <v>9</v>
      </c>
      <c r="C36" s="2" t="s">
        <v>10</v>
      </c>
      <c r="D36" s="3">
        <v>2157.98</v>
      </c>
      <c r="K36" t="s">
        <v>42</v>
      </c>
      <c r="L36" t="s">
        <v>43</v>
      </c>
      <c r="M36" t="s">
        <v>44</v>
      </c>
      <c r="N36" t="s">
        <v>45</v>
      </c>
    </row>
    <row r="37" spans="1:14" x14ac:dyDescent="0.3">
      <c r="A37" s="2">
        <v>11</v>
      </c>
      <c r="B37" s="2" t="s">
        <v>11</v>
      </c>
      <c r="C37" s="2" t="s">
        <v>10</v>
      </c>
      <c r="D37" s="3">
        <v>1720.41</v>
      </c>
      <c r="J37" t="s">
        <v>16</v>
      </c>
      <c r="K37">
        <f>SUM(I7:I15)</f>
        <v>419042</v>
      </c>
      <c r="L37">
        <f>SUM(J7:J16)</f>
        <v>18128081</v>
      </c>
      <c r="M37" s="8">
        <f>L37/SUM(K37:L37)</f>
        <v>0.97740663066719291</v>
      </c>
      <c r="N37" s="8">
        <f>1-M37</f>
        <v>2.2593369332807089E-2</v>
      </c>
    </row>
    <row r="38" spans="1:14" x14ac:dyDescent="0.3">
      <c r="A38" s="2">
        <v>12</v>
      </c>
      <c r="B38" s="2" t="s">
        <v>12</v>
      </c>
      <c r="C38" s="2" t="s">
        <v>10</v>
      </c>
      <c r="D38" s="3">
        <v>1937.9</v>
      </c>
      <c r="J38" t="s">
        <v>10</v>
      </c>
      <c r="K38">
        <f>SUM(I2:I6)</f>
        <v>3169800</v>
      </c>
      <c r="L38">
        <f>SUM(K2:K6)</f>
        <v>6793775</v>
      </c>
      <c r="M38" s="8">
        <f>L38/SUM(K38:L38)</f>
        <v>0.68186117934576695</v>
      </c>
      <c r="N38" s="8">
        <f>1-M38</f>
        <v>0.31813882065423305</v>
      </c>
    </row>
    <row r="39" spans="1:14" x14ac:dyDescent="0.3">
      <c r="A39" s="2">
        <v>13</v>
      </c>
      <c r="B39" s="2" t="s">
        <v>13</v>
      </c>
      <c r="C39" s="2" t="s">
        <v>10</v>
      </c>
      <c r="D39" s="3">
        <v>1237.25</v>
      </c>
      <c r="J39" t="s">
        <v>26</v>
      </c>
      <c r="K39">
        <f>SUM(I16:I19)</f>
        <v>4905434</v>
      </c>
      <c r="L39">
        <f>SUM(J16:J19)</f>
        <v>6171063</v>
      </c>
      <c r="M39" s="8">
        <f>L39/SUM(K39:L39)</f>
        <v>0.5571312843762789</v>
      </c>
      <c r="N39" s="8">
        <f>1-M39</f>
        <v>0.4428687156237211</v>
      </c>
    </row>
    <row r="40" spans="1:14" x14ac:dyDescent="0.3">
      <c r="A40" s="2">
        <v>14</v>
      </c>
      <c r="B40" s="2" t="s">
        <v>14</v>
      </c>
      <c r="C40" s="2" t="s">
        <v>10</v>
      </c>
      <c r="D40" s="3">
        <v>840.97</v>
      </c>
    </row>
    <row r="41" spans="1:14" x14ac:dyDescent="0.3">
      <c r="A41" s="2">
        <v>15</v>
      </c>
      <c r="B41" s="2" t="s">
        <v>25</v>
      </c>
      <c r="C41" s="2" t="s">
        <v>26</v>
      </c>
      <c r="D41" s="3">
        <v>2612.9899999999998</v>
      </c>
    </row>
    <row r="42" spans="1:14" x14ac:dyDescent="0.3">
      <c r="A42" s="2">
        <v>16</v>
      </c>
      <c r="B42" s="2" t="s">
        <v>27</v>
      </c>
      <c r="C42" s="2" t="s">
        <v>26</v>
      </c>
      <c r="D42" s="3">
        <v>1328.79</v>
      </c>
    </row>
    <row r="43" spans="1:14" x14ac:dyDescent="0.3">
      <c r="A43" s="2">
        <v>17</v>
      </c>
      <c r="B43" s="2" t="s">
        <v>28</v>
      </c>
      <c r="C43" s="2" t="s">
        <v>26</v>
      </c>
      <c r="D43" s="3">
        <v>1977.55</v>
      </c>
    </row>
    <row r="44" spans="1:14" x14ac:dyDescent="0.3">
      <c r="A44" s="2">
        <v>18</v>
      </c>
      <c r="B44" s="2" t="s">
        <v>29</v>
      </c>
      <c r="C44" s="2" t="s">
        <v>26</v>
      </c>
      <c r="D44" s="3">
        <v>1409.2</v>
      </c>
    </row>
    <row r="45" spans="1:14" x14ac:dyDescent="0.3">
      <c r="C45" s="6" t="s">
        <v>35</v>
      </c>
      <c r="D45" s="7">
        <f>SUM(D27:D44)</f>
        <v>16727.009999999998</v>
      </c>
    </row>
  </sheetData>
  <autoFilter ref="G1:N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2022-01-21T08:44:38Z</dcterms:created>
  <dcterms:modified xsi:type="dcterms:W3CDTF">2022-01-24T18:00:56Z</dcterms:modified>
</cp:coreProperties>
</file>