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90" windowHeight="1198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65" i="1"/>
  <c r="D39" i="1"/>
  <c r="D52" i="1"/>
  <c r="H15" i="1" l="1"/>
  <c r="I15" i="1"/>
  <c r="I16" i="1" s="1"/>
  <c r="G15" i="1"/>
  <c r="J16" i="1" l="1"/>
  <c r="I17" i="1"/>
  <c r="J17" i="1" s="1"/>
  <c r="J15" i="1"/>
  <c r="J18" i="1" s="1"/>
  <c r="D79" i="1"/>
  <c r="D77" i="1"/>
  <c r="D76" i="1"/>
  <c r="D75" i="1"/>
  <c r="E70" i="1"/>
  <c r="F70" i="1" s="1"/>
  <c r="G17" i="1"/>
  <c r="H17" i="1" s="1"/>
  <c r="E15" i="1"/>
  <c r="F15" i="1" s="1"/>
  <c r="D66" i="1"/>
  <c r="D64" i="1"/>
  <c r="D63" i="1"/>
  <c r="D62" i="1"/>
  <c r="E57" i="1"/>
  <c r="F57" i="1" s="1"/>
  <c r="D53" i="1"/>
  <c r="D51" i="1"/>
  <c r="D50" i="1"/>
  <c r="D49" i="1"/>
  <c r="E44" i="1"/>
  <c r="F44" i="1" s="1"/>
  <c r="D37" i="1"/>
  <c r="D38" i="1"/>
  <c r="D40" i="1"/>
  <c r="D36" i="1"/>
  <c r="G2" i="1"/>
  <c r="G4" i="1" s="1"/>
  <c r="H4" i="1" s="1"/>
  <c r="E31" i="1"/>
  <c r="F31" i="1" s="1"/>
  <c r="E2" i="1"/>
  <c r="F2" i="1" s="1"/>
  <c r="G70" i="1" l="1"/>
  <c r="G71" i="1" s="1"/>
  <c r="H71" i="1" s="1"/>
  <c r="G16" i="1"/>
  <c r="H16" i="1" s="1"/>
  <c r="G57" i="1"/>
  <c r="G59" i="1" s="1"/>
  <c r="H59" i="1" s="1"/>
  <c r="G31" i="1"/>
  <c r="G33" i="1" s="1"/>
  <c r="H33" i="1" s="1"/>
  <c r="G3" i="1"/>
  <c r="H3" i="1" s="1"/>
  <c r="G44" i="1"/>
  <c r="G46" i="1" s="1"/>
  <c r="H46" i="1" s="1"/>
  <c r="H2" i="1"/>
  <c r="H70" i="1" l="1"/>
  <c r="G72" i="1"/>
  <c r="H72" i="1" s="1"/>
  <c r="H18" i="1"/>
  <c r="G58" i="1"/>
  <c r="H58" i="1" s="1"/>
  <c r="H57" i="1"/>
  <c r="H60" i="1" s="1"/>
  <c r="H6" i="1"/>
  <c r="H31" i="1"/>
  <c r="G32" i="1"/>
  <c r="H32" i="1" s="1"/>
  <c r="G45" i="1"/>
  <c r="H45" i="1" s="1"/>
  <c r="H44" i="1"/>
  <c r="H73" i="1" l="1"/>
  <c r="H34" i="1"/>
  <c r="H47" i="1"/>
</calcChain>
</file>

<file path=xl/sharedStrings.xml><?xml version="1.0" encoding="utf-8"?>
<sst xmlns="http://schemas.openxmlformats.org/spreadsheetml/2006/main" count="126" uniqueCount="50">
  <si>
    <t>cost per lan</t>
  </si>
  <si>
    <t>no reads</t>
  </si>
  <si>
    <t>reads per sample</t>
  </si>
  <si>
    <t>samples per lane</t>
  </si>
  <si>
    <t>cost per sample</t>
  </si>
  <si>
    <t>RNA prep with polyA enrich</t>
  </si>
  <si>
    <t>bioanalyzer</t>
  </si>
  <si>
    <t>trained Arc+</t>
  </si>
  <si>
    <t>trained Arc -</t>
  </si>
  <si>
    <t>untrained Arc+</t>
  </si>
  <si>
    <t>untrained Arc-</t>
  </si>
  <si>
    <t>Group</t>
  </si>
  <si>
    <t>No animals</t>
  </si>
  <si>
    <t>Illumina HiSeq 4000 PE</t>
  </si>
  <si>
    <t>trained with conflict</t>
  </si>
  <si>
    <t>trained w/out conflict</t>
  </si>
  <si>
    <t>untrained w/out conflict</t>
  </si>
  <si>
    <t>untrained with conflict</t>
  </si>
  <si>
    <t xml:space="preserve">No punches </t>
  </si>
  <si>
    <t>Total Samples</t>
  </si>
  <si>
    <t>CA1 punches</t>
  </si>
  <si>
    <t>CA1 and CA3 punches</t>
  </si>
  <si>
    <t>yoked w/out conflict</t>
  </si>
  <si>
    <t>yoked with conflict</t>
  </si>
  <si>
    <t>CA1 CA2 CA3 CA4 DG</t>
  </si>
  <si>
    <t>DG GFP +</t>
  </si>
  <si>
    <t>CA1 GFP -</t>
  </si>
  <si>
    <t>CA1 upper</t>
  </si>
  <si>
    <t>CA1 lower</t>
  </si>
  <si>
    <t xml:space="preserve">* 7 is minimum number of animals we have for each group, but some do have 8 or 9 for some groups </t>
  </si>
  <si>
    <t>Single Arc  neurons</t>
  </si>
  <si>
    <t>Big cells in Striatum Oriens</t>
  </si>
  <si>
    <t>CA1 pyramidal</t>
  </si>
  <si>
    <t>DG granullar layer</t>
  </si>
  <si>
    <t>Oriens, Retrograde Tracer +</t>
  </si>
  <si>
    <t>Ain's single neurons</t>
  </si>
  <si>
    <t>total samples</t>
  </si>
  <si>
    <t>cost</t>
  </si>
  <si>
    <t>costs</t>
  </si>
  <si>
    <t>bioinformatic consulting</t>
  </si>
  <si>
    <t>* Somewhat arbitrarily chosen group size to make a balanced budget.</t>
  </si>
  <si>
    <t>No animals*</t>
  </si>
  <si>
    <t>** corresponds to the total number of neurons collected</t>
  </si>
  <si>
    <t>total samples**</t>
  </si>
  <si>
    <t>cost**</t>
  </si>
  <si>
    <t>total no of neurons collected**</t>
  </si>
  <si>
    <t>no. neurons for equal group size ***</t>
  </si>
  <si>
    <t>*** balanced group size for loking at neuronal variability</t>
  </si>
  <si>
    <t>homecage</t>
  </si>
  <si>
    <t>CA1, no conflict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</si>
</sst>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165" fontId="0" fillId="2" borderId="1" xfId="0" applyNumberFormat="1" applyFont="1" applyFill="1" applyBorder="1"/>
    <xf numFmtId="8" fontId="0" fillId="2" borderId="0" xfId="0" applyNumberFormat="1" applyFont="1" applyFill="1" applyBorder="1" applyAlignment="1">
      <alignment horizontal="left" vertical="center" wrapText="1" indent="1"/>
    </xf>
    <xf numFmtId="0" fontId="0" fillId="2" borderId="4" xfId="0" applyFont="1" applyFill="1" applyBorder="1"/>
    <xf numFmtId="3" fontId="0" fillId="2" borderId="0" xfId="0" applyNumberFormat="1" applyFont="1" applyFill="1" applyBorder="1"/>
    <xf numFmtId="0" fontId="0" fillId="2" borderId="0" xfId="0" applyFont="1" applyFill="1" applyBorder="1"/>
    <xf numFmtId="164" fontId="0" fillId="2" borderId="0" xfId="1" applyNumberFormat="1" applyFont="1" applyFill="1" applyBorder="1"/>
    <xf numFmtId="165" fontId="0" fillId="2" borderId="5" xfId="0" applyNumberFormat="1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0" fillId="3" borderId="0" xfId="0" applyFont="1" applyFill="1"/>
    <xf numFmtId="8" fontId="0" fillId="3" borderId="0" xfId="0" applyNumberFormat="1" applyFont="1" applyFill="1" applyBorder="1" applyAlignment="1">
      <alignment horizontal="left" vertical="center" wrapText="1" indent="1"/>
    </xf>
    <xf numFmtId="3" fontId="0" fillId="3" borderId="0" xfId="0" applyNumberFormat="1" applyFont="1" applyFill="1"/>
    <xf numFmtId="164" fontId="0" fillId="3" borderId="0" xfId="1" applyNumberFormat="1" applyFont="1" applyFill="1"/>
    <xf numFmtId="165" fontId="0" fillId="3" borderId="0" xfId="0" applyNumberFormat="1" applyFont="1" applyFill="1"/>
    <xf numFmtId="0" fontId="0" fillId="3" borderId="0" xfId="0" applyFont="1" applyFill="1" applyBorder="1"/>
    <xf numFmtId="165" fontId="0" fillId="3" borderId="1" xfId="0" applyNumberFormat="1" applyFont="1" applyFill="1" applyBorder="1"/>
    <xf numFmtId="0" fontId="0" fillId="4" borderId="0" xfId="0" applyFont="1" applyFill="1"/>
    <xf numFmtId="8" fontId="0" fillId="4" borderId="0" xfId="0" applyNumberFormat="1" applyFont="1" applyFill="1" applyBorder="1" applyAlignment="1">
      <alignment horizontal="left" vertical="center" wrapText="1" indent="1"/>
    </xf>
    <xf numFmtId="3" fontId="0" fillId="4" borderId="0" xfId="0" applyNumberFormat="1" applyFont="1" applyFill="1"/>
    <xf numFmtId="164" fontId="0" fillId="4" borderId="0" xfId="1" applyNumberFormat="1" applyFont="1" applyFill="1"/>
    <xf numFmtId="165" fontId="0" fillId="4" borderId="0" xfId="0" applyNumberFormat="1" applyFont="1" applyFill="1"/>
    <xf numFmtId="0" fontId="0" fillId="4" borderId="0" xfId="0" applyFont="1" applyFill="1" applyBorder="1"/>
    <xf numFmtId="165" fontId="0" fillId="4" borderId="1" xfId="0" applyNumberFormat="1" applyFont="1" applyFill="1" applyBorder="1"/>
    <xf numFmtId="165" fontId="0" fillId="4" borderId="0" xfId="0" applyNumberFormat="1" applyFont="1" applyFill="1" applyBorder="1"/>
    <xf numFmtId="164" fontId="0" fillId="0" borderId="0" xfId="0" applyNumberFormat="1" applyFont="1"/>
    <xf numFmtId="0" fontId="2" fillId="2" borderId="0" xfId="0" applyFont="1" applyFill="1" applyBorder="1"/>
    <xf numFmtId="8" fontId="0" fillId="5" borderId="0" xfId="0" applyNumberFormat="1" applyFont="1" applyFill="1" applyBorder="1" applyAlignment="1">
      <alignment horizontal="left" vertical="center" wrapText="1" indent="1"/>
    </xf>
    <xf numFmtId="3" fontId="0" fillId="5" borderId="0" xfId="0" applyNumberFormat="1" applyFont="1" applyFill="1" applyBorder="1"/>
    <xf numFmtId="0" fontId="0" fillId="5" borderId="0" xfId="0" applyFont="1" applyFill="1" applyBorder="1"/>
    <xf numFmtId="164" fontId="0" fillId="5" borderId="0" xfId="1" applyNumberFormat="1" applyFont="1" applyFill="1" applyBorder="1"/>
    <xf numFmtId="165" fontId="0" fillId="5" borderId="1" xfId="0" applyNumberFormat="1" applyFont="1" applyFill="1" applyBorder="1"/>
    <xf numFmtId="0" fontId="2" fillId="2" borderId="4" xfId="0" applyFont="1" applyFill="1" applyBorder="1"/>
    <xf numFmtId="0" fontId="2" fillId="5" borderId="0" xfId="0" applyFont="1" applyFill="1" applyBorder="1"/>
    <xf numFmtId="0" fontId="2" fillId="3" borderId="0" xfId="0" applyFont="1" applyFill="1"/>
    <xf numFmtId="0" fontId="2" fillId="4" borderId="0" xfId="0" applyFont="1" applyFill="1"/>
    <xf numFmtId="165" fontId="0" fillId="0" borderId="0" xfId="0" applyNumberFormat="1" applyFont="1"/>
    <xf numFmtId="0" fontId="2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0" fontId="2" fillId="5" borderId="0" xfId="0" applyFont="1" applyFill="1" applyBorder="1" applyAlignment="1">
      <alignment wrapText="1"/>
    </xf>
    <xf numFmtId="0" fontId="0" fillId="5" borderId="0" xfId="0" applyFont="1" applyFill="1" applyBorder="1" applyAlignment="1">
      <alignment wrapText="1"/>
    </xf>
    <xf numFmtId="165" fontId="0" fillId="5" borderId="0" xfId="0" applyNumberFormat="1" applyFont="1" applyFill="1" applyBorder="1"/>
    <xf numFmtId="0" fontId="0" fillId="2" borderId="0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wrapText="1"/>
    </xf>
    <xf numFmtId="0" fontId="0" fillId="6" borderId="0" xfId="0" applyFont="1" applyFill="1" applyBorder="1"/>
    <xf numFmtId="165" fontId="0" fillId="6" borderId="0" xfId="0" applyNumberFormat="1" applyFont="1" applyFill="1" applyBorder="1"/>
    <xf numFmtId="165" fontId="0" fillId="6" borderId="1" xfId="0" applyNumberFormat="1" applyFont="1" applyFill="1" applyBorder="1"/>
    <xf numFmtId="0" fontId="0" fillId="5" borderId="0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horizontal="center" wrapText="1"/>
    </xf>
    <xf numFmtId="0" fontId="0" fillId="6" borderId="0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7" borderId="0" xfId="0" applyFont="1" applyFill="1" applyAlignment="1">
      <alignment wrapText="1"/>
    </xf>
    <xf numFmtId="0" fontId="0" fillId="7" borderId="0" xfId="0" applyFont="1" applyFill="1"/>
    <xf numFmtId="8" fontId="0" fillId="7" borderId="0" xfId="0" applyNumberFormat="1" applyFont="1" applyFill="1" applyBorder="1" applyAlignment="1">
      <alignment horizontal="left" vertical="center" wrapText="1" indent="1"/>
    </xf>
    <xf numFmtId="3" fontId="0" fillId="7" borderId="0" xfId="0" applyNumberFormat="1" applyFont="1" applyFill="1"/>
    <xf numFmtId="164" fontId="0" fillId="7" borderId="0" xfId="1" applyNumberFormat="1" applyFont="1" applyFill="1"/>
    <xf numFmtId="165" fontId="0" fillId="7" borderId="0" xfId="0" applyNumberFormat="1" applyFont="1" applyFill="1"/>
    <xf numFmtId="0" fontId="0" fillId="7" borderId="0" xfId="0" applyFont="1" applyFill="1" applyBorder="1"/>
    <xf numFmtId="165" fontId="0" fillId="7" borderId="1" xfId="0" applyNumberFormat="1" applyFont="1" applyFill="1" applyBorder="1"/>
    <xf numFmtId="0" fontId="2" fillId="7" borderId="0" xfId="0" applyFont="1" applyFill="1"/>
    <xf numFmtId="0" fontId="0" fillId="7" borderId="0" xfId="0" applyFont="1" applyFill="1" applyAlignment="1">
      <alignment vertical="top" wrapText="1"/>
    </xf>
    <xf numFmtId="0" fontId="0" fillId="7" borderId="0" xfId="0" applyFont="1" applyFill="1" applyAlignment="1">
      <alignment horizontal="left" vertical="top" wrapText="1"/>
    </xf>
    <xf numFmtId="165" fontId="0" fillId="3" borderId="0" xfId="0" applyNumberFormat="1" applyFont="1" applyFill="1" applyBorder="1"/>
    <xf numFmtId="0" fontId="2" fillId="8" borderId="1" xfId="0" applyFont="1" applyFill="1" applyBorder="1" applyAlignment="1">
      <alignment wrapText="1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8" fontId="0" fillId="8" borderId="0" xfId="0" applyNumberFormat="1" applyFont="1" applyFill="1" applyBorder="1" applyAlignment="1">
      <alignment horizontal="left" vertical="center" wrapText="1" indent="1"/>
    </xf>
    <xf numFmtId="3" fontId="0" fillId="8" borderId="0" xfId="0" applyNumberFormat="1" applyFont="1" applyFill="1"/>
    <xf numFmtId="164" fontId="0" fillId="8" borderId="0" xfId="1" applyNumberFormat="1" applyFont="1" applyFill="1"/>
    <xf numFmtId="165" fontId="0" fillId="8" borderId="0" xfId="0" applyNumberFormat="1" applyFont="1" applyFill="1"/>
    <xf numFmtId="0" fontId="0" fillId="8" borderId="0" xfId="0" applyFont="1" applyFill="1" applyBorder="1"/>
    <xf numFmtId="165" fontId="0" fillId="8" borderId="1" xfId="0" applyNumberFormat="1" applyFont="1" applyFill="1" applyBorder="1"/>
    <xf numFmtId="0" fontId="2" fillId="8" borderId="0" xfId="0" applyFont="1" applyFill="1"/>
    <xf numFmtId="165" fontId="0" fillId="8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3" workbookViewId="0">
      <selection activeCell="C19" sqref="C19"/>
    </sheetView>
  </sheetViews>
  <sheetFormatPr defaultRowHeight="15" x14ac:dyDescent="0.25"/>
  <cols>
    <col min="1" max="1" width="26" style="1" bestFit="1" customWidth="1"/>
    <col min="2" max="2" width="15.7109375" style="1" bestFit="1" customWidth="1"/>
    <col min="3" max="3" width="12.42578125" style="1" bestFit="1" customWidth="1"/>
    <col min="4" max="4" width="11.28515625" style="1" customWidth="1"/>
    <col min="5" max="5" width="9.140625" style="1"/>
    <col min="6" max="6" width="11.140625" style="1" customWidth="1"/>
    <col min="7" max="7" width="10.42578125" style="1" customWidth="1"/>
    <col min="8" max="8" width="11.42578125" style="1" customWidth="1"/>
    <col min="9" max="9" width="10.140625" style="1" bestFit="1" customWidth="1"/>
    <col min="10" max="16384" width="9.140625" style="1"/>
  </cols>
  <sheetData>
    <row r="1" spans="1:10" s="43" customFormat="1" ht="30.75" thickBot="1" x14ac:dyDescent="0.3">
      <c r="A1" s="40" t="s">
        <v>30</v>
      </c>
      <c r="B1" s="41" t="s">
        <v>0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36</v>
      </c>
      <c r="H1" s="42" t="s">
        <v>37</v>
      </c>
    </row>
    <row r="2" spans="1:10" x14ac:dyDescent="0.25">
      <c r="A2" s="4" t="s">
        <v>13</v>
      </c>
      <c r="B2" s="3">
        <v>2532.11</v>
      </c>
      <c r="C2" s="5">
        <v>260000000</v>
      </c>
      <c r="D2" s="6">
        <v>15000000</v>
      </c>
      <c r="E2" s="6">
        <f>C2/D2</f>
        <v>17.333333333333332</v>
      </c>
      <c r="F2" s="7">
        <f>B2/E2</f>
        <v>146.08326923076925</v>
      </c>
      <c r="G2" s="6">
        <f>SUM(B8:B11)</f>
        <v>36</v>
      </c>
      <c r="H2" s="8">
        <f>F2*G2</f>
        <v>5258.9976923076929</v>
      </c>
    </row>
    <row r="3" spans="1:10" x14ac:dyDescent="0.25">
      <c r="A3" s="4" t="s">
        <v>5</v>
      </c>
      <c r="B3" s="6"/>
      <c r="C3" s="6"/>
      <c r="D3" s="6"/>
      <c r="E3" s="6"/>
      <c r="F3" s="7">
        <v>176</v>
      </c>
      <c r="G3" s="6">
        <f>G2</f>
        <v>36</v>
      </c>
      <c r="H3" s="8">
        <f t="shared" ref="H3:H4" si="0">F3*G3</f>
        <v>6336</v>
      </c>
    </row>
    <row r="4" spans="1:10" x14ac:dyDescent="0.25">
      <c r="A4" s="4" t="s">
        <v>6</v>
      </c>
      <c r="B4" s="6"/>
      <c r="C4" s="6"/>
      <c r="D4" s="6"/>
      <c r="E4" s="6"/>
      <c r="F4" s="7">
        <v>14.87</v>
      </c>
      <c r="G4" s="6">
        <f>G2</f>
        <v>36</v>
      </c>
      <c r="H4" s="8">
        <f t="shared" si="0"/>
        <v>535.31999999999994</v>
      </c>
      <c r="I4" s="39"/>
    </row>
    <row r="5" spans="1:10" ht="15.75" thickBot="1" x14ac:dyDescent="0.3">
      <c r="A5" s="4" t="s">
        <v>39</v>
      </c>
      <c r="B5" s="6"/>
      <c r="C5" s="6"/>
      <c r="D5" s="6"/>
      <c r="E5" s="6"/>
      <c r="F5" s="7"/>
      <c r="G5" s="6"/>
      <c r="H5" s="8">
        <v>870</v>
      </c>
      <c r="I5" s="28"/>
    </row>
    <row r="6" spans="1:10" ht="15.75" thickBot="1" x14ac:dyDescent="0.3">
      <c r="A6" s="4"/>
      <c r="B6" s="6"/>
      <c r="C6" s="6"/>
      <c r="D6" s="6"/>
      <c r="E6" s="6"/>
      <c r="F6" s="6"/>
      <c r="G6" s="6"/>
      <c r="H6" s="2">
        <f>SUM(H2:H5)</f>
        <v>13000.317692307694</v>
      </c>
    </row>
    <row r="7" spans="1:10" x14ac:dyDescent="0.25">
      <c r="A7" s="35" t="s">
        <v>11</v>
      </c>
      <c r="B7" s="29" t="s">
        <v>41</v>
      </c>
      <c r="C7" s="52" t="s">
        <v>40</v>
      </c>
      <c r="D7" s="52"/>
      <c r="E7" s="52"/>
      <c r="F7" s="6"/>
      <c r="G7" s="6"/>
      <c r="H7" s="8"/>
    </row>
    <row r="8" spans="1:10" x14ac:dyDescent="0.25">
      <c r="A8" s="4" t="s">
        <v>7</v>
      </c>
      <c r="B8" s="6">
        <v>9</v>
      </c>
      <c r="C8" s="52"/>
      <c r="D8" s="52"/>
      <c r="E8" s="52"/>
      <c r="F8" s="6"/>
      <c r="G8" s="6"/>
      <c r="H8" s="9"/>
    </row>
    <row r="9" spans="1:10" x14ac:dyDescent="0.25">
      <c r="A9" s="4" t="s">
        <v>8</v>
      </c>
      <c r="B9" s="6">
        <v>9</v>
      </c>
      <c r="C9" s="6"/>
      <c r="D9" s="6"/>
      <c r="E9" s="6"/>
      <c r="F9" s="6"/>
      <c r="G9" s="6"/>
      <c r="H9" s="9"/>
    </row>
    <row r="10" spans="1:10" x14ac:dyDescent="0.25">
      <c r="A10" s="4" t="s">
        <v>9</v>
      </c>
      <c r="B10" s="6">
        <v>9</v>
      </c>
      <c r="C10" s="6"/>
      <c r="D10" s="6"/>
      <c r="E10" s="6"/>
      <c r="F10" s="6"/>
      <c r="G10" s="6"/>
      <c r="H10" s="9"/>
    </row>
    <row r="11" spans="1:10" ht="15.75" thickBot="1" x14ac:dyDescent="0.3">
      <c r="A11" s="10" t="s">
        <v>10</v>
      </c>
      <c r="B11" s="11">
        <v>9</v>
      </c>
      <c r="C11" s="11"/>
      <c r="D11" s="11"/>
      <c r="E11" s="11"/>
      <c r="F11" s="11"/>
      <c r="G11" s="11"/>
      <c r="H11" s="12"/>
    </row>
    <row r="13" spans="1:10" ht="15.75" thickBot="1" x14ac:dyDescent="0.3"/>
    <row r="14" spans="1:10" s="43" customFormat="1" ht="45.75" thickBot="1" x14ac:dyDescent="0.3">
      <c r="A14" s="44" t="s">
        <v>35</v>
      </c>
      <c r="B14" s="50" t="s">
        <v>0</v>
      </c>
      <c r="C14" s="50" t="s">
        <v>1</v>
      </c>
      <c r="D14" s="50" t="s">
        <v>2</v>
      </c>
      <c r="E14" s="50" t="s">
        <v>3</v>
      </c>
      <c r="F14" s="50" t="s">
        <v>4</v>
      </c>
      <c r="G14" s="50" t="s">
        <v>43</v>
      </c>
      <c r="H14" s="50" t="s">
        <v>44</v>
      </c>
      <c r="I14" s="59" t="s">
        <v>43</v>
      </c>
      <c r="J14" s="59" t="s">
        <v>44</v>
      </c>
    </row>
    <row r="15" spans="1:10" x14ac:dyDescent="0.25">
      <c r="A15" s="32" t="s">
        <v>13</v>
      </c>
      <c r="B15" s="30">
        <v>2532.11</v>
      </c>
      <c r="C15" s="31">
        <v>260000000</v>
      </c>
      <c r="D15" s="32">
        <v>15000000</v>
      </c>
      <c r="E15" s="32">
        <f>C15/D15</f>
        <v>17.333333333333332</v>
      </c>
      <c r="F15" s="33">
        <f>B15/E15</f>
        <v>146.08326923076925</v>
      </c>
      <c r="G15" s="32">
        <f>SUM(B20:B27)</f>
        <v>40</v>
      </c>
      <c r="H15" s="51">
        <f>F15*G15</f>
        <v>5843.3307692307699</v>
      </c>
      <c r="I15" s="54">
        <f>SUM(C20:C27)</f>
        <v>16</v>
      </c>
      <c r="J15" s="55">
        <f>F15*I15</f>
        <v>2337.3323076923079</v>
      </c>
    </row>
    <row r="16" spans="1:10" x14ac:dyDescent="0.25">
      <c r="A16" s="32" t="s">
        <v>5</v>
      </c>
      <c r="B16" s="32"/>
      <c r="C16" s="32"/>
      <c r="D16" s="32"/>
      <c r="E16" s="32"/>
      <c r="F16" s="33">
        <v>176</v>
      </c>
      <c r="G16" s="32">
        <f>G15</f>
        <v>40</v>
      </c>
      <c r="H16" s="51">
        <f t="shared" ref="H16:H17" si="1">F16*G16</f>
        <v>7040</v>
      </c>
      <c r="I16" s="54">
        <f>I15</f>
        <v>16</v>
      </c>
      <c r="J16" s="55">
        <f t="shared" ref="J16:J17" si="2">F16*I16</f>
        <v>2816</v>
      </c>
    </row>
    <row r="17" spans="1:10" ht="15.75" thickBot="1" x14ac:dyDescent="0.3">
      <c r="A17" s="32" t="s">
        <v>6</v>
      </c>
      <c r="B17" s="32"/>
      <c r="C17" s="32"/>
      <c r="D17" s="32"/>
      <c r="E17" s="32"/>
      <c r="F17" s="33">
        <v>14.87</v>
      </c>
      <c r="G17" s="32">
        <f>G15</f>
        <v>40</v>
      </c>
      <c r="H17" s="51">
        <f t="shared" si="1"/>
        <v>594.79999999999995</v>
      </c>
      <c r="I17" s="54">
        <f>I16</f>
        <v>16</v>
      </c>
      <c r="J17" s="55">
        <f t="shared" si="2"/>
        <v>237.92</v>
      </c>
    </row>
    <row r="18" spans="1:10" ht="15.75" thickBot="1" x14ac:dyDescent="0.3">
      <c r="A18" s="32"/>
      <c r="B18" s="32"/>
      <c r="C18" s="32"/>
      <c r="D18" s="32"/>
      <c r="E18" s="32"/>
      <c r="F18" s="32"/>
      <c r="G18" s="32"/>
      <c r="H18" s="34">
        <f>SUM(H15:H17)</f>
        <v>13478.130769230769</v>
      </c>
      <c r="I18" s="54"/>
      <c r="J18" s="56">
        <f>SUM(J15:J17)</f>
        <v>5391.252307692308</v>
      </c>
    </row>
    <row r="19" spans="1:10" ht="60" x14ac:dyDescent="0.25">
      <c r="A19" s="36" t="s">
        <v>11</v>
      </c>
      <c r="B19" s="49" t="s">
        <v>45</v>
      </c>
      <c r="C19" s="53" t="s">
        <v>46</v>
      </c>
      <c r="D19" s="32"/>
      <c r="E19" s="57" t="s">
        <v>42</v>
      </c>
      <c r="F19" s="57"/>
      <c r="G19" s="57"/>
      <c r="H19" s="51"/>
      <c r="I19" s="32"/>
      <c r="J19" s="32"/>
    </row>
    <row r="20" spans="1:10" x14ac:dyDescent="0.25">
      <c r="A20" s="32" t="s">
        <v>26</v>
      </c>
      <c r="B20" s="32">
        <v>2</v>
      </c>
      <c r="C20" s="54"/>
      <c r="D20" s="32"/>
      <c r="E20" s="57"/>
      <c r="F20" s="57"/>
      <c r="G20" s="57"/>
      <c r="H20" s="32"/>
      <c r="I20" s="32"/>
      <c r="J20" s="32"/>
    </row>
    <row r="21" spans="1:10" x14ac:dyDescent="0.25">
      <c r="A21" s="32" t="s">
        <v>25</v>
      </c>
      <c r="B21" s="32">
        <v>1</v>
      </c>
      <c r="C21" s="54"/>
      <c r="D21" s="32"/>
      <c r="E21" s="32"/>
      <c r="F21" s="32"/>
      <c r="G21" s="32"/>
      <c r="H21" s="32"/>
      <c r="I21" s="32"/>
      <c r="J21" s="32"/>
    </row>
    <row r="22" spans="1:10" x14ac:dyDescent="0.25">
      <c r="A22" s="32" t="s">
        <v>27</v>
      </c>
      <c r="B22" s="32">
        <v>9</v>
      </c>
      <c r="C22" s="54">
        <v>4</v>
      </c>
      <c r="D22" s="32"/>
      <c r="E22" s="58" t="s">
        <v>47</v>
      </c>
      <c r="F22" s="58"/>
      <c r="G22" s="58"/>
      <c r="H22" s="32"/>
      <c r="I22" s="32"/>
      <c r="J22" s="32"/>
    </row>
    <row r="23" spans="1:10" x14ac:dyDescent="0.25">
      <c r="A23" s="32" t="s">
        <v>28</v>
      </c>
      <c r="B23" s="32">
        <v>13</v>
      </c>
      <c r="C23" s="54">
        <v>4</v>
      </c>
      <c r="D23" s="32"/>
      <c r="E23" s="58"/>
      <c r="F23" s="58"/>
      <c r="G23" s="58"/>
      <c r="H23" s="32"/>
      <c r="I23" s="32"/>
      <c r="J23" s="32"/>
    </row>
    <row r="24" spans="1:10" x14ac:dyDescent="0.25">
      <c r="A24" s="32" t="s">
        <v>31</v>
      </c>
      <c r="B24" s="32">
        <v>4</v>
      </c>
      <c r="C24" s="54">
        <v>4</v>
      </c>
      <c r="D24" s="32"/>
      <c r="E24" s="58"/>
      <c r="F24" s="58"/>
      <c r="G24" s="58"/>
      <c r="H24" s="32"/>
      <c r="I24" s="32"/>
      <c r="J24" s="32"/>
    </row>
    <row r="25" spans="1:10" x14ac:dyDescent="0.25">
      <c r="A25" s="32" t="s">
        <v>32</v>
      </c>
      <c r="B25" s="32">
        <v>6</v>
      </c>
      <c r="C25" s="54"/>
      <c r="D25" s="32"/>
      <c r="E25" s="32"/>
      <c r="F25" s="32"/>
      <c r="G25" s="32"/>
      <c r="H25" s="32"/>
      <c r="I25" s="32"/>
      <c r="J25" s="32"/>
    </row>
    <row r="26" spans="1:10" x14ac:dyDescent="0.25">
      <c r="A26" s="32" t="s">
        <v>34</v>
      </c>
      <c r="B26" s="32">
        <v>1</v>
      </c>
      <c r="C26" s="54"/>
      <c r="D26" s="32"/>
      <c r="E26" s="32"/>
      <c r="F26" s="32"/>
      <c r="G26" s="32"/>
      <c r="H26" s="32"/>
      <c r="I26" s="32"/>
      <c r="J26" s="32"/>
    </row>
    <row r="27" spans="1:10" x14ac:dyDescent="0.25">
      <c r="A27" s="32" t="s">
        <v>33</v>
      </c>
      <c r="B27" s="32">
        <v>4</v>
      </c>
      <c r="C27" s="54">
        <v>4</v>
      </c>
      <c r="D27" s="32"/>
      <c r="E27" s="32"/>
      <c r="F27" s="32"/>
      <c r="G27" s="32"/>
      <c r="H27" s="32"/>
      <c r="I27" s="32"/>
      <c r="J27" s="32"/>
    </row>
    <row r="29" spans="1:10" ht="15.75" thickBot="1" x14ac:dyDescent="0.3"/>
    <row r="30" spans="1:10" s="43" customFormat="1" ht="30.75" thickBot="1" x14ac:dyDescent="0.3">
      <c r="A30" s="60" t="s">
        <v>20</v>
      </c>
      <c r="B30" s="61" t="s">
        <v>0</v>
      </c>
      <c r="C30" s="61" t="s">
        <v>1</v>
      </c>
      <c r="D30" s="61" t="s">
        <v>2</v>
      </c>
      <c r="E30" s="61" t="s">
        <v>3</v>
      </c>
      <c r="F30" s="61" t="s">
        <v>4</v>
      </c>
      <c r="G30" s="61" t="s">
        <v>36</v>
      </c>
      <c r="H30" s="61" t="s">
        <v>38</v>
      </c>
    </row>
    <row r="31" spans="1:10" x14ac:dyDescent="0.25">
      <c r="A31" s="62" t="s">
        <v>13</v>
      </c>
      <c r="B31" s="63">
        <v>2532.11</v>
      </c>
      <c r="C31" s="64">
        <v>260000000</v>
      </c>
      <c r="D31" s="62">
        <v>15000000</v>
      </c>
      <c r="E31" s="62">
        <f>C31/D31</f>
        <v>17.333333333333332</v>
      </c>
      <c r="F31" s="65">
        <f>B31/E31</f>
        <v>146.08326923076925</v>
      </c>
      <c r="G31" s="62">
        <f>SUM(D36:D40)</f>
        <v>30</v>
      </c>
      <c r="H31" s="66">
        <f>F31*G31</f>
        <v>4382.498076923077</v>
      </c>
    </row>
    <row r="32" spans="1:10" x14ac:dyDescent="0.25">
      <c r="A32" s="62" t="s">
        <v>5</v>
      </c>
      <c r="B32" s="67"/>
      <c r="C32" s="62"/>
      <c r="D32" s="62"/>
      <c r="E32" s="62"/>
      <c r="F32" s="65">
        <v>176</v>
      </c>
      <c r="G32" s="62">
        <f>G31</f>
        <v>30</v>
      </c>
      <c r="H32" s="66">
        <f t="shared" ref="H32:H33" si="3">F32*G32</f>
        <v>5280</v>
      </c>
    </row>
    <row r="33" spans="1:9" ht="15.75" thickBot="1" x14ac:dyDescent="0.3">
      <c r="A33" s="62" t="s">
        <v>6</v>
      </c>
      <c r="B33" s="62"/>
      <c r="C33" s="62"/>
      <c r="D33" s="62"/>
      <c r="E33" s="62"/>
      <c r="F33" s="65">
        <v>14.87</v>
      </c>
      <c r="G33" s="62">
        <f>G31</f>
        <v>30</v>
      </c>
      <c r="H33" s="66">
        <f t="shared" si="3"/>
        <v>446.09999999999997</v>
      </c>
    </row>
    <row r="34" spans="1:9" ht="15.75" thickBot="1" x14ac:dyDescent="0.3">
      <c r="A34" s="62"/>
      <c r="B34" s="62"/>
      <c r="C34" s="62"/>
      <c r="D34" s="62"/>
      <c r="E34" s="62"/>
      <c r="F34" s="62"/>
      <c r="G34" s="62"/>
      <c r="H34" s="68">
        <f>SUM(H31:H33)</f>
        <v>10108.598076923077</v>
      </c>
      <c r="I34" s="28"/>
    </row>
    <row r="35" spans="1:9" ht="15" customHeight="1" x14ac:dyDescent="0.25">
      <c r="A35" s="69" t="s">
        <v>11</v>
      </c>
      <c r="B35" s="69" t="s">
        <v>12</v>
      </c>
      <c r="C35" s="69" t="s">
        <v>18</v>
      </c>
      <c r="D35" s="69" t="s">
        <v>19</v>
      </c>
      <c r="E35" s="62"/>
      <c r="F35" s="70"/>
      <c r="G35" s="70"/>
      <c r="H35" s="70"/>
    </row>
    <row r="36" spans="1:9" x14ac:dyDescent="0.25">
      <c r="A36" s="62" t="s">
        <v>15</v>
      </c>
      <c r="B36" s="62">
        <v>7</v>
      </c>
      <c r="C36" s="62">
        <v>1</v>
      </c>
      <c r="D36" s="62">
        <f>B36*C36</f>
        <v>7</v>
      </c>
      <c r="E36" s="62"/>
      <c r="F36" s="71" t="s">
        <v>29</v>
      </c>
      <c r="G36" s="71"/>
      <c r="H36" s="71"/>
    </row>
    <row r="37" spans="1:9" x14ac:dyDescent="0.25">
      <c r="A37" s="62" t="s">
        <v>14</v>
      </c>
      <c r="B37" s="62">
        <v>7</v>
      </c>
      <c r="C37" s="62">
        <v>1</v>
      </c>
      <c r="D37" s="62">
        <f t="shared" ref="D37:D40" si="4">B37*C37</f>
        <v>7</v>
      </c>
      <c r="E37" s="62"/>
      <c r="F37" s="71"/>
      <c r="G37" s="71"/>
      <c r="H37" s="71"/>
    </row>
    <row r="38" spans="1:9" x14ac:dyDescent="0.25">
      <c r="A38" s="62" t="s">
        <v>16</v>
      </c>
      <c r="B38" s="62">
        <v>7</v>
      </c>
      <c r="C38" s="62">
        <v>1</v>
      </c>
      <c r="D38" s="62">
        <f t="shared" si="4"/>
        <v>7</v>
      </c>
      <c r="E38" s="62"/>
      <c r="F38" s="71"/>
      <c r="G38" s="71"/>
      <c r="H38" s="71"/>
    </row>
    <row r="39" spans="1:9" x14ac:dyDescent="0.25">
      <c r="A39" s="62" t="s">
        <v>17</v>
      </c>
      <c r="B39" s="62">
        <v>7</v>
      </c>
      <c r="C39" s="62">
        <v>1</v>
      </c>
      <c r="D39" s="62">
        <f t="shared" ref="D39" si="5">B39*C39</f>
        <v>7</v>
      </c>
      <c r="E39" s="62"/>
      <c r="F39" s="71"/>
      <c r="G39" s="71"/>
      <c r="H39" s="71"/>
    </row>
    <row r="40" spans="1:9" x14ac:dyDescent="0.25">
      <c r="A40" s="62" t="s">
        <v>48</v>
      </c>
      <c r="B40" s="62">
        <v>2</v>
      </c>
      <c r="C40" s="62">
        <v>1</v>
      </c>
      <c r="D40" s="62">
        <f t="shared" si="4"/>
        <v>2</v>
      </c>
      <c r="E40" s="62"/>
      <c r="F40" s="71"/>
      <c r="G40" s="71"/>
      <c r="H40" s="71"/>
    </row>
    <row r="42" spans="1:9" ht="15.75" thickBot="1" x14ac:dyDescent="0.3"/>
    <row r="43" spans="1:9" s="43" customFormat="1" ht="30.75" thickBot="1" x14ac:dyDescent="0.3">
      <c r="A43" s="45" t="s">
        <v>21</v>
      </c>
      <c r="B43" s="46" t="s">
        <v>0</v>
      </c>
      <c r="C43" s="46" t="s">
        <v>1</v>
      </c>
      <c r="D43" s="46" t="s">
        <v>2</v>
      </c>
      <c r="E43" s="46" t="s">
        <v>3</v>
      </c>
      <c r="F43" s="46" t="s">
        <v>4</v>
      </c>
      <c r="G43" s="46" t="s">
        <v>36</v>
      </c>
      <c r="H43" s="46" t="s">
        <v>37</v>
      </c>
    </row>
    <row r="44" spans="1:9" x14ac:dyDescent="0.25">
      <c r="A44" s="13" t="s">
        <v>13</v>
      </c>
      <c r="B44" s="14">
        <v>2532.11</v>
      </c>
      <c r="C44" s="15">
        <v>260000000</v>
      </c>
      <c r="D44" s="13">
        <v>15000000</v>
      </c>
      <c r="E44" s="13">
        <f>C44/D44</f>
        <v>17.333333333333332</v>
      </c>
      <c r="F44" s="16">
        <f>B44/E44</f>
        <v>146.08326923076925</v>
      </c>
      <c r="G44" s="13">
        <f>SUM(D49:D53)</f>
        <v>60</v>
      </c>
      <c r="H44" s="17">
        <f>F44*G44</f>
        <v>8764.9961538461539</v>
      </c>
    </row>
    <row r="45" spans="1:9" x14ac:dyDescent="0.25">
      <c r="A45" s="13" t="s">
        <v>5</v>
      </c>
      <c r="B45" s="18"/>
      <c r="C45" s="13"/>
      <c r="D45" s="13"/>
      <c r="E45" s="13"/>
      <c r="F45" s="16">
        <v>176</v>
      </c>
      <c r="G45" s="13">
        <f>G44</f>
        <v>60</v>
      </c>
      <c r="H45" s="17">
        <f t="shared" ref="H45:H46" si="6">F45*G45</f>
        <v>10560</v>
      </c>
    </row>
    <row r="46" spans="1:9" ht="15.75" thickBot="1" x14ac:dyDescent="0.3">
      <c r="A46" s="13" t="s">
        <v>6</v>
      </c>
      <c r="B46" s="13"/>
      <c r="C46" s="13"/>
      <c r="D46" s="13"/>
      <c r="E46" s="13"/>
      <c r="F46" s="16">
        <v>14.87</v>
      </c>
      <c r="G46" s="13">
        <f>G44</f>
        <v>60</v>
      </c>
      <c r="H46" s="17">
        <f t="shared" si="6"/>
        <v>892.19999999999993</v>
      </c>
    </row>
    <row r="47" spans="1:9" ht="15.75" thickBot="1" x14ac:dyDescent="0.3">
      <c r="A47" s="13"/>
      <c r="B47" s="13"/>
      <c r="C47" s="13"/>
      <c r="D47" s="13"/>
      <c r="E47" s="13"/>
      <c r="F47" s="13"/>
      <c r="G47" s="13"/>
      <c r="H47" s="19">
        <f>SUM(H44:H46)</f>
        <v>20217.196153846155</v>
      </c>
    </row>
    <row r="48" spans="1:9" x14ac:dyDescent="0.25">
      <c r="A48" s="37" t="s">
        <v>11</v>
      </c>
      <c r="B48" s="37" t="s">
        <v>12</v>
      </c>
      <c r="C48" s="37" t="s">
        <v>18</v>
      </c>
      <c r="D48" s="37" t="s">
        <v>19</v>
      </c>
      <c r="E48" s="37"/>
      <c r="F48" s="13"/>
      <c r="G48" s="13"/>
      <c r="H48" s="72"/>
    </row>
    <row r="49" spans="1:8" x14ac:dyDescent="0.25">
      <c r="A49" s="13" t="s">
        <v>15</v>
      </c>
      <c r="B49" s="13">
        <v>7</v>
      </c>
      <c r="C49" s="13">
        <v>2</v>
      </c>
      <c r="D49" s="13">
        <f>B49*C49</f>
        <v>14</v>
      </c>
      <c r="E49" s="13"/>
      <c r="F49" s="13"/>
      <c r="G49" s="13"/>
      <c r="H49" s="13"/>
    </row>
    <row r="50" spans="1:8" x14ac:dyDescent="0.25">
      <c r="A50" s="13" t="s">
        <v>14</v>
      </c>
      <c r="B50" s="13">
        <v>7</v>
      </c>
      <c r="C50" s="13">
        <v>2</v>
      </c>
      <c r="D50" s="13">
        <f t="shared" ref="D50:D53" si="7">B50*C50</f>
        <v>14</v>
      </c>
      <c r="E50" s="13"/>
      <c r="F50" s="13"/>
      <c r="G50" s="13"/>
      <c r="H50" s="13"/>
    </row>
    <row r="51" spans="1:8" x14ac:dyDescent="0.25">
      <c r="A51" s="13" t="s">
        <v>22</v>
      </c>
      <c r="B51" s="13">
        <v>7</v>
      </c>
      <c r="C51" s="13">
        <v>2</v>
      </c>
      <c r="D51" s="13">
        <f t="shared" si="7"/>
        <v>14</v>
      </c>
      <c r="E51" s="13"/>
      <c r="F51" s="13"/>
      <c r="G51" s="13"/>
      <c r="H51" s="13"/>
    </row>
    <row r="52" spans="1:8" x14ac:dyDescent="0.25">
      <c r="A52" s="13" t="s">
        <v>23</v>
      </c>
      <c r="B52" s="13">
        <v>7</v>
      </c>
      <c r="C52" s="13">
        <v>2</v>
      </c>
      <c r="D52" s="13">
        <f t="shared" ref="D52" si="8">B52*C52</f>
        <v>14</v>
      </c>
      <c r="E52" s="13"/>
      <c r="F52" s="13"/>
      <c r="G52" s="13"/>
      <c r="H52" s="13"/>
    </row>
    <row r="53" spans="1:8" x14ac:dyDescent="0.25">
      <c r="A53" s="13" t="s">
        <v>48</v>
      </c>
      <c r="B53" s="13">
        <v>2</v>
      </c>
      <c r="C53" s="13">
        <v>2</v>
      </c>
      <c r="D53" s="13">
        <f t="shared" si="7"/>
        <v>4</v>
      </c>
      <c r="E53" s="13"/>
      <c r="F53" s="13"/>
      <c r="G53" s="13"/>
      <c r="H53" s="13"/>
    </row>
    <row r="55" spans="1:8" ht="15.75" thickBot="1" x14ac:dyDescent="0.3"/>
    <row r="56" spans="1:8" s="43" customFormat="1" ht="30.75" thickBot="1" x14ac:dyDescent="0.3">
      <c r="A56" s="47" t="s">
        <v>24</v>
      </c>
      <c r="B56" s="48" t="s">
        <v>0</v>
      </c>
      <c r="C56" s="48" t="s">
        <v>1</v>
      </c>
      <c r="D56" s="48" t="s">
        <v>2</v>
      </c>
      <c r="E56" s="48" t="s">
        <v>3</v>
      </c>
      <c r="F56" s="48" t="s">
        <v>4</v>
      </c>
      <c r="G56" s="48" t="s">
        <v>36</v>
      </c>
      <c r="H56" s="48" t="s">
        <v>37</v>
      </c>
    </row>
    <row r="57" spans="1:8" x14ac:dyDescent="0.25">
      <c r="A57" s="20" t="s">
        <v>13</v>
      </c>
      <c r="B57" s="21">
        <v>2532.11</v>
      </c>
      <c r="C57" s="22">
        <v>260000000</v>
      </c>
      <c r="D57" s="20">
        <v>15000000</v>
      </c>
      <c r="E57" s="20">
        <f>C57/D57</f>
        <v>17.333333333333332</v>
      </c>
      <c r="F57" s="23">
        <f>B57/E57</f>
        <v>146.08326923076925</v>
      </c>
      <c r="G57" s="20">
        <f>SUM(D62:D66)</f>
        <v>150</v>
      </c>
      <c r="H57" s="24">
        <f>F57*G57</f>
        <v>21912.490384615387</v>
      </c>
    </row>
    <row r="58" spans="1:8" x14ac:dyDescent="0.25">
      <c r="A58" s="20" t="s">
        <v>5</v>
      </c>
      <c r="B58" s="25"/>
      <c r="C58" s="20"/>
      <c r="D58" s="20"/>
      <c r="E58" s="20"/>
      <c r="F58" s="23">
        <v>176</v>
      </c>
      <c r="G58" s="20">
        <f>G57</f>
        <v>150</v>
      </c>
      <c r="H58" s="24">
        <f t="shared" ref="H58:H59" si="9">F58*G58</f>
        <v>26400</v>
      </c>
    </row>
    <row r="59" spans="1:8" ht="15.75" thickBot="1" x14ac:dyDescent="0.3">
      <c r="A59" s="20" t="s">
        <v>6</v>
      </c>
      <c r="B59" s="20"/>
      <c r="C59" s="20"/>
      <c r="D59" s="20"/>
      <c r="E59" s="20"/>
      <c r="F59" s="23">
        <v>14.87</v>
      </c>
      <c r="G59" s="20">
        <f>G57</f>
        <v>150</v>
      </c>
      <c r="H59" s="24">
        <f t="shared" si="9"/>
        <v>2230.5</v>
      </c>
    </row>
    <row r="60" spans="1:8" ht="15.75" thickBot="1" x14ac:dyDescent="0.3">
      <c r="A60" s="20"/>
      <c r="B60" s="20"/>
      <c r="C60" s="20"/>
      <c r="D60" s="20"/>
      <c r="E60" s="20"/>
      <c r="F60" s="20"/>
      <c r="G60" s="20"/>
      <c r="H60" s="26">
        <f>SUM(H57:H59)</f>
        <v>50542.99038461539</v>
      </c>
    </row>
    <row r="61" spans="1:8" x14ac:dyDescent="0.25">
      <c r="A61" s="38" t="s">
        <v>11</v>
      </c>
      <c r="B61" s="38" t="s">
        <v>12</v>
      </c>
      <c r="C61" s="38" t="s">
        <v>18</v>
      </c>
      <c r="D61" s="38" t="s">
        <v>19</v>
      </c>
      <c r="E61" s="20"/>
      <c r="F61" s="20"/>
      <c r="G61" s="20"/>
      <c r="H61" s="27"/>
    </row>
    <row r="62" spans="1:8" x14ac:dyDescent="0.25">
      <c r="A62" s="20" t="s">
        <v>15</v>
      </c>
      <c r="B62" s="20">
        <v>7</v>
      </c>
      <c r="C62" s="20">
        <v>5</v>
      </c>
      <c r="D62" s="20">
        <f>B62*C62</f>
        <v>35</v>
      </c>
      <c r="E62" s="20"/>
      <c r="F62" s="20"/>
      <c r="G62" s="20"/>
      <c r="H62" s="20"/>
    </row>
    <row r="63" spans="1:8" x14ac:dyDescent="0.25">
      <c r="A63" s="20" t="s">
        <v>14</v>
      </c>
      <c r="B63" s="20">
        <v>7</v>
      </c>
      <c r="C63" s="20">
        <v>5</v>
      </c>
      <c r="D63" s="20">
        <f t="shared" ref="D63:D66" si="10">B63*C63</f>
        <v>35</v>
      </c>
      <c r="E63" s="20"/>
      <c r="F63" s="20"/>
      <c r="G63" s="20"/>
      <c r="H63" s="20"/>
    </row>
    <row r="64" spans="1:8" x14ac:dyDescent="0.25">
      <c r="A64" s="20" t="s">
        <v>22</v>
      </c>
      <c r="B64" s="20">
        <v>7</v>
      </c>
      <c r="C64" s="20">
        <v>5</v>
      </c>
      <c r="D64" s="20">
        <f t="shared" si="10"/>
        <v>35</v>
      </c>
      <c r="E64" s="20"/>
      <c r="F64" s="20"/>
      <c r="G64" s="20"/>
      <c r="H64" s="20"/>
    </row>
    <row r="65" spans="1:8" x14ac:dyDescent="0.25">
      <c r="A65" s="20" t="s">
        <v>23</v>
      </c>
      <c r="B65" s="20">
        <v>7</v>
      </c>
      <c r="C65" s="20">
        <v>5</v>
      </c>
      <c r="D65" s="20">
        <f t="shared" ref="D65" si="11">B65*C65</f>
        <v>35</v>
      </c>
      <c r="E65" s="20"/>
      <c r="F65" s="20"/>
      <c r="G65" s="20"/>
      <c r="H65" s="20"/>
    </row>
    <row r="66" spans="1:8" x14ac:dyDescent="0.25">
      <c r="A66" s="20" t="s">
        <v>48</v>
      </c>
      <c r="B66" s="20">
        <v>2</v>
      </c>
      <c r="C66" s="20">
        <v>5</v>
      </c>
      <c r="D66" s="20">
        <f t="shared" si="10"/>
        <v>10</v>
      </c>
      <c r="E66" s="20"/>
      <c r="F66" s="20"/>
      <c r="G66" s="20"/>
      <c r="H66" s="20"/>
    </row>
    <row r="68" spans="1:8" ht="15.75" thickBot="1" x14ac:dyDescent="0.3"/>
    <row r="69" spans="1:8" s="43" customFormat="1" ht="30.75" thickBot="1" x14ac:dyDescent="0.3">
      <c r="A69" s="73" t="s">
        <v>49</v>
      </c>
      <c r="B69" s="74" t="s">
        <v>0</v>
      </c>
      <c r="C69" s="74" t="s">
        <v>1</v>
      </c>
      <c r="D69" s="74" t="s">
        <v>2</v>
      </c>
      <c r="E69" s="74" t="s">
        <v>3</v>
      </c>
      <c r="F69" s="74" t="s">
        <v>4</v>
      </c>
      <c r="G69" s="74" t="s">
        <v>36</v>
      </c>
      <c r="H69" s="74" t="s">
        <v>37</v>
      </c>
    </row>
    <row r="70" spans="1:8" x14ac:dyDescent="0.25">
      <c r="A70" s="75" t="s">
        <v>13</v>
      </c>
      <c r="B70" s="76">
        <v>2532.11</v>
      </c>
      <c r="C70" s="77">
        <v>260000000</v>
      </c>
      <c r="D70" s="75">
        <v>15000000</v>
      </c>
      <c r="E70" s="75">
        <f>C70/D70</f>
        <v>17.333333333333332</v>
      </c>
      <c r="F70" s="78">
        <f>B70/E70</f>
        <v>146.08326923076925</v>
      </c>
      <c r="G70" s="75">
        <f>SUM(D75:D79)</f>
        <v>16</v>
      </c>
      <c r="H70" s="79">
        <f>F70*G70</f>
        <v>2337.3323076923079</v>
      </c>
    </row>
    <row r="71" spans="1:8" x14ac:dyDescent="0.25">
      <c r="A71" s="75" t="s">
        <v>5</v>
      </c>
      <c r="B71" s="80"/>
      <c r="C71" s="75"/>
      <c r="D71" s="75"/>
      <c r="E71" s="75"/>
      <c r="F71" s="78">
        <v>176</v>
      </c>
      <c r="G71" s="75">
        <f>G70</f>
        <v>16</v>
      </c>
      <c r="H71" s="79">
        <f t="shared" ref="H71:H72" si="12">F71*G71</f>
        <v>2816</v>
      </c>
    </row>
    <row r="72" spans="1:8" ht="15.75" thickBot="1" x14ac:dyDescent="0.3">
      <c r="A72" s="75" t="s">
        <v>6</v>
      </c>
      <c r="B72" s="75"/>
      <c r="C72" s="75"/>
      <c r="D72" s="75"/>
      <c r="E72" s="75"/>
      <c r="F72" s="78">
        <v>14.87</v>
      </c>
      <c r="G72" s="75">
        <f>G70</f>
        <v>16</v>
      </c>
      <c r="H72" s="79">
        <f t="shared" si="12"/>
        <v>237.92</v>
      </c>
    </row>
    <row r="73" spans="1:8" ht="15.75" thickBot="1" x14ac:dyDescent="0.3">
      <c r="A73" s="75"/>
      <c r="B73" s="75"/>
      <c r="C73" s="75"/>
      <c r="D73" s="75"/>
      <c r="E73" s="75"/>
      <c r="F73" s="75"/>
      <c r="G73" s="75"/>
      <c r="H73" s="81">
        <f>SUM(H70:H72)</f>
        <v>5391.252307692308</v>
      </c>
    </row>
    <row r="74" spans="1:8" x14ac:dyDescent="0.25">
      <c r="A74" s="82" t="s">
        <v>11</v>
      </c>
      <c r="B74" s="82" t="s">
        <v>12</v>
      </c>
      <c r="C74" s="82" t="s">
        <v>18</v>
      </c>
      <c r="D74" s="82" t="s">
        <v>19</v>
      </c>
      <c r="E74" s="75"/>
      <c r="F74" s="75"/>
      <c r="G74" s="75"/>
      <c r="H74" s="83"/>
    </row>
    <row r="75" spans="1:8" x14ac:dyDescent="0.25">
      <c r="A75" s="75" t="s">
        <v>15</v>
      </c>
      <c r="B75" s="75">
        <v>7</v>
      </c>
      <c r="C75" s="75">
        <v>1</v>
      </c>
      <c r="D75" s="75">
        <f>B75*C75</f>
        <v>7</v>
      </c>
      <c r="E75" s="75"/>
      <c r="F75" s="75"/>
      <c r="G75" s="75"/>
      <c r="H75" s="75"/>
    </row>
    <row r="76" spans="1:8" x14ac:dyDescent="0.25">
      <c r="A76" s="75" t="s">
        <v>14</v>
      </c>
      <c r="B76" s="75">
        <v>0</v>
      </c>
      <c r="C76" s="75">
        <v>1</v>
      </c>
      <c r="D76" s="75">
        <f t="shared" ref="D76:D79" si="13">B76*C76</f>
        <v>0</v>
      </c>
      <c r="E76" s="75"/>
      <c r="F76" s="75"/>
      <c r="G76" s="75"/>
      <c r="H76" s="75"/>
    </row>
    <row r="77" spans="1:8" x14ac:dyDescent="0.25">
      <c r="A77" s="75" t="s">
        <v>22</v>
      </c>
      <c r="B77" s="75">
        <v>7</v>
      </c>
      <c r="C77" s="75">
        <v>1</v>
      </c>
      <c r="D77" s="75">
        <f t="shared" si="13"/>
        <v>7</v>
      </c>
      <c r="E77" s="75"/>
      <c r="F77" s="75"/>
      <c r="G77" s="75"/>
      <c r="H77" s="75"/>
    </row>
    <row r="78" spans="1:8" x14ac:dyDescent="0.25">
      <c r="A78" s="75" t="s">
        <v>23</v>
      </c>
      <c r="B78" s="75">
        <v>0</v>
      </c>
      <c r="C78" s="75">
        <v>1</v>
      </c>
      <c r="D78" s="75">
        <f t="shared" ref="D78" si="14">B78*C78</f>
        <v>0</v>
      </c>
      <c r="E78" s="75"/>
      <c r="F78" s="75"/>
      <c r="G78" s="75"/>
      <c r="H78" s="75"/>
    </row>
    <row r="79" spans="1:8" x14ac:dyDescent="0.25">
      <c r="A79" s="75" t="s">
        <v>48</v>
      </c>
      <c r="B79" s="75">
        <v>2</v>
      </c>
      <c r="C79" s="75">
        <v>1</v>
      </c>
      <c r="D79" s="75">
        <f t="shared" si="13"/>
        <v>2</v>
      </c>
      <c r="E79" s="75"/>
      <c r="F79" s="75"/>
      <c r="G79" s="75"/>
      <c r="H79" s="75"/>
    </row>
  </sheetData>
  <mergeCells count="4">
    <mergeCell ref="F36:H40"/>
    <mergeCell ref="C7:E8"/>
    <mergeCell ref="E19:G20"/>
    <mergeCell ref="E22:G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CNS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Rayna M Harris</dc:creator>
  <cp:lastModifiedBy>RMH</cp:lastModifiedBy>
  <dcterms:created xsi:type="dcterms:W3CDTF">2015-09-29T04:02:10Z</dcterms:created>
  <dcterms:modified xsi:type="dcterms:W3CDTF">2015-10-01T02:42:49Z</dcterms:modified>
</cp:coreProperties>
</file>