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0.1.2.140\dga\2.DGA_BI\BI_MinhTL\3. MINHTL Personal File\New folder\New folder\5. CK\"/>
    </mc:Choice>
  </mc:AlternateContent>
  <xr:revisionPtr revIDLastSave="0" documentId="13_ncr:1_{14CEEC94-4761-4465-95DD-9130A68E87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D2" i="2"/>
  <c r="C2" i="2"/>
  <c r="D1" i="2"/>
  <c r="B8" i="1"/>
  <c r="F8" i="1" s="1"/>
  <c r="D2" i="1"/>
  <c r="C11" i="1" s="1"/>
  <c r="C10" i="1"/>
  <c r="C14" i="1"/>
  <c r="B9" i="1"/>
  <c r="D9" i="1" s="1"/>
  <c r="F9" i="1"/>
  <c r="G9" i="1" s="1"/>
  <c r="B10" i="1"/>
  <c r="D10" i="1" s="1"/>
  <c r="F10" i="1"/>
  <c r="G10" i="1" s="1"/>
  <c r="B11" i="1"/>
  <c r="F11" i="1" s="1"/>
  <c r="G11" i="1" s="1"/>
  <c r="H11" i="1" s="1"/>
  <c r="B12" i="1"/>
  <c r="F12" i="1" s="1"/>
  <c r="B13" i="1"/>
  <c r="F13" i="1"/>
  <c r="B15" i="1"/>
  <c r="F15" i="1" s="1"/>
  <c r="B16" i="1"/>
  <c r="F16" i="1"/>
  <c r="B17" i="1"/>
  <c r="F17" i="1"/>
  <c r="G17" i="1" s="1"/>
  <c r="B18" i="1"/>
  <c r="D18" i="1" s="1"/>
  <c r="F18" i="1"/>
  <c r="G18" i="1" s="1"/>
  <c r="B19" i="1"/>
  <c r="F19" i="1" s="1"/>
  <c r="G19" i="1" s="1"/>
  <c r="B20" i="1"/>
  <c r="F20" i="1"/>
  <c r="B21" i="1"/>
  <c r="F21" i="1" s="1"/>
  <c r="B22" i="1"/>
  <c r="F22" i="1"/>
  <c r="B23" i="1"/>
  <c r="D23" i="1" s="1"/>
  <c r="F23" i="1"/>
  <c r="G23" i="1" s="1"/>
  <c r="B14" i="1"/>
  <c r="F14" i="1"/>
  <c r="D20" i="1"/>
  <c r="D22" i="1"/>
  <c r="D21" i="1"/>
  <c r="G14" i="1"/>
  <c r="G13" i="1"/>
  <c r="H13" i="1" s="1"/>
  <c r="H19" i="1" l="1"/>
  <c r="H18" i="1"/>
  <c r="E10" i="1"/>
  <c r="E18" i="1"/>
  <c r="H17" i="1"/>
  <c r="G8" i="1"/>
  <c r="H8" i="1" s="1"/>
  <c r="D16" i="1"/>
  <c r="E16" i="1" s="1"/>
  <c r="D15" i="1"/>
  <c r="E15" i="1" s="1"/>
  <c r="G20" i="1"/>
  <c r="H20" i="1" s="1"/>
  <c r="G12" i="1"/>
  <c r="H12" i="1" s="1"/>
  <c r="C17" i="1"/>
  <c r="C16" i="1"/>
  <c r="D11" i="1"/>
  <c r="E11" i="1" s="1"/>
  <c r="C15" i="1"/>
  <c r="C9" i="1"/>
  <c r="G16" i="1"/>
  <c r="D14" i="1"/>
  <c r="E14" i="1" s="1"/>
  <c r="D17" i="1"/>
  <c r="E17" i="1" s="1"/>
  <c r="C22" i="1"/>
  <c r="G22" i="1"/>
  <c r="H22" i="1" s="1"/>
  <c r="C21" i="1"/>
  <c r="G15" i="1"/>
  <c r="H15" i="1" s="1"/>
  <c r="C20" i="1"/>
  <c r="C19" i="1"/>
  <c r="D13" i="1"/>
  <c r="E13" i="1" s="1"/>
  <c r="G21" i="1"/>
  <c r="H21" i="1" s="1"/>
  <c r="C18" i="1"/>
  <c r="E21" i="1"/>
  <c r="E20" i="1"/>
  <c r="H16" i="1"/>
  <c r="E23" i="1"/>
  <c r="H23" i="1"/>
  <c r="H10" i="1"/>
  <c r="E22" i="1"/>
  <c r="H9" i="1"/>
  <c r="E9" i="1"/>
  <c r="H14" i="1"/>
  <c r="D19" i="1"/>
  <c r="E19" i="1" s="1"/>
  <c r="C13" i="1"/>
  <c r="D12" i="1"/>
  <c r="E12" i="1" s="1"/>
  <c r="C8" i="1"/>
  <c r="C12" i="1"/>
  <c r="C23" i="1"/>
  <c r="D8" i="1"/>
  <c r="E8" i="1" s="1"/>
</calcChain>
</file>

<file path=xl/sharedStrings.xml><?xml version="1.0" encoding="utf-8"?>
<sst xmlns="http://schemas.openxmlformats.org/spreadsheetml/2006/main" count="14" uniqueCount="12">
  <si>
    <t>Số tiền nạp</t>
  </si>
  <si>
    <t>Giá mua</t>
  </si>
  <si>
    <t>Giá vốn</t>
  </si>
  <si>
    <t>SL mua</t>
  </si>
  <si>
    <t>Giá bán</t>
  </si>
  <si>
    <t>Tiền chênh</t>
  </si>
  <si>
    <t>Giá bán sau phí</t>
  </si>
  <si>
    <t>Chênh so với giá vốn</t>
  </si>
  <si>
    <t>Lãi</t>
  </si>
  <si>
    <t>Không tính phí</t>
  </si>
  <si>
    <t>Tính phí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</si>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</sst>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1" xfId="1" applyNumberFormat="1" applyFont="1" applyBorder="1" applyAlignment="1">
      <alignment wrapText="1"/>
    </xf>
    <xf numFmtId="164" fontId="0" fillId="3" borderId="1" xfId="1" applyNumberFormat="1" applyFont="1" applyFill="1" applyBorder="1"/>
    <xf numFmtId="164" fontId="0" fillId="4" borderId="1" xfId="1" applyNumberFormat="1" applyFont="1" applyFill="1" applyBorder="1" applyAlignment="1">
      <alignment wrapText="1"/>
    </xf>
    <xf numFmtId="164" fontId="0" fillId="4" borderId="1" xfId="1" applyNumberFormat="1" applyFont="1" applyFill="1" applyBorder="1"/>
    <xf numFmtId="164" fontId="3" fillId="0" borderId="1" xfId="1" applyNumberFormat="1" applyFont="1" applyBorder="1" applyAlignment="1">
      <alignment wrapText="1"/>
    </xf>
    <xf numFmtId="164" fontId="3" fillId="3" borderId="1" xfId="1" applyNumberFormat="1" applyFont="1" applyFill="1" applyBorder="1"/>
    <xf numFmtId="164" fontId="3" fillId="4" borderId="1" xfId="1" applyNumberFormat="1" applyFont="1" applyFill="1" applyBorder="1" applyAlignment="1">
      <alignment wrapText="1"/>
    </xf>
    <xf numFmtId="164" fontId="3" fillId="4" borderId="1" xfId="1" applyNumberFormat="1" applyFont="1" applyFill="1" applyBorder="1"/>
    <xf numFmtId="0" fontId="0" fillId="0" borderId="2" xfId="0" applyBorder="1"/>
    <xf numFmtId="164" fontId="2" fillId="0" borderId="1" xfId="1" applyNumberFormat="1" applyFont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/>
    <xf numFmtId="164" fontId="0" fillId="0" borderId="0" xfId="0" applyNumberFormat="1"/>
    <xf numFmtId="164" fontId="0" fillId="5" borderId="0" xfId="1" applyNumberFormat="1" applyFont="1" applyFill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A19" sqref="A19:E19"/>
    </sheetView>
  </sheetViews>
  <sheetFormatPr defaultRowHeight="15" x14ac:dyDescent="0.25"/>
  <cols>
    <col min="1" max="5" width="11.28515625" style="2" customWidth="1"/>
    <col min="6" max="6" width="12" style="1" bestFit="1" customWidth="1"/>
    <col min="7" max="7" width="12" style="1" customWidth="1"/>
    <col min="8" max="8" width="14.42578125" style="1" bestFit="1" customWidth="1"/>
    <col min="9" max="9" width="14.28515625" bestFit="1" customWidth="1"/>
    <col min="14" max="14" width="16.28515625" style="1" bestFit="1" customWidth="1"/>
    <col min="16" max="17" width="10.5703125" style="1" bestFit="1" customWidth="1"/>
  </cols>
  <sheetData>
    <row r="1" spans="1:17" x14ac:dyDescent="0.25">
      <c r="A1" s="2" t="s">
        <v>0</v>
      </c>
      <c r="C1" s="2" t="s">
        <v>1</v>
      </c>
      <c r="D1" s="2" t="s">
        <v>2</v>
      </c>
    </row>
    <row r="2" spans="1:17" x14ac:dyDescent="0.25">
      <c r="A2" s="2">
        <v>13000000</v>
      </c>
      <c r="C2" s="2">
        <v>12250</v>
      </c>
      <c r="D2" s="2">
        <f>ROUNDUP(C2*(1+0.001),0)</f>
        <v>12263</v>
      </c>
    </row>
    <row r="4" spans="1:17" x14ac:dyDescent="0.25">
      <c r="A4" s="2" t="s">
        <v>3</v>
      </c>
    </row>
    <row r="5" spans="1:17" x14ac:dyDescent="0.25">
      <c r="A5" s="2">
        <f>ROUNDDOWN(A2/C2,-2)</f>
        <v>1000</v>
      </c>
    </row>
    <row r="6" spans="1:17" ht="15" customHeight="1" x14ac:dyDescent="0.25">
      <c r="C6" s="22" t="s">
        <v>9</v>
      </c>
      <c r="D6" s="22"/>
      <c r="E6" s="22"/>
      <c r="F6" s="21" t="s">
        <v>10</v>
      </c>
      <c r="G6" s="21"/>
      <c r="H6" s="21"/>
    </row>
    <row r="7" spans="1:17" s="3" customFormat="1" ht="30" x14ac:dyDescent="0.25">
      <c r="A7" s="14" t="s">
        <v>5</v>
      </c>
      <c r="B7" s="14" t="s">
        <v>4</v>
      </c>
      <c r="C7" s="6" t="s">
        <v>11</v>
      </c>
      <c r="D7" s="15" t="s">
        <v>7</v>
      </c>
      <c r="E7" s="16" t="s">
        <v>8</v>
      </c>
      <c r="F7" s="17" t="s">
        <v>6</v>
      </c>
      <c r="G7" s="17" t="s">
        <v>7</v>
      </c>
      <c r="H7" s="18" t="s">
        <v>8</v>
      </c>
      <c r="N7" s="4"/>
      <c r="P7" s="4"/>
      <c r="Q7" s="4"/>
    </row>
    <row r="8" spans="1:17" x14ac:dyDescent="0.25">
      <c r="A8" s="5">
        <v>50</v>
      </c>
      <c r="B8" s="5">
        <f t="shared" ref="B8:B23" si="0">$C$2+A8</f>
        <v>12300</v>
      </c>
      <c r="C8" s="19">
        <f>A8/$D$2</f>
        <v>4.0773057163826145E-3</v>
      </c>
      <c r="D8" s="6">
        <f t="shared" ref="D8:D23" si="1">B8-$D$2</f>
        <v>37</v>
      </c>
      <c r="E8" s="6">
        <f>D8*$A$5</f>
        <v>37000</v>
      </c>
      <c r="F8" s="7">
        <f t="shared" ref="F8:F23" si="2">ROUNDDOWN(B8*(1-0.001),0)</f>
        <v>12287</v>
      </c>
      <c r="G8" s="7">
        <f t="shared" ref="G8:G23" si="3">F8-$D$2</f>
        <v>24</v>
      </c>
      <c r="H8" s="8">
        <f t="shared" ref="H8:H23" si="4">G8*$A$5</f>
        <v>24000</v>
      </c>
    </row>
    <row r="9" spans="1:17" x14ac:dyDescent="0.25">
      <c r="A9" s="5">
        <v>100</v>
      </c>
      <c r="B9" s="5">
        <f t="shared" si="0"/>
        <v>12350</v>
      </c>
      <c r="C9" s="19">
        <f t="shared" ref="C9:C23" si="5">A9/$D$2</f>
        <v>8.154611432765229E-3</v>
      </c>
      <c r="D9" s="6">
        <f t="shared" si="1"/>
        <v>87</v>
      </c>
      <c r="E9" s="6">
        <f t="shared" ref="E9:E23" si="6">D9*$A$5</f>
        <v>87000</v>
      </c>
      <c r="F9" s="7">
        <f t="shared" si="2"/>
        <v>12337</v>
      </c>
      <c r="G9" s="7">
        <f t="shared" si="3"/>
        <v>74</v>
      </c>
      <c r="H9" s="8">
        <f t="shared" si="4"/>
        <v>74000</v>
      </c>
      <c r="J9" s="13"/>
    </row>
    <row r="10" spans="1:17" x14ac:dyDescent="0.25">
      <c r="A10" s="5">
        <v>150</v>
      </c>
      <c r="B10" s="5">
        <f t="shared" si="0"/>
        <v>12400</v>
      </c>
      <c r="C10" s="19">
        <f t="shared" si="5"/>
        <v>1.2231917149147844E-2</v>
      </c>
      <c r="D10" s="6">
        <f t="shared" si="1"/>
        <v>137</v>
      </c>
      <c r="E10" s="6">
        <f t="shared" si="6"/>
        <v>137000</v>
      </c>
      <c r="F10" s="7">
        <f t="shared" si="2"/>
        <v>12387</v>
      </c>
      <c r="G10" s="7">
        <f t="shared" si="3"/>
        <v>124</v>
      </c>
      <c r="H10" s="8">
        <f t="shared" si="4"/>
        <v>124000</v>
      </c>
    </row>
    <row r="11" spans="1:17" x14ac:dyDescent="0.25">
      <c r="A11" s="5">
        <v>200</v>
      </c>
      <c r="B11" s="5">
        <f t="shared" si="0"/>
        <v>12450</v>
      </c>
      <c r="C11" s="19">
        <f t="shared" si="5"/>
        <v>1.6309222865530458E-2</v>
      </c>
      <c r="D11" s="6">
        <f t="shared" si="1"/>
        <v>187</v>
      </c>
      <c r="E11" s="6">
        <f t="shared" si="6"/>
        <v>187000</v>
      </c>
      <c r="F11" s="7">
        <f t="shared" si="2"/>
        <v>12437</v>
      </c>
      <c r="G11" s="7">
        <f t="shared" si="3"/>
        <v>174</v>
      </c>
      <c r="H11" s="8">
        <f t="shared" si="4"/>
        <v>174000</v>
      </c>
    </row>
    <row r="12" spans="1:17" x14ac:dyDescent="0.25">
      <c r="A12" s="5">
        <v>250</v>
      </c>
      <c r="B12" s="5">
        <f t="shared" si="0"/>
        <v>12500</v>
      </c>
      <c r="C12" s="19">
        <f t="shared" si="5"/>
        <v>2.0386528581913071E-2</v>
      </c>
      <c r="D12" s="6">
        <f t="shared" si="1"/>
        <v>237</v>
      </c>
      <c r="E12" s="6">
        <f t="shared" si="6"/>
        <v>237000</v>
      </c>
      <c r="F12" s="7">
        <f t="shared" si="2"/>
        <v>12487</v>
      </c>
      <c r="G12" s="7">
        <f t="shared" si="3"/>
        <v>224</v>
      </c>
      <c r="H12" s="8">
        <f t="shared" si="4"/>
        <v>224000</v>
      </c>
    </row>
    <row r="13" spans="1:17" x14ac:dyDescent="0.25">
      <c r="A13" s="5">
        <v>300</v>
      </c>
      <c r="B13" s="5">
        <f t="shared" si="0"/>
        <v>12550</v>
      </c>
      <c r="C13" s="19">
        <f t="shared" si="5"/>
        <v>2.4463834298295687E-2</v>
      </c>
      <c r="D13" s="6">
        <f t="shared" si="1"/>
        <v>287</v>
      </c>
      <c r="E13" s="6">
        <f t="shared" si="6"/>
        <v>287000</v>
      </c>
      <c r="F13" s="7">
        <f t="shared" si="2"/>
        <v>12537</v>
      </c>
      <c r="G13" s="7">
        <f t="shared" si="3"/>
        <v>274</v>
      </c>
      <c r="H13" s="8">
        <f t="shared" si="4"/>
        <v>274000</v>
      </c>
    </row>
    <row r="14" spans="1:17" x14ac:dyDescent="0.25">
      <c r="A14" s="5">
        <v>350</v>
      </c>
      <c r="B14" s="9">
        <f t="shared" si="0"/>
        <v>12600</v>
      </c>
      <c r="C14" s="19">
        <f t="shared" si="5"/>
        <v>2.85411400146783E-2</v>
      </c>
      <c r="D14" s="10">
        <f t="shared" si="1"/>
        <v>337</v>
      </c>
      <c r="E14" s="10">
        <f t="shared" si="6"/>
        <v>337000</v>
      </c>
      <c r="F14" s="11">
        <f t="shared" si="2"/>
        <v>12587</v>
      </c>
      <c r="G14" s="11">
        <f t="shared" si="3"/>
        <v>324</v>
      </c>
      <c r="H14" s="12">
        <f t="shared" si="4"/>
        <v>324000</v>
      </c>
    </row>
    <row r="15" spans="1:17" x14ac:dyDescent="0.25">
      <c r="A15" s="5">
        <v>400</v>
      </c>
      <c r="B15" s="9">
        <f t="shared" si="0"/>
        <v>12650</v>
      </c>
      <c r="C15" s="19">
        <f t="shared" si="5"/>
        <v>3.2618445731060916E-2</v>
      </c>
      <c r="D15" s="10">
        <f t="shared" si="1"/>
        <v>387</v>
      </c>
      <c r="E15" s="10">
        <f t="shared" si="6"/>
        <v>387000</v>
      </c>
      <c r="F15" s="11">
        <f t="shared" si="2"/>
        <v>12637</v>
      </c>
      <c r="G15" s="11">
        <f t="shared" si="3"/>
        <v>374</v>
      </c>
      <c r="H15" s="12">
        <f t="shared" si="4"/>
        <v>374000</v>
      </c>
    </row>
    <row r="16" spans="1:17" x14ac:dyDescent="0.25">
      <c r="A16" s="5">
        <v>450</v>
      </c>
      <c r="B16" s="9">
        <f t="shared" si="0"/>
        <v>12700</v>
      </c>
      <c r="C16" s="19">
        <f t="shared" si="5"/>
        <v>3.6695751447443532E-2</v>
      </c>
      <c r="D16" s="10">
        <f t="shared" si="1"/>
        <v>437</v>
      </c>
      <c r="E16" s="10">
        <f t="shared" si="6"/>
        <v>437000</v>
      </c>
      <c r="F16" s="11">
        <f t="shared" si="2"/>
        <v>12687</v>
      </c>
      <c r="G16" s="11">
        <f t="shared" si="3"/>
        <v>424</v>
      </c>
      <c r="H16" s="12">
        <f t="shared" si="4"/>
        <v>424000</v>
      </c>
    </row>
    <row r="17" spans="1:8" x14ac:dyDescent="0.25">
      <c r="A17" s="5">
        <v>500</v>
      </c>
      <c r="B17" s="9">
        <f t="shared" si="0"/>
        <v>12750</v>
      </c>
      <c r="C17" s="19">
        <f t="shared" si="5"/>
        <v>4.0773057163826142E-2</v>
      </c>
      <c r="D17" s="10">
        <f t="shared" si="1"/>
        <v>487</v>
      </c>
      <c r="E17" s="10">
        <f t="shared" si="6"/>
        <v>487000</v>
      </c>
      <c r="F17" s="11">
        <f t="shared" si="2"/>
        <v>12737</v>
      </c>
      <c r="G17" s="11">
        <f t="shared" si="3"/>
        <v>474</v>
      </c>
      <c r="H17" s="12">
        <f t="shared" si="4"/>
        <v>474000</v>
      </c>
    </row>
    <row r="18" spans="1:8" x14ac:dyDescent="0.25">
      <c r="A18" s="5">
        <v>550</v>
      </c>
      <c r="B18" s="9">
        <f t="shared" si="0"/>
        <v>12800</v>
      </c>
      <c r="C18" s="19">
        <f t="shared" si="5"/>
        <v>4.4850362880208758E-2</v>
      </c>
      <c r="D18" s="10">
        <f t="shared" si="1"/>
        <v>537</v>
      </c>
      <c r="E18" s="10">
        <f t="shared" si="6"/>
        <v>537000</v>
      </c>
      <c r="F18" s="11">
        <f t="shared" si="2"/>
        <v>12787</v>
      </c>
      <c r="G18" s="11">
        <f t="shared" si="3"/>
        <v>524</v>
      </c>
      <c r="H18" s="12">
        <f t="shared" si="4"/>
        <v>524000</v>
      </c>
    </row>
    <row r="19" spans="1:8" x14ac:dyDescent="0.25">
      <c r="A19" s="5">
        <v>600</v>
      </c>
      <c r="B19" s="9">
        <f t="shared" si="0"/>
        <v>12850</v>
      </c>
      <c r="C19" s="19">
        <f t="shared" si="5"/>
        <v>4.8927668596591374E-2</v>
      </c>
      <c r="D19" s="10">
        <f t="shared" si="1"/>
        <v>587</v>
      </c>
      <c r="E19" s="10">
        <f t="shared" si="6"/>
        <v>587000</v>
      </c>
      <c r="F19" s="11">
        <f t="shared" si="2"/>
        <v>12837</v>
      </c>
      <c r="G19" s="11">
        <f t="shared" si="3"/>
        <v>574</v>
      </c>
      <c r="H19" s="12">
        <f t="shared" si="4"/>
        <v>574000</v>
      </c>
    </row>
    <row r="20" spans="1:8" x14ac:dyDescent="0.25">
      <c r="A20" s="5">
        <v>650</v>
      </c>
      <c r="B20" s="5">
        <f t="shared" si="0"/>
        <v>12900</v>
      </c>
      <c r="C20" s="19">
        <f t="shared" si="5"/>
        <v>5.3004974312973983E-2</v>
      </c>
      <c r="D20" s="6">
        <f t="shared" si="1"/>
        <v>637</v>
      </c>
      <c r="E20" s="6">
        <f t="shared" si="6"/>
        <v>637000</v>
      </c>
      <c r="F20" s="7">
        <f t="shared" si="2"/>
        <v>12887</v>
      </c>
      <c r="G20" s="7">
        <f t="shared" si="3"/>
        <v>624</v>
      </c>
      <c r="H20" s="8">
        <f t="shared" si="4"/>
        <v>624000</v>
      </c>
    </row>
    <row r="21" spans="1:8" x14ac:dyDescent="0.25">
      <c r="A21" s="5">
        <v>700</v>
      </c>
      <c r="B21" s="5">
        <f t="shared" si="0"/>
        <v>12950</v>
      </c>
      <c r="C21" s="19">
        <f t="shared" si="5"/>
        <v>5.70822800293566E-2</v>
      </c>
      <c r="D21" s="6">
        <f t="shared" si="1"/>
        <v>687</v>
      </c>
      <c r="E21" s="6">
        <f t="shared" si="6"/>
        <v>687000</v>
      </c>
      <c r="F21" s="7">
        <f t="shared" si="2"/>
        <v>12937</v>
      </c>
      <c r="G21" s="7">
        <f t="shared" si="3"/>
        <v>674</v>
      </c>
      <c r="H21" s="8">
        <f t="shared" si="4"/>
        <v>674000</v>
      </c>
    </row>
    <row r="22" spans="1:8" x14ac:dyDescent="0.25">
      <c r="A22" s="5">
        <v>750</v>
      </c>
      <c r="B22" s="5">
        <f t="shared" si="0"/>
        <v>13000</v>
      </c>
      <c r="C22" s="19">
        <f t="shared" si="5"/>
        <v>6.1159585745739216E-2</v>
      </c>
      <c r="D22" s="6">
        <f t="shared" si="1"/>
        <v>737</v>
      </c>
      <c r="E22" s="6">
        <f t="shared" si="6"/>
        <v>737000</v>
      </c>
      <c r="F22" s="7">
        <f t="shared" si="2"/>
        <v>12987</v>
      </c>
      <c r="G22" s="7">
        <f t="shared" si="3"/>
        <v>724</v>
      </c>
      <c r="H22" s="8">
        <f t="shared" si="4"/>
        <v>724000</v>
      </c>
    </row>
    <row r="23" spans="1:8" x14ac:dyDescent="0.25">
      <c r="A23" s="5">
        <v>800</v>
      </c>
      <c r="B23" s="5">
        <f t="shared" si="0"/>
        <v>13050</v>
      </c>
      <c r="C23" s="19">
        <f t="shared" si="5"/>
        <v>6.5236891462121832E-2</v>
      </c>
      <c r="D23" s="6">
        <f t="shared" si="1"/>
        <v>787</v>
      </c>
      <c r="E23" s="6">
        <f t="shared" si="6"/>
        <v>787000</v>
      </c>
      <c r="F23" s="7">
        <f t="shared" si="2"/>
        <v>13036</v>
      </c>
      <c r="G23" s="7">
        <f t="shared" si="3"/>
        <v>773</v>
      </c>
      <c r="H23" s="8">
        <f t="shared" si="4"/>
        <v>773000</v>
      </c>
    </row>
    <row r="29" spans="1:8" x14ac:dyDescent="0.25">
      <c r="F29" s="1">
        <v>37.54</v>
      </c>
    </row>
  </sheetData>
  <mergeCells count="2">
    <mergeCell ref="F6:H6"/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I16" sqref="I16"/>
    </sheetView>
  </sheetViews>
  <sheetFormatPr defaultRowHeight="15" x14ac:dyDescent="0.25"/>
  <sheetData>
    <row r="1" spans="1:4" x14ac:dyDescent="0.25">
      <c r="A1">
        <v>600</v>
      </c>
      <c r="B1" s="2">
        <v>37540</v>
      </c>
      <c r="C1">
        <v>38850</v>
      </c>
      <c r="D1" s="20">
        <f>(C1-$B$1)*$A$1</f>
        <v>786000</v>
      </c>
    </row>
    <row r="2" spans="1:4" x14ac:dyDescent="0.25">
      <c r="C2">
        <f>C1*(1-0.1/100)</f>
        <v>38811.15</v>
      </c>
      <c r="D2" s="20">
        <f>(C2-$B$1)*$A$1</f>
        <v>762690.00000000093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Tao Le (DGA-PTKD)</dc:creator>
  <cp:lastModifiedBy>Minh Tao Le (CN - DLL DA)</cp:lastModifiedBy>
  <dcterms:created xsi:type="dcterms:W3CDTF">2025-05-06T06:36:28Z</dcterms:created>
  <dcterms:modified xsi:type="dcterms:W3CDTF">2025-05-27T04:39:48Z</dcterms:modified>
</cp:coreProperties>
</file>