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US 16\Documents\Uni\2nd Semester\Probabilitas dan Statistika\Praktikum\Modul 9\"/>
    </mc:Choice>
  </mc:AlternateContent>
  <xr:revisionPtr revIDLastSave="0" documentId="13_ncr:1_{EEC762BA-C175-4C85-B5DB-11E4AD0F951F}" xr6:coauthVersionLast="47" xr6:coauthVersionMax="47" xr10:uidLastSave="{00000000-0000-0000-0000-000000000000}"/>
  <bookViews>
    <workbookView xWindow="-108" yWindow="-108" windowWidth="23256" windowHeight="12456" xr2:uid="{16187532-9A85-409E-A41F-15904AF5E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B11" i="1"/>
  <c r="C10" i="1"/>
  <c r="H7" i="1" s="1"/>
  <c r="I16" i="1" s="1"/>
  <c r="B9" i="1"/>
  <c r="G7" i="1" s="1"/>
  <c r="E8" i="1"/>
  <c r="B12" i="1" s="1"/>
  <c r="C8" i="1"/>
  <c r="B8" i="1"/>
  <c r="E7" i="1"/>
  <c r="D7" i="1"/>
  <c r="H6" i="1"/>
  <c r="I15" i="1" s="1"/>
  <c r="G6" i="1"/>
  <c r="J6" i="1" s="1"/>
  <c r="E6" i="1"/>
  <c r="D6" i="1"/>
  <c r="E5" i="1"/>
  <c r="D5" i="1"/>
  <c r="H4" i="1"/>
  <c r="I13" i="1" s="1"/>
  <c r="G4" i="1"/>
  <c r="J4" i="1" s="1"/>
  <c r="E4" i="1"/>
  <c r="D4" i="1"/>
  <c r="E3" i="1"/>
  <c r="D3" i="1"/>
  <c r="H2" i="1"/>
  <c r="G2" i="1"/>
  <c r="J2" i="1" s="1"/>
  <c r="E2" i="1"/>
  <c r="D2" i="1"/>
  <c r="D8" i="1" s="1"/>
  <c r="B13" i="1" l="1"/>
  <c r="I7" i="1"/>
  <c r="J7" i="1"/>
  <c r="I2" i="1"/>
  <c r="I6" i="1"/>
  <c r="G3" i="1"/>
  <c r="G5" i="1"/>
  <c r="I4" i="1"/>
  <c r="H3" i="1"/>
  <c r="I12" i="1" s="1"/>
  <c r="I17" i="1" s="1"/>
  <c r="H5" i="1"/>
  <c r="I14" i="1" s="1"/>
  <c r="I3" i="1" l="1"/>
  <c r="J3" i="1"/>
  <c r="I5" i="1"/>
  <c r="J5" i="1"/>
  <c r="I8" i="1"/>
  <c r="J8" i="1" l="1"/>
  <c r="E12" i="1"/>
  <c r="E13" i="1" s="1"/>
  <c r="G14" i="1" l="1"/>
  <c r="H14" i="1" s="1"/>
  <c r="G16" i="1"/>
  <c r="H16" i="1" s="1"/>
  <c r="G12" i="1"/>
  <c r="H12" i="1" s="1"/>
  <c r="G11" i="1"/>
  <c r="H11" i="1" s="1"/>
  <c r="G13" i="1"/>
  <c r="H13" i="1" s="1"/>
  <c r="G15" i="1"/>
  <c r="H15" i="1" s="1"/>
  <c r="H17" i="1" l="1"/>
  <c r="C15" i="1" s="1"/>
  <c r="C16" i="1" s="1"/>
</calcChain>
</file>

<file path=xl/sharedStrings.xml><?xml version="1.0" encoding="utf-8"?>
<sst xmlns="http://schemas.openxmlformats.org/spreadsheetml/2006/main" count="34" uniqueCount="26">
  <si>
    <t>x</t>
  </si>
  <si>
    <t>y</t>
  </si>
  <si>
    <t>x^2</t>
  </si>
  <si>
    <t>xy</t>
  </si>
  <si>
    <t>(x-xbar)^2</t>
  </si>
  <si>
    <t>y_duga</t>
  </si>
  <si>
    <t>(y_duga - ybar)^2</t>
  </si>
  <si>
    <t>(y-ybar)^2</t>
  </si>
  <si>
    <t>sum</t>
  </si>
  <si>
    <t>SSR</t>
  </si>
  <si>
    <t>SST</t>
  </si>
  <si>
    <t>n</t>
  </si>
  <si>
    <t>rsquare</t>
  </si>
  <si>
    <t>b1</t>
  </si>
  <si>
    <t>correlation</t>
  </si>
  <si>
    <t>b0</t>
  </si>
  <si>
    <t>Muhammad Rayyan Naufal</t>
  </si>
  <si>
    <t>x - xbar</t>
  </si>
  <si>
    <t>y - ybar</t>
  </si>
  <si>
    <t>(x-xbar) (y-ybar)</t>
  </si>
  <si>
    <t>x bar</t>
  </si>
  <si>
    <t>y bar</t>
  </si>
  <si>
    <t>y duga</t>
  </si>
  <si>
    <t>(y duga -ybar)^2</t>
  </si>
  <si>
    <t>y duga = 368,29 + 1,35x</t>
  </si>
  <si>
    <t>Artinya penambahan satu satuan x akan meningkatkan hasil 1,35 satuan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</si>
</sst>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168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4" xfId="0" applyFont="1" applyFill="1" applyBorder="1"/>
    <xf numFmtId="2" fontId="1" fillId="3" borderId="3" xfId="0" applyNumberFormat="1" applyFont="1" applyFill="1" applyBorder="1" applyAlignment="1">
      <alignment horizontal="right"/>
    </xf>
    <xf numFmtId="0" fontId="1" fillId="3" borderId="3" xfId="0" applyFont="1" applyFill="1" applyBorder="1"/>
    <xf numFmtId="0" fontId="1" fillId="4" borderId="6" xfId="0" applyFont="1" applyFill="1" applyBorder="1"/>
    <xf numFmtId="0" fontId="1" fillId="4" borderId="3" xfId="0" applyFont="1" applyFill="1" applyBorder="1"/>
    <xf numFmtId="169" fontId="1" fillId="4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20FB-4BF0-4D52-A7DA-799022342B31}">
  <dimension ref="A1:O22"/>
  <sheetViews>
    <sheetView tabSelected="1" workbookViewId="0">
      <selection activeCell="D15" sqref="D15"/>
    </sheetView>
  </sheetViews>
  <sheetFormatPr defaultRowHeight="14.4" x14ac:dyDescent="0.3"/>
  <cols>
    <col min="1" max="1" width="16.77734375" customWidth="1"/>
    <col min="3" max="3" width="12" bestFit="1" customWidth="1"/>
    <col min="5" max="5" width="12" bestFit="1" customWidth="1"/>
    <col min="8" max="8" width="14.44140625" customWidth="1"/>
    <col min="9" max="9" width="14.6640625" customWidth="1"/>
  </cols>
  <sheetData>
    <row r="1" spans="1:15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3"/>
      <c r="G1" s="4" t="s">
        <v>17</v>
      </c>
      <c r="H1" s="4" t="s">
        <v>18</v>
      </c>
      <c r="I1" s="4" t="s">
        <v>19</v>
      </c>
      <c r="J1" s="4" t="s">
        <v>4</v>
      </c>
      <c r="K1" s="5"/>
      <c r="L1" s="5"/>
      <c r="M1" s="1" t="s">
        <v>5</v>
      </c>
      <c r="N1" s="1" t="s">
        <v>6</v>
      </c>
      <c r="O1" s="1" t="s">
        <v>7</v>
      </c>
    </row>
    <row r="2" spans="1:15" ht="15.6" x14ac:dyDescent="0.3">
      <c r="A2" s="3"/>
      <c r="B2" s="6">
        <v>40</v>
      </c>
      <c r="C2" s="6">
        <v>385</v>
      </c>
      <c r="D2" s="7">
        <f t="shared" ref="D2:D7" si="0">B2*B2</f>
        <v>1600</v>
      </c>
      <c r="E2" s="7">
        <f t="shared" ref="E2:E7" si="1">B2*C2</f>
        <v>15400</v>
      </c>
      <c r="F2" s="3"/>
      <c r="G2" s="8">
        <f t="shared" ref="G2:G7" si="2">B2-$B$9</f>
        <v>9.1666666666666679</v>
      </c>
      <c r="H2" s="8">
        <f t="shared" ref="H2:H7" si="3">C2-$C$10</f>
        <v>-25</v>
      </c>
      <c r="I2" s="9">
        <f t="shared" ref="I2:I7" si="4">G2*H2</f>
        <v>-229.16666666666669</v>
      </c>
      <c r="J2" s="7">
        <f t="shared" ref="J2:J7" si="5">G2^2</f>
        <v>84.0277777777778</v>
      </c>
      <c r="K2" s="5"/>
      <c r="L2" s="5"/>
      <c r="M2" s="1">
        <v>422.39884393063585</v>
      </c>
      <c r="N2" s="1">
        <v>153.73133081626543</v>
      </c>
      <c r="O2" s="1">
        <v>625</v>
      </c>
    </row>
    <row r="3" spans="1:15" ht="15.6" x14ac:dyDescent="0.3">
      <c r="A3" s="3"/>
      <c r="B3" s="6">
        <v>20</v>
      </c>
      <c r="C3" s="6">
        <v>400</v>
      </c>
      <c r="D3" s="7">
        <f t="shared" si="0"/>
        <v>400</v>
      </c>
      <c r="E3" s="7">
        <f t="shared" si="1"/>
        <v>8000</v>
      </c>
      <c r="F3" s="3"/>
      <c r="G3" s="8">
        <f t="shared" si="2"/>
        <v>-10.833333333333332</v>
      </c>
      <c r="H3" s="8">
        <f t="shared" si="3"/>
        <v>-10</v>
      </c>
      <c r="I3" s="9">
        <f t="shared" si="4"/>
        <v>108.33333333333331</v>
      </c>
      <c r="J3" s="7">
        <f t="shared" si="5"/>
        <v>117.36111111111109</v>
      </c>
      <c r="K3" s="5"/>
      <c r="L3" s="5"/>
      <c r="M3" s="1">
        <v>395.34682080924853</v>
      </c>
      <c r="N3" s="1">
        <v>214.715660396272</v>
      </c>
      <c r="O3" s="1">
        <v>100</v>
      </c>
    </row>
    <row r="4" spans="1:15" ht="15.6" x14ac:dyDescent="0.3">
      <c r="A4" s="3"/>
      <c r="B4" s="6">
        <v>25</v>
      </c>
      <c r="C4" s="6">
        <v>395</v>
      </c>
      <c r="D4" s="7">
        <f t="shared" si="0"/>
        <v>625</v>
      </c>
      <c r="E4" s="7">
        <f t="shared" si="1"/>
        <v>9875</v>
      </c>
      <c r="F4" s="3"/>
      <c r="G4" s="8">
        <f t="shared" si="2"/>
        <v>-5.8333333333333321</v>
      </c>
      <c r="H4" s="8">
        <f t="shared" si="3"/>
        <v>-15</v>
      </c>
      <c r="I4" s="9">
        <f t="shared" si="4"/>
        <v>87.499999999999986</v>
      </c>
      <c r="J4" s="7">
        <f t="shared" si="5"/>
        <v>34.027777777777764</v>
      </c>
      <c r="K4" s="5"/>
      <c r="L4" s="5"/>
      <c r="M4" s="1">
        <v>402.1098265895954</v>
      </c>
      <c r="N4" s="1">
        <v>62.254836446255759</v>
      </c>
      <c r="O4" s="1">
        <v>225</v>
      </c>
    </row>
    <row r="5" spans="1:15" ht="15.6" x14ac:dyDescent="0.3">
      <c r="A5" s="3"/>
      <c r="B5" s="6">
        <v>20</v>
      </c>
      <c r="C5" s="6">
        <v>365</v>
      </c>
      <c r="D5" s="7">
        <f t="shared" si="0"/>
        <v>400</v>
      </c>
      <c r="E5" s="7">
        <f t="shared" si="1"/>
        <v>7300</v>
      </c>
      <c r="F5" s="3"/>
      <c r="G5" s="8">
        <f t="shared" si="2"/>
        <v>-10.833333333333332</v>
      </c>
      <c r="H5" s="8">
        <f t="shared" si="3"/>
        <v>-45</v>
      </c>
      <c r="I5" s="9">
        <f t="shared" si="4"/>
        <v>487.49999999999994</v>
      </c>
      <c r="J5" s="7">
        <f t="shared" si="5"/>
        <v>117.36111111111109</v>
      </c>
      <c r="K5" s="5"/>
      <c r="L5" s="5"/>
      <c r="M5" s="1">
        <v>395.34682080924853</v>
      </c>
      <c r="N5" s="1">
        <v>214.715660396272</v>
      </c>
      <c r="O5" s="1">
        <v>2025</v>
      </c>
    </row>
    <row r="6" spans="1:15" ht="15.6" x14ac:dyDescent="0.3">
      <c r="A6" s="3"/>
      <c r="B6" s="6">
        <v>30</v>
      </c>
      <c r="C6" s="6">
        <v>475</v>
      </c>
      <c r="D6" s="7">
        <f t="shared" si="0"/>
        <v>900</v>
      </c>
      <c r="E6" s="7">
        <f t="shared" si="1"/>
        <v>14250</v>
      </c>
      <c r="F6" s="3"/>
      <c r="G6" s="8">
        <f t="shared" si="2"/>
        <v>-0.83333333333333215</v>
      </c>
      <c r="H6" s="8">
        <f t="shared" si="3"/>
        <v>65</v>
      </c>
      <c r="I6" s="9">
        <f t="shared" si="4"/>
        <v>-54.166666666666586</v>
      </c>
      <c r="J6" s="7">
        <f t="shared" si="5"/>
        <v>0.69444444444444242</v>
      </c>
      <c r="K6" s="5"/>
      <c r="L6" s="5"/>
      <c r="M6" s="1">
        <v>408.87283236994222</v>
      </c>
      <c r="N6" s="1">
        <v>1.2705068662500809</v>
      </c>
      <c r="O6" s="1">
        <v>4225</v>
      </c>
    </row>
    <row r="7" spans="1:15" ht="15.6" x14ac:dyDescent="0.3">
      <c r="A7" s="10"/>
      <c r="B7" s="6">
        <v>50</v>
      </c>
      <c r="C7" s="6">
        <v>440</v>
      </c>
      <c r="D7" s="7">
        <f t="shared" si="0"/>
        <v>2500</v>
      </c>
      <c r="E7" s="7">
        <f t="shared" si="1"/>
        <v>22000</v>
      </c>
      <c r="F7" s="3"/>
      <c r="G7" s="8">
        <f t="shared" si="2"/>
        <v>19.166666666666668</v>
      </c>
      <c r="H7" s="8">
        <f t="shared" si="3"/>
        <v>30</v>
      </c>
      <c r="I7" s="9">
        <f t="shared" si="4"/>
        <v>575</v>
      </c>
      <c r="J7" s="7">
        <f t="shared" si="5"/>
        <v>367.36111111111114</v>
      </c>
      <c r="K7" s="5"/>
      <c r="L7" s="5"/>
      <c r="M7" s="1">
        <v>435.92485549132948</v>
      </c>
      <c r="N7" s="1">
        <v>672.09813224631637</v>
      </c>
      <c r="O7" s="1">
        <v>900</v>
      </c>
    </row>
    <row r="8" spans="1:15" x14ac:dyDescent="0.3">
      <c r="A8" s="11" t="s">
        <v>8</v>
      </c>
      <c r="B8" s="7">
        <f t="shared" ref="B8:E8" si="6">SUM(B2:B7)</f>
        <v>185</v>
      </c>
      <c r="C8" s="7">
        <f t="shared" si="6"/>
        <v>2460</v>
      </c>
      <c r="D8" s="7">
        <f t="shared" si="6"/>
        <v>6425</v>
      </c>
      <c r="E8" s="7">
        <f t="shared" si="6"/>
        <v>76825</v>
      </c>
      <c r="F8" s="3"/>
      <c r="G8" s="10"/>
      <c r="H8" s="10"/>
      <c r="I8" s="9">
        <f t="shared" ref="I8:J8" si="7">SUM(I2:I7)</f>
        <v>975</v>
      </c>
      <c r="J8" s="7">
        <f t="shared" si="7"/>
        <v>720.83333333333326</v>
      </c>
      <c r="K8" s="5"/>
      <c r="L8" s="5"/>
      <c r="M8" s="1"/>
      <c r="N8" s="1">
        <v>1318.7861271676315</v>
      </c>
      <c r="O8" s="1">
        <v>8100</v>
      </c>
    </row>
    <row r="9" spans="1:15" x14ac:dyDescent="0.3">
      <c r="A9" s="11" t="s">
        <v>20</v>
      </c>
      <c r="B9" s="8">
        <f>AVERAGE(B2:B7)</f>
        <v>30.833333333333332</v>
      </c>
      <c r="C9" s="10"/>
      <c r="D9" s="10"/>
      <c r="E9" s="10"/>
      <c r="F9" s="5"/>
      <c r="G9" s="12"/>
      <c r="H9" s="12"/>
      <c r="I9" s="12"/>
      <c r="J9" s="5"/>
      <c r="K9" s="5"/>
      <c r="L9" s="5"/>
      <c r="M9" s="1"/>
      <c r="N9" s="1" t="s">
        <v>9</v>
      </c>
      <c r="O9" s="1" t="s">
        <v>10</v>
      </c>
    </row>
    <row r="10" spans="1:15" x14ac:dyDescent="0.3">
      <c r="A10" s="11" t="s">
        <v>21</v>
      </c>
      <c r="B10" s="10"/>
      <c r="C10" s="7">
        <f>AVERAGE(C2:C7)</f>
        <v>410</v>
      </c>
      <c r="D10" s="10"/>
      <c r="E10" s="10"/>
      <c r="F10" s="3"/>
      <c r="G10" s="10" t="s">
        <v>22</v>
      </c>
      <c r="H10" s="10" t="s">
        <v>23</v>
      </c>
      <c r="I10" s="10" t="s">
        <v>7</v>
      </c>
      <c r="J10" s="5"/>
      <c r="K10" s="5"/>
      <c r="L10" s="5"/>
      <c r="M10" s="1"/>
      <c r="N10" s="1"/>
      <c r="O10" s="1"/>
    </row>
    <row r="11" spans="1:15" x14ac:dyDescent="0.3">
      <c r="A11" s="11" t="s">
        <v>11</v>
      </c>
      <c r="B11" s="7">
        <f>COUNT(B2:B7)</f>
        <v>6</v>
      </c>
      <c r="C11" s="5"/>
      <c r="D11" s="12"/>
      <c r="E11" s="12"/>
      <c r="F11" s="3"/>
      <c r="G11" s="8">
        <f t="shared" ref="G11:G16" si="8">$E$13+$E$12*B2</f>
        <v>422.39884393063585</v>
      </c>
      <c r="H11" s="7">
        <f t="shared" ref="H11:H16" si="9">(G11-$C$10)^2</f>
        <v>153.73133081626543</v>
      </c>
      <c r="I11" s="7">
        <f t="shared" ref="I11:I16" si="10">H2^2</f>
        <v>625</v>
      </c>
      <c r="J11" s="5"/>
      <c r="K11" s="5"/>
      <c r="L11" s="5"/>
      <c r="M11" s="2" t="s">
        <v>12</v>
      </c>
      <c r="N11" s="2">
        <v>0.16281310211946068</v>
      </c>
      <c r="O11" s="1"/>
    </row>
    <row r="12" spans="1:15" x14ac:dyDescent="0.3">
      <c r="A12" s="13" t="s">
        <v>13</v>
      </c>
      <c r="B12" s="14">
        <f>(B11*E8-B8*C8)/(B11*D8-B8^2)</f>
        <v>1.3526011560693643</v>
      </c>
      <c r="C12" s="3"/>
      <c r="D12" s="15" t="s">
        <v>13</v>
      </c>
      <c r="E12" s="14">
        <f>I8/J8</f>
        <v>1.3526011560693643</v>
      </c>
      <c r="F12" s="3"/>
      <c r="G12" s="8">
        <f t="shared" si="8"/>
        <v>395.34682080924853</v>
      </c>
      <c r="H12" s="7">
        <f t="shared" si="9"/>
        <v>214.715660396272</v>
      </c>
      <c r="I12" s="7">
        <f t="shared" si="10"/>
        <v>100</v>
      </c>
      <c r="J12" s="5"/>
      <c r="K12" s="5"/>
      <c r="L12" s="5"/>
      <c r="M12" s="2" t="s">
        <v>14</v>
      </c>
      <c r="N12" s="2">
        <v>0.40350105590873075</v>
      </c>
      <c r="O12" s="1"/>
    </row>
    <row r="13" spans="1:15" x14ac:dyDescent="0.3">
      <c r="A13" s="13" t="s">
        <v>15</v>
      </c>
      <c r="B13" s="14">
        <f>C8/B11-B12*B8/B11</f>
        <v>368.29479768786126</v>
      </c>
      <c r="C13" s="3"/>
      <c r="D13" s="15" t="s">
        <v>15</v>
      </c>
      <c r="E13" s="14">
        <f>C10-E12*B9</f>
        <v>368.29479768786126</v>
      </c>
      <c r="F13" s="3"/>
      <c r="G13" s="8">
        <f t="shared" si="8"/>
        <v>402.1098265895954</v>
      </c>
      <c r="H13" s="7">
        <f t="shared" si="9"/>
        <v>62.254836446255759</v>
      </c>
      <c r="I13" s="7">
        <f t="shared" si="10"/>
        <v>225</v>
      </c>
      <c r="J13" s="5"/>
      <c r="K13" s="5"/>
      <c r="L13" s="5"/>
      <c r="M13" s="1"/>
      <c r="N13" s="1"/>
      <c r="O13" s="1"/>
    </row>
    <row r="14" spans="1:15" x14ac:dyDescent="0.3">
      <c r="A14" s="12"/>
      <c r="B14" s="12"/>
      <c r="C14" s="12"/>
      <c r="D14" s="5"/>
      <c r="E14" s="5"/>
      <c r="F14" s="3"/>
      <c r="G14" s="8">
        <f t="shared" si="8"/>
        <v>395.34682080924853</v>
      </c>
      <c r="H14" s="7">
        <f t="shared" si="9"/>
        <v>214.715660396272</v>
      </c>
      <c r="I14" s="7">
        <f t="shared" si="10"/>
        <v>2025</v>
      </c>
      <c r="J14" s="5"/>
      <c r="K14" s="5"/>
      <c r="L14" s="5"/>
      <c r="M14" s="1"/>
      <c r="N14" s="1"/>
      <c r="O14" s="1"/>
    </row>
    <row r="15" spans="1:15" x14ac:dyDescent="0.3">
      <c r="A15" s="16" t="s">
        <v>12</v>
      </c>
      <c r="B15" s="17"/>
      <c r="C15" s="18">
        <f>H17/I17</f>
        <v>0.16281310211946068</v>
      </c>
      <c r="D15" s="5"/>
      <c r="E15" s="5"/>
      <c r="F15" s="3"/>
      <c r="G15" s="8">
        <f t="shared" si="8"/>
        <v>408.87283236994222</v>
      </c>
      <c r="H15" s="7">
        <f t="shared" si="9"/>
        <v>1.2705068662500809</v>
      </c>
      <c r="I15" s="7">
        <f t="shared" si="10"/>
        <v>4225</v>
      </c>
      <c r="J15" s="5"/>
      <c r="K15" s="5"/>
      <c r="L15" s="5"/>
      <c r="M15" s="1"/>
      <c r="N15" s="1"/>
      <c r="O15" s="1"/>
    </row>
    <row r="16" spans="1:15" x14ac:dyDescent="0.3">
      <c r="A16" s="16" t="s">
        <v>14</v>
      </c>
      <c r="B16" s="17"/>
      <c r="C16" s="18">
        <f>SQRT(C15)</f>
        <v>0.40350105590873075</v>
      </c>
      <c r="D16" s="5"/>
      <c r="E16" s="5"/>
      <c r="F16" s="10"/>
      <c r="G16" s="8">
        <f t="shared" si="8"/>
        <v>435.92485549132948</v>
      </c>
      <c r="H16" s="7">
        <f t="shared" si="9"/>
        <v>672.09813224631637</v>
      </c>
      <c r="I16" s="7">
        <f t="shared" si="10"/>
        <v>900</v>
      </c>
      <c r="J16" s="5"/>
      <c r="K16" s="5"/>
      <c r="L16" s="5"/>
    </row>
    <row r="17" spans="1:12" x14ac:dyDescent="0.3">
      <c r="A17" s="5"/>
      <c r="B17" s="5"/>
      <c r="C17" s="5"/>
      <c r="D17" s="5"/>
      <c r="E17" s="3"/>
      <c r="F17" s="10" t="s">
        <v>8</v>
      </c>
      <c r="G17" s="10"/>
      <c r="H17" s="7">
        <f t="shared" ref="H17:I17" si="11">SUM(H11:H16)</f>
        <v>1318.7861271676315</v>
      </c>
      <c r="I17" s="7">
        <f t="shared" si="11"/>
        <v>8100</v>
      </c>
      <c r="J17" s="5"/>
      <c r="K17" s="5"/>
      <c r="L17" s="5"/>
    </row>
    <row r="18" spans="1:12" x14ac:dyDescent="0.3">
      <c r="A18" s="5" t="s">
        <v>24</v>
      </c>
      <c r="B18" s="5"/>
      <c r="C18" s="5"/>
      <c r="D18" s="5"/>
      <c r="E18" s="5"/>
      <c r="F18" s="5"/>
      <c r="G18" s="5"/>
      <c r="H18" s="5" t="s">
        <v>9</v>
      </c>
      <c r="I18" s="5" t="s">
        <v>10</v>
      </c>
      <c r="J18" s="5"/>
      <c r="K18" s="5"/>
      <c r="L18" s="5"/>
    </row>
    <row r="19" spans="1:12" x14ac:dyDescent="0.3">
      <c r="A19" s="5" t="s">
        <v>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 t="s">
        <v>16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C22">
        <v>65002300024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mrayyan.naufal@gmail.com</dc:creator>
  <cp:lastModifiedBy>mrayyan.naufal@gmail.com</cp:lastModifiedBy>
  <dcterms:created xsi:type="dcterms:W3CDTF">2024-05-29T04:04:11Z</dcterms:created>
  <dcterms:modified xsi:type="dcterms:W3CDTF">2024-05-29T04:45:31Z</dcterms:modified>
</cp:coreProperties>
</file>