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ICTUS 16\Documents\Uni\2nd Semester\Probabilitas dan Statistika\Praktikum\Modul 8\"/>
    </mc:Choice>
  </mc:AlternateContent>
  <xr:revisionPtr revIDLastSave="0" documentId="8_{A2C99289-CA43-4AD7-A61B-77A2B38A2B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ji Kebebasan Contoh" sheetId="1" r:id="rId1"/>
    <sheet name="Uji Kenormalan contoh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E16" i="2" s="1"/>
  <c r="G15" i="2"/>
  <c r="D15" i="2"/>
  <c r="C15" i="2"/>
  <c r="E15" i="2" s="1"/>
  <c r="G14" i="2"/>
  <c r="D14" i="2"/>
  <c r="C14" i="2"/>
  <c r="E14" i="2" s="1"/>
  <c r="D13" i="2"/>
  <c r="C13" i="2"/>
  <c r="E13" i="2" s="1"/>
  <c r="D12" i="2"/>
  <c r="C12" i="2"/>
  <c r="D11" i="2"/>
  <c r="C11" i="2"/>
  <c r="E11" i="2" s="1"/>
  <c r="D10" i="2"/>
  <c r="C10" i="2"/>
  <c r="D9" i="2"/>
  <c r="C9" i="2"/>
  <c r="D8" i="2"/>
  <c r="C8" i="2"/>
  <c r="E8" i="2" s="1"/>
  <c r="D7" i="2"/>
  <c r="C7" i="2"/>
  <c r="E7" i="2" s="1"/>
  <c r="D6" i="2"/>
  <c r="C6" i="2"/>
  <c r="D5" i="2"/>
  <c r="C5" i="2"/>
  <c r="E5" i="2" s="1"/>
  <c r="D4" i="2"/>
  <c r="C4" i="2"/>
  <c r="E4" i="2" s="1"/>
  <c r="D3" i="2"/>
  <c r="C3" i="2"/>
  <c r="D2" i="2"/>
  <c r="C2" i="2"/>
  <c r="E2" i="2" s="1"/>
  <c r="I9" i="1"/>
  <c r="G9" i="1"/>
  <c r="E9" i="1"/>
  <c r="C9" i="1"/>
  <c r="K7" i="1"/>
  <c r="K5" i="1"/>
  <c r="K3" i="1"/>
  <c r="K9" i="1" l="1"/>
  <c r="J4" i="1" s="1"/>
  <c r="E3" i="2"/>
  <c r="E9" i="2"/>
  <c r="E10" i="2"/>
  <c r="F2" i="2" s="1"/>
  <c r="H8" i="1"/>
  <c r="F4" i="1"/>
  <c r="E6" i="2"/>
  <c r="E12" i="2"/>
  <c r="H4" i="1" l="1"/>
  <c r="F8" i="1"/>
  <c r="J6" i="1"/>
  <c r="D8" i="1"/>
  <c r="J8" i="1"/>
  <c r="H6" i="1"/>
  <c r="D6" i="1"/>
  <c r="F6" i="1"/>
  <c r="D4" i="1"/>
  <c r="B13" i="1" s="1"/>
</calcChain>
</file>

<file path=xl/sharedStrings.xml><?xml version="1.0" encoding="utf-8"?>
<sst xmlns="http://schemas.openxmlformats.org/spreadsheetml/2006/main" count="28" uniqueCount="27">
  <si>
    <t>Kecukupan Tidur</t>
  </si>
  <si>
    <t>Total</t>
  </si>
  <si>
    <t>Kelebihan</t>
  </si>
  <si>
    <t>Cukup</t>
  </si>
  <si>
    <t>Kurang</t>
  </si>
  <si>
    <t>Kurang Sekali</t>
  </si>
  <si>
    <t>Kesimpulan :</t>
  </si>
  <si>
    <t>Kemampuan Gowes</t>
  </si>
  <si>
    <t>35 km</t>
  </si>
  <si>
    <t>25 km</t>
  </si>
  <si>
    <t>15 km</t>
  </si>
  <si>
    <t>STATISTIK UJI :</t>
  </si>
  <si>
    <t xml:space="preserve">CHI-KUADRAT : </t>
  </si>
  <si>
    <t xml:space="preserve"> </t>
  </si>
  <si>
    <t>Xi</t>
  </si>
  <si>
    <t>z</t>
  </si>
  <si>
    <t>Ft(xi)</t>
  </si>
  <si>
    <r>
      <rPr>
        <b/>
        <sz val="10"/>
        <color theme="1"/>
        <rFont val="Calibri"/>
      </rPr>
      <t>F</t>
    </r>
    <r>
      <rPr>
        <b/>
        <vertAlign val="subscript"/>
        <sz val="10"/>
        <color theme="1"/>
        <rFont val="Calibri"/>
      </rPr>
      <t>s</t>
    </r>
    <r>
      <rPr>
        <b/>
        <sz val="10"/>
        <color theme="1"/>
        <rFont val="Calibri"/>
      </rPr>
      <t>(x</t>
    </r>
    <r>
      <rPr>
        <b/>
        <vertAlign val="subscript"/>
        <sz val="10"/>
        <color theme="1"/>
        <rFont val="Calibri"/>
      </rPr>
      <t>i</t>
    </r>
    <r>
      <rPr>
        <b/>
        <sz val="10"/>
        <color theme="1"/>
        <rFont val="Calibri"/>
      </rPr>
      <t>)</t>
    </r>
  </si>
  <si>
    <t>| Ft(xi) - Fs(xi) |</t>
  </si>
  <si>
    <t xml:space="preserve">Nilai Max </t>
  </si>
  <si>
    <t xml:space="preserve">Average : </t>
  </si>
  <si>
    <t xml:space="preserve">Stdev : </t>
  </si>
  <si>
    <t>Nama : Aditya Fajrian Aryadeva</t>
  </si>
  <si>
    <t>Berat Otak (gram)</t>
  </si>
  <si>
    <t>Kesimpulan : karena 0.1664 &lt; 0338,maka terima Ho dan simpulkan bahwa data berdistribusi normal.</t>
  </si>
  <si>
    <t>Karena nilai statistik uji 0.187340 &lt; nilai chi kuadrat tabel 16.812 maka dapat disimpulkan terima H0 yang berarti tidak terdapat hubungan signifikan antara kecukupan tidur dan kemampuan gowes.</t>
  </si>
  <si>
    <t>Nama :Muhammad Rayyan Naufal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</si>
</sst>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9"/>
      <color rgb="FF1F1F1F"/>
      <name val="&quot;Google Sans&quot;"/>
    </font>
    <font>
      <b/>
      <sz val="10"/>
      <color theme="1"/>
      <name val="Calibri"/>
    </font>
    <font>
      <sz val="10"/>
      <color theme="1"/>
      <name val="Calibri"/>
    </font>
    <font>
      <b/>
      <vertAlign val="subscript"/>
      <sz val="10"/>
      <color theme="1"/>
      <name val="Calibri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13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12" xfId="0" applyNumberFormat="1" applyFont="1" applyBorder="1"/>
    <xf numFmtId="164" fontId="6" fillId="0" borderId="12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9" fillId="0" borderId="18" xfId="0" applyFont="1" applyBorder="1" applyAlignment="1">
      <alignment horizontal="justify" vertical="center" wrapText="1"/>
    </xf>
    <xf numFmtId="0" fontId="9" fillId="0" borderId="19" xfId="0" applyFont="1" applyBorder="1" applyAlignment="1">
      <alignment horizontal="justify" vertical="center" wrapText="1"/>
    </xf>
    <xf numFmtId="0" fontId="1" fillId="0" borderId="0" xfId="0" applyFont="1"/>
    <xf numFmtId="0" fontId="5" fillId="2" borderId="0" xfId="0" applyFont="1" applyFill="1" applyAlignment="1">
      <alignment horizont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 vertical="center"/>
    </xf>
    <xf numFmtId="0" fontId="3" fillId="0" borderId="10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1" xfId="0" applyFont="1" applyBorder="1"/>
    <xf numFmtId="0" fontId="2" fillId="0" borderId="7" xfId="0" applyFont="1" applyBorder="1" applyAlignment="1">
      <alignment horizontal="center" vertical="center"/>
    </xf>
    <xf numFmtId="0" fontId="3" fillId="0" borderId="9" xfId="0" applyFont="1" applyBorder="1"/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N9" sqref="N9"/>
    </sheetView>
  </sheetViews>
  <sheetFormatPr defaultColWidth="14.44140625" defaultRowHeight="15" customHeight="1"/>
  <cols>
    <col min="1" max="1" width="14.109375" customWidth="1"/>
    <col min="2" max="13" width="8.6640625" customWidth="1"/>
    <col min="14" max="14" width="12" customWidth="1"/>
    <col min="15" max="26" width="8.6640625" customWidth="1"/>
  </cols>
  <sheetData>
    <row r="1" spans="1:22" ht="14.25" customHeight="1">
      <c r="A1" s="28"/>
      <c r="B1" s="29"/>
      <c r="C1" s="28" t="s">
        <v>0</v>
      </c>
      <c r="D1" s="32"/>
      <c r="E1" s="32"/>
      <c r="F1" s="32"/>
      <c r="G1" s="32"/>
      <c r="H1" s="32"/>
      <c r="I1" s="32"/>
      <c r="J1" s="29"/>
      <c r="K1" s="33" t="s">
        <v>1</v>
      </c>
    </row>
    <row r="2" spans="1:22" ht="14.25" customHeight="1">
      <c r="A2" s="30"/>
      <c r="B2" s="31"/>
      <c r="C2" s="3" t="s">
        <v>2</v>
      </c>
      <c r="D2" s="4"/>
      <c r="E2" s="4" t="s">
        <v>3</v>
      </c>
      <c r="F2" s="4"/>
      <c r="G2" s="4" t="s">
        <v>4</v>
      </c>
      <c r="H2" s="4"/>
      <c r="I2" s="4" t="s">
        <v>5</v>
      </c>
      <c r="J2" s="5"/>
      <c r="K2" s="34"/>
      <c r="N2" s="6" t="s">
        <v>6</v>
      </c>
    </row>
    <row r="3" spans="1:22" ht="14.25" customHeight="1">
      <c r="A3" s="35" t="s">
        <v>7</v>
      </c>
      <c r="B3" s="2" t="s">
        <v>8</v>
      </c>
      <c r="C3" s="7">
        <v>8</v>
      </c>
      <c r="D3" s="7"/>
      <c r="E3" s="7">
        <v>22</v>
      </c>
      <c r="F3" s="7"/>
      <c r="G3" s="7">
        <v>15</v>
      </c>
      <c r="H3" s="7"/>
      <c r="I3" s="7">
        <v>5</v>
      </c>
      <c r="J3" s="7"/>
      <c r="K3" s="2">
        <f>SUM(C3:I3)</f>
        <v>50</v>
      </c>
      <c r="N3" s="26" t="s">
        <v>25</v>
      </c>
      <c r="O3" s="27"/>
      <c r="P3" s="27"/>
      <c r="Q3" s="27"/>
      <c r="R3" s="27"/>
      <c r="S3" s="27"/>
      <c r="T3" s="27"/>
      <c r="U3" s="27"/>
      <c r="V3" s="27"/>
    </row>
    <row r="4" spans="1:22" ht="14.25" customHeight="1">
      <c r="A4" s="36"/>
      <c r="B4" s="8"/>
      <c r="C4" s="7"/>
      <c r="D4" s="9">
        <f>C9*K3/K9</f>
        <v>8.1081081081081088</v>
      </c>
      <c r="E4" s="7"/>
      <c r="F4" s="9">
        <f>E9*K3/K9</f>
        <v>21.621621621621621</v>
      </c>
      <c r="G4" s="7"/>
      <c r="H4" s="9">
        <f>G9*K3/K9</f>
        <v>14.864864864864865</v>
      </c>
      <c r="I4" s="7"/>
      <c r="J4" s="3">
        <f>I9*K3/K9</f>
        <v>5.4054054054054053</v>
      </c>
      <c r="K4" s="8"/>
      <c r="N4" s="27"/>
      <c r="O4" s="27"/>
      <c r="P4" s="27"/>
      <c r="Q4" s="27"/>
      <c r="R4" s="27"/>
      <c r="S4" s="27"/>
      <c r="T4" s="27"/>
      <c r="U4" s="27"/>
      <c r="V4" s="27"/>
    </row>
    <row r="5" spans="1:22" ht="14.25" customHeight="1">
      <c r="A5" s="36"/>
      <c r="B5" s="8" t="s">
        <v>9</v>
      </c>
      <c r="C5" s="7">
        <v>10</v>
      </c>
      <c r="D5" s="7"/>
      <c r="E5" s="7">
        <v>28</v>
      </c>
      <c r="F5" s="7"/>
      <c r="G5" s="7">
        <v>20</v>
      </c>
      <c r="H5" s="7"/>
      <c r="I5" s="7">
        <v>7</v>
      </c>
      <c r="J5" s="7"/>
      <c r="K5" s="8">
        <f>SUM(C5:I5)</f>
        <v>65</v>
      </c>
      <c r="N5" s="10"/>
      <c r="O5" s="10"/>
      <c r="P5" s="10"/>
      <c r="Q5" s="10"/>
      <c r="R5" s="10"/>
      <c r="S5" s="10"/>
      <c r="T5" s="11"/>
    </row>
    <row r="6" spans="1:22" ht="14.25" customHeight="1">
      <c r="A6" s="36"/>
      <c r="B6" s="8"/>
      <c r="C6" s="7"/>
      <c r="D6" s="9">
        <f>C9*K5/K9</f>
        <v>10.54054054054054</v>
      </c>
      <c r="E6" s="7"/>
      <c r="F6" s="9">
        <f>E9*K5/K9</f>
        <v>28.108108108108109</v>
      </c>
      <c r="G6" s="7"/>
      <c r="H6" s="9">
        <f>G9*K5/K9</f>
        <v>19.324324324324323</v>
      </c>
      <c r="I6" s="7"/>
      <c r="J6" s="3">
        <f>I9*K5/K9</f>
        <v>7.0270270270270272</v>
      </c>
      <c r="K6" s="8"/>
      <c r="N6" s="10" t="s">
        <v>26</v>
      </c>
      <c r="O6" s="10"/>
      <c r="P6" s="10"/>
      <c r="Q6" s="10"/>
      <c r="R6" s="10"/>
      <c r="S6" s="10"/>
      <c r="T6" s="11"/>
    </row>
    <row r="7" spans="1:22" ht="14.25" customHeight="1">
      <c r="A7" s="36"/>
      <c r="B7" s="8" t="s">
        <v>10</v>
      </c>
      <c r="C7" s="7">
        <v>12</v>
      </c>
      <c r="D7" s="7"/>
      <c r="E7" s="7">
        <v>30</v>
      </c>
      <c r="F7" s="7"/>
      <c r="G7" s="7">
        <v>20</v>
      </c>
      <c r="H7" s="7"/>
      <c r="I7" s="7">
        <v>8</v>
      </c>
      <c r="J7" s="7"/>
      <c r="K7" s="8">
        <f>SUM(C7:I7)</f>
        <v>70</v>
      </c>
    </row>
    <row r="8" spans="1:22" ht="14.25" customHeight="1">
      <c r="A8" s="36"/>
      <c r="B8" s="12"/>
      <c r="C8" s="7"/>
      <c r="D8" s="2">
        <f>C9*K7/K9</f>
        <v>11.351351351351351</v>
      </c>
      <c r="E8" s="7"/>
      <c r="F8" s="2">
        <f>E9*K7/K9</f>
        <v>30.27027027027027</v>
      </c>
      <c r="G8" s="7"/>
      <c r="H8" s="2">
        <f>G9*K7/K9</f>
        <v>20.810810810810811</v>
      </c>
      <c r="I8" s="7"/>
      <c r="J8" s="1">
        <f>I9*K7/K9</f>
        <v>7.5675675675675675</v>
      </c>
      <c r="K8" s="12"/>
    </row>
    <row r="9" spans="1:22" ht="14.25" customHeight="1">
      <c r="A9" s="37" t="s">
        <v>1</v>
      </c>
      <c r="B9" s="38"/>
      <c r="C9" s="4">
        <f>SUM(C3:C8)</f>
        <v>30</v>
      </c>
      <c r="D9" s="4"/>
      <c r="E9" s="4">
        <f>SUM(E3:E8)</f>
        <v>80</v>
      </c>
      <c r="F9" s="4"/>
      <c r="G9" s="4">
        <f>SUM(G3:G8)</f>
        <v>55</v>
      </c>
      <c r="H9" s="4"/>
      <c r="I9" s="4">
        <f>SUM(I3:I8)</f>
        <v>20</v>
      </c>
      <c r="J9" s="4"/>
      <c r="K9" s="12">
        <f>SUM(K3:K7)</f>
        <v>185</v>
      </c>
    </row>
    <row r="10" spans="1:22" ht="14.25" customHeight="1"/>
    <row r="11" spans="1:22" ht="14.25" customHeight="1"/>
    <row r="12" spans="1:22" ht="14.25" customHeight="1">
      <c r="A12" s="6" t="s">
        <v>11</v>
      </c>
    </row>
    <row r="13" spans="1:22" ht="14.25" customHeight="1">
      <c r="A13" s="6" t="s">
        <v>12</v>
      </c>
      <c r="B13" s="6">
        <f>((C3-D4)^2/D4)+((C5-D6)^2/D6)+((C7-D8)^2/D8)+((E3-F4)^2/F4)+((E5-F6)^2/F6)+((E7-F8)^2/F8)+((G3-H4)^2/H4)+((G5-H6)^2/H6)+((G7-H8)^2/H8)+((I3-J4)^2/J4)+((I5-J6)^2/J6)+((I7-J8)^2/J8)</f>
        <v>0.1873409923409925</v>
      </c>
    </row>
    <row r="14" spans="1:22" ht="14.25" customHeight="1"/>
    <row r="15" spans="1:22" ht="14.25" customHeight="1"/>
    <row r="16" spans="1:22" ht="14.25" customHeight="1">
      <c r="D16" s="6" t="s">
        <v>13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9:B9"/>
    <mergeCell ref="N3:V4"/>
    <mergeCell ref="A1:B2"/>
    <mergeCell ref="C1:J1"/>
    <mergeCell ref="K1:K2"/>
    <mergeCell ref="A3:A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B1" sqref="B1"/>
    </sheetView>
  </sheetViews>
  <sheetFormatPr defaultColWidth="14.44140625" defaultRowHeight="15" customHeight="1"/>
  <cols>
    <col min="1" max="4" width="8.6640625" customWidth="1"/>
    <col min="5" max="5" width="11.33203125" customWidth="1"/>
    <col min="6" max="8" width="8.6640625" customWidth="1"/>
    <col min="9" max="9" width="81.77734375" customWidth="1"/>
    <col min="10" max="26" width="8.6640625" customWidth="1"/>
  </cols>
  <sheetData>
    <row r="1" spans="1:9" ht="14.25" customHeight="1">
      <c r="A1" s="13" t="s">
        <v>14</v>
      </c>
      <c r="B1" s="13" t="s">
        <v>15</v>
      </c>
      <c r="C1" s="14" t="s">
        <v>16</v>
      </c>
      <c r="D1" s="14" t="s">
        <v>17</v>
      </c>
      <c r="E1" s="15" t="s">
        <v>18</v>
      </c>
      <c r="F1" s="16" t="s">
        <v>19</v>
      </c>
      <c r="G1" s="17"/>
    </row>
    <row r="2" spans="1:9" ht="14.25" customHeight="1">
      <c r="A2" s="18">
        <v>904</v>
      </c>
      <c r="B2" s="18">
        <v>-1.39</v>
      </c>
      <c r="C2" s="19">
        <f t="shared" ref="C2:C16" si="0">_xlfn.NORM.S.DIST(B2,TRUE )</f>
        <v>8.2264438677668916E-2</v>
      </c>
      <c r="D2" s="19">
        <f>1/15</f>
        <v>6.6666666666666666E-2</v>
      </c>
      <c r="E2" s="19">
        <f t="shared" ref="E2:E16" si="1">ABS(C2 - D2)</f>
        <v>1.5597772011002251E-2</v>
      </c>
      <c r="F2" s="20">
        <f>MAX(E2:E16)</f>
        <v>0.16640506936936139</v>
      </c>
      <c r="G2" s="17"/>
    </row>
    <row r="3" spans="1:9" ht="14.25" customHeight="1">
      <c r="A3" s="18">
        <v>920</v>
      </c>
      <c r="B3" s="18">
        <v>-1.26</v>
      </c>
      <c r="C3" s="19">
        <f t="shared" si="0"/>
        <v>0.10383468112130037</v>
      </c>
      <c r="D3" s="19">
        <f>2/15</f>
        <v>0.13333333333333333</v>
      </c>
      <c r="E3" s="19">
        <f t="shared" si="1"/>
        <v>2.9498652212032961E-2</v>
      </c>
      <c r="F3" s="17"/>
      <c r="G3" s="17"/>
    </row>
    <row r="4" spans="1:9" ht="14.25" customHeight="1">
      <c r="A4" s="18">
        <v>973</v>
      </c>
      <c r="B4" s="18">
        <v>-0.85</v>
      </c>
      <c r="C4" s="19">
        <f t="shared" si="0"/>
        <v>0.19766254312269238</v>
      </c>
      <c r="D4" s="19">
        <f>3/15</f>
        <v>0.2</v>
      </c>
      <c r="E4" s="19">
        <f t="shared" si="1"/>
        <v>2.337456877307631E-3</v>
      </c>
      <c r="F4" s="17"/>
      <c r="G4" s="17"/>
    </row>
    <row r="5" spans="1:9" ht="14.25" customHeight="1">
      <c r="A5" s="18">
        <v>1001</v>
      </c>
      <c r="B5" s="18">
        <v>-0.64</v>
      </c>
      <c r="C5" s="19">
        <f t="shared" si="0"/>
        <v>0.26108629969286151</v>
      </c>
      <c r="D5" s="19">
        <f>4/15</f>
        <v>0.26666666666666666</v>
      </c>
      <c r="E5" s="19">
        <f t="shared" si="1"/>
        <v>5.5803669738051509E-3</v>
      </c>
      <c r="F5" s="17"/>
      <c r="G5" s="17"/>
    </row>
    <row r="6" spans="1:9" ht="14.25" customHeight="1">
      <c r="A6" s="18">
        <v>1002</v>
      </c>
      <c r="B6" s="18">
        <v>-0.63</v>
      </c>
      <c r="C6" s="19">
        <f t="shared" si="0"/>
        <v>0.26434729211567748</v>
      </c>
      <c r="D6" s="19">
        <f>5/15</f>
        <v>0.33333333333333331</v>
      </c>
      <c r="E6" s="19">
        <f t="shared" si="1"/>
        <v>6.8986041217655836E-2</v>
      </c>
      <c r="F6" s="17"/>
      <c r="G6" s="17"/>
      <c r="I6" s="25" t="s">
        <v>24</v>
      </c>
    </row>
    <row r="7" spans="1:9" ht="14.25" customHeight="1">
      <c r="A7" s="18">
        <v>1012</v>
      </c>
      <c r="B7" s="18">
        <v>-0.55000000000000004</v>
      </c>
      <c r="C7" s="19">
        <f t="shared" si="0"/>
        <v>0.29115968678834636</v>
      </c>
      <c r="D7" s="19">
        <f>6/15</f>
        <v>0.4</v>
      </c>
      <c r="E7" s="19">
        <f t="shared" si="1"/>
        <v>0.10884031321165366</v>
      </c>
      <c r="F7" s="17"/>
      <c r="G7" s="17"/>
      <c r="I7" s="25" t="s">
        <v>22</v>
      </c>
    </row>
    <row r="8" spans="1:9" ht="14.25" customHeight="1">
      <c r="A8" s="18">
        <v>1016</v>
      </c>
      <c r="B8" s="18">
        <v>-0.52</v>
      </c>
      <c r="C8" s="19">
        <f t="shared" si="0"/>
        <v>0.30153178754696619</v>
      </c>
      <c r="D8" s="19">
        <f>7/15</f>
        <v>0.46666666666666667</v>
      </c>
      <c r="E8" s="19">
        <f t="shared" si="1"/>
        <v>0.16513487911970048</v>
      </c>
      <c r="F8" s="17"/>
      <c r="G8" s="17"/>
    </row>
    <row r="9" spans="1:9" ht="14.25" customHeight="1">
      <c r="A9" s="18">
        <v>1039</v>
      </c>
      <c r="B9" s="18">
        <v>-0.34</v>
      </c>
      <c r="C9" s="19">
        <f t="shared" si="0"/>
        <v>0.36692826396397193</v>
      </c>
      <c r="D9" s="19">
        <f>8/15</f>
        <v>0.53333333333333333</v>
      </c>
      <c r="E9" s="21">
        <f t="shared" si="1"/>
        <v>0.16640506936936139</v>
      </c>
      <c r="F9" s="17"/>
      <c r="G9" s="17"/>
    </row>
    <row r="10" spans="1:9" ht="14.25" customHeight="1">
      <c r="A10" s="18">
        <v>1086</v>
      </c>
      <c r="B10" s="18">
        <v>0.2</v>
      </c>
      <c r="C10" s="19">
        <f t="shared" si="0"/>
        <v>0.57925970943910299</v>
      </c>
      <c r="D10" s="19">
        <f>9/15</f>
        <v>0.6</v>
      </c>
      <c r="E10" s="19">
        <f t="shared" si="1"/>
        <v>2.074029056089699E-2</v>
      </c>
      <c r="F10" s="22"/>
      <c r="G10" s="17"/>
    </row>
    <row r="11" spans="1:9" ht="14.25" customHeight="1">
      <c r="A11" s="18">
        <v>1140</v>
      </c>
      <c r="B11" s="18">
        <v>0.44</v>
      </c>
      <c r="C11" s="19">
        <f t="shared" si="0"/>
        <v>0.67003144633940637</v>
      </c>
      <c r="D11" s="19">
        <f>10/15</f>
        <v>0.66666666666666663</v>
      </c>
      <c r="E11" s="19">
        <f t="shared" si="1"/>
        <v>3.3647796727397372E-3</v>
      </c>
      <c r="F11" s="17"/>
      <c r="G11" s="17"/>
    </row>
    <row r="12" spans="1:9" ht="14.25" customHeight="1">
      <c r="A12" s="18">
        <v>1146</v>
      </c>
      <c r="B12" s="18">
        <v>0.49</v>
      </c>
      <c r="C12" s="19">
        <f t="shared" si="0"/>
        <v>0.68793305058260945</v>
      </c>
      <c r="D12" s="19">
        <f>11/15</f>
        <v>0.73333333333333328</v>
      </c>
      <c r="E12" s="19">
        <f t="shared" si="1"/>
        <v>4.540028275072383E-2</v>
      </c>
      <c r="F12" s="17"/>
      <c r="G12" s="17"/>
    </row>
    <row r="13" spans="1:9" ht="14.25" customHeight="1">
      <c r="A13" s="18">
        <v>1168</v>
      </c>
      <c r="B13" s="18">
        <v>0.66</v>
      </c>
      <c r="C13" s="19">
        <f t="shared" si="0"/>
        <v>0.74537308532866398</v>
      </c>
      <c r="D13" s="19">
        <f>12/15</f>
        <v>0.8</v>
      </c>
      <c r="E13" s="19">
        <f t="shared" si="1"/>
        <v>5.4626914671336069E-2</v>
      </c>
      <c r="F13" s="17"/>
      <c r="G13" s="17"/>
    </row>
    <row r="14" spans="1:9" ht="14.25" customHeight="1">
      <c r="A14" s="18">
        <v>1233</v>
      </c>
      <c r="B14" s="18">
        <v>1.1599999999999999</v>
      </c>
      <c r="C14" s="19">
        <f t="shared" si="0"/>
        <v>0.87697559694865657</v>
      </c>
      <c r="D14" s="19">
        <f>13/15</f>
        <v>0.8666666666666667</v>
      </c>
      <c r="E14" s="19">
        <f t="shared" si="1"/>
        <v>1.030893028198987E-2</v>
      </c>
      <c r="F14" s="22" t="s">
        <v>20</v>
      </c>
      <c r="G14" s="22">
        <f>AVERAGE(A2:A16)</f>
        <v>1082.8666666666666</v>
      </c>
    </row>
    <row r="15" spans="1:9" ht="14.25" customHeight="1">
      <c r="A15" s="18">
        <v>1255</v>
      </c>
      <c r="B15" s="18">
        <v>1.33</v>
      </c>
      <c r="C15" s="19">
        <f t="shared" si="0"/>
        <v>0.90824086434971918</v>
      </c>
      <c r="D15" s="19">
        <f>14/15</f>
        <v>0.93333333333333335</v>
      </c>
      <c r="E15" s="19">
        <f t="shared" si="1"/>
        <v>2.5092468983614169E-2</v>
      </c>
      <c r="F15" s="22" t="s">
        <v>21</v>
      </c>
      <c r="G15" s="22">
        <f>STDEV(A2:A17)</f>
        <v>128.79156287065834</v>
      </c>
    </row>
    <row r="16" spans="1:9" ht="14.25" customHeight="1">
      <c r="A16" s="18">
        <v>1348</v>
      </c>
      <c r="B16" s="18">
        <v>2.0499999999999998</v>
      </c>
      <c r="C16" s="19">
        <f t="shared" si="0"/>
        <v>0.97981778459429558</v>
      </c>
      <c r="D16" s="19">
        <f>15/15</f>
        <v>1</v>
      </c>
      <c r="E16" s="19">
        <f t="shared" si="1"/>
        <v>2.0182215405704418E-2</v>
      </c>
      <c r="F16" s="17"/>
      <c r="G16" s="17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1951-14AA-4F14-B02D-5A70F6A1D0B9}">
  <dimension ref="A1:E4"/>
  <sheetViews>
    <sheetView workbookViewId="0">
      <selection activeCell="E9" sqref="E9"/>
    </sheetView>
  </sheetViews>
  <sheetFormatPr defaultRowHeight="14.4"/>
  <sheetData>
    <row r="1" spans="1:5" ht="15" thickBot="1">
      <c r="A1" s="39" t="s">
        <v>23</v>
      </c>
      <c r="B1" s="40"/>
      <c r="C1" s="40"/>
      <c r="D1" s="40"/>
      <c r="E1" s="41"/>
    </row>
    <row r="2" spans="1:5" ht="15" thickBot="1">
      <c r="A2" s="23">
        <v>1348</v>
      </c>
      <c r="B2" s="24">
        <v>1140</v>
      </c>
      <c r="C2" s="24">
        <v>1086</v>
      </c>
      <c r="D2" s="24">
        <v>1039</v>
      </c>
      <c r="E2" s="24">
        <v>920</v>
      </c>
    </row>
    <row r="3" spans="1:5" ht="15" thickBot="1">
      <c r="A3" s="23">
        <v>1233</v>
      </c>
      <c r="B3" s="24">
        <v>1146</v>
      </c>
      <c r="C3" s="24">
        <v>1002</v>
      </c>
      <c r="D3" s="24">
        <v>1012</v>
      </c>
      <c r="E3" s="24">
        <v>904</v>
      </c>
    </row>
    <row r="4" spans="1:5" ht="15" thickBot="1">
      <c r="A4" s="23">
        <v>1255</v>
      </c>
      <c r="B4" s="24">
        <v>1168</v>
      </c>
      <c r="C4" s="24">
        <v>1016</v>
      </c>
      <c r="D4" s="24">
        <v>1001</v>
      </c>
      <c r="E4" s="24">
        <v>973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Uji Kebebasan Contoh</vt:lpstr>
      <vt:lpstr>Uji Kenormalan contoh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mrayyan.naufal@gmail.com</cp:lastModifiedBy>
  <dcterms:created xsi:type="dcterms:W3CDTF">2024-05-22T03:12:42Z</dcterms:created>
  <dcterms:modified xsi:type="dcterms:W3CDTF">2024-05-22T04:14:22Z</dcterms:modified>
</cp:coreProperties>
</file>