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omcode">'[1]Subcon Sor'!$E$911:$E$920</definedName>
    <definedName name="subcon">'[1]Subcon Sor'!$F$911:$F$920</definedName>
  </definedNames>
  <calcPr calcId="125725"/>
</workbook>
</file>

<file path=xl/calcChain.xml><?xml version="1.0" encoding="utf-8"?>
<calcChain xmlns="http://schemas.openxmlformats.org/spreadsheetml/2006/main">
  <c r="H25" i="1"/>
  <c r="E25"/>
  <c r="H24"/>
  <c r="H29" s="1"/>
  <c r="E24"/>
  <c r="C21"/>
  <c r="C19"/>
  <c r="G31" l="1"/>
  <c r="H31"/>
  <c r="H32" s="1"/>
</calcChain>
</file>

<file path=xl/sharedStrings.xml><?xml version="1.0" encoding="utf-8"?>
<sst xmlns="http://schemas.openxmlformats.org/spreadsheetml/2006/main" count="43" uniqueCount="41">
  <si>
    <t>Jalur Milenium Sdn Bhd</t>
  </si>
  <si>
    <t>No. 1-2 Jalan Damai Niaga,</t>
  </si>
  <si>
    <t>Alam Damai,Cheras,</t>
  </si>
  <si>
    <t>56000 Kuala Lumpur</t>
  </si>
  <si>
    <t>Tel : 03-9101 8999   Fax : 03-9101 7999</t>
  </si>
  <si>
    <t>GST ID No : 000565903360</t>
  </si>
  <si>
    <t>Purchase Request</t>
  </si>
  <si>
    <t>Requestor :</t>
  </si>
  <si>
    <t>David</t>
  </si>
  <si>
    <t>PR No :</t>
  </si>
  <si>
    <t>JM-CELCOM-MW-160801</t>
  </si>
  <si>
    <t>Date:</t>
  </si>
  <si>
    <t xml:space="preserve">Project Name: </t>
  </si>
  <si>
    <t>Celcom Hammer Microwave KV</t>
  </si>
  <si>
    <t xml:space="preserve">Payment Terms : </t>
  </si>
  <si>
    <t>50% Upon Job Completion With Photo</t>
  </si>
  <si>
    <t xml:space="preserve">Project Code: </t>
  </si>
  <si>
    <t>HW-CL-MWKV</t>
  </si>
  <si>
    <t xml:space="preserve">50% 90 Days from the 1st Payment </t>
  </si>
  <si>
    <t>Sub-con TI  Antenna Swap :</t>
  </si>
  <si>
    <t>LITECORE SDN BHD</t>
  </si>
  <si>
    <t>Contact Person</t>
  </si>
  <si>
    <t>Contact No.</t>
  </si>
  <si>
    <t>No</t>
  </si>
  <si>
    <t>Site Name</t>
  </si>
  <si>
    <t>Site ID</t>
  </si>
  <si>
    <t>BOM</t>
  </si>
  <si>
    <t>Item Description</t>
  </si>
  <si>
    <t>Qty</t>
  </si>
  <si>
    <t>Subcon Price (RM)</t>
  </si>
  <si>
    <t>KM6.7_CYBERPARK_U9</t>
  </si>
  <si>
    <t>B01825</t>
  </si>
  <si>
    <t>JM-MW-A12</t>
  </si>
  <si>
    <t>JM-MW-Migration</t>
  </si>
  <si>
    <t xml:space="preserve">  ( Priced quoted without GST )</t>
  </si>
  <si>
    <t>Subtotal ( Exluding GST )</t>
  </si>
  <si>
    <t>GST Payable @ 6% on</t>
  </si>
  <si>
    <t>( Priced quoted with GST for GST register company )</t>
  </si>
  <si>
    <t>Total ( Inclusive of GST</t>
  </si>
  <si>
    <t>This is a computer generated Purchase Order. No Signature required.</t>
  </si>
  <si>
    <t xml:space="preserve">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</si>
</sst>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EDE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3" fillId="0" borderId="0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/>
    <xf numFmtId="14" fontId="7" fillId="0" borderId="0" xfId="0" applyNumberFormat="1" applyFont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3" xfId="0" applyNumberFormat="1" applyFont="1" applyFill="1" applyBorder="1" applyAlignment="1">
      <alignment horizontal="center" vertical="center"/>
    </xf>
    <xf numFmtId="14" fontId="0" fillId="2" borderId="4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 vertical="center" wrapText="1"/>
    </xf>
    <xf numFmtId="0" fontId="11" fillId="2" borderId="4" xfId="0" quotePrefix="1" applyFont="1" applyFill="1" applyBorder="1" applyAlignment="1">
      <alignment horizontal="center" vertical="center" wrapText="1"/>
    </xf>
    <xf numFmtId="43" fontId="0" fillId="2" borderId="1" xfId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0" fillId="0" borderId="0" xfId="1" applyFont="1" applyAlignment="1">
      <alignment horizontal="left"/>
    </xf>
    <xf numFmtId="43" fontId="0" fillId="0" borderId="1" xfId="1" applyFont="1" applyBorder="1"/>
    <xf numFmtId="14" fontId="0" fillId="0" borderId="0" xfId="0" applyNumberFormat="1" applyAlignment="1">
      <alignment horizontal="center" wrapText="1"/>
    </xf>
    <xf numFmtId="14" fontId="0" fillId="0" borderId="0" xfId="0" applyNumberFormat="1" applyFont="1" applyAlignment="1">
      <alignment horizontal="center" wrapText="1"/>
    </xf>
    <xf numFmtId="43" fontId="2" fillId="0" borderId="1" xfId="1" applyFont="1" applyBorder="1"/>
    <xf numFmtId="14" fontId="0" fillId="0" borderId="0" xfId="0" applyNumberFormat="1" applyFont="1" applyAlignment="1"/>
    <xf numFmtId="0" fontId="12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7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844111</xdr:colOff>
      <xdr:row>3</xdr:row>
      <xdr:rowOff>142874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7625" y="28575"/>
          <a:ext cx="2072836" cy="8477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FSIHZMGX/Copy%20of%20Subcon%20PR%20-%20Celcom%20MW%20KV%20-%20Ver%201%20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bcon Company Details"/>
      <sheetName val="Subcon Sor"/>
      <sheetName val="PR Tracker"/>
      <sheetName val="Celcom-MW-01"/>
    </sheetNames>
    <sheetDataSet>
      <sheetData sheetId="0">
        <row r="1">
          <cell r="B1" t="str">
            <v>Subcon Company Name</v>
          </cell>
          <cell r="C1" t="str">
            <v>Subcon Contact Person</v>
          </cell>
          <cell r="D1" t="str">
            <v>Subcon Contact</v>
          </cell>
          <cell r="E1" t="str">
            <v>Subcon Email</v>
          </cell>
        </row>
        <row r="2">
          <cell r="B2" t="str">
            <v>LITECORE SDN BHD</v>
          </cell>
          <cell r="C2" t="str">
            <v xml:space="preserve">SK Peong / Allen Ng </v>
          </cell>
          <cell r="D2" t="str">
            <v>016-3102836 / 012-7701643</v>
          </cell>
          <cell r="E2" t="str">
            <v>psk.litecore@gmail.com</v>
          </cell>
        </row>
        <row r="3">
          <cell r="B3" t="str">
            <v>Damai Engineering</v>
          </cell>
          <cell r="C3" t="str">
            <v>David</v>
          </cell>
          <cell r="D3" t="str">
            <v>019-3819989</v>
          </cell>
          <cell r="E3" t="str">
            <v>david.lim@jalur-milenium.com</v>
          </cell>
        </row>
        <row r="4">
          <cell r="B4" t="str">
            <v>Damai Testing</v>
          </cell>
          <cell r="C4" t="str">
            <v>David</v>
          </cell>
          <cell r="D4" t="str">
            <v>012-3020505</v>
          </cell>
          <cell r="E4" t="str">
            <v>david.lim@next-horizon.com.my</v>
          </cell>
        </row>
      </sheetData>
      <sheetData sheetId="1">
        <row r="1">
          <cell r="F1" t="str">
            <v>BOM Code</v>
          </cell>
          <cell r="G1" t="str">
            <v>Item Description</v>
          </cell>
          <cell r="H1" t="str">
            <v>Unit</v>
          </cell>
          <cell r="I1" t="str">
            <v>Unit Price, MYR (excl GST)</v>
          </cell>
        </row>
        <row r="2">
          <cell r="I2" t="str">
            <v>KV</v>
          </cell>
          <cell r="J2" t="str">
            <v>OKV</v>
          </cell>
        </row>
        <row r="4">
          <cell r="F4" t="str">
            <v>JM-MW-SURVEY</v>
          </cell>
          <cell r="G4" t="str">
            <v>MW Engineering Survey LOS Survey/HOP</v>
          </cell>
          <cell r="H4" t="str">
            <v>Per Hop</v>
          </cell>
          <cell r="I4">
            <v>500</v>
          </cell>
        </row>
        <row r="6">
          <cell r="F6" t="str">
            <v>JM-MW-SCANNING01</v>
          </cell>
          <cell r="G6" t="str">
            <v xml:space="preserve">MW Frequency Scanning without Scanning report/HOP </v>
          </cell>
          <cell r="H6" t="str">
            <v>Per Hop</v>
          </cell>
          <cell r="I6">
            <v>500</v>
          </cell>
        </row>
        <row r="7">
          <cell r="F7" t="str">
            <v>JM-MW-SCANNING02</v>
          </cell>
          <cell r="G7" t="str">
            <v xml:space="preserve">MW Frequency Scanning with Scanning report/HOP </v>
          </cell>
          <cell r="H7" t="str">
            <v>Per Hop</v>
          </cell>
          <cell r="I7">
            <v>700</v>
          </cell>
        </row>
        <row r="9">
          <cell r="F9" t="str">
            <v>JM-MW-A06</v>
          </cell>
          <cell r="G9" t="str">
            <v>INSTALLATION (MW/DSX/DDF/BOOM/ALIGNMENT AND ETC)  0.3/0.6m_2 Antennas/HOP</v>
          </cell>
          <cell r="H9" t="str">
            <v>Per Hop</v>
          </cell>
          <cell r="I9">
            <v>1700</v>
          </cell>
        </row>
        <row r="10">
          <cell r="F10" t="str">
            <v>JM-MW-A12</v>
          </cell>
          <cell r="G10" t="str">
            <v>INSTALLATION (MW/DSX/DDF/BOOM/ALIGNMENT AND ETC) 0.9/1.2m_2 Antennas/HOP</v>
          </cell>
          <cell r="H10" t="str">
            <v>Per Hop</v>
          </cell>
          <cell r="I10">
            <v>1900</v>
          </cell>
        </row>
        <row r="11">
          <cell r="F11" t="str">
            <v>JM-MW-A18</v>
          </cell>
          <cell r="G11" t="str">
            <v>INSTALLATION (MW/DSX/DDF/BOOM/ALIGNMENT AND ETC)  1.8m_2 Antennas/HOP</v>
          </cell>
          <cell r="H11" t="str">
            <v>Per Hop</v>
          </cell>
          <cell r="I11">
            <v>2200</v>
          </cell>
        </row>
        <row r="13">
          <cell r="F13" t="str">
            <v>JM-MW-Migration</v>
          </cell>
          <cell r="G13" t="str">
            <v>MW Link Service Migration &amp; Integration</v>
          </cell>
          <cell r="H13" t="str">
            <v>Per Hop</v>
          </cell>
          <cell r="I13">
            <v>300</v>
          </cell>
        </row>
        <row r="17">
          <cell r="F17" t="str">
            <v>JM-MW-D06</v>
          </cell>
          <cell r="G17" t="str">
            <v>DISMANTLING  0.3/0.6m_2 Antennas/HOP</v>
          </cell>
          <cell r="H17" t="str">
            <v>Per Hop</v>
          </cell>
          <cell r="I17">
            <v>700</v>
          </cell>
        </row>
        <row r="18">
          <cell r="F18" t="str">
            <v>JM-MW-D12</v>
          </cell>
          <cell r="G18" t="str">
            <v>DISMANTLING 0.9/1.2m_2 Antennas/HOP</v>
          </cell>
          <cell r="H18" t="str">
            <v>Per Hop</v>
          </cell>
          <cell r="I18">
            <v>800</v>
          </cell>
        </row>
        <row r="19">
          <cell r="F19" t="str">
            <v>JM-MW-D18</v>
          </cell>
          <cell r="G19" t="str">
            <v>DISMANTLING  1.8m_2 Antennas/HOP</v>
          </cell>
          <cell r="H19" t="str">
            <v>Per Hop</v>
          </cell>
          <cell r="I19">
            <v>1000</v>
          </cell>
        </row>
        <row r="910">
          <cell r="F910" t="str">
            <v>Subcon</v>
          </cell>
        </row>
        <row r="911">
          <cell r="E911" t="str">
            <v>JM-MW-SURVEY</v>
          </cell>
          <cell r="F911" t="str">
            <v>LITECORE SDN BHD</v>
          </cell>
        </row>
        <row r="912">
          <cell r="E912" t="str">
            <v>JM-MW-SCANNING01</v>
          </cell>
          <cell r="F912" t="str">
            <v>Damai Engineering</v>
          </cell>
        </row>
        <row r="913">
          <cell r="E913" t="str">
            <v>JM-MW-SCANNING02</v>
          </cell>
          <cell r="F913" t="str">
            <v>Damai Testing</v>
          </cell>
        </row>
        <row r="914">
          <cell r="E914" t="str">
            <v>JM-MW-A06</v>
          </cell>
          <cell r="F914" t="str">
            <v>aaaa</v>
          </cell>
        </row>
        <row r="915">
          <cell r="E915" t="str">
            <v>JM-MW-A12</v>
          </cell>
          <cell r="F915" t="str">
            <v>bbb</v>
          </cell>
        </row>
        <row r="916">
          <cell r="E916" t="str">
            <v>JM-MW-A18</v>
          </cell>
          <cell r="F916" t="str">
            <v>cccc</v>
          </cell>
        </row>
        <row r="917">
          <cell r="E917" t="str">
            <v>JM-MW-Migration</v>
          </cell>
        </row>
        <row r="918">
          <cell r="E918" t="str">
            <v>JM-MW-D06</v>
          </cell>
        </row>
        <row r="919">
          <cell r="E919" t="str">
            <v>JM-MW-D12</v>
          </cell>
        </row>
        <row r="920">
          <cell r="E920" t="str">
            <v>JM-MW-D18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B24" sqref="B24"/>
    </sheetView>
  </sheetViews>
  <sheetFormatPr defaultRowHeight="15"/>
  <cols>
    <col min="1" max="1" width="5.7109375" customWidth="1"/>
    <col min="2" max="2" width="26" bestFit="1" customWidth="1"/>
    <col min="3" max="3" width="12.5703125" style="47" customWidth="1"/>
    <col min="4" max="4" width="18.42578125" style="47" customWidth="1"/>
    <col min="5" max="5" width="16.28515625" style="48" customWidth="1"/>
    <col min="6" max="6" width="23.28515625" style="48" bestFit="1" customWidth="1"/>
    <col min="7" max="7" width="14.28515625" style="49" customWidth="1"/>
    <col min="8" max="8" width="23.5703125" customWidth="1"/>
    <col min="13" max="13" width="18" bestFit="1" customWidth="1"/>
    <col min="14" max="14" width="55.85546875" bestFit="1" customWidth="1"/>
    <col min="15" max="15" width="14.42578125" customWidth="1"/>
    <col min="17" max="17" width="21.5703125" customWidth="1"/>
  </cols>
  <sheetData>
    <row r="1" spans="1:8" ht="26.25">
      <c r="A1" s="1" t="s">
        <v>0</v>
      </c>
      <c r="B1" s="1"/>
      <c r="C1" s="1"/>
      <c r="D1" s="1"/>
      <c r="E1" s="1"/>
      <c r="F1" s="1"/>
      <c r="G1" s="1"/>
      <c r="H1" s="1"/>
    </row>
    <row r="2" spans="1:8" ht="15.75">
      <c r="A2" s="2" t="s">
        <v>1</v>
      </c>
      <c r="B2" s="2"/>
      <c r="C2" s="2"/>
      <c r="D2" s="2"/>
      <c r="E2" s="2"/>
      <c r="F2" s="2"/>
      <c r="G2" s="2"/>
      <c r="H2" s="2"/>
    </row>
    <row r="3" spans="1:8" ht="15.75">
      <c r="A3" s="2" t="s">
        <v>2</v>
      </c>
      <c r="B3" s="2"/>
      <c r="C3" s="2"/>
      <c r="D3" s="2"/>
      <c r="E3" s="2"/>
      <c r="F3" s="2"/>
      <c r="G3" s="2"/>
      <c r="H3" s="2"/>
    </row>
    <row r="4" spans="1:8" ht="15.75">
      <c r="A4" s="2" t="s">
        <v>3</v>
      </c>
      <c r="B4" s="2"/>
      <c r="C4" s="2"/>
      <c r="D4" s="2"/>
      <c r="E4" s="2"/>
      <c r="F4" s="2"/>
      <c r="G4" s="2"/>
      <c r="H4" s="2"/>
    </row>
    <row r="5" spans="1:8" ht="15.75">
      <c r="A5" s="2" t="s">
        <v>4</v>
      </c>
      <c r="B5" s="2"/>
      <c r="C5" s="2"/>
      <c r="D5" s="2"/>
      <c r="E5" s="2"/>
      <c r="F5" s="2"/>
      <c r="G5" s="2"/>
      <c r="H5" s="2"/>
    </row>
    <row r="6" spans="1:8" ht="15.75">
      <c r="A6" s="3" t="s">
        <v>5</v>
      </c>
      <c r="B6" s="3"/>
      <c r="C6" s="3"/>
      <c r="D6" s="3"/>
      <c r="E6" s="3"/>
      <c r="F6" s="3"/>
      <c r="G6" s="3"/>
      <c r="H6" s="3"/>
    </row>
    <row r="8" spans="1:8" s="5" customFormat="1" ht="15" customHeight="1">
      <c r="A8" s="4" t="s">
        <v>6</v>
      </c>
      <c r="B8" s="4"/>
      <c r="C8" s="4"/>
      <c r="D8" s="4"/>
      <c r="E8" s="4"/>
      <c r="F8" s="4"/>
      <c r="G8" s="4"/>
      <c r="H8" s="4"/>
    </row>
    <row r="9" spans="1:8" s="5" customFormat="1" ht="15" customHeight="1">
      <c r="A9" s="4"/>
      <c r="B9" s="4"/>
      <c r="C9" s="4"/>
      <c r="D9" s="4"/>
      <c r="E9" s="4"/>
      <c r="F9" s="4"/>
      <c r="G9" s="4"/>
      <c r="H9" s="4"/>
    </row>
    <row r="10" spans="1:8" s="5" customFormat="1">
      <c r="B10" s="6" t="s">
        <v>7</v>
      </c>
      <c r="C10" s="7" t="s">
        <v>8</v>
      </c>
      <c r="D10" s="8"/>
      <c r="E10" s="9"/>
      <c r="F10" s="10" t="s">
        <v>9</v>
      </c>
      <c r="G10" s="11" t="s">
        <v>10</v>
      </c>
    </row>
    <row r="11" spans="1:8" s="5" customFormat="1">
      <c r="B11" s="8"/>
      <c r="C11" s="7"/>
      <c r="D11" s="8"/>
      <c r="E11" s="9"/>
      <c r="F11" s="10"/>
      <c r="G11" s="11"/>
    </row>
    <row r="12" spans="1:8" s="5" customFormat="1">
      <c r="B12" s="8"/>
      <c r="C12" s="7"/>
      <c r="D12" s="8"/>
      <c r="E12" s="9"/>
      <c r="F12" s="10" t="s">
        <v>11</v>
      </c>
      <c r="G12" s="12">
        <v>42584</v>
      </c>
    </row>
    <row r="13" spans="1:8" s="5" customFormat="1">
      <c r="B13" s="13" t="s">
        <v>12</v>
      </c>
      <c r="C13" s="14" t="s">
        <v>13</v>
      </c>
      <c r="D13" s="6"/>
      <c r="E13" s="9"/>
      <c r="F13" s="9"/>
      <c r="G13" s="15"/>
    </row>
    <row r="14" spans="1:8" s="5" customFormat="1">
      <c r="B14" s="8"/>
      <c r="C14" s="7"/>
      <c r="D14" s="8"/>
      <c r="E14" s="9"/>
      <c r="F14" s="10" t="s">
        <v>14</v>
      </c>
      <c r="G14" s="11" t="s">
        <v>15</v>
      </c>
    </row>
    <row r="15" spans="1:8" s="5" customFormat="1">
      <c r="B15" s="13" t="s">
        <v>16</v>
      </c>
      <c r="C15" s="7" t="s">
        <v>17</v>
      </c>
      <c r="D15" s="8"/>
      <c r="E15" s="9"/>
      <c r="F15" s="10"/>
      <c r="G15" s="11" t="s">
        <v>18</v>
      </c>
    </row>
    <row r="16" spans="1:8" s="5" customFormat="1">
      <c r="B16" s="8"/>
      <c r="C16" s="7"/>
      <c r="D16" s="8"/>
      <c r="E16" s="9"/>
      <c r="F16" s="9"/>
      <c r="G16" s="16"/>
    </row>
    <row r="17" spans="1:8" s="5" customFormat="1">
      <c r="B17" s="17" t="s">
        <v>19</v>
      </c>
      <c r="C17" s="14" t="s">
        <v>20</v>
      </c>
      <c r="D17" s="6"/>
      <c r="E17" s="9"/>
      <c r="F17" s="9"/>
      <c r="G17" s="18"/>
    </row>
    <row r="18" spans="1:8" s="5" customFormat="1">
      <c r="B18" s="6"/>
      <c r="C18" s="14"/>
      <c r="D18" s="6"/>
      <c r="G18" s="18"/>
    </row>
    <row r="19" spans="1:8" s="5" customFormat="1">
      <c r="B19" s="6" t="s">
        <v>21</v>
      </c>
      <c r="C19" s="14" t="str">
        <f>VLOOKUP(C17,'[1]Subcon Company Details'!B:E,2,FALSE)</f>
        <v xml:space="preserve">SK Peong / Allen Ng </v>
      </c>
      <c r="D19" s="6"/>
      <c r="E19" s="9"/>
      <c r="F19" s="9"/>
      <c r="G19" s="18"/>
    </row>
    <row r="20" spans="1:8" s="5" customFormat="1">
      <c r="B20" s="6"/>
      <c r="C20" s="14"/>
      <c r="D20" s="6"/>
      <c r="E20" s="9"/>
      <c r="F20" s="9"/>
      <c r="G20" s="18"/>
    </row>
    <row r="21" spans="1:8" s="5" customFormat="1">
      <c r="B21" s="6" t="s">
        <v>22</v>
      </c>
      <c r="C21" s="14" t="str">
        <f>VLOOKUP(C17,'[1]Subcon Company Details'!B:E,3,FALSE)</f>
        <v>016-3102836 / 012-7701643</v>
      </c>
      <c r="D21" s="6"/>
      <c r="E21" s="9"/>
      <c r="F21" s="9"/>
      <c r="G21" s="18"/>
    </row>
    <row r="22" spans="1:8" s="19" customFormat="1">
      <c r="C22" s="20"/>
      <c r="D22" s="20"/>
      <c r="G22" s="21"/>
    </row>
    <row r="23" spans="1:8" s="19" customFormat="1">
      <c r="A23" s="22" t="s">
        <v>23</v>
      </c>
      <c r="B23" s="23" t="s">
        <v>24</v>
      </c>
      <c r="C23" s="23" t="s">
        <v>25</v>
      </c>
      <c r="D23" s="23" t="s">
        <v>26</v>
      </c>
      <c r="E23" s="24" t="s">
        <v>27</v>
      </c>
      <c r="F23" s="25"/>
      <c r="G23" s="22" t="s">
        <v>28</v>
      </c>
      <c r="H23" s="22" t="s">
        <v>29</v>
      </c>
    </row>
    <row r="24" spans="1:8" s="19" customFormat="1" ht="51" customHeight="1">
      <c r="A24" s="26">
        <v>1</v>
      </c>
      <c r="B24" s="27" t="s">
        <v>30</v>
      </c>
      <c r="C24" s="27" t="s">
        <v>31</v>
      </c>
      <c r="D24" s="28" t="s">
        <v>32</v>
      </c>
      <c r="E24" s="29" t="str">
        <f>VLOOKUP(D24,'[1]Subcon Sor'!F:J,2,FALSE)</f>
        <v>INSTALLATION (MW/DSX/DDF/BOOM/ALIGNMENT AND ETC) 0.9/1.2m_2 Antennas/HOP</v>
      </c>
      <c r="F24" s="30"/>
      <c r="G24" s="22">
        <v>1</v>
      </c>
      <c r="H24" s="31">
        <f>VLOOKUP(D24,'[1]Subcon Sor'!F:J,4,FALSE)</f>
        <v>1900</v>
      </c>
    </row>
    <row r="25" spans="1:8" s="19" customFormat="1" ht="33.6" customHeight="1">
      <c r="A25" s="26">
        <v>2</v>
      </c>
      <c r="B25" s="27" t="s">
        <v>30</v>
      </c>
      <c r="C25" s="27" t="s">
        <v>31</v>
      </c>
      <c r="D25" s="28" t="s">
        <v>33</v>
      </c>
      <c r="E25" s="29" t="str">
        <f>VLOOKUP(D25,'[1]Subcon Sor'!F:J,2,FALSE)</f>
        <v>MW Link Service Migration &amp; Integration</v>
      </c>
      <c r="F25" s="30"/>
      <c r="G25" s="22">
        <v>1</v>
      </c>
      <c r="H25" s="31">
        <f>VLOOKUP(D25,'[1]Subcon Sor'!F:J,4,FALSE)</f>
        <v>300</v>
      </c>
    </row>
    <row r="26" spans="1:8" s="5" customFormat="1">
      <c r="A26" s="32">
        <v>3</v>
      </c>
      <c r="B26" s="27"/>
      <c r="C26" s="27"/>
      <c r="D26" s="28"/>
      <c r="E26" s="29"/>
      <c r="F26" s="30"/>
      <c r="G26" s="22"/>
      <c r="H26" s="31"/>
    </row>
    <row r="27" spans="1:8" s="5" customFormat="1">
      <c r="A27" s="32">
        <v>4</v>
      </c>
      <c r="B27" s="33"/>
      <c r="C27" s="34"/>
      <c r="D27" s="34"/>
      <c r="E27" s="29"/>
      <c r="F27" s="30"/>
      <c r="G27" s="35"/>
      <c r="H27" s="36"/>
    </row>
    <row r="28" spans="1:8" s="5" customFormat="1">
      <c r="A28" s="32"/>
      <c r="B28" s="33"/>
      <c r="C28" s="34"/>
      <c r="D28" s="34"/>
      <c r="E28" s="29"/>
      <c r="F28" s="30"/>
      <c r="G28" s="35"/>
      <c r="H28" s="36"/>
    </row>
    <row r="29" spans="1:8" s="5" customFormat="1">
      <c r="C29" s="6"/>
      <c r="D29" s="37" t="s">
        <v>34</v>
      </c>
      <c r="E29" s="37"/>
      <c r="F29" s="9" t="s">
        <v>35</v>
      </c>
      <c r="G29" s="18"/>
      <c r="H29" s="38">
        <f>SUM(H24:H28)</f>
        <v>2200</v>
      </c>
    </row>
    <row r="30" spans="1:8" s="5" customFormat="1">
      <c r="C30" s="6"/>
      <c r="D30" s="6"/>
      <c r="E30" s="9"/>
      <c r="F30" s="9"/>
      <c r="G30" s="18"/>
      <c r="H30" s="39"/>
    </row>
    <row r="31" spans="1:8" s="5" customFormat="1">
      <c r="C31" s="6"/>
      <c r="D31" s="6"/>
      <c r="E31" s="9"/>
      <c r="F31" s="9" t="s">
        <v>36</v>
      </c>
      <c r="G31" s="40">
        <f>H29</f>
        <v>2200</v>
      </c>
      <c r="H31" s="41">
        <f>H29*0.06</f>
        <v>132</v>
      </c>
    </row>
    <row r="32" spans="1:8" s="5" customFormat="1" ht="33.75" customHeight="1">
      <c r="C32" s="6"/>
      <c r="D32" s="42" t="s">
        <v>37</v>
      </c>
      <c r="E32" s="43"/>
      <c r="F32" s="9" t="s">
        <v>38</v>
      </c>
      <c r="G32" s="18"/>
      <c r="H32" s="44">
        <f>H29+H31</f>
        <v>2332</v>
      </c>
    </row>
    <row r="33" spans="1:7" s="5" customFormat="1">
      <c r="C33" s="6"/>
      <c r="D33" s="45"/>
      <c r="E33" s="45"/>
      <c r="F33" s="9"/>
      <c r="G33" s="18"/>
    </row>
    <row r="34" spans="1:7" s="5" customFormat="1">
      <c r="C34" s="6"/>
      <c r="D34" s="6"/>
      <c r="E34" s="9"/>
      <c r="F34" s="9"/>
      <c r="G34" s="18"/>
    </row>
    <row r="35" spans="1:7" s="5" customFormat="1">
      <c r="C35" s="6"/>
      <c r="D35" s="6"/>
      <c r="E35" s="9"/>
      <c r="F35" s="9"/>
      <c r="G35" s="18"/>
    </row>
    <row r="36" spans="1:7" s="5" customFormat="1" ht="18.75">
      <c r="A36" s="46" t="s">
        <v>39</v>
      </c>
      <c r="C36" s="6"/>
      <c r="D36" s="6"/>
      <c r="E36" s="9"/>
      <c r="F36" s="9"/>
      <c r="G36" s="18"/>
    </row>
    <row r="37" spans="1:7" s="5" customFormat="1">
      <c r="C37" s="6"/>
      <c r="D37" s="6"/>
      <c r="E37" s="9" t="s">
        <v>40</v>
      </c>
      <c r="F37" s="9"/>
      <c r="G37" s="18"/>
    </row>
    <row r="38" spans="1:7" s="5" customFormat="1">
      <c r="C38" s="6"/>
      <c r="D38" s="6"/>
      <c r="E38" s="9"/>
      <c r="F38" s="9"/>
      <c r="G38" s="18"/>
    </row>
  </sheetData>
  <mergeCells count="15">
    <mergeCell ref="E28:F28"/>
    <mergeCell ref="D29:E29"/>
    <mergeCell ref="D32:E32"/>
    <mergeCell ref="A8:H9"/>
    <mergeCell ref="E23:F23"/>
    <mergeCell ref="E24:F24"/>
    <mergeCell ref="E25:F25"/>
    <mergeCell ref="E26:F26"/>
    <mergeCell ref="E27:F27"/>
    <mergeCell ref="A1:H1"/>
    <mergeCell ref="A2:H2"/>
    <mergeCell ref="A3:H3"/>
    <mergeCell ref="A4:H4"/>
    <mergeCell ref="A5:H5"/>
    <mergeCell ref="A6:H6"/>
  </mergeCells>
  <conditionalFormatting sqref="B27:B28">
    <cfRule type="duplicateValues" dxfId="69" priority="34"/>
    <cfRule type="duplicateValues" dxfId="68" priority="35"/>
  </conditionalFormatting>
  <conditionalFormatting sqref="B27:B28">
    <cfRule type="duplicateValues" dxfId="65" priority="33"/>
  </conditionalFormatting>
  <conditionalFormatting sqref="B27:B28">
    <cfRule type="duplicateValues" dxfId="63" priority="30"/>
    <cfRule type="duplicateValues" dxfId="62" priority="31"/>
    <cfRule type="duplicateValues" dxfId="61" priority="32"/>
  </conditionalFormatting>
  <conditionalFormatting sqref="B27:B28">
    <cfRule type="duplicateValues" dxfId="57" priority="28"/>
    <cfRule type="cellIs" dxfId="56" priority="29" operator="equal">
      <formula>36</formula>
    </cfRule>
  </conditionalFormatting>
  <conditionalFormatting sqref="A24">
    <cfRule type="duplicateValues" dxfId="53" priority="26"/>
    <cfRule type="duplicateValues" dxfId="52" priority="27"/>
  </conditionalFormatting>
  <conditionalFormatting sqref="A24">
    <cfRule type="duplicateValues" dxfId="49" priority="25"/>
  </conditionalFormatting>
  <conditionalFormatting sqref="A24">
    <cfRule type="duplicateValues" dxfId="47" priority="22"/>
    <cfRule type="duplicateValues" dxfId="46" priority="23"/>
    <cfRule type="duplicateValues" dxfId="45" priority="24"/>
  </conditionalFormatting>
  <conditionalFormatting sqref="A24">
    <cfRule type="duplicateValues" dxfId="41" priority="20"/>
    <cfRule type="cellIs" dxfId="40" priority="21" operator="equal">
      <formula>36</formula>
    </cfRule>
  </conditionalFormatting>
  <conditionalFormatting sqref="A24:A25">
    <cfRule type="duplicateValues" dxfId="37" priority="18"/>
    <cfRule type="duplicateValues" dxfId="36" priority="19"/>
  </conditionalFormatting>
  <conditionalFormatting sqref="A24:A25">
    <cfRule type="duplicateValues" dxfId="33" priority="17"/>
  </conditionalFormatting>
  <conditionalFormatting sqref="A25">
    <cfRule type="duplicateValues" dxfId="31" priority="15"/>
    <cfRule type="duplicateValues" dxfId="30" priority="16"/>
  </conditionalFormatting>
  <conditionalFormatting sqref="A25">
    <cfRule type="duplicateValues" dxfId="27" priority="14"/>
  </conditionalFormatting>
  <conditionalFormatting sqref="A25">
    <cfRule type="duplicateValues" dxfId="25" priority="11"/>
    <cfRule type="duplicateValues" dxfId="24" priority="12"/>
    <cfRule type="duplicateValues" dxfId="23" priority="13"/>
  </conditionalFormatting>
  <conditionalFormatting sqref="A25">
    <cfRule type="duplicateValues" dxfId="19" priority="9"/>
    <cfRule type="cellIs" dxfId="18" priority="10" operator="equal">
      <formula>36</formula>
    </cfRule>
  </conditionalFormatting>
  <conditionalFormatting sqref="A26:A28">
    <cfRule type="duplicateValues" dxfId="15" priority="7"/>
    <cfRule type="duplicateValues" dxfId="14" priority="8"/>
  </conditionalFormatting>
  <conditionalFormatting sqref="A26:A28">
    <cfRule type="duplicateValues" dxfId="11" priority="6"/>
  </conditionalFormatting>
  <conditionalFormatting sqref="A26:A28">
    <cfRule type="duplicateValues" dxfId="9" priority="3"/>
    <cfRule type="duplicateValues" dxfId="8" priority="4"/>
    <cfRule type="duplicateValues" dxfId="7" priority="5"/>
  </conditionalFormatting>
  <conditionalFormatting sqref="A26:A28">
    <cfRule type="duplicateValues" dxfId="3" priority="1"/>
    <cfRule type="cellIs" dxfId="2" priority="2" operator="equal">
      <formula>36</formula>
    </cfRule>
  </conditionalFormatting>
  <dataValidations count="2">
    <dataValidation type="list" allowBlank="1" showInputMessage="1" showErrorMessage="1" sqref="C17">
      <formula1>subcon</formula1>
    </dataValidation>
    <dataValidation type="list" allowBlank="1" showInputMessage="1" showErrorMessage="1" sqref="D24:D26">
      <formula1>bomcode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2017-04-19T04:22:45Z</dcterms:modified>
</cp:coreProperties>
</file>