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50" windowWidth="18195" windowHeight="11760" firstSheet="1" activeTab="1"/>
  </bookViews>
  <sheets>
    <sheet name="SMB Cost+ Matrix Orig" sheetId="7" state="veryHidden" r:id="rId1"/>
    <sheet name="SMB Cost+ Matrix" sheetId="8" r:id="rId2"/>
    <sheet name="Add Margin" sheetId="2" r:id="rId3"/>
  </sheets>
  <externalReferences>
    <externalReference r:id="rId4"/>
    <externalReference r:id="rId5"/>
  </externalReferences>
  <definedNames>
    <definedName name="_xlnm._FilterDatabase" localSheetId="1" hidden="1">'SMB Cost+ Matrix'!$A$3:$AM$212</definedName>
    <definedName name="_xlnm._FilterDatabase" localSheetId="0" hidden="1">'SMB Cost+ Matrix Orig'!$A$3:$AM$201</definedName>
    <definedName name="AECOCol">[1]Margin!$A$2:$E$2</definedName>
    <definedName name="AECOMargin">[1]Margin!$A$2:$E$7</definedName>
    <definedName name="AECORow">[1]Margin!$A$2:$A$7</definedName>
    <definedName name="AEP_OHCol">[1]Margin!$G$2:$K$2</definedName>
    <definedName name="AEP_OHMargin">[1]Margin!$G$2:$K$7</definedName>
    <definedName name="AEP_OHRow">[1]Margin!$G$2:$G$7</definedName>
    <definedName name="AmerenCol">[1]Margin!$M$2:$Q$2</definedName>
    <definedName name="AmerenMargin">[1]Margin!$M$2:$Q$7</definedName>
    <definedName name="AmerenRow">[1]Margin!$M$2:$M$7</definedName>
    <definedName name="BGE_GSCol">[1]Margin!$A$10:$E$10</definedName>
    <definedName name="BGE_GSMargin">[1]Margin!$A$10:$E$15</definedName>
    <definedName name="BGE_GSRow">[1]Margin!$A$10:$A$15</definedName>
    <definedName name="BGECol">[1]Margin!$S$2:$W$2</definedName>
    <definedName name="BGEMargin">[1]Margin!$S$2:$W$7</definedName>
    <definedName name="BGERow">[1]Margin!$S$2:$S$7</definedName>
    <definedName name="CHGECol">[1]Margin!$G$10:$K$10</definedName>
    <definedName name="CHGEMargin">[1]Margin!$G$10:$K$15</definedName>
    <definedName name="CHGERow">[1]Margin!$G$10:$G$15</definedName>
    <definedName name="CINERGYCol">[1]Margin!$M$10:$Q$10</definedName>
    <definedName name="CINERGYMargin">[1]Margin!$M$10:$Q$15</definedName>
    <definedName name="CINERGYRow">[1]Margin!$M$10:$M$15</definedName>
    <definedName name="CLPCol">[1]Margin!$S$10:$W$10</definedName>
    <definedName name="CLPMargin">[1]Margin!$S$10:$W$15</definedName>
    <definedName name="CLPRow">[1]Margin!$S$10:$S$15</definedName>
    <definedName name="COMEDCol">[1]Margin!$A$18:$E$18</definedName>
    <definedName name="COMEDMargin">[1]Margin!$A$18:$E$23</definedName>
    <definedName name="COMEDRow">[1]Margin!$A$18:$A$23</definedName>
    <definedName name="CONEDCol">[1]Margin!$G$18:$K$18</definedName>
    <definedName name="CONEDMargin">[1]Margin!$G$18:$K$23</definedName>
    <definedName name="CONEDRow">[1]Margin!$G$18:$G$23</definedName>
    <definedName name="DAYTONCol">[1]Margin!$M$18:$Q$18</definedName>
    <definedName name="DAYTONMargin">[1]Margin!$M$18:$Q$23</definedName>
    <definedName name="DAYTONRow">[1]Margin!$M$18:$M$23</definedName>
    <definedName name="DPLMDCol">[2]Margin!$S$50:$W$50</definedName>
    <definedName name="DPLMDMargin">[2]Margin!$S$50:$W$55</definedName>
    <definedName name="DPLMDRow">[2]Margin!$S$50:$S$55</definedName>
    <definedName name="DQECol">[2]Margin!$M$58:$Q$58</definedName>
    <definedName name="DQEMargin">[2]Margin!$M$58:$Q$63</definedName>
    <definedName name="DQERow">[2]Margin!$M$58:$M$63</definedName>
    <definedName name="FE_OHCol">[1]Margin!$S$18:$W$18</definedName>
    <definedName name="FE_OHMargin">[1]Margin!$S$18:$W$23</definedName>
    <definedName name="FE_OHRow">[1]Margin!$S$18:$S$23</definedName>
    <definedName name="JCPLCol">[1]Margin!$A$26:$E$26</definedName>
    <definedName name="JCPLMargin">[1]Margin!$A$26:$E$31</definedName>
    <definedName name="JCPLRow">[1]Margin!$A$26:$A$31</definedName>
    <definedName name="MECOCol">[1]Margin!$G$26:$K$26</definedName>
    <definedName name="MECOMargin">[1]Margin!$G$26:$K$31</definedName>
    <definedName name="MECORow">[1]Margin!$G$26:$G$31</definedName>
    <definedName name="METEDCol">[1]Margin!$M$26:$Q$26</definedName>
    <definedName name="METEDMargin">[1]Margin!$M$26:$Q$31</definedName>
    <definedName name="METEDRow">[1]Margin!$M$26:$M$31</definedName>
    <definedName name="NIMOCol">[1]Margin!$S$26:$W$26</definedName>
    <definedName name="NIMOMargin">[1]Margin!$S$26:$W$31</definedName>
    <definedName name="NIMORow">[1]Margin!$S$26:$S$31</definedName>
    <definedName name="ORUCol">[1]Margin!$A$34:$E$34</definedName>
    <definedName name="ORUMargin">[1]Margin!$A$34:$E$39</definedName>
    <definedName name="ORURow">[1]Margin!$A$34:$A$39</definedName>
    <definedName name="PECOCol">[1]Margin!$G$34:$K$34</definedName>
    <definedName name="PECOMargin">[1]Margin!$G$34:$K$39</definedName>
    <definedName name="PECORow">[1]Margin!$G$34:$G$39</definedName>
    <definedName name="PEECol">[2]Margin!$A$58:$E$58</definedName>
    <definedName name="PEEMargin">[2]Margin!$A$58:$E$63</definedName>
    <definedName name="PEERow">[2]Margin!$A$58:$A$63</definedName>
    <definedName name="PENELECCol">[1]Margin!$M$34:$Q$34</definedName>
    <definedName name="PENELECMargin">[1]Margin!$M$34:$Q$39</definedName>
    <definedName name="PENELECRow">[1]Margin!$M$34:$M$39</definedName>
    <definedName name="PENPWRCol">[2]Margin!$G$58:$K$58</definedName>
    <definedName name="PENPWRMargin">[2]Margin!$G$58:$K$63</definedName>
    <definedName name="PENPWRRow">[2]Margin!$G$58:$G$63</definedName>
    <definedName name="PEPCODCCol">[1]Margin!$S$34:$W$34</definedName>
    <definedName name="PEPCODCMargin">[1]Margin!$S$34:$W$39</definedName>
    <definedName name="PEPCODCRow">[1]Margin!$S$34:$S$39</definedName>
    <definedName name="PEPCOMDCol">[1]Margin!$A$42:$E$42</definedName>
    <definedName name="PEPCOMDMargin">[1]Margin!$A$42:$E$47</definedName>
    <definedName name="PEPCOMDRow">[1]Margin!$A$42:$A$47</definedName>
    <definedName name="PPLCol">[1]Margin!$G$42:$K$42</definedName>
    <definedName name="PPLMargin">[1]Margin!$G$42:$K$47</definedName>
    <definedName name="PPLRow">[1]Margin!$G$42:$G$47</definedName>
    <definedName name="_xlnm.Print_Area" localSheetId="1">'SMB Cost+ Matrix'!$A$1:$AM$213</definedName>
    <definedName name="_xlnm.Print_Area" localSheetId="0">'SMB Cost+ Matrix Orig'!$A$1:$AM$215</definedName>
    <definedName name="PSEGCol">[1]Margin!$M$42:$Q$42</definedName>
    <definedName name="PSEGMargin">[1]Margin!$M$42:$Q$47</definedName>
    <definedName name="PSEGRow">[1]Margin!$M$42:$M$47</definedName>
    <definedName name="RGECol">[1]Margin!$S$42:$W$42</definedName>
    <definedName name="RGEMargin">[1]Margin!$S$42:$W$47</definedName>
    <definedName name="RGERow">[1]Margin!$S$42:$S$47</definedName>
    <definedName name="UICol">[1]Margin!$A$50:$E$50</definedName>
    <definedName name="UIMargin">[1]Margin!$A$50:$E$55</definedName>
    <definedName name="UIRow">[1]Margin!$A$50:$A$55</definedName>
    <definedName name="WMECOCol">[1]Margin!$G$50:$K$50</definedName>
    <definedName name="WMECOMargin">[1]Margin!$G$50:$K$55</definedName>
    <definedName name="WMECORow">[1]Margin!$G$50:$G$55</definedName>
    <definedName name="WPPCol">[1]Margin!$M$50:$Q$50</definedName>
    <definedName name="WPPMargin">[1]Margin!$M$50:$Q$55</definedName>
    <definedName name="WPPRow">[1]Margin!$M$50:$M$55</definedName>
  </definedNames>
  <calcPr calcId="145621" iterate="1" iterateCount="1000"/>
</workbook>
</file>

<file path=xl/calcChain.xml><?xml version="1.0" encoding="utf-8"?>
<calcChain xmlns="http://schemas.openxmlformats.org/spreadsheetml/2006/main">
  <c r="L99" i="8" l="1"/>
  <c r="M99" i="8"/>
  <c r="N99" i="8"/>
  <c r="O99" i="8"/>
  <c r="P99" i="8"/>
  <c r="Q99" i="8"/>
  <c r="R99" i="8"/>
  <c r="S99" i="8"/>
  <c r="T99" i="8"/>
  <c r="U99" i="8"/>
  <c r="V99" i="8"/>
  <c r="W99" i="8"/>
  <c r="X99" i="8"/>
  <c r="Y99" i="8"/>
  <c r="Z99" i="8"/>
  <c r="D112" i="8" l="1"/>
  <c r="E112" i="8"/>
  <c r="F112" i="8"/>
  <c r="G112" i="8"/>
  <c r="H112" i="8"/>
  <c r="I112" i="8"/>
  <c r="J112" i="8"/>
  <c r="K112" i="8"/>
  <c r="D106" i="8"/>
  <c r="E106" i="8"/>
  <c r="F106" i="8"/>
  <c r="G106" i="8"/>
  <c r="H106" i="8"/>
  <c r="I106" i="8"/>
  <c r="J106" i="8"/>
  <c r="K106" i="8"/>
  <c r="D100" i="8"/>
  <c r="E100" i="8"/>
  <c r="F100" i="8"/>
  <c r="G100" i="8"/>
  <c r="H100" i="8"/>
  <c r="I100" i="8"/>
  <c r="J100" i="8"/>
  <c r="K100" i="8"/>
  <c r="K153" i="8" l="1"/>
  <c r="J153" i="8"/>
  <c r="I153" i="8"/>
  <c r="H153" i="8"/>
  <c r="G153" i="8"/>
  <c r="F153" i="8"/>
  <c r="E153" i="8"/>
  <c r="D153" i="8"/>
  <c r="AM152" i="8"/>
  <c r="AL152" i="8"/>
  <c r="AK152" i="8"/>
  <c r="AJ152" i="8"/>
  <c r="AI152" i="8"/>
  <c r="AH152" i="8"/>
  <c r="AG152" i="8"/>
  <c r="AF152" i="8"/>
  <c r="AE152" i="8"/>
  <c r="AD152" i="8"/>
  <c r="AC152" i="8"/>
  <c r="AB152" i="8"/>
  <c r="AA152" i="8"/>
  <c r="Z152" i="8"/>
  <c r="Y152" i="8"/>
  <c r="X152" i="8"/>
  <c r="W152" i="8"/>
  <c r="V152" i="8"/>
  <c r="U152" i="8"/>
  <c r="T152" i="8"/>
  <c r="S152" i="8"/>
  <c r="R152" i="8"/>
  <c r="Q152" i="8"/>
  <c r="P152" i="8"/>
  <c r="O152" i="8"/>
  <c r="N152" i="8"/>
  <c r="M152" i="8"/>
  <c r="L152" i="8"/>
  <c r="K152" i="8"/>
  <c r="J152" i="8"/>
  <c r="I152" i="8"/>
  <c r="H152" i="8"/>
  <c r="G152" i="8"/>
  <c r="F152" i="8"/>
  <c r="E152" i="8"/>
  <c r="D152" i="8"/>
  <c r="AM151" i="8"/>
  <c r="AL151" i="8"/>
  <c r="AK151" i="8"/>
  <c r="AJ151" i="8"/>
  <c r="AI151" i="8"/>
  <c r="AH151" i="8"/>
  <c r="AG151" i="8"/>
  <c r="AF151" i="8"/>
  <c r="AE151" i="8"/>
  <c r="AD151" i="8"/>
  <c r="AC151" i="8"/>
  <c r="AB151" i="8"/>
  <c r="AA151" i="8"/>
  <c r="Z151" i="8"/>
  <c r="Y151" i="8"/>
  <c r="X151" i="8"/>
  <c r="W151" i="8"/>
  <c r="V151" i="8"/>
  <c r="U151" i="8"/>
  <c r="T151" i="8"/>
  <c r="S151" i="8"/>
  <c r="R151" i="8"/>
  <c r="Q151" i="8"/>
  <c r="P151" i="8"/>
  <c r="O151" i="8"/>
  <c r="N151" i="8"/>
  <c r="M151" i="8"/>
  <c r="L151" i="8"/>
  <c r="K151" i="8"/>
  <c r="J151" i="8"/>
  <c r="I151" i="8"/>
  <c r="H151" i="8"/>
  <c r="G151" i="8"/>
  <c r="F151" i="8"/>
  <c r="E151" i="8"/>
  <c r="AM150" i="8"/>
  <c r="AL150" i="8"/>
  <c r="AK150" i="8"/>
  <c r="AJ150" i="8"/>
  <c r="AI150" i="8"/>
  <c r="AH150" i="8"/>
  <c r="AG150" i="8"/>
  <c r="AF150" i="8"/>
  <c r="AE150" i="8"/>
  <c r="AD150" i="8"/>
  <c r="AC150" i="8"/>
  <c r="AB150" i="8"/>
  <c r="AA150" i="8"/>
  <c r="Z150" i="8"/>
  <c r="Y150" i="8"/>
  <c r="X150" i="8"/>
  <c r="W150" i="8"/>
  <c r="V150" i="8"/>
  <c r="U150" i="8"/>
  <c r="T150" i="8"/>
  <c r="S150" i="8"/>
  <c r="R150" i="8"/>
  <c r="Q150" i="8"/>
  <c r="P150" i="8"/>
  <c r="O150" i="8"/>
  <c r="N150" i="8"/>
  <c r="M150" i="8"/>
  <c r="L150" i="8"/>
  <c r="K150" i="8"/>
  <c r="J150" i="8"/>
  <c r="I150" i="8"/>
  <c r="H150" i="8"/>
  <c r="G150" i="8"/>
  <c r="F150" i="8"/>
  <c r="E150" i="8"/>
  <c r="D150" i="8"/>
  <c r="AM149" i="8"/>
  <c r="AL149" i="8"/>
  <c r="AK149" i="8"/>
  <c r="AJ149" i="8"/>
  <c r="AI149" i="8"/>
  <c r="AH149" i="8"/>
  <c r="AG149" i="8"/>
  <c r="AF149" i="8"/>
  <c r="AE149" i="8"/>
  <c r="AD149" i="8"/>
  <c r="AC149" i="8"/>
  <c r="AB149" i="8"/>
  <c r="AA149" i="8"/>
  <c r="Z149" i="8"/>
  <c r="Y149" i="8"/>
  <c r="X149" i="8"/>
  <c r="W149" i="8"/>
  <c r="V149" i="8"/>
  <c r="U149" i="8"/>
  <c r="T149" i="8"/>
  <c r="S149" i="8"/>
  <c r="R149" i="8"/>
  <c r="Q149" i="8"/>
  <c r="P149" i="8"/>
  <c r="O149" i="8"/>
  <c r="N149" i="8"/>
  <c r="M149" i="8"/>
  <c r="L149" i="8"/>
  <c r="K149" i="8"/>
  <c r="J149" i="8"/>
  <c r="I149" i="8"/>
  <c r="H149" i="8"/>
  <c r="G149" i="8"/>
  <c r="F149" i="8"/>
  <c r="E149" i="8"/>
  <c r="D149" i="8"/>
  <c r="D151" i="8"/>
  <c r="K171" i="8" l="1"/>
  <c r="J171" i="8"/>
  <c r="I171" i="8"/>
  <c r="H171" i="8"/>
  <c r="G171" i="8"/>
  <c r="F171" i="8"/>
  <c r="E171" i="8"/>
  <c r="D171" i="8"/>
  <c r="AM170" i="8"/>
  <c r="AL170" i="8"/>
  <c r="AK170" i="8"/>
  <c r="AJ170" i="8"/>
  <c r="AI170" i="8"/>
  <c r="AH170" i="8"/>
  <c r="AG170" i="8"/>
  <c r="AF170" i="8"/>
  <c r="AE170" i="8"/>
  <c r="AD170" i="8"/>
  <c r="AC170" i="8"/>
  <c r="AB170" i="8"/>
  <c r="AA170" i="8"/>
  <c r="Z170" i="8"/>
  <c r="Y170" i="8"/>
  <c r="X170" i="8"/>
  <c r="W170" i="8"/>
  <c r="V170" i="8"/>
  <c r="U170" i="8"/>
  <c r="T170" i="8"/>
  <c r="S170" i="8"/>
  <c r="R170" i="8"/>
  <c r="Q170" i="8"/>
  <c r="P170" i="8"/>
  <c r="O170" i="8"/>
  <c r="N170" i="8"/>
  <c r="M170" i="8"/>
  <c r="L170" i="8"/>
  <c r="K170" i="8"/>
  <c r="J170" i="8"/>
  <c r="I170" i="8"/>
  <c r="H170" i="8"/>
  <c r="G170" i="8"/>
  <c r="F170" i="8"/>
  <c r="E170" i="8"/>
  <c r="D170" i="8"/>
  <c r="AM169" i="8"/>
  <c r="AL169" i="8"/>
  <c r="AK169" i="8"/>
  <c r="AJ169" i="8"/>
  <c r="AI169" i="8"/>
  <c r="AH169" i="8"/>
  <c r="AG169" i="8"/>
  <c r="AF169" i="8"/>
  <c r="AE169" i="8"/>
  <c r="AD169" i="8"/>
  <c r="AC169" i="8"/>
  <c r="AB169" i="8"/>
  <c r="AA169" i="8"/>
  <c r="Z169" i="8"/>
  <c r="Y169" i="8"/>
  <c r="X169" i="8"/>
  <c r="W169" i="8"/>
  <c r="V169" i="8"/>
  <c r="U169" i="8"/>
  <c r="T169" i="8"/>
  <c r="S169" i="8"/>
  <c r="R169" i="8"/>
  <c r="Q169" i="8"/>
  <c r="P169" i="8"/>
  <c r="O169" i="8"/>
  <c r="N169" i="8"/>
  <c r="M169" i="8"/>
  <c r="L169" i="8"/>
  <c r="K169" i="8"/>
  <c r="J169" i="8"/>
  <c r="I169" i="8"/>
  <c r="H169" i="8"/>
  <c r="G169" i="8"/>
  <c r="F169" i="8"/>
  <c r="E169" i="8"/>
  <c r="D169" i="8"/>
  <c r="AM168" i="8"/>
  <c r="AL168" i="8"/>
  <c r="AK168" i="8"/>
  <c r="AJ168" i="8"/>
  <c r="AI168" i="8"/>
  <c r="AH168" i="8"/>
  <c r="AG168" i="8"/>
  <c r="AF168" i="8"/>
  <c r="AE168" i="8"/>
  <c r="AD168" i="8"/>
  <c r="AC168" i="8"/>
  <c r="AB168" i="8"/>
  <c r="AA168" i="8"/>
  <c r="Z168" i="8"/>
  <c r="Y168" i="8"/>
  <c r="X168" i="8"/>
  <c r="W168" i="8"/>
  <c r="V168" i="8"/>
  <c r="U168" i="8"/>
  <c r="T168" i="8"/>
  <c r="S168" i="8"/>
  <c r="R168" i="8"/>
  <c r="Q168" i="8"/>
  <c r="P168" i="8"/>
  <c r="O168" i="8"/>
  <c r="N168" i="8"/>
  <c r="M168" i="8"/>
  <c r="L168" i="8"/>
  <c r="K168" i="8"/>
  <c r="J168" i="8"/>
  <c r="I168" i="8"/>
  <c r="H168" i="8"/>
  <c r="G168" i="8"/>
  <c r="F168" i="8"/>
  <c r="E168" i="8"/>
  <c r="D168" i="8"/>
  <c r="AM167" i="8"/>
  <c r="AL167" i="8"/>
  <c r="AK167" i="8"/>
  <c r="AJ167" i="8"/>
  <c r="AI167" i="8"/>
  <c r="AH167" i="8"/>
  <c r="AG167" i="8"/>
  <c r="AF167" i="8"/>
  <c r="AE167" i="8"/>
  <c r="AD167" i="8"/>
  <c r="AC167" i="8"/>
  <c r="AB167" i="8"/>
  <c r="AA167" i="8"/>
  <c r="Z167" i="8"/>
  <c r="Y167" i="8"/>
  <c r="X167" i="8"/>
  <c r="W167" i="8"/>
  <c r="V167" i="8"/>
  <c r="U167" i="8"/>
  <c r="T167" i="8"/>
  <c r="S167" i="8"/>
  <c r="R167" i="8"/>
  <c r="Q167" i="8"/>
  <c r="P167" i="8"/>
  <c r="O167" i="8"/>
  <c r="N167" i="8"/>
  <c r="M167" i="8"/>
  <c r="L167" i="8"/>
  <c r="K167" i="8"/>
  <c r="J167" i="8"/>
  <c r="I167" i="8"/>
  <c r="H167" i="8"/>
  <c r="G167" i="8"/>
  <c r="F167" i="8"/>
  <c r="E167" i="8"/>
  <c r="D167" i="8"/>
  <c r="K165" i="8"/>
  <c r="J165" i="8"/>
  <c r="I165" i="8"/>
  <c r="H165" i="8"/>
  <c r="G165" i="8"/>
  <c r="F165" i="8"/>
  <c r="E165" i="8"/>
  <c r="D165" i="8"/>
  <c r="AM164" i="8"/>
  <c r="AL164" i="8"/>
  <c r="AK164" i="8"/>
  <c r="AJ164" i="8"/>
  <c r="AI164" i="8"/>
  <c r="AH164" i="8"/>
  <c r="AG164" i="8"/>
  <c r="AF164" i="8"/>
  <c r="AE164" i="8"/>
  <c r="AD164" i="8"/>
  <c r="AC164" i="8"/>
  <c r="AB164" i="8"/>
  <c r="AA164" i="8"/>
  <c r="Z164" i="8"/>
  <c r="Y164" i="8"/>
  <c r="X164" i="8"/>
  <c r="W164" i="8"/>
  <c r="V164" i="8"/>
  <c r="U164" i="8"/>
  <c r="T164" i="8"/>
  <c r="S164" i="8"/>
  <c r="R164" i="8"/>
  <c r="Q164" i="8"/>
  <c r="P164" i="8"/>
  <c r="O164" i="8"/>
  <c r="N164" i="8"/>
  <c r="M164" i="8"/>
  <c r="L164" i="8"/>
  <c r="K164" i="8"/>
  <c r="J164" i="8"/>
  <c r="I164" i="8"/>
  <c r="H164" i="8"/>
  <c r="G164" i="8"/>
  <c r="F164" i="8"/>
  <c r="E164" i="8"/>
  <c r="D164" i="8"/>
  <c r="AM163" i="8"/>
  <c r="AL163" i="8"/>
  <c r="AK163" i="8"/>
  <c r="AJ163" i="8"/>
  <c r="AI163" i="8"/>
  <c r="AH163" i="8"/>
  <c r="AG163" i="8"/>
  <c r="AF163" i="8"/>
  <c r="AE163" i="8"/>
  <c r="AD163" i="8"/>
  <c r="AC163" i="8"/>
  <c r="AB163" i="8"/>
  <c r="AA163" i="8"/>
  <c r="Z163" i="8"/>
  <c r="Y163" i="8"/>
  <c r="X163" i="8"/>
  <c r="W163" i="8"/>
  <c r="V163" i="8"/>
  <c r="U163" i="8"/>
  <c r="T163" i="8"/>
  <c r="S163" i="8"/>
  <c r="R163" i="8"/>
  <c r="Q163" i="8"/>
  <c r="P163" i="8"/>
  <c r="O163" i="8"/>
  <c r="N163" i="8"/>
  <c r="M163" i="8"/>
  <c r="L163" i="8"/>
  <c r="K163" i="8"/>
  <c r="J163" i="8"/>
  <c r="I163" i="8"/>
  <c r="H163" i="8"/>
  <c r="G163" i="8"/>
  <c r="F163" i="8"/>
  <c r="E163" i="8"/>
  <c r="D163" i="8"/>
  <c r="AM162" i="8"/>
  <c r="AL162" i="8"/>
  <c r="AK162" i="8"/>
  <c r="AJ162" i="8"/>
  <c r="AI162" i="8"/>
  <c r="AH162" i="8"/>
  <c r="AG162" i="8"/>
  <c r="AF162" i="8"/>
  <c r="AE162" i="8"/>
  <c r="AD162" i="8"/>
  <c r="AC162" i="8"/>
  <c r="AB162" i="8"/>
  <c r="AA162" i="8"/>
  <c r="Z162" i="8"/>
  <c r="Y162" i="8"/>
  <c r="X162" i="8"/>
  <c r="W162" i="8"/>
  <c r="V162" i="8"/>
  <c r="U162" i="8"/>
  <c r="T162" i="8"/>
  <c r="S162" i="8"/>
  <c r="R162" i="8"/>
  <c r="Q162" i="8"/>
  <c r="P162" i="8"/>
  <c r="O162" i="8"/>
  <c r="N162" i="8"/>
  <c r="M162" i="8"/>
  <c r="L162" i="8"/>
  <c r="K162" i="8"/>
  <c r="J162" i="8"/>
  <c r="I162" i="8"/>
  <c r="H162" i="8"/>
  <c r="G162" i="8"/>
  <c r="F162" i="8"/>
  <c r="E162" i="8"/>
  <c r="D162" i="8"/>
  <c r="AM161" i="8"/>
  <c r="AL161" i="8"/>
  <c r="AK161" i="8"/>
  <c r="AJ161" i="8"/>
  <c r="AI161" i="8"/>
  <c r="AH161" i="8"/>
  <c r="AG161" i="8"/>
  <c r="AF161" i="8"/>
  <c r="AE161" i="8"/>
  <c r="AD161" i="8"/>
  <c r="AC161" i="8"/>
  <c r="AB161" i="8"/>
  <c r="AA161" i="8"/>
  <c r="Z161" i="8"/>
  <c r="Y161" i="8"/>
  <c r="X161" i="8"/>
  <c r="W161" i="8"/>
  <c r="V161" i="8"/>
  <c r="U161" i="8"/>
  <c r="T161" i="8"/>
  <c r="S161" i="8"/>
  <c r="R161" i="8"/>
  <c r="Q161" i="8"/>
  <c r="P161" i="8"/>
  <c r="O161" i="8"/>
  <c r="N161" i="8"/>
  <c r="M161" i="8"/>
  <c r="L161" i="8"/>
  <c r="K161" i="8"/>
  <c r="J161" i="8"/>
  <c r="I161" i="8"/>
  <c r="H161" i="8"/>
  <c r="G161" i="8"/>
  <c r="F161" i="8"/>
  <c r="E161" i="8"/>
  <c r="D161" i="8"/>
  <c r="K159" i="8"/>
  <c r="J159" i="8"/>
  <c r="I159" i="8"/>
  <c r="H159" i="8"/>
  <c r="G159" i="8"/>
  <c r="F159" i="8"/>
  <c r="E159" i="8"/>
  <c r="D159" i="8"/>
  <c r="AM158" i="8"/>
  <c r="AL158" i="8"/>
  <c r="AK158" i="8"/>
  <c r="AJ158" i="8"/>
  <c r="AI158" i="8"/>
  <c r="AH158" i="8"/>
  <c r="AG158" i="8"/>
  <c r="AF158" i="8"/>
  <c r="AE158" i="8"/>
  <c r="AD158" i="8"/>
  <c r="AC158" i="8"/>
  <c r="AB158" i="8"/>
  <c r="AA158" i="8"/>
  <c r="Z158" i="8"/>
  <c r="Y158" i="8"/>
  <c r="X158" i="8"/>
  <c r="W158" i="8"/>
  <c r="V158" i="8"/>
  <c r="U158" i="8"/>
  <c r="T158" i="8"/>
  <c r="S158" i="8"/>
  <c r="R158" i="8"/>
  <c r="Q158" i="8"/>
  <c r="P158" i="8"/>
  <c r="O158" i="8"/>
  <c r="N158" i="8"/>
  <c r="M158" i="8"/>
  <c r="L158" i="8"/>
  <c r="K158" i="8"/>
  <c r="J158" i="8"/>
  <c r="I158" i="8"/>
  <c r="H158" i="8"/>
  <c r="G158" i="8"/>
  <c r="F158" i="8"/>
  <c r="E158" i="8"/>
  <c r="D158" i="8"/>
  <c r="AM157" i="8"/>
  <c r="AL157" i="8"/>
  <c r="AK157" i="8"/>
  <c r="AJ157" i="8"/>
  <c r="AI157" i="8"/>
  <c r="AH157" i="8"/>
  <c r="AG157" i="8"/>
  <c r="AF157" i="8"/>
  <c r="AE157" i="8"/>
  <c r="AD157" i="8"/>
  <c r="AC157" i="8"/>
  <c r="AB157" i="8"/>
  <c r="AA157" i="8"/>
  <c r="Z157" i="8"/>
  <c r="Y157" i="8"/>
  <c r="X157" i="8"/>
  <c r="W157" i="8"/>
  <c r="V157" i="8"/>
  <c r="U157" i="8"/>
  <c r="T157" i="8"/>
  <c r="S157" i="8"/>
  <c r="R157" i="8"/>
  <c r="Q157" i="8"/>
  <c r="P157" i="8"/>
  <c r="O157" i="8"/>
  <c r="N157" i="8"/>
  <c r="M157" i="8"/>
  <c r="L157" i="8"/>
  <c r="K157" i="8"/>
  <c r="J157" i="8"/>
  <c r="I157" i="8"/>
  <c r="H157" i="8"/>
  <c r="G157" i="8"/>
  <c r="F157" i="8"/>
  <c r="E157" i="8"/>
  <c r="D157" i="8"/>
  <c r="AM156" i="8"/>
  <c r="AL156" i="8"/>
  <c r="AK156" i="8"/>
  <c r="AJ156" i="8"/>
  <c r="AI156" i="8"/>
  <c r="AH156" i="8"/>
  <c r="AG156" i="8"/>
  <c r="AF156" i="8"/>
  <c r="AE156" i="8"/>
  <c r="AD156" i="8"/>
  <c r="AC156" i="8"/>
  <c r="AB156" i="8"/>
  <c r="AA156" i="8"/>
  <c r="Z156" i="8"/>
  <c r="Y156" i="8"/>
  <c r="X156" i="8"/>
  <c r="W156" i="8"/>
  <c r="V156" i="8"/>
  <c r="U156" i="8"/>
  <c r="T156" i="8"/>
  <c r="S156" i="8"/>
  <c r="R156" i="8"/>
  <c r="Q156" i="8"/>
  <c r="P156" i="8"/>
  <c r="O156" i="8"/>
  <c r="N156" i="8"/>
  <c r="M156" i="8"/>
  <c r="L156" i="8"/>
  <c r="K156" i="8"/>
  <c r="J156" i="8"/>
  <c r="I156" i="8"/>
  <c r="H156" i="8"/>
  <c r="G156" i="8"/>
  <c r="F156" i="8"/>
  <c r="E156" i="8"/>
  <c r="D156" i="8"/>
  <c r="AM155" i="8"/>
  <c r="AL155" i="8"/>
  <c r="AK155" i="8"/>
  <c r="AJ155" i="8"/>
  <c r="AI155" i="8"/>
  <c r="AH155" i="8"/>
  <c r="AG155" i="8"/>
  <c r="AF155" i="8"/>
  <c r="AE155" i="8"/>
  <c r="AD155" i="8"/>
  <c r="AC155" i="8"/>
  <c r="AB155" i="8"/>
  <c r="AA155" i="8"/>
  <c r="Z155" i="8"/>
  <c r="Y155" i="8"/>
  <c r="X155" i="8"/>
  <c r="W155" i="8"/>
  <c r="V155" i="8"/>
  <c r="U155" i="8"/>
  <c r="T155" i="8"/>
  <c r="S155" i="8"/>
  <c r="R155" i="8"/>
  <c r="Q155" i="8"/>
  <c r="P155" i="8"/>
  <c r="O155" i="8"/>
  <c r="N155" i="8"/>
  <c r="M155" i="8"/>
  <c r="L155" i="8"/>
  <c r="K155" i="8"/>
  <c r="J155" i="8"/>
  <c r="I155" i="8"/>
  <c r="H155" i="8"/>
  <c r="G155" i="8"/>
  <c r="F155" i="8"/>
  <c r="E155" i="8"/>
  <c r="D155" i="8"/>
  <c r="K212" i="8" l="1"/>
  <c r="J212" i="8"/>
  <c r="I212" i="8"/>
  <c r="H212" i="8"/>
  <c r="G212" i="8"/>
  <c r="F212" i="8"/>
  <c r="E212" i="8"/>
  <c r="D212" i="8"/>
  <c r="K206" i="8"/>
  <c r="J206" i="8"/>
  <c r="I206" i="8"/>
  <c r="H206" i="8"/>
  <c r="G206" i="8"/>
  <c r="F206" i="8"/>
  <c r="E206" i="8"/>
  <c r="D206" i="8"/>
  <c r="K200" i="8"/>
  <c r="J200" i="8"/>
  <c r="I200" i="8"/>
  <c r="H200" i="8"/>
  <c r="G200" i="8"/>
  <c r="F200" i="8"/>
  <c r="E200" i="8"/>
  <c r="D200" i="8"/>
  <c r="K195" i="8"/>
  <c r="J195" i="8"/>
  <c r="I195" i="8"/>
  <c r="H195" i="8"/>
  <c r="G195" i="8"/>
  <c r="F195" i="8"/>
  <c r="E195" i="8"/>
  <c r="D195" i="8"/>
  <c r="K189" i="8"/>
  <c r="J189" i="8"/>
  <c r="I189" i="8"/>
  <c r="H189" i="8"/>
  <c r="G189" i="8"/>
  <c r="F189" i="8"/>
  <c r="E189" i="8"/>
  <c r="D189" i="8"/>
  <c r="K183" i="8"/>
  <c r="J183" i="8"/>
  <c r="I183" i="8"/>
  <c r="H183" i="8"/>
  <c r="G183" i="8"/>
  <c r="F183" i="8"/>
  <c r="E183" i="8"/>
  <c r="D183" i="8"/>
  <c r="K177" i="8"/>
  <c r="J177" i="8"/>
  <c r="I177" i="8"/>
  <c r="H177" i="8"/>
  <c r="G177" i="8"/>
  <c r="F177" i="8"/>
  <c r="E177" i="8"/>
  <c r="D177" i="8"/>
  <c r="K147" i="8"/>
  <c r="J147" i="8"/>
  <c r="I147" i="8"/>
  <c r="H147" i="8"/>
  <c r="G147" i="8"/>
  <c r="F147" i="8"/>
  <c r="E147" i="8"/>
  <c r="D147" i="8"/>
  <c r="K141" i="8"/>
  <c r="J141" i="8"/>
  <c r="I141" i="8"/>
  <c r="H141" i="8"/>
  <c r="G141" i="8"/>
  <c r="F141" i="8"/>
  <c r="E141" i="8"/>
  <c r="D141" i="8"/>
  <c r="K135" i="8"/>
  <c r="J135" i="8"/>
  <c r="I135" i="8"/>
  <c r="H135" i="8"/>
  <c r="G135" i="8"/>
  <c r="F135" i="8"/>
  <c r="E135" i="8"/>
  <c r="D135" i="8"/>
  <c r="K129" i="8"/>
  <c r="J129" i="8"/>
  <c r="I129" i="8"/>
  <c r="H129" i="8"/>
  <c r="G129" i="8"/>
  <c r="F129" i="8"/>
  <c r="E129" i="8"/>
  <c r="D129" i="8"/>
  <c r="K123" i="8"/>
  <c r="J123" i="8"/>
  <c r="I123" i="8"/>
  <c r="H123" i="8"/>
  <c r="G123" i="8"/>
  <c r="F123" i="8"/>
  <c r="E123" i="8"/>
  <c r="D123" i="8"/>
  <c r="K94" i="8"/>
  <c r="J94" i="8"/>
  <c r="I94" i="8"/>
  <c r="H94" i="8"/>
  <c r="G94" i="8"/>
  <c r="F94" i="8"/>
  <c r="E94" i="8"/>
  <c r="D94" i="8"/>
  <c r="K88" i="8"/>
  <c r="J88" i="8"/>
  <c r="I88" i="8"/>
  <c r="H88" i="8"/>
  <c r="G88" i="8"/>
  <c r="F88" i="8"/>
  <c r="E88" i="8"/>
  <c r="D88" i="8"/>
  <c r="K64" i="8"/>
  <c r="J64" i="8"/>
  <c r="I64" i="8"/>
  <c r="H64" i="8"/>
  <c r="G64" i="8"/>
  <c r="F64" i="8"/>
  <c r="E64" i="8"/>
  <c r="D64" i="8"/>
  <c r="AM63" i="8"/>
  <c r="AL63" i="8"/>
  <c r="AK63" i="8"/>
  <c r="AJ63" i="8"/>
  <c r="AI63" i="8"/>
  <c r="AH63" i="8"/>
  <c r="AG63" i="8"/>
  <c r="AF63" i="8"/>
  <c r="AE63" i="8"/>
  <c r="AD63" i="8"/>
  <c r="AC63" i="8"/>
  <c r="AB63" i="8"/>
  <c r="AA63" i="8"/>
  <c r="Z63" i="8"/>
  <c r="Y63" i="8"/>
  <c r="X63" i="8"/>
  <c r="W63" i="8"/>
  <c r="V63" i="8"/>
  <c r="U63" i="8"/>
  <c r="T63" i="8"/>
  <c r="S63" i="8"/>
  <c r="R63" i="8"/>
  <c r="Q63" i="8"/>
  <c r="P63" i="8"/>
  <c r="O63" i="8"/>
  <c r="N63" i="8"/>
  <c r="M63" i="8"/>
  <c r="L63" i="8"/>
  <c r="K63" i="8"/>
  <c r="J63" i="8"/>
  <c r="I63" i="8"/>
  <c r="H63" i="8"/>
  <c r="G63" i="8"/>
  <c r="F63" i="8"/>
  <c r="E63" i="8"/>
  <c r="D63" i="8"/>
  <c r="AM62" i="8"/>
  <c r="AL62" i="8"/>
  <c r="AK62" i="8"/>
  <c r="AJ62" i="8"/>
  <c r="AI62" i="8"/>
  <c r="AH62" i="8"/>
  <c r="AG62" i="8"/>
  <c r="AF62" i="8"/>
  <c r="AE62" i="8"/>
  <c r="AD62" i="8"/>
  <c r="AC62" i="8"/>
  <c r="AB62" i="8"/>
  <c r="AA62" i="8"/>
  <c r="Z62" i="8"/>
  <c r="Y62" i="8"/>
  <c r="X62" i="8"/>
  <c r="W62" i="8"/>
  <c r="V62" i="8"/>
  <c r="U62" i="8"/>
  <c r="T62" i="8"/>
  <c r="S62" i="8"/>
  <c r="R62" i="8"/>
  <c r="Q62" i="8"/>
  <c r="P62" i="8"/>
  <c r="O62" i="8"/>
  <c r="N62" i="8"/>
  <c r="M62" i="8"/>
  <c r="L62" i="8"/>
  <c r="K62" i="8"/>
  <c r="J62" i="8"/>
  <c r="I62" i="8"/>
  <c r="H62" i="8"/>
  <c r="G62" i="8"/>
  <c r="F62" i="8"/>
  <c r="E62" i="8"/>
  <c r="D62" i="8"/>
  <c r="AM61" i="8"/>
  <c r="AL61" i="8"/>
  <c r="AK61" i="8"/>
  <c r="AJ61" i="8"/>
  <c r="AI61" i="8"/>
  <c r="AH61" i="8"/>
  <c r="AG61" i="8"/>
  <c r="AF61" i="8"/>
  <c r="AE61" i="8"/>
  <c r="AD61" i="8"/>
  <c r="AC61" i="8"/>
  <c r="AB61" i="8"/>
  <c r="AA61" i="8"/>
  <c r="Z61" i="8"/>
  <c r="Y61" i="8"/>
  <c r="X61" i="8"/>
  <c r="W61" i="8"/>
  <c r="V61" i="8"/>
  <c r="U61" i="8"/>
  <c r="T61" i="8"/>
  <c r="S61" i="8"/>
  <c r="R61" i="8"/>
  <c r="Q61" i="8"/>
  <c r="P61" i="8"/>
  <c r="O61" i="8"/>
  <c r="N61" i="8"/>
  <c r="M61" i="8"/>
  <c r="L61" i="8"/>
  <c r="K61" i="8"/>
  <c r="J61" i="8"/>
  <c r="I61" i="8"/>
  <c r="H61" i="8"/>
  <c r="G61" i="8"/>
  <c r="F61" i="8"/>
  <c r="E61" i="8"/>
  <c r="D61" i="8"/>
  <c r="AM60" i="8"/>
  <c r="AL60" i="8"/>
  <c r="AK60" i="8"/>
  <c r="AJ60" i="8"/>
  <c r="AI60" i="8"/>
  <c r="AH60" i="8"/>
  <c r="AG60" i="8"/>
  <c r="AF60" i="8"/>
  <c r="AE60" i="8"/>
  <c r="AD60" i="8"/>
  <c r="AC60" i="8"/>
  <c r="AB60" i="8"/>
  <c r="AA60" i="8"/>
  <c r="Z60" i="8"/>
  <c r="Y60" i="8"/>
  <c r="X60" i="8"/>
  <c r="W60" i="8"/>
  <c r="V60" i="8"/>
  <c r="U60" i="8"/>
  <c r="T60" i="8"/>
  <c r="S60" i="8"/>
  <c r="R60" i="8"/>
  <c r="Q60" i="8"/>
  <c r="P60" i="8"/>
  <c r="O60" i="8"/>
  <c r="N60" i="8"/>
  <c r="M60" i="8"/>
  <c r="L60" i="8"/>
  <c r="K60" i="8"/>
  <c r="J60" i="8"/>
  <c r="I60" i="8"/>
  <c r="H60" i="8"/>
  <c r="G60" i="8"/>
  <c r="F60" i="8"/>
  <c r="E60" i="8"/>
  <c r="D60" i="8"/>
  <c r="K58" i="8"/>
  <c r="J58" i="8"/>
  <c r="I58" i="8"/>
  <c r="H58" i="8"/>
  <c r="G58" i="8"/>
  <c r="F58" i="8"/>
  <c r="E58" i="8"/>
  <c r="D58" i="8"/>
  <c r="AM57" i="8"/>
  <c r="AL57" i="8"/>
  <c r="AK57" i="8"/>
  <c r="AJ57" i="8"/>
  <c r="AI57" i="8"/>
  <c r="AH57" i="8"/>
  <c r="AG57" i="8"/>
  <c r="AF57" i="8"/>
  <c r="AE57" i="8"/>
  <c r="AD57" i="8"/>
  <c r="AC57" i="8"/>
  <c r="AB57" i="8"/>
  <c r="AA57" i="8"/>
  <c r="Z57" i="8"/>
  <c r="Y57" i="8"/>
  <c r="X57" i="8"/>
  <c r="W57" i="8"/>
  <c r="V57" i="8"/>
  <c r="U57" i="8"/>
  <c r="T57" i="8"/>
  <c r="S57" i="8"/>
  <c r="R57" i="8"/>
  <c r="Q57" i="8"/>
  <c r="P57" i="8"/>
  <c r="O57" i="8"/>
  <c r="N57" i="8"/>
  <c r="M57" i="8"/>
  <c r="L57" i="8"/>
  <c r="K57" i="8"/>
  <c r="J57" i="8"/>
  <c r="I57" i="8"/>
  <c r="H57" i="8"/>
  <c r="G57" i="8"/>
  <c r="F57" i="8"/>
  <c r="E57" i="8"/>
  <c r="D57" i="8"/>
  <c r="AM56" i="8"/>
  <c r="AL56" i="8"/>
  <c r="AK56" i="8"/>
  <c r="AJ56" i="8"/>
  <c r="AI56" i="8"/>
  <c r="AH56" i="8"/>
  <c r="AG56" i="8"/>
  <c r="AF56" i="8"/>
  <c r="AE56" i="8"/>
  <c r="AD56" i="8"/>
  <c r="AC56" i="8"/>
  <c r="AB56" i="8"/>
  <c r="AA56" i="8"/>
  <c r="Z56" i="8"/>
  <c r="Y56" i="8"/>
  <c r="X56" i="8"/>
  <c r="W56" i="8"/>
  <c r="V56" i="8"/>
  <c r="U56" i="8"/>
  <c r="T56" i="8"/>
  <c r="S56" i="8"/>
  <c r="R56" i="8"/>
  <c r="Q56" i="8"/>
  <c r="P56" i="8"/>
  <c r="O56" i="8"/>
  <c r="N56" i="8"/>
  <c r="M56" i="8"/>
  <c r="L56" i="8"/>
  <c r="K56" i="8"/>
  <c r="J56" i="8"/>
  <c r="I56" i="8"/>
  <c r="H56" i="8"/>
  <c r="G56" i="8"/>
  <c r="F56" i="8"/>
  <c r="E56" i="8"/>
  <c r="D56" i="8"/>
  <c r="AM55" i="8"/>
  <c r="AL55" i="8"/>
  <c r="AK55" i="8"/>
  <c r="AJ55" i="8"/>
  <c r="AI55" i="8"/>
  <c r="AH55" i="8"/>
  <c r="AG55" i="8"/>
  <c r="AF55" i="8"/>
  <c r="AE55" i="8"/>
  <c r="AD55" i="8"/>
  <c r="AC55" i="8"/>
  <c r="AB55" i="8"/>
  <c r="AA55" i="8"/>
  <c r="Z55" i="8"/>
  <c r="Y55" i="8"/>
  <c r="X55" i="8"/>
  <c r="W55" i="8"/>
  <c r="V55" i="8"/>
  <c r="U55" i="8"/>
  <c r="T55" i="8"/>
  <c r="S55" i="8"/>
  <c r="R55" i="8"/>
  <c r="Q55" i="8"/>
  <c r="P55" i="8"/>
  <c r="O55" i="8"/>
  <c r="N55" i="8"/>
  <c r="M55" i="8"/>
  <c r="L55" i="8"/>
  <c r="K55" i="8"/>
  <c r="J55" i="8"/>
  <c r="I55" i="8"/>
  <c r="H55" i="8"/>
  <c r="G55" i="8"/>
  <c r="F55" i="8"/>
  <c r="E55" i="8"/>
  <c r="D55"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I54" i="8"/>
  <c r="H54" i="8"/>
  <c r="G54" i="8"/>
  <c r="F54" i="8"/>
  <c r="E54" i="8"/>
  <c r="D54" i="8"/>
  <c r="K52" i="8"/>
  <c r="J52" i="8"/>
  <c r="I52" i="8"/>
  <c r="H52" i="8"/>
  <c r="G52" i="8"/>
  <c r="F52" i="8"/>
  <c r="E52" i="8"/>
  <c r="D52" i="8"/>
  <c r="AM51" i="8"/>
  <c r="AL51" i="8"/>
  <c r="AK51" i="8"/>
  <c r="AJ51" i="8"/>
  <c r="AI51" i="8"/>
  <c r="AH51" i="8"/>
  <c r="AG51" i="8"/>
  <c r="AF51" i="8"/>
  <c r="AE51" i="8"/>
  <c r="AD51" i="8"/>
  <c r="AC51" i="8"/>
  <c r="AB51" i="8"/>
  <c r="AA51" i="8"/>
  <c r="Z51" i="8"/>
  <c r="Y51" i="8"/>
  <c r="X51" i="8"/>
  <c r="W51" i="8"/>
  <c r="V51" i="8"/>
  <c r="U51" i="8"/>
  <c r="T51" i="8"/>
  <c r="S51" i="8"/>
  <c r="R51" i="8"/>
  <c r="Q51" i="8"/>
  <c r="P51" i="8"/>
  <c r="O51" i="8"/>
  <c r="N51" i="8"/>
  <c r="M51" i="8"/>
  <c r="L51" i="8"/>
  <c r="K51" i="8"/>
  <c r="J51" i="8"/>
  <c r="I51" i="8"/>
  <c r="H51" i="8"/>
  <c r="G51" i="8"/>
  <c r="F51" i="8"/>
  <c r="E51" i="8"/>
  <c r="D51" i="8"/>
  <c r="AM50" i="8"/>
  <c r="AL50" i="8"/>
  <c r="AK50" i="8"/>
  <c r="AJ50" i="8"/>
  <c r="AI50" i="8"/>
  <c r="AH50" i="8"/>
  <c r="AG50" i="8"/>
  <c r="AF50" i="8"/>
  <c r="AE50" i="8"/>
  <c r="AD50" i="8"/>
  <c r="AC50" i="8"/>
  <c r="AB50" i="8"/>
  <c r="AA50" i="8"/>
  <c r="Z50" i="8"/>
  <c r="Y50" i="8"/>
  <c r="X50" i="8"/>
  <c r="W50" i="8"/>
  <c r="V50" i="8"/>
  <c r="U50" i="8"/>
  <c r="T50" i="8"/>
  <c r="S50" i="8"/>
  <c r="R50" i="8"/>
  <c r="Q50" i="8"/>
  <c r="P50" i="8"/>
  <c r="O50" i="8"/>
  <c r="N50" i="8"/>
  <c r="M50" i="8"/>
  <c r="L50" i="8"/>
  <c r="K50" i="8"/>
  <c r="J50" i="8"/>
  <c r="I50" i="8"/>
  <c r="H50" i="8"/>
  <c r="G50" i="8"/>
  <c r="F50" i="8"/>
  <c r="E50" i="8"/>
  <c r="D50" i="8"/>
  <c r="AM49" i="8"/>
  <c r="AL49" i="8"/>
  <c r="AK49" i="8"/>
  <c r="AJ49" i="8"/>
  <c r="AI49" i="8"/>
  <c r="AH49"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AM48" i="8"/>
  <c r="AL48" i="8"/>
  <c r="AK48" i="8"/>
  <c r="AJ48" i="8"/>
  <c r="AI48" i="8"/>
  <c r="AH48" i="8"/>
  <c r="AG48" i="8"/>
  <c r="AF48" i="8"/>
  <c r="AE48" i="8"/>
  <c r="AD48" i="8"/>
  <c r="AC48" i="8"/>
  <c r="AB48" i="8"/>
  <c r="AA48" i="8"/>
  <c r="Z48" i="8"/>
  <c r="Y48" i="8"/>
  <c r="X48" i="8"/>
  <c r="W48" i="8"/>
  <c r="V48" i="8"/>
  <c r="U48" i="8"/>
  <c r="T48" i="8"/>
  <c r="S48" i="8"/>
  <c r="R48" i="8"/>
  <c r="Q48" i="8"/>
  <c r="P48" i="8"/>
  <c r="O48" i="8"/>
  <c r="N48" i="8"/>
  <c r="M48" i="8"/>
  <c r="L48" i="8"/>
  <c r="K48" i="8"/>
  <c r="J48" i="8"/>
  <c r="I48" i="8"/>
  <c r="H48" i="8"/>
  <c r="G48" i="8"/>
  <c r="F48" i="8"/>
  <c r="E48" i="8"/>
  <c r="D48" i="8"/>
  <c r="K46" i="8"/>
  <c r="J46" i="8"/>
  <c r="I46" i="8"/>
  <c r="H46" i="8"/>
  <c r="G46" i="8"/>
  <c r="F46" i="8"/>
  <c r="E46" i="8"/>
  <c r="D46" i="8"/>
  <c r="AM45" i="8"/>
  <c r="AL45" i="8"/>
  <c r="AK45" i="8"/>
  <c r="AJ45" i="8"/>
  <c r="AI45" i="8"/>
  <c r="AH45"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AM44" i="8"/>
  <c r="AL44" i="8"/>
  <c r="AK44" i="8"/>
  <c r="AJ44" i="8"/>
  <c r="AI44" i="8"/>
  <c r="AH44" i="8"/>
  <c r="AG44" i="8"/>
  <c r="AF44" i="8"/>
  <c r="AE44" i="8"/>
  <c r="AD44" i="8"/>
  <c r="AC44" i="8"/>
  <c r="AB44" i="8"/>
  <c r="AA44" i="8"/>
  <c r="Z44" i="8"/>
  <c r="Y44" i="8"/>
  <c r="X44" i="8"/>
  <c r="W44" i="8"/>
  <c r="V44" i="8"/>
  <c r="U44" i="8"/>
  <c r="T44" i="8"/>
  <c r="S44" i="8"/>
  <c r="R44" i="8"/>
  <c r="Q44" i="8"/>
  <c r="P44" i="8"/>
  <c r="O44" i="8"/>
  <c r="N44" i="8"/>
  <c r="M44" i="8"/>
  <c r="L44" i="8"/>
  <c r="K44" i="8"/>
  <c r="J44" i="8"/>
  <c r="I44" i="8"/>
  <c r="H44" i="8"/>
  <c r="G44" i="8"/>
  <c r="F44" i="8"/>
  <c r="E44" i="8"/>
  <c r="D44" i="8"/>
  <c r="AM43" i="8"/>
  <c r="AL43" i="8"/>
  <c r="AK43" i="8"/>
  <c r="AJ43" i="8"/>
  <c r="AI43" i="8"/>
  <c r="AH43" i="8"/>
  <c r="AG43" i="8"/>
  <c r="AF43" i="8"/>
  <c r="AE43" i="8"/>
  <c r="AD43" i="8"/>
  <c r="AC43" i="8"/>
  <c r="AB43" i="8"/>
  <c r="AA43" i="8"/>
  <c r="Z43" i="8"/>
  <c r="Y43" i="8"/>
  <c r="X43" i="8"/>
  <c r="W43" i="8"/>
  <c r="V43" i="8"/>
  <c r="U43" i="8"/>
  <c r="T43" i="8"/>
  <c r="S43" i="8"/>
  <c r="R43" i="8"/>
  <c r="Q43" i="8"/>
  <c r="P43" i="8"/>
  <c r="O43" i="8"/>
  <c r="N43" i="8"/>
  <c r="M43" i="8"/>
  <c r="L43" i="8"/>
  <c r="K43" i="8"/>
  <c r="J43" i="8"/>
  <c r="I43" i="8"/>
  <c r="H43" i="8"/>
  <c r="G43" i="8"/>
  <c r="F43" i="8"/>
  <c r="E43" i="8"/>
  <c r="D43" i="8"/>
  <c r="AM42" i="8"/>
  <c r="AL42" i="8"/>
  <c r="AK42" i="8"/>
  <c r="AJ42" i="8"/>
  <c r="AI42" i="8"/>
  <c r="AH42" i="8"/>
  <c r="AG42" i="8"/>
  <c r="AF42" i="8"/>
  <c r="AE42" i="8"/>
  <c r="AD42" i="8"/>
  <c r="AC42" i="8"/>
  <c r="AB42" i="8"/>
  <c r="AA42" i="8"/>
  <c r="Z42" i="8"/>
  <c r="Y42" i="8"/>
  <c r="X42" i="8"/>
  <c r="W42" i="8"/>
  <c r="V42" i="8"/>
  <c r="U42" i="8"/>
  <c r="T42" i="8"/>
  <c r="S42" i="8"/>
  <c r="R42" i="8"/>
  <c r="Q42" i="8"/>
  <c r="P42" i="8"/>
  <c r="O42" i="8"/>
  <c r="N42" i="8"/>
  <c r="M42" i="8"/>
  <c r="L42" i="8"/>
  <c r="K42" i="8"/>
  <c r="J42" i="8"/>
  <c r="I42" i="8"/>
  <c r="H42" i="8"/>
  <c r="G42" i="8"/>
  <c r="F42" i="8"/>
  <c r="E42" i="8"/>
  <c r="D42" i="8"/>
  <c r="K40" i="8"/>
  <c r="J40" i="8"/>
  <c r="I40" i="8"/>
  <c r="H40" i="8"/>
  <c r="G40" i="8"/>
  <c r="F40" i="8"/>
  <c r="E40" i="8"/>
  <c r="AM39" i="8"/>
  <c r="AL39" i="8"/>
  <c r="AK39" i="8"/>
  <c r="AJ39" i="8"/>
  <c r="AI39" i="8"/>
  <c r="AH39" i="8"/>
  <c r="AG39" i="8"/>
  <c r="AF39" i="8"/>
  <c r="AE39" i="8"/>
  <c r="AD39" i="8"/>
  <c r="AC39" i="8"/>
  <c r="AB39" i="8"/>
  <c r="AA39" i="8"/>
  <c r="Z39" i="8"/>
  <c r="Y39" i="8"/>
  <c r="X39" i="8"/>
  <c r="W39" i="8"/>
  <c r="V39" i="8"/>
  <c r="U39" i="8"/>
  <c r="T39" i="8"/>
  <c r="S39" i="8"/>
  <c r="R39" i="8"/>
  <c r="Q39" i="8"/>
  <c r="P39" i="8"/>
  <c r="O39" i="8"/>
  <c r="N39" i="8"/>
  <c r="M39" i="8"/>
  <c r="L39" i="8"/>
  <c r="K39" i="8"/>
  <c r="J39" i="8"/>
  <c r="I39" i="8"/>
  <c r="H39" i="8"/>
  <c r="G39" i="8"/>
  <c r="F39" i="8"/>
  <c r="E39" i="8"/>
  <c r="AM38" i="8"/>
  <c r="AL38" i="8"/>
  <c r="AK38" i="8"/>
  <c r="AJ38" i="8"/>
  <c r="AI38" i="8"/>
  <c r="AH38" i="8"/>
  <c r="AG38" i="8"/>
  <c r="AF38" i="8"/>
  <c r="AE38" i="8"/>
  <c r="AD38" i="8"/>
  <c r="AC38" i="8"/>
  <c r="AB38" i="8"/>
  <c r="AA38" i="8"/>
  <c r="Z38" i="8"/>
  <c r="Y38" i="8"/>
  <c r="X38" i="8"/>
  <c r="W38" i="8"/>
  <c r="V38" i="8"/>
  <c r="U38" i="8"/>
  <c r="T38" i="8"/>
  <c r="S38" i="8"/>
  <c r="R38" i="8"/>
  <c r="Q38" i="8"/>
  <c r="P38" i="8"/>
  <c r="O38" i="8"/>
  <c r="N38" i="8"/>
  <c r="M38" i="8"/>
  <c r="L38" i="8"/>
  <c r="K38" i="8"/>
  <c r="J38" i="8"/>
  <c r="I38" i="8"/>
  <c r="H38" i="8"/>
  <c r="G38" i="8"/>
  <c r="F38" i="8"/>
  <c r="E38" i="8"/>
  <c r="AM37" i="8"/>
  <c r="AL37" i="8"/>
  <c r="AK37" i="8"/>
  <c r="AJ37" i="8"/>
  <c r="AI37" i="8"/>
  <c r="AH37"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AM36" i="8"/>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F36" i="8"/>
  <c r="E36" i="8"/>
  <c r="D40" i="8"/>
  <c r="H3" i="8" l="1"/>
  <c r="L3" i="8"/>
  <c r="P3" i="8"/>
  <c r="T3" i="8"/>
  <c r="X3" i="8"/>
  <c r="AB3" i="8"/>
  <c r="AF3" i="8"/>
  <c r="AJ3" i="8"/>
  <c r="D3" i="8"/>
  <c r="AM211" i="8" l="1"/>
  <c r="AL211" i="8"/>
  <c r="AK211" i="8"/>
  <c r="AJ211" i="8"/>
  <c r="AI211" i="8"/>
  <c r="AH211" i="8"/>
  <c r="AG211" i="8"/>
  <c r="AF211" i="8"/>
  <c r="AE211" i="8"/>
  <c r="AD211" i="8"/>
  <c r="AC211" i="8"/>
  <c r="AB211" i="8"/>
  <c r="AA211" i="8"/>
  <c r="Z211" i="8"/>
  <c r="Y211" i="8"/>
  <c r="X211" i="8"/>
  <c r="W211" i="8"/>
  <c r="V211" i="8"/>
  <c r="U211" i="8"/>
  <c r="T211" i="8"/>
  <c r="S211" i="8"/>
  <c r="R211" i="8"/>
  <c r="Q211" i="8"/>
  <c r="P211" i="8"/>
  <c r="O211" i="8"/>
  <c r="N211" i="8"/>
  <c r="M211" i="8"/>
  <c r="L211" i="8"/>
  <c r="K211" i="8"/>
  <c r="J211" i="8"/>
  <c r="I211" i="8"/>
  <c r="H211" i="8"/>
  <c r="G211" i="8"/>
  <c r="F211" i="8"/>
  <c r="E211" i="8"/>
  <c r="D211" i="8"/>
  <c r="AM210" i="8"/>
  <c r="AL210" i="8"/>
  <c r="AK210" i="8"/>
  <c r="AJ210" i="8"/>
  <c r="AI210" i="8"/>
  <c r="AH210" i="8"/>
  <c r="AG210" i="8"/>
  <c r="AF210" i="8"/>
  <c r="AE210" i="8"/>
  <c r="AD210" i="8"/>
  <c r="AC210" i="8"/>
  <c r="AB210" i="8"/>
  <c r="AA210" i="8"/>
  <c r="Z210" i="8"/>
  <c r="Y210" i="8"/>
  <c r="X210" i="8"/>
  <c r="W210" i="8"/>
  <c r="V210" i="8"/>
  <c r="U210" i="8"/>
  <c r="T210" i="8"/>
  <c r="S210" i="8"/>
  <c r="R210" i="8"/>
  <c r="Q210" i="8"/>
  <c r="P210" i="8"/>
  <c r="O210" i="8"/>
  <c r="N210" i="8"/>
  <c r="M210" i="8"/>
  <c r="L210" i="8"/>
  <c r="K210" i="8"/>
  <c r="J210" i="8"/>
  <c r="I210" i="8"/>
  <c r="H210" i="8"/>
  <c r="G210" i="8"/>
  <c r="F210" i="8"/>
  <c r="E210" i="8"/>
  <c r="D210" i="8"/>
  <c r="AM209" i="8"/>
  <c r="AL209" i="8"/>
  <c r="AK209" i="8"/>
  <c r="AJ209" i="8"/>
  <c r="AI209" i="8"/>
  <c r="AH209" i="8"/>
  <c r="AG209" i="8"/>
  <c r="AF209" i="8"/>
  <c r="AE209" i="8"/>
  <c r="AD209" i="8"/>
  <c r="AC209" i="8"/>
  <c r="AB209" i="8"/>
  <c r="AA209" i="8"/>
  <c r="Z209" i="8"/>
  <c r="Y209" i="8"/>
  <c r="X209" i="8"/>
  <c r="W209" i="8"/>
  <c r="V209" i="8"/>
  <c r="U209" i="8"/>
  <c r="T209" i="8"/>
  <c r="S209" i="8"/>
  <c r="R209" i="8"/>
  <c r="Q209" i="8"/>
  <c r="P209" i="8"/>
  <c r="O209" i="8"/>
  <c r="N209" i="8"/>
  <c r="M209" i="8"/>
  <c r="L209" i="8"/>
  <c r="K209" i="8"/>
  <c r="J209" i="8"/>
  <c r="I209" i="8"/>
  <c r="H209" i="8"/>
  <c r="G209" i="8"/>
  <c r="F209" i="8"/>
  <c r="E209" i="8"/>
  <c r="D209" i="8"/>
  <c r="AM208" i="8"/>
  <c r="AL208" i="8"/>
  <c r="AK208" i="8"/>
  <c r="AJ208" i="8"/>
  <c r="AI208" i="8"/>
  <c r="AH208" i="8"/>
  <c r="AG208" i="8"/>
  <c r="AF208" i="8"/>
  <c r="AE208" i="8"/>
  <c r="AD208" i="8"/>
  <c r="AC208" i="8"/>
  <c r="AB208" i="8"/>
  <c r="AA208" i="8"/>
  <c r="Z208" i="8"/>
  <c r="Y208" i="8"/>
  <c r="X208" i="8"/>
  <c r="W208" i="8"/>
  <c r="V208" i="8"/>
  <c r="U208" i="8"/>
  <c r="T208" i="8"/>
  <c r="S208" i="8"/>
  <c r="R208" i="8"/>
  <c r="Q208" i="8"/>
  <c r="P208" i="8"/>
  <c r="O208" i="8"/>
  <c r="N208" i="8"/>
  <c r="M208" i="8"/>
  <c r="L208" i="8"/>
  <c r="K208" i="8"/>
  <c r="J208" i="8"/>
  <c r="I208" i="8"/>
  <c r="H208" i="8"/>
  <c r="G208" i="8"/>
  <c r="F208" i="8"/>
  <c r="E208" i="8"/>
  <c r="D208" i="8"/>
  <c r="AM202" i="8"/>
  <c r="AL202" i="8"/>
  <c r="AK202" i="8"/>
  <c r="AJ202" i="8"/>
  <c r="AI202" i="8"/>
  <c r="AH202" i="8"/>
  <c r="AG202" i="8"/>
  <c r="AF202" i="8"/>
  <c r="AE202" i="8"/>
  <c r="AD202" i="8"/>
  <c r="AC202" i="8"/>
  <c r="AB202" i="8"/>
  <c r="AA202" i="8"/>
  <c r="Z202" i="8"/>
  <c r="Y202" i="8"/>
  <c r="X202" i="8"/>
  <c r="W202" i="8"/>
  <c r="V202" i="8"/>
  <c r="U202" i="8"/>
  <c r="T202" i="8"/>
  <c r="S202" i="8"/>
  <c r="R202" i="8"/>
  <c r="Q202" i="8"/>
  <c r="P202" i="8"/>
  <c r="O202" i="8"/>
  <c r="N202" i="8"/>
  <c r="M202" i="8"/>
  <c r="L202" i="8"/>
  <c r="K202" i="8"/>
  <c r="J202" i="8"/>
  <c r="I202" i="8"/>
  <c r="H202" i="8"/>
  <c r="G202" i="8"/>
  <c r="F202" i="8"/>
  <c r="E202" i="8"/>
  <c r="AM205" i="8"/>
  <c r="AL205" i="8"/>
  <c r="AK205" i="8"/>
  <c r="AJ205" i="8"/>
  <c r="AI205" i="8"/>
  <c r="AH205" i="8"/>
  <c r="AG205" i="8"/>
  <c r="AF205" i="8"/>
  <c r="AE205" i="8"/>
  <c r="AD205" i="8"/>
  <c r="AC205" i="8"/>
  <c r="AB205" i="8"/>
  <c r="AA205" i="8"/>
  <c r="Z205" i="8"/>
  <c r="Y205" i="8"/>
  <c r="X205" i="8"/>
  <c r="W205" i="8"/>
  <c r="V205" i="8"/>
  <c r="U205" i="8"/>
  <c r="T205" i="8"/>
  <c r="S205" i="8"/>
  <c r="R205" i="8"/>
  <c r="Q205" i="8"/>
  <c r="P205" i="8"/>
  <c r="O205" i="8"/>
  <c r="N205" i="8"/>
  <c r="M205" i="8"/>
  <c r="L205" i="8"/>
  <c r="K205" i="8"/>
  <c r="J205" i="8"/>
  <c r="I205" i="8"/>
  <c r="H205" i="8"/>
  <c r="G205" i="8"/>
  <c r="F205" i="8"/>
  <c r="E205" i="8"/>
  <c r="D205" i="8"/>
  <c r="AM204" i="8"/>
  <c r="AL204" i="8"/>
  <c r="AK204" i="8"/>
  <c r="AJ204" i="8"/>
  <c r="AI204" i="8"/>
  <c r="AH204" i="8"/>
  <c r="AG204" i="8"/>
  <c r="AF204" i="8"/>
  <c r="AE204" i="8"/>
  <c r="AD204" i="8"/>
  <c r="AC204" i="8"/>
  <c r="AB204" i="8"/>
  <c r="AA204" i="8"/>
  <c r="Z204" i="8"/>
  <c r="Y204" i="8"/>
  <c r="X204" i="8"/>
  <c r="W204" i="8"/>
  <c r="V204" i="8"/>
  <c r="U204" i="8"/>
  <c r="T204" i="8"/>
  <c r="S204" i="8"/>
  <c r="R204" i="8"/>
  <c r="Q204" i="8"/>
  <c r="P204" i="8"/>
  <c r="O204" i="8"/>
  <c r="N204" i="8"/>
  <c r="M204" i="8"/>
  <c r="L204" i="8"/>
  <c r="K204" i="8"/>
  <c r="J204" i="8"/>
  <c r="I204" i="8"/>
  <c r="H204" i="8"/>
  <c r="G204" i="8"/>
  <c r="F204" i="8"/>
  <c r="E204" i="8"/>
  <c r="D204" i="8"/>
  <c r="AM203" i="8"/>
  <c r="AL203" i="8"/>
  <c r="AK203" i="8"/>
  <c r="AJ203" i="8"/>
  <c r="AI203" i="8"/>
  <c r="AH203" i="8"/>
  <c r="AG203" i="8"/>
  <c r="AF203" i="8"/>
  <c r="AE203" i="8"/>
  <c r="AD203" i="8"/>
  <c r="AC203" i="8"/>
  <c r="AB203" i="8"/>
  <c r="AA203" i="8"/>
  <c r="Z203" i="8"/>
  <c r="Y203" i="8"/>
  <c r="X203" i="8"/>
  <c r="W203" i="8"/>
  <c r="V203" i="8"/>
  <c r="U203" i="8"/>
  <c r="T203" i="8"/>
  <c r="S203" i="8"/>
  <c r="R203" i="8"/>
  <c r="Q203" i="8"/>
  <c r="P203" i="8"/>
  <c r="O203" i="8"/>
  <c r="N203" i="8"/>
  <c r="M203" i="8"/>
  <c r="L203" i="8"/>
  <c r="K203" i="8"/>
  <c r="J203" i="8"/>
  <c r="I203" i="8"/>
  <c r="H203" i="8"/>
  <c r="G203" i="8"/>
  <c r="F203" i="8"/>
  <c r="E203" i="8"/>
  <c r="D203" i="8"/>
  <c r="D202" i="8"/>
  <c r="AM199" i="8"/>
  <c r="AL199" i="8"/>
  <c r="AK199" i="8"/>
  <c r="AJ199" i="8"/>
  <c r="AI199" i="8"/>
  <c r="AH199" i="8"/>
  <c r="AG199" i="8"/>
  <c r="AF199" i="8"/>
  <c r="AE199" i="8"/>
  <c r="AD199" i="8"/>
  <c r="AC199" i="8"/>
  <c r="AB199" i="8"/>
  <c r="AA199" i="8"/>
  <c r="Z199" i="8"/>
  <c r="Y199" i="8"/>
  <c r="X199" i="8"/>
  <c r="W199" i="8"/>
  <c r="V199" i="8"/>
  <c r="U199" i="8"/>
  <c r="T199" i="8"/>
  <c r="S199" i="8"/>
  <c r="R199" i="8"/>
  <c r="Q199" i="8"/>
  <c r="P199" i="8"/>
  <c r="O199" i="8"/>
  <c r="N199" i="8"/>
  <c r="M199" i="8"/>
  <c r="L199" i="8"/>
  <c r="K199" i="8"/>
  <c r="J199" i="8"/>
  <c r="I199" i="8"/>
  <c r="H199" i="8"/>
  <c r="G199" i="8"/>
  <c r="F199" i="8"/>
  <c r="E199" i="8"/>
  <c r="D199" i="8"/>
  <c r="AM198" i="8"/>
  <c r="AL198" i="8"/>
  <c r="AK198" i="8"/>
  <c r="AJ198" i="8"/>
  <c r="AI198" i="8"/>
  <c r="AH198" i="8"/>
  <c r="AG198" i="8"/>
  <c r="AF198" i="8"/>
  <c r="AE198" i="8"/>
  <c r="AD198" i="8"/>
  <c r="AC198" i="8"/>
  <c r="AB198" i="8"/>
  <c r="AA198" i="8"/>
  <c r="Z198" i="8"/>
  <c r="Y198" i="8"/>
  <c r="X198" i="8"/>
  <c r="W198" i="8"/>
  <c r="V198" i="8"/>
  <c r="U198" i="8"/>
  <c r="T198" i="8"/>
  <c r="S198" i="8"/>
  <c r="R198" i="8"/>
  <c r="Q198" i="8"/>
  <c r="P198" i="8"/>
  <c r="O198" i="8"/>
  <c r="N198" i="8"/>
  <c r="M198" i="8"/>
  <c r="L198" i="8"/>
  <c r="K198" i="8"/>
  <c r="J198" i="8"/>
  <c r="I198" i="8"/>
  <c r="H198" i="8"/>
  <c r="G198" i="8"/>
  <c r="F198" i="8"/>
  <c r="E198" i="8"/>
  <c r="D198" i="8"/>
  <c r="AM197" i="8"/>
  <c r="AL197" i="8"/>
  <c r="AK197" i="8"/>
  <c r="AJ197" i="8"/>
  <c r="AI197" i="8"/>
  <c r="AH197" i="8"/>
  <c r="AG197" i="8"/>
  <c r="AF197" i="8"/>
  <c r="AE197" i="8"/>
  <c r="AD197" i="8"/>
  <c r="AC197" i="8"/>
  <c r="AB197" i="8"/>
  <c r="AA197" i="8"/>
  <c r="Z197" i="8"/>
  <c r="Y197" i="8"/>
  <c r="X197" i="8"/>
  <c r="W197" i="8"/>
  <c r="V197" i="8"/>
  <c r="U197" i="8"/>
  <c r="T197" i="8"/>
  <c r="S197" i="8"/>
  <c r="R197" i="8"/>
  <c r="Q197" i="8"/>
  <c r="P197" i="8"/>
  <c r="O197" i="8"/>
  <c r="N197" i="8"/>
  <c r="M197" i="8"/>
  <c r="L197" i="8"/>
  <c r="K197" i="8"/>
  <c r="J197" i="8"/>
  <c r="I197" i="8"/>
  <c r="H197" i="8"/>
  <c r="G197" i="8"/>
  <c r="F197" i="8"/>
  <c r="E197" i="8"/>
  <c r="D197" i="8"/>
  <c r="AM194" i="8"/>
  <c r="AL194" i="8"/>
  <c r="AK194" i="8"/>
  <c r="AJ194" i="8"/>
  <c r="AI194" i="8"/>
  <c r="AH194" i="8"/>
  <c r="AG194" i="8"/>
  <c r="AF194" i="8"/>
  <c r="AE194" i="8"/>
  <c r="AD194" i="8"/>
  <c r="AC194" i="8"/>
  <c r="AB194" i="8"/>
  <c r="AA194" i="8"/>
  <c r="Z194" i="8"/>
  <c r="Y194" i="8"/>
  <c r="X194" i="8"/>
  <c r="W194" i="8"/>
  <c r="V194" i="8"/>
  <c r="U194" i="8"/>
  <c r="T194" i="8"/>
  <c r="S194" i="8"/>
  <c r="R194" i="8"/>
  <c r="Q194" i="8"/>
  <c r="P194" i="8"/>
  <c r="O194" i="8"/>
  <c r="N194" i="8"/>
  <c r="M194" i="8"/>
  <c r="L194" i="8"/>
  <c r="K194" i="8"/>
  <c r="J194" i="8"/>
  <c r="I194" i="8"/>
  <c r="H194" i="8"/>
  <c r="G194" i="8"/>
  <c r="F194" i="8"/>
  <c r="E194" i="8"/>
  <c r="D194" i="8"/>
  <c r="AM193" i="8"/>
  <c r="AL193" i="8"/>
  <c r="AK193" i="8"/>
  <c r="AJ193" i="8"/>
  <c r="AI193" i="8"/>
  <c r="AH193" i="8"/>
  <c r="AG193" i="8"/>
  <c r="AF193" i="8"/>
  <c r="AE193" i="8"/>
  <c r="AD193" i="8"/>
  <c r="AC193" i="8"/>
  <c r="AB193" i="8"/>
  <c r="AA193" i="8"/>
  <c r="Z193" i="8"/>
  <c r="Y193" i="8"/>
  <c r="X193" i="8"/>
  <c r="W193" i="8"/>
  <c r="V193" i="8"/>
  <c r="U193" i="8"/>
  <c r="T193" i="8"/>
  <c r="S193" i="8"/>
  <c r="R193" i="8"/>
  <c r="Q193" i="8"/>
  <c r="P193" i="8"/>
  <c r="O193" i="8"/>
  <c r="N193" i="8"/>
  <c r="M193" i="8"/>
  <c r="L193" i="8"/>
  <c r="K193" i="8"/>
  <c r="J193" i="8"/>
  <c r="I193" i="8"/>
  <c r="H193" i="8"/>
  <c r="G193" i="8"/>
  <c r="F193" i="8"/>
  <c r="E193" i="8"/>
  <c r="D193" i="8"/>
  <c r="AM192" i="8"/>
  <c r="AL192" i="8"/>
  <c r="AK192" i="8"/>
  <c r="AJ192" i="8"/>
  <c r="AI192" i="8"/>
  <c r="AH192" i="8"/>
  <c r="AG192" i="8"/>
  <c r="AF192" i="8"/>
  <c r="AE192" i="8"/>
  <c r="AD192" i="8"/>
  <c r="AC192" i="8"/>
  <c r="AB192" i="8"/>
  <c r="AA192" i="8"/>
  <c r="Z192" i="8"/>
  <c r="Y192" i="8"/>
  <c r="X192" i="8"/>
  <c r="W192" i="8"/>
  <c r="V192" i="8"/>
  <c r="U192" i="8"/>
  <c r="T192" i="8"/>
  <c r="S192" i="8"/>
  <c r="R192" i="8"/>
  <c r="Q192" i="8"/>
  <c r="P192" i="8"/>
  <c r="O192" i="8"/>
  <c r="N192" i="8"/>
  <c r="M192" i="8"/>
  <c r="L192" i="8"/>
  <c r="K192" i="8"/>
  <c r="J192" i="8"/>
  <c r="I192" i="8"/>
  <c r="H192" i="8"/>
  <c r="G192" i="8"/>
  <c r="F192" i="8"/>
  <c r="E192" i="8"/>
  <c r="D192" i="8"/>
  <c r="AM191" i="8"/>
  <c r="AL191" i="8"/>
  <c r="AK191" i="8"/>
  <c r="AJ191" i="8"/>
  <c r="AI191" i="8"/>
  <c r="AH191" i="8"/>
  <c r="AG191" i="8"/>
  <c r="AF191" i="8"/>
  <c r="AE191" i="8"/>
  <c r="AD191" i="8"/>
  <c r="AC191" i="8"/>
  <c r="AB191" i="8"/>
  <c r="AA191" i="8"/>
  <c r="Z191" i="8"/>
  <c r="Y191" i="8"/>
  <c r="X191" i="8"/>
  <c r="W191" i="8"/>
  <c r="V191" i="8"/>
  <c r="U191" i="8"/>
  <c r="T191" i="8"/>
  <c r="S191" i="8"/>
  <c r="R191" i="8"/>
  <c r="Q191" i="8"/>
  <c r="P191" i="8"/>
  <c r="O191" i="8"/>
  <c r="N191" i="8"/>
  <c r="M191" i="8"/>
  <c r="L191" i="8"/>
  <c r="K191" i="8"/>
  <c r="J191" i="8"/>
  <c r="I191" i="8"/>
  <c r="H191" i="8"/>
  <c r="G191" i="8"/>
  <c r="F191" i="8"/>
  <c r="E191" i="8"/>
  <c r="D191" i="8"/>
  <c r="AM188" i="8"/>
  <c r="AL188" i="8"/>
  <c r="AK188" i="8"/>
  <c r="AJ188" i="8"/>
  <c r="AI188" i="8"/>
  <c r="AH188" i="8"/>
  <c r="AG188" i="8"/>
  <c r="AF188" i="8"/>
  <c r="AE188" i="8"/>
  <c r="AD188" i="8"/>
  <c r="AC188" i="8"/>
  <c r="AB188" i="8"/>
  <c r="AA188" i="8"/>
  <c r="Z188" i="8"/>
  <c r="Y188" i="8"/>
  <c r="X188" i="8"/>
  <c r="W188" i="8"/>
  <c r="V188" i="8"/>
  <c r="U188" i="8"/>
  <c r="T188" i="8"/>
  <c r="S188" i="8"/>
  <c r="R188" i="8"/>
  <c r="Q188" i="8"/>
  <c r="P188" i="8"/>
  <c r="O188" i="8"/>
  <c r="N188" i="8"/>
  <c r="M188" i="8"/>
  <c r="L188" i="8"/>
  <c r="K188" i="8"/>
  <c r="J188" i="8"/>
  <c r="I188" i="8"/>
  <c r="H188" i="8"/>
  <c r="G188" i="8"/>
  <c r="F188" i="8"/>
  <c r="E188" i="8"/>
  <c r="D188" i="8"/>
  <c r="AM187" i="8"/>
  <c r="AL187" i="8"/>
  <c r="AK187" i="8"/>
  <c r="AJ187" i="8"/>
  <c r="AI187" i="8"/>
  <c r="AH187" i="8"/>
  <c r="AG187" i="8"/>
  <c r="AF187" i="8"/>
  <c r="AE187" i="8"/>
  <c r="AD187" i="8"/>
  <c r="AC187" i="8"/>
  <c r="AB187" i="8"/>
  <c r="AA187" i="8"/>
  <c r="Z187" i="8"/>
  <c r="Y187" i="8"/>
  <c r="X187" i="8"/>
  <c r="W187" i="8"/>
  <c r="V187" i="8"/>
  <c r="U187" i="8"/>
  <c r="T187" i="8"/>
  <c r="S187" i="8"/>
  <c r="R187" i="8"/>
  <c r="Q187" i="8"/>
  <c r="P187" i="8"/>
  <c r="O187" i="8"/>
  <c r="N187" i="8"/>
  <c r="M187" i="8"/>
  <c r="L187" i="8"/>
  <c r="K187" i="8"/>
  <c r="J187" i="8"/>
  <c r="I187" i="8"/>
  <c r="H187" i="8"/>
  <c r="G187" i="8"/>
  <c r="F187" i="8"/>
  <c r="E187" i="8"/>
  <c r="D187" i="8"/>
  <c r="AM186" i="8"/>
  <c r="AL186" i="8"/>
  <c r="AK186" i="8"/>
  <c r="AJ186" i="8"/>
  <c r="AI186" i="8"/>
  <c r="AH186" i="8"/>
  <c r="AG186" i="8"/>
  <c r="AF186" i="8"/>
  <c r="AE186" i="8"/>
  <c r="AD186" i="8"/>
  <c r="AC186" i="8"/>
  <c r="AB186" i="8"/>
  <c r="AA186" i="8"/>
  <c r="Z186" i="8"/>
  <c r="Y186" i="8"/>
  <c r="X186" i="8"/>
  <c r="W186" i="8"/>
  <c r="V186" i="8"/>
  <c r="U186" i="8"/>
  <c r="T186" i="8"/>
  <c r="S186" i="8"/>
  <c r="R186" i="8"/>
  <c r="Q186" i="8"/>
  <c r="P186" i="8"/>
  <c r="O186" i="8"/>
  <c r="N186" i="8"/>
  <c r="M186" i="8"/>
  <c r="L186" i="8"/>
  <c r="K186" i="8"/>
  <c r="J186" i="8"/>
  <c r="I186" i="8"/>
  <c r="H186" i="8"/>
  <c r="G186" i="8"/>
  <c r="F186" i="8"/>
  <c r="E186" i="8"/>
  <c r="D186" i="8"/>
  <c r="AM185" i="8"/>
  <c r="AL185" i="8"/>
  <c r="AK185" i="8"/>
  <c r="AJ185" i="8"/>
  <c r="AI185" i="8"/>
  <c r="AH185" i="8"/>
  <c r="AG185" i="8"/>
  <c r="AF185" i="8"/>
  <c r="AE185" i="8"/>
  <c r="AD185" i="8"/>
  <c r="AC185" i="8"/>
  <c r="AB185" i="8"/>
  <c r="AA185" i="8"/>
  <c r="Z185" i="8"/>
  <c r="Y185" i="8"/>
  <c r="X185" i="8"/>
  <c r="W185" i="8"/>
  <c r="V185" i="8"/>
  <c r="U185" i="8"/>
  <c r="T185" i="8"/>
  <c r="S185" i="8"/>
  <c r="R185" i="8"/>
  <c r="Q185" i="8"/>
  <c r="P185" i="8"/>
  <c r="O185" i="8"/>
  <c r="N185" i="8"/>
  <c r="M185" i="8"/>
  <c r="L185" i="8"/>
  <c r="K185" i="8"/>
  <c r="J185" i="8"/>
  <c r="I185" i="8"/>
  <c r="H185" i="8"/>
  <c r="G185" i="8"/>
  <c r="F185" i="8"/>
  <c r="E185" i="8"/>
  <c r="D185" i="8"/>
  <c r="AM182" i="8"/>
  <c r="AL182" i="8"/>
  <c r="AK182" i="8"/>
  <c r="AJ182" i="8"/>
  <c r="AI182" i="8"/>
  <c r="AH182" i="8"/>
  <c r="AG182" i="8"/>
  <c r="AF182" i="8"/>
  <c r="AE182" i="8"/>
  <c r="AD182" i="8"/>
  <c r="AC182" i="8"/>
  <c r="AB182" i="8"/>
  <c r="AA182" i="8"/>
  <c r="Z182" i="8"/>
  <c r="Y182" i="8"/>
  <c r="X182" i="8"/>
  <c r="W182" i="8"/>
  <c r="V182" i="8"/>
  <c r="U182" i="8"/>
  <c r="T182" i="8"/>
  <c r="S182" i="8"/>
  <c r="R182" i="8"/>
  <c r="Q182" i="8"/>
  <c r="P182" i="8"/>
  <c r="O182" i="8"/>
  <c r="N182" i="8"/>
  <c r="M182" i="8"/>
  <c r="L182" i="8"/>
  <c r="K182" i="8"/>
  <c r="J182" i="8"/>
  <c r="I182" i="8"/>
  <c r="H182" i="8"/>
  <c r="G182" i="8"/>
  <c r="F182" i="8"/>
  <c r="E182" i="8"/>
  <c r="D182" i="8"/>
  <c r="AM181" i="8"/>
  <c r="AL181" i="8"/>
  <c r="AK181" i="8"/>
  <c r="AJ181" i="8"/>
  <c r="AI181" i="8"/>
  <c r="AH181" i="8"/>
  <c r="AG181" i="8"/>
  <c r="AF181" i="8"/>
  <c r="AE181" i="8"/>
  <c r="AD181" i="8"/>
  <c r="AC181" i="8"/>
  <c r="AB181" i="8"/>
  <c r="AA181" i="8"/>
  <c r="Z181" i="8"/>
  <c r="Y181" i="8"/>
  <c r="X181" i="8"/>
  <c r="W181" i="8"/>
  <c r="V181" i="8"/>
  <c r="U181" i="8"/>
  <c r="T181" i="8"/>
  <c r="S181" i="8"/>
  <c r="R181" i="8"/>
  <c r="Q181" i="8"/>
  <c r="P181" i="8"/>
  <c r="O181" i="8"/>
  <c r="N181" i="8"/>
  <c r="M181" i="8"/>
  <c r="L181" i="8"/>
  <c r="K181" i="8"/>
  <c r="J181" i="8"/>
  <c r="I181" i="8"/>
  <c r="H181" i="8"/>
  <c r="G181" i="8"/>
  <c r="F181" i="8"/>
  <c r="E181" i="8"/>
  <c r="D181" i="8"/>
  <c r="AM180" i="8"/>
  <c r="AL180" i="8"/>
  <c r="AK180" i="8"/>
  <c r="AJ180" i="8"/>
  <c r="AI180" i="8"/>
  <c r="AH180" i="8"/>
  <c r="AG180" i="8"/>
  <c r="AF180" i="8"/>
  <c r="AE180" i="8"/>
  <c r="AD180" i="8"/>
  <c r="AC180" i="8"/>
  <c r="AB180" i="8"/>
  <c r="AA180" i="8"/>
  <c r="Z180" i="8"/>
  <c r="Y180" i="8"/>
  <c r="X180" i="8"/>
  <c r="W180" i="8"/>
  <c r="V180" i="8"/>
  <c r="U180" i="8"/>
  <c r="T180" i="8"/>
  <c r="S180" i="8"/>
  <c r="R180" i="8"/>
  <c r="Q180" i="8"/>
  <c r="P180" i="8"/>
  <c r="O180" i="8"/>
  <c r="N180" i="8"/>
  <c r="M180" i="8"/>
  <c r="L180" i="8"/>
  <c r="K180" i="8"/>
  <c r="J180" i="8"/>
  <c r="I180" i="8"/>
  <c r="H180" i="8"/>
  <c r="G180" i="8"/>
  <c r="F180" i="8"/>
  <c r="E180" i="8"/>
  <c r="D180" i="8"/>
  <c r="AM179" i="8"/>
  <c r="AL179" i="8"/>
  <c r="AK179" i="8"/>
  <c r="AJ179" i="8"/>
  <c r="AI179" i="8"/>
  <c r="AH179" i="8"/>
  <c r="AG179" i="8"/>
  <c r="AF179" i="8"/>
  <c r="AE179" i="8"/>
  <c r="AD179" i="8"/>
  <c r="AC179" i="8"/>
  <c r="AB179" i="8"/>
  <c r="AA179" i="8"/>
  <c r="Z179" i="8"/>
  <c r="Y179" i="8"/>
  <c r="X179" i="8"/>
  <c r="W179" i="8"/>
  <c r="V179" i="8"/>
  <c r="U179" i="8"/>
  <c r="T179" i="8"/>
  <c r="S179" i="8"/>
  <c r="R179" i="8"/>
  <c r="Q179" i="8"/>
  <c r="P179" i="8"/>
  <c r="O179" i="8"/>
  <c r="N179" i="8"/>
  <c r="M179" i="8"/>
  <c r="L179" i="8"/>
  <c r="K179" i="8"/>
  <c r="J179" i="8"/>
  <c r="I179" i="8"/>
  <c r="H179" i="8"/>
  <c r="G179" i="8"/>
  <c r="F179" i="8"/>
  <c r="E179" i="8"/>
  <c r="D179" i="8"/>
  <c r="AM176" i="8"/>
  <c r="AL176" i="8"/>
  <c r="AK176" i="8"/>
  <c r="AJ176" i="8"/>
  <c r="AI176" i="8"/>
  <c r="AH176" i="8"/>
  <c r="AG176" i="8"/>
  <c r="AF176" i="8"/>
  <c r="AE176" i="8"/>
  <c r="AD176" i="8"/>
  <c r="AC176" i="8"/>
  <c r="AB176" i="8"/>
  <c r="AA176" i="8"/>
  <c r="Z176" i="8"/>
  <c r="Y176" i="8"/>
  <c r="X176" i="8"/>
  <c r="W176" i="8"/>
  <c r="V176" i="8"/>
  <c r="U176" i="8"/>
  <c r="T176" i="8"/>
  <c r="S176" i="8"/>
  <c r="R176" i="8"/>
  <c r="Q176" i="8"/>
  <c r="P176" i="8"/>
  <c r="O176" i="8"/>
  <c r="N176" i="8"/>
  <c r="M176" i="8"/>
  <c r="L176" i="8"/>
  <c r="K176" i="8"/>
  <c r="J176" i="8"/>
  <c r="I176" i="8"/>
  <c r="H176" i="8"/>
  <c r="G176" i="8"/>
  <c r="F176" i="8"/>
  <c r="E176" i="8"/>
  <c r="D176" i="8"/>
  <c r="AM175" i="8"/>
  <c r="AL175" i="8"/>
  <c r="AK175" i="8"/>
  <c r="AJ175" i="8"/>
  <c r="AI175" i="8"/>
  <c r="AH175" i="8"/>
  <c r="AG175" i="8"/>
  <c r="AF175" i="8"/>
  <c r="AE175" i="8"/>
  <c r="AD175" i="8"/>
  <c r="AC175" i="8"/>
  <c r="AB175" i="8"/>
  <c r="AA175" i="8"/>
  <c r="Z175" i="8"/>
  <c r="Y175" i="8"/>
  <c r="X175" i="8"/>
  <c r="W175" i="8"/>
  <c r="V175" i="8"/>
  <c r="U175" i="8"/>
  <c r="T175" i="8"/>
  <c r="S175" i="8"/>
  <c r="R175" i="8"/>
  <c r="Q175" i="8"/>
  <c r="P175" i="8"/>
  <c r="O175" i="8"/>
  <c r="N175" i="8"/>
  <c r="M175" i="8"/>
  <c r="L175" i="8"/>
  <c r="K175" i="8"/>
  <c r="J175" i="8"/>
  <c r="I175" i="8"/>
  <c r="H175" i="8"/>
  <c r="G175" i="8"/>
  <c r="F175" i="8"/>
  <c r="E175" i="8"/>
  <c r="D175" i="8"/>
  <c r="AM174" i="8"/>
  <c r="AL174" i="8"/>
  <c r="AK174" i="8"/>
  <c r="AJ174" i="8"/>
  <c r="AI174" i="8"/>
  <c r="AH174" i="8"/>
  <c r="AG174" i="8"/>
  <c r="AF174" i="8"/>
  <c r="AE174" i="8"/>
  <c r="AD174" i="8"/>
  <c r="AC174" i="8"/>
  <c r="AB174" i="8"/>
  <c r="AA174" i="8"/>
  <c r="Z174" i="8"/>
  <c r="Y174" i="8"/>
  <c r="X174" i="8"/>
  <c r="W174" i="8"/>
  <c r="V174" i="8"/>
  <c r="U174" i="8"/>
  <c r="T174" i="8"/>
  <c r="S174" i="8"/>
  <c r="R174" i="8"/>
  <c r="Q174" i="8"/>
  <c r="P174" i="8"/>
  <c r="O174" i="8"/>
  <c r="N174" i="8"/>
  <c r="M174" i="8"/>
  <c r="L174" i="8"/>
  <c r="K174" i="8"/>
  <c r="J174" i="8"/>
  <c r="I174" i="8"/>
  <c r="H174" i="8"/>
  <c r="G174" i="8"/>
  <c r="F174" i="8"/>
  <c r="E174" i="8"/>
  <c r="D174" i="8"/>
  <c r="AM173" i="8"/>
  <c r="AL173" i="8"/>
  <c r="AK173" i="8"/>
  <c r="AJ173" i="8"/>
  <c r="AI173" i="8"/>
  <c r="AH173" i="8"/>
  <c r="AG173" i="8"/>
  <c r="AF173" i="8"/>
  <c r="AE173" i="8"/>
  <c r="AD173" i="8"/>
  <c r="AC173" i="8"/>
  <c r="AB173" i="8"/>
  <c r="AA173" i="8"/>
  <c r="Z173" i="8"/>
  <c r="Y173" i="8"/>
  <c r="X173" i="8"/>
  <c r="W173" i="8"/>
  <c r="V173" i="8"/>
  <c r="U173" i="8"/>
  <c r="T173" i="8"/>
  <c r="S173" i="8"/>
  <c r="R173" i="8"/>
  <c r="Q173" i="8"/>
  <c r="P173" i="8"/>
  <c r="O173" i="8"/>
  <c r="N173" i="8"/>
  <c r="M173" i="8"/>
  <c r="L173" i="8"/>
  <c r="K173" i="8"/>
  <c r="J173" i="8"/>
  <c r="I173" i="8"/>
  <c r="H173" i="8"/>
  <c r="G173" i="8"/>
  <c r="F173" i="8"/>
  <c r="E173" i="8"/>
  <c r="D173" i="8"/>
  <c r="AM146" i="8"/>
  <c r="AL146" i="8"/>
  <c r="AK146" i="8"/>
  <c r="AJ146" i="8"/>
  <c r="AI146" i="8"/>
  <c r="AH146" i="8"/>
  <c r="AG146" i="8"/>
  <c r="AF146" i="8"/>
  <c r="AE146" i="8"/>
  <c r="AD146" i="8"/>
  <c r="AC146" i="8"/>
  <c r="AB146" i="8"/>
  <c r="AA146" i="8"/>
  <c r="Z146" i="8"/>
  <c r="Y146" i="8"/>
  <c r="X146" i="8"/>
  <c r="W146" i="8"/>
  <c r="V146" i="8"/>
  <c r="U146" i="8"/>
  <c r="T146" i="8"/>
  <c r="S146" i="8"/>
  <c r="R146" i="8"/>
  <c r="Q146" i="8"/>
  <c r="P146" i="8"/>
  <c r="O146" i="8"/>
  <c r="N146" i="8"/>
  <c r="M146" i="8"/>
  <c r="L146" i="8"/>
  <c r="K146" i="8"/>
  <c r="J146" i="8"/>
  <c r="I146" i="8"/>
  <c r="H146" i="8"/>
  <c r="G146" i="8"/>
  <c r="F146" i="8"/>
  <c r="E146" i="8"/>
  <c r="D146" i="8"/>
  <c r="AM145" i="8"/>
  <c r="AL145" i="8"/>
  <c r="AK145" i="8"/>
  <c r="AJ145" i="8"/>
  <c r="AI145" i="8"/>
  <c r="AH145" i="8"/>
  <c r="AG145" i="8"/>
  <c r="AF145" i="8"/>
  <c r="AE145" i="8"/>
  <c r="AD145" i="8"/>
  <c r="AC145" i="8"/>
  <c r="AB145" i="8"/>
  <c r="AA145" i="8"/>
  <c r="Z145" i="8"/>
  <c r="Y145" i="8"/>
  <c r="X145" i="8"/>
  <c r="W145" i="8"/>
  <c r="V145" i="8"/>
  <c r="U145" i="8"/>
  <c r="T145" i="8"/>
  <c r="S145" i="8"/>
  <c r="R145" i="8"/>
  <c r="Q145" i="8"/>
  <c r="P145" i="8"/>
  <c r="O145" i="8"/>
  <c r="N145" i="8"/>
  <c r="M145" i="8"/>
  <c r="L145" i="8"/>
  <c r="K145" i="8"/>
  <c r="J145" i="8"/>
  <c r="I145" i="8"/>
  <c r="H145" i="8"/>
  <c r="G145" i="8"/>
  <c r="F145" i="8"/>
  <c r="E145" i="8"/>
  <c r="D145" i="8"/>
  <c r="AM144" i="8"/>
  <c r="AL144" i="8"/>
  <c r="AK144" i="8"/>
  <c r="AJ144" i="8"/>
  <c r="AI144" i="8"/>
  <c r="AH144" i="8"/>
  <c r="AG144" i="8"/>
  <c r="AF144" i="8"/>
  <c r="AE144" i="8"/>
  <c r="AD144" i="8"/>
  <c r="AC144" i="8"/>
  <c r="AB144" i="8"/>
  <c r="AA144" i="8"/>
  <c r="Z144" i="8"/>
  <c r="Y144" i="8"/>
  <c r="X144" i="8"/>
  <c r="W144" i="8"/>
  <c r="V144" i="8"/>
  <c r="U144" i="8"/>
  <c r="T144" i="8"/>
  <c r="S144" i="8"/>
  <c r="R144" i="8"/>
  <c r="Q144" i="8"/>
  <c r="P144" i="8"/>
  <c r="O144" i="8"/>
  <c r="N144" i="8"/>
  <c r="M144" i="8"/>
  <c r="L144" i="8"/>
  <c r="K144" i="8"/>
  <c r="J144" i="8"/>
  <c r="I144" i="8"/>
  <c r="H144" i="8"/>
  <c r="G144" i="8"/>
  <c r="F144" i="8"/>
  <c r="E144" i="8"/>
  <c r="D144" i="8"/>
  <c r="AM143" i="8"/>
  <c r="AL143" i="8"/>
  <c r="AK143" i="8"/>
  <c r="AJ143" i="8"/>
  <c r="AI143" i="8"/>
  <c r="AH143" i="8"/>
  <c r="AG143" i="8"/>
  <c r="AF143" i="8"/>
  <c r="AE143" i="8"/>
  <c r="AD143" i="8"/>
  <c r="AC143" i="8"/>
  <c r="AB143" i="8"/>
  <c r="AA143" i="8"/>
  <c r="Z143" i="8"/>
  <c r="Y143" i="8"/>
  <c r="X143" i="8"/>
  <c r="W143" i="8"/>
  <c r="V143" i="8"/>
  <c r="U143" i="8"/>
  <c r="T143" i="8"/>
  <c r="S143" i="8"/>
  <c r="R143" i="8"/>
  <c r="Q143" i="8"/>
  <c r="P143" i="8"/>
  <c r="O143" i="8"/>
  <c r="N143" i="8"/>
  <c r="M143" i="8"/>
  <c r="L143" i="8"/>
  <c r="K143" i="8"/>
  <c r="J143" i="8"/>
  <c r="I143" i="8"/>
  <c r="H143" i="8"/>
  <c r="G143" i="8"/>
  <c r="F143" i="8"/>
  <c r="E143" i="8"/>
  <c r="D143" i="8"/>
  <c r="AM140" i="8"/>
  <c r="AL140" i="8"/>
  <c r="AK140" i="8"/>
  <c r="AJ140" i="8"/>
  <c r="AI140" i="8"/>
  <c r="AH140" i="8"/>
  <c r="AG140" i="8"/>
  <c r="AF140" i="8"/>
  <c r="AE140" i="8"/>
  <c r="AD140" i="8"/>
  <c r="AC140" i="8"/>
  <c r="AB140" i="8"/>
  <c r="AA140" i="8"/>
  <c r="Z140" i="8"/>
  <c r="Y140" i="8"/>
  <c r="X140" i="8"/>
  <c r="W140" i="8"/>
  <c r="V140" i="8"/>
  <c r="U140" i="8"/>
  <c r="T140" i="8"/>
  <c r="S140" i="8"/>
  <c r="R140" i="8"/>
  <c r="Q140" i="8"/>
  <c r="P140" i="8"/>
  <c r="O140" i="8"/>
  <c r="N140" i="8"/>
  <c r="M140" i="8"/>
  <c r="L140" i="8"/>
  <c r="K140" i="8"/>
  <c r="J140" i="8"/>
  <c r="I140" i="8"/>
  <c r="H140" i="8"/>
  <c r="G140" i="8"/>
  <c r="F140" i="8"/>
  <c r="E140" i="8"/>
  <c r="D140" i="8"/>
  <c r="AM139" i="8"/>
  <c r="AL139" i="8"/>
  <c r="AK139" i="8"/>
  <c r="AJ139" i="8"/>
  <c r="AI139" i="8"/>
  <c r="AH139" i="8"/>
  <c r="AG139" i="8"/>
  <c r="AF139" i="8"/>
  <c r="AE139" i="8"/>
  <c r="AD139" i="8"/>
  <c r="AC139" i="8"/>
  <c r="AB139" i="8"/>
  <c r="AA139" i="8"/>
  <c r="Z139" i="8"/>
  <c r="Y139" i="8"/>
  <c r="X139" i="8"/>
  <c r="W139" i="8"/>
  <c r="V139" i="8"/>
  <c r="U139" i="8"/>
  <c r="T139" i="8"/>
  <c r="S139" i="8"/>
  <c r="R139" i="8"/>
  <c r="Q139" i="8"/>
  <c r="P139" i="8"/>
  <c r="O139" i="8"/>
  <c r="N139" i="8"/>
  <c r="M139" i="8"/>
  <c r="L139" i="8"/>
  <c r="K139" i="8"/>
  <c r="J139" i="8"/>
  <c r="I139" i="8"/>
  <c r="H139" i="8"/>
  <c r="G139" i="8"/>
  <c r="F139" i="8"/>
  <c r="E139" i="8"/>
  <c r="D139" i="8"/>
  <c r="AM138" i="8"/>
  <c r="AL138" i="8"/>
  <c r="AK138" i="8"/>
  <c r="AJ138" i="8"/>
  <c r="AI138" i="8"/>
  <c r="AH138" i="8"/>
  <c r="AG138" i="8"/>
  <c r="AF138" i="8"/>
  <c r="AE138" i="8"/>
  <c r="AD138" i="8"/>
  <c r="AC138" i="8"/>
  <c r="AB138" i="8"/>
  <c r="AA138" i="8"/>
  <c r="Z138" i="8"/>
  <c r="Y138" i="8"/>
  <c r="X138" i="8"/>
  <c r="W138" i="8"/>
  <c r="V138" i="8"/>
  <c r="U138" i="8"/>
  <c r="T138" i="8"/>
  <c r="S138" i="8"/>
  <c r="R138" i="8"/>
  <c r="Q138" i="8"/>
  <c r="P138" i="8"/>
  <c r="O138" i="8"/>
  <c r="N138" i="8"/>
  <c r="M138" i="8"/>
  <c r="L138" i="8"/>
  <c r="K138" i="8"/>
  <c r="J138" i="8"/>
  <c r="I138" i="8"/>
  <c r="H138" i="8"/>
  <c r="G138" i="8"/>
  <c r="F138" i="8"/>
  <c r="E138" i="8"/>
  <c r="D138" i="8"/>
  <c r="AM137" i="8"/>
  <c r="AL137" i="8"/>
  <c r="AK137" i="8"/>
  <c r="AJ137" i="8"/>
  <c r="AI137" i="8"/>
  <c r="AH137" i="8"/>
  <c r="AG137" i="8"/>
  <c r="AF137" i="8"/>
  <c r="AE137" i="8"/>
  <c r="AD137" i="8"/>
  <c r="AC137" i="8"/>
  <c r="AB137" i="8"/>
  <c r="AA137" i="8"/>
  <c r="Z137" i="8"/>
  <c r="Y137" i="8"/>
  <c r="X137" i="8"/>
  <c r="W137" i="8"/>
  <c r="V137" i="8"/>
  <c r="U137" i="8"/>
  <c r="T137" i="8"/>
  <c r="S137" i="8"/>
  <c r="R137" i="8"/>
  <c r="Q137" i="8"/>
  <c r="P137" i="8"/>
  <c r="O137" i="8"/>
  <c r="N137" i="8"/>
  <c r="M137" i="8"/>
  <c r="L137" i="8"/>
  <c r="K137" i="8"/>
  <c r="J137" i="8"/>
  <c r="I137" i="8"/>
  <c r="H137" i="8"/>
  <c r="G137" i="8"/>
  <c r="F137" i="8"/>
  <c r="E137" i="8"/>
  <c r="D137" i="8"/>
  <c r="AM134" i="8"/>
  <c r="AL134" i="8"/>
  <c r="AK134" i="8"/>
  <c r="AJ134" i="8"/>
  <c r="AI134" i="8"/>
  <c r="AH134" i="8"/>
  <c r="AG134" i="8"/>
  <c r="AF134" i="8"/>
  <c r="AE134" i="8"/>
  <c r="AD134" i="8"/>
  <c r="AC134" i="8"/>
  <c r="AB134" i="8"/>
  <c r="AA134" i="8"/>
  <c r="Z134" i="8"/>
  <c r="Y134" i="8"/>
  <c r="X134" i="8"/>
  <c r="W134" i="8"/>
  <c r="V134" i="8"/>
  <c r="U134" i="8"/>
  <c r="T134" i="8"/>
  <c r="S134" i="8"/>
  <c r="R134" i="8"/>
  <c r="Q134" i="8"/>
  <c r="P134" i="8"/>
  <c r="O134" i="8"/>
  <c r="N134" i="8"/>
  <c r="M134" i="8"/>
  <c r="L134" i="8"/>
  <c r="K134" i="8"/>
  <c r="J134" i="8"/>
  <c r="I134" i="8"/>
  <c r="H134" i="8"/>
  <c r="G134" i="8"/>
  <c r="F134" i="8"/>
  <c r="E134" i="8"/>
  <c r="D134" i="8"/>
  <c r="AM133" i="8"/>
  <c r="AL133" i="8"/>
  <c r="AK133" i="8"/>
  <c r="AJ133" i="8"/>
  <c r="AI133" i="8"/>
  <c r="AH133" i="8"/>
  <c r="AG133" i="8"/>
  <c r="AF133" i="8"/>
  <c r="AE133" i="8"/>
  <c r="AD133" i="8"/>
  <c r="AC133" i="8"/>
  <c r="AB133" i="8"/>
  <c r="AA133" i="8"/>
  <c r="Z133" i="8"/>
  <c r="Y133" i="8"/>
  <c r="X133" i="8"/>
  <c r="W133" i="8"/>
  <c r="V133" i="8"/>
  <c r="U133" i="8"/>
  <c r="T133" i="8"/>
  <c r="S133" i="8"/>
  <c r="R133" i="8"/>
  <c r="Q133" i="8"/>
  <c r="P133" i="8"/>
  <c r="O133" i="8"/>
  <c r="N133" i="8"/>
  <c r="M133" i="8"/>
  <c r="L133" i="8"/>
  <c r="K133" i="8"/>
  <c r="J133" i="8"/>
  <c r="I133" i="8"/>
  <c r="H133" i="8"/>
  <c r="G133" i="8"/>
  <c r="F133" i="8"/>
  <c r="E133" i="8"/>
  <c r="D133" i="8"/>
  <c r="AM132" i="8"/>
  <c r="AL132" i="8"/>
  <c r="AK132" i="8"/>
  <c r="AJ132" i="8"/>
  <c r="AI132" i="8"/>
  <c r="AH132" i="8"/>
  <c r="AG132" i="8"/>
  <c r="AF132" i="8"/>
  <c r="AE132" i="8"/>
  <c r="AD132" i="8"/>
  <c r="AC132" i="8"/>
  <c r="AB132" i="8"/>
  <c r="AA132" i="8"/>
  <c r="Z132" i="8"/>
  <c r="Y132" i="8"/>
  <c r="X132" i="8"/>
  <c r="W132" i="8"/>
  <c r="V132" i="8"/>
  <c r="U132" i="8"/>
  <c r="T132" i="8"/>
  <c r="S132" i="8"/>
  <c r="R132" i="8"/>
  <c r="Q132" i="8"/>
  <c r="P132" i="8"/>
  <c r="O132" i="8"/>
  <c r="N132" i="8"/>
  <c r="M132" i="8"/>
  <c r="L132" i="8"/>
  <c r="K132" i="8"/>
  <c r="J132" i="8"/>
  <c r="I132" i="8"/>
  <c r="H132" i="8"/>
  <c r="G132" i="8"/>
  <c r="F132" i="8"/>
  <c r="E132" i="8"/>
  <c r="D132" i="8"/>
  <c r="AM131" i="8"/>
  <c r="AL131" i="8"/>
  <c r="AK131" i="8"/>
  <c r="AJ131" i="8"/>
  <c r="AI131" i="8"/>
  <c r="AH131" i="8"/>
  <c r="AG131" i="8"/>
  <c r="AF131" i="8"/>
  <c r="AE131" i="8"/>
  <c r="AD131" i="8"/>
  <c r="AC131" i="8"/>
  <c r="AB131" i="8"/>
  <c r="AA131" i="8"/>
  <c r="Z131" i="8"/>
  <c r="Y131" i="8"/>
  <c r="X131" i="8"/>
  <c r="W131" i="8"/>
  <c r="V131" i="8"/>
  <c r="U131" i="8"/>
  <c r="T131" i="8"/>
  <c r="S131" i="8"/>
  <c r="R131" i="8"/>
  <c r="Q131" i="8"/>
  <c r="P131" i="8"/>
  <c r="O131" i="8"/>
  <c r="N131" i="8"/>
  <c r="M131" i="8"/>
  <c r="L131" i="8"/>
  <c r="K131" i="8"/>
  <c r="J131" i="8"/>
  <c r="I131" i="8"/>
  <c r="H131" i="8"/>
  <c r="G131" i="8"/>
  <c r="F131" i="8"/>
  <c r="E131" i="8"/>
  <c r="D131" i="8"/>
  <c r="AM128" i="8"/>
  <c r="AL128" i="8"/>
  <c r="AK128" i="8"/>
  <c r="AJ128" i="8"/>
  <c r="AI128" i="8"/>
  <c r="AH128" i="8"/>
  <c r="AG128" i="8"/>
  <c r="AF128" i="8"/>
  <c r="AE128" i="8"/>
  <c r="AD128" i="8"/>
  <c r="AC128" i="8"/>
  <c r="AB128" i="8"/>
  <c r="AA128" i="8"/>
  <c r="Z128" i="8"/>
  <c r="Y128" i="8"/>
  <c r="X128" i="8"/>
  <c r="W128" i="8"/>
  <c r="V128" i="8"/>
  <c r="U128" i="8"/>
  <c r="T128" i="8"/>
  <c r="S128" i="8"/>
  <c r="R128" i="8"/>
  <c r="Q128" i="8"/>
  <c r="P128" i="8"/>
  <c r="O128" i="8"/>
  <c r="N128" i="8"/>
  <c r="M128" i="8"/>
  <c r="L128" i="8"/>
  <c r="K128" i="8"/>
  <c r="J128" i="8"/>
  <c r="I128" i="8"/>
  <c r="H128" i="8"/>
  <c r="G128" i="8"/>
  <c r="F128" i="8"/>
  <c r="E128" i="8"/>
  <c r="D128" i="8"/>
  <c r="AM127" i="8"/>
  <c r="AL127" i="8"/>
  <c r="AK127" i="8"/>
  <c r="AJ127" i="8"/>
  <c r="AI127" i="8"/>
  <c r="AH127" i="8"/>
  <c r="AG127" i="8"/>
  <c r="AF127" i="8"/>
  <c r="AE127" i="8"/>
  <c r="AD127" i="8"/>
  <c r="AC127" i="8"/>
  <c r="AB127" i="8"/>
  <c r="AA127" i="8"/>
  <c r="Z127" i="8"/>
  <c r="Y127" i="8"/>
  <c r="X127" i="8"/>
  <c r="W127" i="8"/>
  <c r="V127" i="8"/>
  <c r="U127" i="8"/>
  <c r="T127" i="8"/>
  <c r="S127" i="8"/>
  <c r="R127" i="8"/>
  <c r="Q127" i="8"/>
  <c r="P127" i="8"/>
  <c r="O127" i="8"/>
  <c r="N127" i="8"/>
  <c r="M127" i="8"/>
  <c r="L127" i="8"/>
  <c r="K127" i="8"/>
  <c r="J127" i="8"/>
  <c r="I127" i="8"/>
  <c r="H127" i="8"/>
  <c r="G127" i="8"/>
  <c r="F127" i="8"/>
  <c r="E127" i="8"/>
  <c r="D127" i="8"/>
  <c r="AM126" i="8"/>
  <c r="AL126" i="8"/>
  <c r="AK126" i="8"/>
  <c r="AJ126" i="8"/>
  <c r="AI126" i="8"/>
  <c r="AH126" i="8"/>
  <c r="AG126" i="8"/>
  <c r="AF126" i="8"/>
  <c r="AE126" i="8"/>
  <c r="AD126" i="8"/>
  <c r="AC126" i="8"/>
  <c r="AB126" i="8"/>
  <c r="AA126" i="8"/>
  <c r="Z126" i="8"/>
  <c r="Y126" i="8"/>
  <c r="X126" i="8"/>
  <c r="W126" i="8"/>
  <c r="V126" i="8"/>
  <c r="U126" i="8"/>
  <c r="T126" i="8"/>
  <c r="S126" i="8"/>
  <c r="R126" i="8"/>
  <c r="Q126" i="8"/>
  <c r="P126" i="8"/>
  <c r="O126" i="8"/>
  <c r="N126" i="8"/>
  <c r="M126" i="8"/>
  <c r="L126" i="8"/>
  <c r="K126" i="8"/>
  <c r="J126" i="8"/>
  <c r="I126" i="8"/>
  <c r="H126" i="8"/>
  <c r="G126" i="8"/>
  <c r="F126" i="8"/>
  <c r="E126" i="8"/>
  <c r="D126" i="8"/>
  <c r="AM125" i="8"/>
  <c r="AL125" i="8"/>
  <c r="AK125" i="8"/>
  <c r="AJ125" i="8"/>
  <c r="AI125" i="8"/>
  <c r="AH125" i="8"/>
  <c r="AG125" i="8"/>
  <c r="AF125" i="8"/>
  <c r="AE125" i="8"/>
  <c r="AD125" i="8"/>
  <c r="AC125" i="8"/>
  <c r="AB125" i="8"/>
  <c r="AA125" i="8"/>
  <c r="Z125" i="8"/>
  <c r="Y125" i="8"/>
  <c r="X125" i="8"/>
  <c r="W125" i="8"/>
  <c r="V125" i="8"/>
  <c r="U125" i="8"/>
  <c r="T125" i="8"/>
  <c r="S125" i="8"/>
  <c r="R125" i="8"/>
  <c r="Q125" i="8"/>
  <c r="P125" i="8"/>
  <c r="O125" i="8"/>
  <c r="N125" i="8"/>
  <c r="M125" i="8"/>
  <c r="L125" i="8"/>
  <c r="K125" i="8"/>
  <c r="J125" i="8"/>
  <c r="I125" i="8"/>
  <c r="H125" i="8"/>
  <c r="G125" i="8"/>
  <c r="F125" i="8"/>
  <c r="E125" i="8"/>
  <c r="D125" i="8"/>
  <c r="AM122" i="8"/>
  <c r="AL122" i="8"/>
  <c r="AK122" i="8"/>
  <c r="AJ122" i="8"/>
  <c r="AI122" i="8"/>
  <c r="AH122" i="8"/>
  <c r="AG122" i="8"/>
  <c r="AF122" i="8"/>
  <c r="AE122" i="8"/>
  <c r="AD122" i="8"/>
  <c r="AC122" i="8"/>
  <c r="AB122" i="8"/>
  <c r="AA122" i="8"/>
  <c r="Z122" i="8"/>
  <c r="Y122" i="8"/>
  <c r="X122" i="8"/>
  <c r="W122" i="8"/>
  <c r="V122" i="8"/>
  <c r="U122" i="8"/>
  <c r="T122" i="8"/>
  <c r="S122" i="8"/>
  <c r="R122" i="8"/>
  <c r="Q122" i="8"/>
  <c r="P122" i="8"/>
  <c r="O122" i="8"/>
  <c r="N122" i="8"/>
  <c r="M122" i="8"/>
  <c r="L122" i="8"/>
  <c r="K122" i="8"/>
  <c r="J122" i="8"/>
  <c r="I122" i="8"/>
  <c r="H122" i="8"/>
  <c r="G122" i="8"/>
  <c r="F122" i="8"/>
  <c r="E122" i="8"/>
  <c r="D122" i="8"/>
  <c r="AM121" i="8"/>
  <c r="AL121" i="8"/>
  <c r="AK121" i="8"/>
  <c r="AJ121" i="8"/>
  <c r="AI121" i="8"/>
  <c r="AH121" i="8"/>
  <c r="AG121" i="8"/>
  <c r="AF121" i="8"/>
  <c r="AE121" i="8"/>
  <c r="AD121" i="8"/>
  <c r="AC121" i="8"/>
  <c r="AB121" i="8"/>
  <c r="AA121" i="8"/>
  <c r="Z121" i="8"/>
  <c r="Y121" i="8"/>
  <c r="X121" i="8"/>
  <c r="W121" i="8"/>
  <c r="V121" i="8"/>
  <c r="U121" i="8"/>
  <c r="T121" i="8"/>
  <c r="S121" i="8"/>
  <c r="R121" i="8"/>
  <c r="Q121" i="8"/>
  <c r="P121" i="8"/>
  <c r="O121" i="8"/>
  <c r="N121" i="8"/>
  <c r="M121" i="8"/>
  <c r="L121" i="8"/>
  <c r="K121" i="8"/>
  <c r="J121" i="8"/>
  <c r="I121" i="8"/>
  <c r="H121" i="8"/>
  <c r="G121" i="8"/>
  <c r="F121" i="8"/>
  <c r="E121" i="8"/>
  <c r="D121" i="8"/>
  <c r="AM120" i="8"/>
  <c r="AL120" i="8"/>
  <c r="AK120" i="8"/>
  <c r="AJ120" i="8"/>
  <c r="AI120" i="8"/>
  <c r="AH120" i="8"/>
  <c r="AG120" i="8"/>
  <c r="AF120" i="8"/>
  <c r="AE120" i="8"/>
  <c r="AD120" i="8"/>
  <c r="AC120" i="8"/>
  <c r="AB120" i="8"/>
  <c r="AA120" i="8"/>
  <c r="Z120" i="8"/>
  <c r="Y120" i="8"/>
  <c r="X120" i="8"/>
  <c r="W120" i="8"/>
  <c r="V120" i="8"/>
  <c r="U120" i="8"/>
  <c r="T120" i="8"/>
  <c r="S120" i="8"/>
  <c r="R120" i="8"/>
  <c r="Q120" i="8"/>
  <c r="P120" i="8"/>
  <c r="O120" i="8"/>
  <c r="N120" i="8"/>
  <c r="M120" i="8"/>
  <c r="L120" i="8"/>
  <c r="K120" i="8"/>
  <c r="J120" i="8"/>
  <c r="I120" i="8"/>
  <c r="H120" i="8"/>
  <c r="G120" i="8"/>
  <c r="F120" i="8"/>
  <c r="E120" i="8"/>
  <c r="D120" i="8"/>
  <c r="AM119" i="8"/>
  <c r="AL119" i="8"/>
  <c r="AK119" i="8"/>
  <c r="AJ119" i="8"/>
  <c r="AI119" i="8"/>
  <c r="AH119" i="8"/>
  <c r="AG119" i="8"/>
  <c r="AF119" i="8"/>
  <c r="AE119" i="8"/>
  <c r="AD119" i="8"/>
  <c r="AC119" i="8"/>
  <c r="AB119" i="8"/>
  <c r="AA119" i="8"/>
  <c r="Z119" i="8"/>
  <c r="Y119" i="8"/>
  <c r="X119" i="8"/>
  <c r="W119" i="8"/>
  <c r="V119" i="8"/>
  <c r="U119" i="8"/>
  <c r="T119" i="8"/>
  <c r="S119" i="8"/>
  <c r="R119" i="8"/>
  <c r="Q119" i="8"/>
  <c r="P119" i="8"/>
  <c r="O119" i="8"/>
  <c r="N119" i="8"/>
  <c r="M119" i="8"/>
  <c r="L119" i="8"/>
  <c r="K119" i="8"/>
  <c r="J119" i="8"/>
  <c r="I119" i="8"/>
  <c r="H119" i="8"/>
  <c r="G119" i="8"/>
  <c r="F119" i="8"/>
  <c r="E119" i="8"/>
  <c r="D119" i="8"/>
  <c r="AM111" i="8"/>
  <c r="AL111" i="8"/>
  <c r="AK111" i="8"/>
  <c r="AJ111" i="8"/>
  <c r="AI111" i="8"/>
  <c r="AH111" i="8"/>
  <c r="AG111" i="8"/>
  <c r="AF111" i="8"/>
  <c r="AE111" i="8"/>
  <c r="AD111" i="8"/>
  <c r="AC111" i="8"/>
  <c r="AB111" i="8"/>
  <c r="AA111" i="8"/>
  <c r="Z111" i="8"/>
  <c r="Y111" i="8"/>
  <c r="X111" i="8"/>
  <c r="W111" i="8"/>
  <c r="V111" i="8"/>
  <c r="U111" i="8"/>
  <c r="T111" i="8"/>
  <c r="S111" i="8"/>
  <c r="R111" i="8"/>
  <c r="Q111" i="8"/>
  <c r="P111" i="8"/>
  <c r="O111" i="8"/>
  <c r="N111" i="8"/>
  <c r="M111" i="8"/>
  <c r="L111" i="8"/>
  <c r="K111" i="8"/>
  <c r="J111" i="8"/>
  <c r="I111" i="8"/>
  <c r="H111" i="8"/>
  <c r="G111" i="8"/>
  <c r="F111" i="8"/>
  <c r="E111" i="8"/>
  <c r="D111" i="8"/>
  <c r="AM110" i="8"/>
  <c r="AL110" i="8"/>
  <c r="AK110" i="8"/>
  <c r="AJ110" i="8"/>
  <c r="AI110" i="8"/>
  <c r="AH110" i="8"/>
  <c r="AG110" i="8"/>
  <c r="AF110" i="8"/>
  <c r="AE110" i="8"/>
  <c r="AD110" i="8"/>
  <c r="AC110" i="8"/>
  <c r="AB110" i="8"/>
  <c r="AA110" i="8"/>
  <c r="Z110" i="8"/>
  <c r="Y110" i="8"/>
  <c r="X110" i="8"/>
  <c r="W110" i="8"/>
  <c r="V110" i="8"/>
  <c r="U110" i="8"/>
  <c r="T110" i="8"/>
  <c r="S110" i="8"/>
  <c r="R110" i="8"/>
  <c r="Q110" i="8"/>
  <c r="P110" i="8"/>
  <c r="O110" i="8"/>
  <c r="N110" i="8"/>
  <c r="M110" i="8"/>
  <c r="L110" i="8"/>
  <c r="K110" i="8"/>
  <c r="J110" i="8"/>
  <c r="I110" i="8"/>
  <c r="H110" i="8"/>
  <c r="G110" i="8"/>
  <c r="F110" i="8"/>
  <c r="E110" i="8"/>
  <c r="D110" i="8"/>
  <c r="AM109" i="8"/>
  <c r="AL109" i="8"/>
  <c r="AK109" i="8"/>
  <c r="AJ109" i="8"/>
  <c r="AI109" i="8"/>
  <c r="AH109"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E109" i="8"/>
  <c r="D109" i="8"/>
  <c r="AM108" i="8"/>
  <c r="AL108" i="8"/>
  <c r="AK108" i="8"/>
  <c r="AJ108" i="8"/>
  <c r="AI108" i="8"/>
  <c r="AH108" i="8"/>
  <c r="AG108" i="8"/>
  <c r="AF108" i="8"/>
  <c r="AE108" i="8"/>
  <c r="AD108" i="8"/>
  <c r="AC108" i="8"/>
  <c r="AB108" i="8"/>
  <c r="AA108" i="8"/>
  <c r="Z108" i="8"/>
  <c r="Y108" i="8"/>
  <c r="X108" i="8"/>
  <c r="W108" i="8"/>
  <c r="V108" i="8"/>
  <c r="U108" i="8"/>
  <c r="T108" i="8"/>
  <c r="S108" i="8"/>
  <c r="R108" i="8"/>
  <c r="Q108" i="8"/>
  <c r="P108" i="8"/>
  <c r="O108" i="8"/>
  <c r="N108" i="8"/>
  <c r="M108" i="8"/>
  <c r="L108" i="8"/>
  <c r="K108" i="8"/>
  <c r="J108" i="8"/>
  <c r="I108" i="8"/>
  <c r="H108" i="8"/>
  <c r="G108" i="8"/>
  <c r="F108" i="8"/>
  <c r="E108" i="8"/>
  <c r="D108" i="8"/>
  <c r="AM102" i="8"/>
  <c r="AL102" i="8"/>
  <c r="AK102" i="8"/>
  <c r="AJ102" i="8"/>
  <c r="AI102" i="8"/>
  <c r="AH102" i="8"/>
  <c r="AG102" i="8"/>
  <c r="AF102" i="8"/>
  <c r="AE102" i="8"/>
  <c r="AD102" i="8"/>
  <c r="AC102" i="8"/>
  <c r="AB102" i="8"/>
  <c r="AA102" i="8"/>
  <c r="Z102" i="8"/>
  <c r="Y102" i="8"/>
  <c r="X102" i="8"/>
  <c r="W102" i="8"/>
  <c r="V102" i="8"/>
  <c r="U102" i="8"/>
  <c r="T102" i="8"/>
  <c r="S102" i="8"/>
  <c r="R102" i="8"/>
  <c r="Q102" i="8"/>
  <c r="P102" i="8"/>
  <c r="O102" i="8"/>
  <c r="N102" i="8"/>
  <c r="M102" i="8"/>
  <c r="L102" i="8"/>
  <c r="K102" i="8"/>
  <c r="J102" i="8"/>
  <c r="I102" i="8"/>
  <c r="H102" i="8"/>
  <c r="G102" i="8"/>
  <c r="F102" i="8"/>
  <c r="E102" i="8"/>
  <c r="AM105" i="8"/>
  <c r="AL105" i="8"/>
  <c r="AK105" i="8"/>
  <c r="AJ105" i="8"/>
  <c r="AI105" i="8"/>
  <c r="AH105"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E105" i="8"/>
  <c r="D105" i="8"/>
  <c r="AM104" i="8"/>
  <c r="AL104" i="8"/>
  <c r="AK104" i="8"/>
  <c r="AJ104" i="8"/>
  <c r="AI104" i="8"/>
  <c r="AH104" i="8"/>
  <c r="AG104" i="8"/>
  <c r="AF104" i="8"/>
  <c r="AE104" i="8"/>
  <c r="AD104" i="8"/>
  <c r="AC104" i="8"/>
  <c r="AB104" i="8"/>
  <c r="AA104" i="8"/>
  <c r="Z104" i="8"/>
  <c r="Y104" i="8"/>
  <c r="X104" i="8"/>
  <c r="W104" i="8"/>
  <c r="V104" i="8"/>
  <c r="U104" i="8"/>
  <c r="T104" i="8"/>
  <c r="S104" i="8"/>
  <c r="R104" i="8"/>
  <c r="Q104" i="8"/>
  <c r="P104" i="8"/>
  <c r="O104" i="8"/>
  <c r="N104" i="8"/>
  <c r="M104" i="8"/>
  <c r="L104" i="8"/>
  <c r="K104" i="8"/>
  <c r="J104" i="8"/>
  <c r="I104" i="8"/>
  <c r="H104" i="8"/>
  <c r="G104" i="8"/>
  <c r="F104" i="8"/>
  <c r="E104" i="8"/>
  <c r="D104" i="8"/>
  <c r="AM103" i="8"/>
  <c r="AL103" i="8"/>
  <c r="AK103" i="8"/>
  <c r="AJ103" i="8"/>
  <c r="AI103" i="8"/>
  <c r="AH103" i="8"/>
  <c r="AG103" i="8"/>
  <c r="AF103" i="8"/>
  <c r="AE103" i="8"/>
  <c r="AD103" i="8"/>
  <c r="AC103" i="8"/>
  <c r="AB103" i="8"/>
  <c r="AA103" i="8"/>
  <c r="Z103" i="8"/>
  <c r="Y103" i="8"/>
  <c r="X103" i="8"/>
  <c r="W103" i="8"/>
  <c r="V103" i="8"/>
  <c r="U103" i="8"/>
  <c r="T103" i="8"/>
  <c r="S103" i="8"/>
  <c r="R103" i="8"/>
  <c r="Q103" i="8"/>
  <c r="P103" i="8"/>
  <c r="O103" i="8"/>
  <c r="N103" i="8"/>
  <c r="M103" i="8"/>
  <c r="L103" i="8"/>
  <c r="K103" i="8"/>
  <c r="J103" i="8"/>
  <c r="I103" i="8"/>
  <c r="H103" i="8"/>
  <c r="G103" i="8"/>
  <c r="F103" i="8"/>
  <c r="E103" i="8"/>
  <c r="D103" i="8"/>
  <c r="D102" i="8"/>
  <c r="E96" i="8"/>
  <c r="F96" i="8"/>
  <c r="G96" i="8"/>
  <c r="H96" i="8"/>
  <c r="I96" i="8"/>
  <c r="J96" i="8"/>
  <c r="K96" i="8"/>
  <c r="L96" i="8"/>
  <c r="M96" i="8"/>
  <c r="N96" i="8"/>
  <c r="O96" i="8"/>
  <c r="P96" i="8"/>
  <c r="Q96" i="8"/>
  <c r="R96" i="8"/>
  <c r="S96" i="8"/>
  <c r="T96" i="8"/>
  <c r="U96" i="8"/>
  <c r="V96" i="8"/>
  <c r="W96" i="8"/>
  <c r="X96" i="8"/>
  <c r="Y96" i="8"/>
  <c r="Z96" i="8"/>
  <c r="AA96" i="8"/>
  <c r="AB96" i="8"/>
  <c r="AC96" i="8"/>
  <c r="AD96" i="8"/>
  <c r="AE96" i="8"/>
  <c r="AF96" i="8"/>
  <c r="AG96" i="8"/>
  <c r="AH96" i="8"/>
  <c r="AI96" i="8"/>
  <c r="AJ96" i="8"/>
  <c r="AK96" i="8"/>
  <c r="AL96" i="8"/>
  <c r="AM96" i="8"/>
  <c r="E97" i="8"/>
  <c r="F97" i="8"/>
  <c r="G97" i="8"/>
  <c r="H97" i="8"/>
  <c r="I97" i="8"/>
  <c r="J97" i="8"/>
  <c r="K97" i="8"/>
  <c r="L97" i="8"/>
  <c r="M97" i="8"/>
  <c r="N97" i="8"/>
  <c r="O97" i="8"/>
  <c r="P97" i="8"/>
  <c r="Q97" i="8"/>
  <c r="R97" i="8"/>
  <c r="S97" i="8"/>
  <c r="T97" i="8"/>
  <c r="U97" i="8"/>
  <c r="V97" i="8"/>
  <c r="W97" i="8"/>
  <c r="X97" i="8"/>
  <c r="Y97" i="8"/>
  <c r="Z97" i="8"/>
  <c r="AA97" i="8"/>
  <c r="AB97" i="8"/>
  <c r="AC97" i="8"/>
  <c r="AD97" i="8"/>
  <c r="AE97" i="8"/>
  <c r="AF97" i="8"/>
  <c r="AG97" i="8"/>
  <c r="AH97" i="8"/>
  <c r="AI97" i="8"/>
  <c r="AJ97" i="8"/>
  <c r="AK97" i="8"/>
  <c r="AL97" i="8"/>
  <c r="AM97" i="8"/>
  <c r="E98" i="8"/>
  <c r="F98" i="8"/>
  <c r="G98" i="8"/>
  <c r="H98" i="8"/>
  <c r="I98" i="8"/>
  <c r="J98" i="8"/>
  <c r="K98" i="8"/>
  <c r="L98" i="8"/>
  <c r="M98" i="8"/>
  <c r="N98" i="8"/>
  <c r="O98" i="8"/>
  <c r="P98" i="8"/>
  <c r="Q98" i="8"/>
  <c r="R98" i="8"/>
  <c r="S98" i="8"/>
  <c r="T98" i="8"/>
  <c r="U98" i="8"/>
  <c r="V98" i="8"/>
  <c r="W98" i="8"/>
  <c r="X98" i="8"/>
  <c r="Y98" i="8"/>
  <c r="Z98" i="8"/>
  <c r="AA98" i="8"/>
  <c r="AB98" i="8"/>
  <c r="AC98" i="8"/>
  <c r="AD98" i="8"/>
  <c r="AE98" i="8"/>
  <c r="AF98" i="8"/>
  <c r="AG98" i="8"/>
  <c r="AH98" i="8"/>
  <c r="AI98" i="8"/>
  <c r="AJ98" i="8"/>
  <c r="AK98" i="8"/>
  <c r="AL98" i="8"/>
  <c r="AM98" i="8"/>
  <c r="E99" i="8"/>
  <c r="F99" i="8"/>
  <c r="G99" i="8"/>
  <c r="H99" i="8"/>
  <c r="I99" i="8"/>
  <c r="J99" i="8"/>
  <c r="K99" i="8"/>
  <c r="AA99" i="8"/>
  <c r="AB99" i="8"/>
  <c r="AC99" i="8"/>
  <c r="AD99" i="8"/>
  <c r="AE99" i="8"/>
  <c r="AF99" i="8"/>
  <c r="AG99" i="8"/>
  <c r="AH99" i="8"/>
  <c r="AI99" i="8"/>
  <c r="AJ99" i="8"/>
  <c r="AK99" i="8"/>
  <c r="AL99" i="8"/>
  <c r="AM99" i="8"/>
  <c r="D97" i="8"/>
  <c r="D98" i="8"/>
  <c r="D99" i="8"/>
  <c r="D96" i="8"/>
  <c r="AM93" i="8"/>
  <c r="AL93" i="8"/>
  <c r="AK93" i="8"/>
  <c r="AJ93" i="8"/>
  <c r="AI93" i="8"/>
  <c r="AH93" i="8"/>
  <c r="AG93" i="8"/>
  <c r="AF93" i="8"/>
  <c r="AE93" i="8"/>
  <c r="AD93" i="8"/>
  <c r="AC93" i="8"/>
  <c r="AB93" i="8"/>
  <c r="AA93" i="8"/>
  <c r="Z93" i="8"/>
  <c r="Y93" i="8"/>
  <c r="X93" i="8"/>
  <c r="W93" i="8"/>
  <c r="V93" i="8"/>
  <c r="U93" i="8"/>
  <c r="T93" i="8"/>
  <c r="S93" i="8"/>
  <c r="R93" i="8"/>
  <c r="Q93" i="8"/>
  <c r="P93" i="8"/>
  <c r="O93" i="8"/>
  <c r="N93" i="8"/>
  <c r="M93" i="8"/>
  <c r="L93" i="8"/>
  <c r="K93" i="8"/>
  <c r="J93" i="8"/>
  <c r="I93" i="8"/>
  <c r="H93" i="8"/>
  <c r="G93" i="8"/>
  <c r="F93" i="8"/>
  <c r="E93" i="8"/>
  <c r="D93" i="8"/>
  <c r="AM92" i="8"/>
  <c r="AL92" i="8"/>
  <c r="AK92" i="8"/>
  <c r="AJ92" i="8"/>
  <c r="AI92" i="8"/>
  <c r="AH92" i="8"/>
  <c r="AG92" i="8"/>
  <c r="AF92" i="8"/>
  <c r="AE92" i="8"/>
  <c r="AD92" i="8"/>
  <c r="AC92" i="8"/>
  <c r="AB92" i="8"/>
  <c r="AA92" i="8"/>
  <c r="Z92" i="8"/>
  <c r="Y92" i="8"/>
  <c r="X92" i="8"/>
  <c r="W92" i="8"/>
  <c r="V92" i="8"/>
  <c r="U92" i="8"/>
  <c r="T92" i="8"/>
  <c r="S92" i="8"/>
  <c r="R92" i="8"/>
  <c r="Q92" i="8"/>
  <c r="P92" i="8"/>
  <c r="O92" i="8"/>
  <c r="N92" i="8"/>
  <c r="M92" i="8"/>
  <c r="L92" i="8"/>
  <c r="K92" i="8"/>
  <c r="J92" i="8"/>
  <c r="I92" i="8"/>
  <c r="H92" i="8"/>
  <c r="G92" i="8"/>
  <c r="F92" i="8"/>
  <c r="E92" i="8"/>
  <c r="D92" i="8"/>
  <c r="AM91" i="8"/>
  <c r="AL91" i="8"/>
  <c r="AK91" i="8"/>
  <c r="AJ91" i="8"/>
  <c r="AI91" i="8"/>
  <c r="AH91" i="8"/>
  <c r="AG91" i="8"/>
  <c r="AF91" i="8"/>
  <c r="AE91" i="8"/>
  <c r="AD91" i="8"/>
  <c r="AC91" i="8"/>
  <c r="AB91" i="8"/>
  <c r="AA91" i="8"/>
  <c r="Z91" i="8"/>
  <c r="Y91" i="8"/>
  <c r="X91" i="8"/>
  <c r="W91" i="8"/>
  <c r="V91" i="8"/>
  <c r="U91" i="8"/>
  <c r="T91" i="8"/>
  <c r="S91" i="8"/>
  <c r="R91" i="8"/>
  <c r="Q91" i="8"/>
  <c r="P91" i="8"/>
  <c r="O91" i="8"/>
  <c r="N91" i="8"/>
  <c r="M91" i="8"/>
  <c r="L91" i="8"/>
  <c r="K91" i="8"/>
  <c r="J91" i="8"/>
  <c r="I91" i="8"/>
  <c r="H91" i="8"/>
  <c r="G91" i="8"/>
  <c r="F91" i="8"/>
  <c r="E91" i="8"/>
  <c r="D91" i="8"/>
  <c r="AM90" i="8"/>
  <c r="AL90" i="8"/>
  <c r="AK90" i="8"/>
  <c r="AJ90" i="8"/>
  <c r="AI90" i="8"/>
  <c r="AH90" i="8"/>
  <c r="AG90" i="8"/>
  <c r="AF90" i="8"/>
  <c r="AE90" i="8"/>
  <c r="AD90" i="8"/>
  <c r="AC90" i="8"/>
  <c r="AB90" i="8"/>
  <c r="AA90" i="8"/>
  <c r="Z90" i="8"/>
  <c r="Y90" i="8"/>
  <c r="X90" i="8"/>
  <c r="W90" i="8"/>
  <c r="V90" i="8"/>
  <c r="U90" i="8"/>
  <c r="T90" i="8"/>
  <c r="S90" i="8"/>
  <c r="R90" i="8"/>
  <c r="Q90" i="8"/>
  <c r="P90" i="8"/>
  <c r="O90" i="8"/>
  <c r="N90" i="8"/>
  <c r="M90" i="8"/>
  <c r="L90" i="8"/>
  <c r="K90" i="8"/>
  <c r="J90" i="8"/>
  <c r="I90" i="8"/>
  <c r="H90" i="8"/>
  <c r="G90" i="8"/>
  <c r="F90" i="8"/>
  <c r="E90" i="8"/>
  <c r="D90" i="8"/>
  <c r="E84" i="8"/>
  <c r="F84" i="8"/>
  <c r="G84" i="8"/>
  <c r="H84" i="8"/>
  <c r="I84" i="8"/>
  <c r="J84" i="8"/>
  <c r="K84" i="8"/>
  <c r="L84" i="8"/>
  <c r="M84" i="8"/>
  <c r="N84" i="8"/>
  <c r="O84" i="8"/>
  <c r="P84" i="8"/>
  <c r="Q84" i="8"/>
  <c r="R84" i="8"/>
  <c r="S84" i="8"/>
  <c r="T84" i="8"/>
  <c r="U84" i="8"/>
  <c r="V84" i="8"/>
  <c r="W84" i="8"/>
  <c r="X84" i="8"/>
  <c r="Y84" i="8"/>
  <c r="Z84" i="8"/>
  <c r="AA84" i="8"/>
  <c r="AB84" i="8"/>
  <c r="AC84" i="8"/>
  <c r="AD84" i="8"/>
  <c r="AE84" i="8"/>
  <c r="AF84" i="8"/>
  <c r="AG84" i="8"/>
  <c r="AH84" i="8"/>
  <c r="AI84" i="8"/>
  <c r="AJ84" i="8"/>
  <c r="AK84" i="8"/>
  <c r="AL84" i="8"/>
  <c r="AM84" i="8"/>
  <c r="E85" i="8"/>
  <c r="F85" i="8"/>
  <c r="G85" i="8"/>
  <c r="H85" i="8"/>
  <c r="I85" i="8"/>
  <c r="J85" i="8"/>
  <c r="K85" i="8"/>
  <c r="L85" i="8"/>
  <c r="M85" i="8"/>
  <c r="N85" i="8"/>
  <c r="O85" i="8"/>
  <c r="P85" i="8"/>
  <c r="Q85" i="8"/>
  <c r="R85" i="8"/>
  <c r="S85" i="8"/>
  <c r="T85" i="8"/>
  <c r="U85" i="8"/>
  <c r="V85" i="8"/>
  <c r="W85" i="8"/>
  <c r="X85" i="8"/>
  <c r="Y85" i="8"/>
  <c r="Z85" i="8"/>
  <c r="AA85" i="8"/>
  <c r="AB85" i="8"/>
  <c r="AC85" i="8"/>
  <c r="AD85" i="8"/>
  <c r="AE85" i="8"/>
  <c r="AF85" i="8"/>
  <c r="AG85" i="8"/>
  <c r="AH85" i="8"/>
  <c r="AI85" i="8"/>
  <c r="AJ85" i="8"/>
  <c r="AK85" i="8"/>
  <c r="AL85" i="8"/>
  <c r="AM85" i="8"/>
  <c r="E86" i="8"/>
  <c r="F86" i="8"/>
  <c r="G86" i="8"/>
  <c r="H86" i="8"/>
  <c r="I86" i="8"/>
  <c r="J86" i="8"/>
  <c r="K86" i="8"/>
  <c r="L86" i="8"/>
  <c r="M86" i="8"/>
  <c r="N86" i="8"/>
  <c r="O86" i="8"/>
  <c r="P86" i="8"/>
  <c r="Q86" i="8"/>
  <c r="R86" i="8"/>
  <c r="S86" i="8"/>
  <c r="T86" i="8"/>
  <c r="U86" i="8"/>
  <c r="V86" i="8"/>
  <c r="W86" i="8"/>
  <c r="X86" i="8"/>
  <c r="Y86" i="8"/>
  <c r="Z86" i="8"/>
  <c r="AA86" i="8"/>
  <c r="AB86" i="8"/>
  <c r="AC86" i="8"/>
  <c r="AD86" i="8"/>
  <c r="AE86" i="8"/>
  <c r="AF86" i="8"/>
  <c r="AG86" i="8"/>
  <c r="AH86" i="8"/>
  <c r="AI86" i="8"/>
  <c r="AJ86" i="8"/>
  <c r="AK86" i="8"/>
  <c r="AL86" i="8"/>
  <c r="AM86" i="8"/>
  <c r="E87" i="8"/>
  <c r="F87" i="8"/>
  <c r="G87" i="8"/>
  <c r="H87" i="8"/>
  <c r="I87" i="8"/>
  <c r="J87" i="8"/>
  <c r="K87" i="8"/>
  <c r="L87" i="8"/>
  <c r="M87" i="8"/>
  <c r="N87" i="8"/>
  <c r="O87" i="8"/>
  <c r="P87" i="8"/>
  <c r="Q87" i="8"/>
  <c r="R87" i="8"/>
  <c r="S87" i="8"/>
  <c r="T87" i="8"/>
  <c r="U87" i="8"/>
  <c r="V87" i="8"/>
  <c r="W87" i="8"/>
  <c r="X87" i="8"/>
  <c r="Y87" i="8"/>
  <c r="Z87" i="8"/>
  <c r="AA87" i="8"/>
  <c r="AB87" i="8"/>
  <c r="AC87" i="8"/>
  <c r="AD87" i="8"/>
  <c r="AE87" i="8"/>
  <c r="AF87" i="8"/>
  <c r="AG87" i="8"/>
  <c r="AH87" i="8"/>
  <c r="AI87" i="8"/>
  <c r="AJ87" i="8"/>
  <c r="AK87" i="8"/>
  <c r="AL87" i="8"/>
  <c r="AM87" i="8"/>
  <c r="D85" i="8"/>
  <c r="D86" i="8"/>
  <c r="D87" i="8"/>
  <c r="D84" i="8"/>
  <c r="K2" i="8" l="1"/>
  <c r="K115" i="8" s="1"/>
  <c r="H4" i="8" l="1"/>
  <c r="I4" i="8"/>
  <c r="M4" i="8" s="1"/>
  <c r="J4" i="8"/>
  <c r="K4" i="8"/>
  <c r="O4" i="8" s="1"/>
  <c r="N4" i="8"/>
  <c r="R4" i="8" s="1"/>
  <c r="A116" i="8"/>
  <c r="B116" i="8"/>
  <c r="C116" i="8"/>
  <c r="D116" i="8"/>
  <c r="H116" i="8"/>
  <c r="L116" i="8"/>
  <c r="P116" i="8"/>
  <c r="T116" i="8"/>
  <c r="X116" i="8"/>
  <c r="AB116" i="8"/>
  <c r="AF116" i="8"/>
  <c r="AJ116" i="8"/>
  <c r="D117" i="8"/>
  <c r="E117" i="8"/>
  <c r="F117" i="8"/>
  <c r="G117" i="8"/>
  <c r="I117" i="8"/>
  <c r="J117" i="8"/>
  <c r="K117" i="8"/>
  <c r="N117" i="8"/>
  <c r="Q4" i="8" l="1"/>
  <c r="M117" i="8"/>
  <c r="O117" i="8"/>
  <c r="S4" i="8"/>
  <c r="U4" i="8"/>
  <c r="Y4" i="8" s="1"/>
  <c r="Y117" i="8" s="1"/>
  <c r="Q117" i="8"/>
  <c r="L4" i="8"/>
  <c r="P4" i="8"/>
  <c r="L117" i="8"/>
  <c r="AC4" i="8"/>
  <c r="H117" i="8"/>
  <c r="R117" i="8"/>
  <c r="V4" i="8"/>
  <c r="B2" i="2"/>
  <c r="U117" i="8" l="1"/>
  <c r="W4" i="8"/>
  <c r="S117" i="8"/>
  <c r="K70" i="8"/>
  <c r="G70" i="8"/>
  <c r="AM69" i="8"/>
  <c r="AI69" i="8"/>
  <c r="AE69" i="8"/>
  <c r="AA69" i="8"/>
  <c r="W69" i="8"/>
  <c r="S69" i="8"/>
  <c r="O69" i="8"/>
  <c r="K69" i="8"/>
  <c r="G69" i="8"/>
  <c r="AM68" i="8"/>
  <c r="AI68" i="8"/>
  <c r="AE68" i="8"/>
  <c r="AA68" i="8"/>
  <c r="W68" i="8"/>
  <c r="S68" i="8"/>
  <c r="O68" i="8"/>
  <c r="K68" i="8"/>
  <c r="G68" i="8"/>
  <c r="AM67" i="8"/>
  <c r="AI67" i="8"/>
  <c r="AE67" i="8"/>
  <c r="AA67" i="8"/>
  <c r="W67" i="8"/>
  <c r="S67" i="8"/>
  <c r="O67" i="8"/>
  <c r="K67" i="8"/>
  <c r="G67" i="8"/>
  <c r="AM66" i="8"/>
  <c r="AI66" i="8"/>
  <c r="AE66" i="8"/>
  <c r="AA66" i="8"/>
  <c r="W66" i="8"/>
  <c r="S66" i="8"/>
  <c r="O66" i="8"/>
  <c r="K66" i="8"/>
  <c r="F70" i="8"/>
  <c r="AK69" i="8"/>
  <c r="AF69" i="8"/>
  <c r="Z69" i="8"/>
  <c r="U69" i="8"/>
  <c r="P69" i="8"/>
  <c r="J69" i="8"/>
  <c r="E69" i="8"/>
  <c r="AJ68" i="8"/>
  <c r="AD68" i="8"/>
  <c r="Y68" i="8"/>
  <c r="T68" i="8"/>
  <c r="N68" i="8"/>
  <c r="I68" i="8"/>
  <c r="D68" i="8"/>
  <c r="AH67" i="8"/>
  <c r="AC67" i="8"/>
  <c r="X67" i="8"/>
  <c r="R67" i="8"/>
  <c r="M67" i="8"/>
  <c r="H67" i="8"/>
  <c r="AL66" i="8"/>
  <c r="AG66" i="8"/>
  <c r="AB66" i="8"/>
  <c r="V66" i="8"/>
  <c r="Q66" i="8"/>
  <c r="L66" i="8"/>
  <c r="G66" i="8"/>
  <c r="E30" i="8"/>
  <c r="I30" i="8"/>
  <c r="M30" i="8"/>
  <c r="Q30" i="8"/>
  <c r="U30" i="8"/>
  <c r="Y30" i="8"/>
  <c r="AC30" i="8"/>
  <c r="I70" i="8"/>
  <c r="D70" i="8"/>
  <c r="AH69" i="8"/>
  <c r="AC69" i="8"/>
  <c r="X69" i="8"/>
  <c r="R69" i="8"/>
  <c r="M69" i="8"/>
  <c r="H69" i="8"/>
  <c r="AL68" i="8"/>
  <c r="AG68" i="8"/>
  <c r="AB68" i="8"/>
  <c r="V68" i="8"/>
  <c r="Q68" i="8"/>
  <c r="L68" i="8"/>
  <c r="F68" i="8"/>
  <c r="AK67" i="8"/>
  <c r="AF67" i="8"/>
  <c r="Z67" i="8"/>
  <c r="U67" i="8"/>
  <c r="P67" i="8"/>
  <c r="J67" i="8"/>
  <c r="E67" i="8"/>
  <c r="AJ66" i="8"/>
  <c r="AD66" i="8"/>
  <c r="Y66" i="8"/>
  <c r="T66" i="8"/>
  <c r="N66" i="8"/>
  <c r="I66" i="8"/>
  <c r="E66" i="8"/>
  <c r="G30" i="8"/>
  <c r="K30" i="8"/>
  <c r="O30" i="8"/>
  <c r="S30" i="8"/>
  <c r="W30" i="8"/>
  <c r="AA30" i="8"/>
  <c r="AE30" i="8"/>
  <c r="AI30" i="8"/>
  <c r="AM30" i="8"/>
  <c r="H31" i="8"/>
  <c r="L31" i="8"/>
  <c r="P31" i="8"/>
  <c r="T31" i="8"/>
  <c r="X31" i="8"/>
  <c r="AB31" i="8"/>
  <c r="AF31" i="8"/>
  <c r="AJ31" i="8"/>
  <c r="E32" i="8"/>
  <c r="I32" i="8"/>
  <c r="M32" i="8"/>
  <c r="Q32" i="8"/>
  <c r="U32" i="8"/>
  <c r="Y32" i="8"/>
  <c r="AC32" i="8"/>
  <c r="AG32" i="8"/>
  <c r="AK32" i="8"/>
  <c r="F33" i="8"/>
  <c r="J33" i="8"/>
  <c r="N33" i="8"/>
  <c r="R33" i="8"/>
  <c r="V33" i="8"/>
  <c r="Z33" i="8"/>
  <c r="AD33" i="8"/>
  <c r="AH33" i="8"/>
  <c r="AL33" i="8"/>
  <c r="G34" i="8"/>
  <c r="K34" i="8"/>
  <c r="D31" i="8"/>
  <c r="I16" i="8"/>
  <c r="E16" i="8"/>
  <c r="AK15" i="8"/>
  <c r="AG15" i="8"/>
  <c r="AC15" i="8"/>
  <c r="Y15" i="8"/>
  <c r="U15" i="8"/>
  <c r="Q15" i="8"/>
  <c r="M15" i="8"/>
  <c r="I15" i="8"/>
  <c r="E15" i="8"/>
  <c r="AK14" i="8"/>
  <c r="AG14" i="8"/>
  <c r="AC14" i="8"/>
  <c r="Y14" i="8"/>
  <c r="U14" i="8"/>
  <c r="Q14" i="8"/>
  <c r="J70" i="8"/>
  <c r="AJ69" i="8"/>
  <c r="Y69" i="8"/>
  <c r="N69" i="8"/>
  <c r="D69" i="8"/>
  <c r="AC68" i="8"/>
  <c r="R68" i="8"/>
  <c r="H68" i="8"/>
  <c r="AG67" i="8"/>
  <c r="V67" i="8"/>
  <c r="L67" i="8"/>
  <c r="AK66" i="8"/>
  <c r="Z66" i="8"/>
  <c r="P66" i="8"/>
  <c r="F66" i="8"/>
  <c r="J30" i="8"/>
  <c r="R30" i="8"/>
  <c r="Z30" i="8"/>
  <c r="AG30" i="8"/>
  <c r="AL30" i="8"/>
  <c r="I31" i="8"/>
  <c r="N31" i="8"/>
  <c r="S31" i="8"/>
  <c r="Y31" i="8"/>
  <c r="AD31" i="8"/>
  <c r="AI31" i="8"/>
  <c r="F32" i="8"/>
  <c r="K32" i="8"/>
  <c r="P32" i="8"/>
  <c r="V32" i="8"/>
  <c r="AA32" i="8"/>
  <c r="AF32" i="8"/>
  <c r="AL32" i="8"/>
  <c r="H33" i="8"/>
  <c r="M33" i="8"/>
  <c r="S33" i="8"/>
  <c r="X33" i="8"/>
  <c r="AC33" i="8"/>
  <c r="AI33" i="8"/>
  <c r="E34" i="8"/>
  <c r="J34" i="8"/>
  <c r="D32" i="8"/>
  <c r="J16" i="8"/>
  <c r="D16" i="8"/>
  <c r="AI15" i="8"/>
  <c r="AD15" i="8"/>
  <c r="X15" i="8"/>
  <c r="S15" i="8"/>
  <c r="N15" i="8"/>
  <c r="H15" i="8"/>
  <c r="AM14" i="8"/>
  <c r="AH14" i="8"/>
  <c r="AB14" i="8"/>
  <c r="W14" i="8"/>
  <c r="R14" i="8"/>
  <c r="M14" i="8"/>
  <c r="I14" i="8"/>
  <c r="E14" i="8"/>
  <c r="AK13" i="8"/>
  <c r="H70" i="8"/>
  <c r="AG69" i="8"/>
  <c r="V69" i="8"/>
  <c r="L69" i="8"/>
  <c r="AK68" i="8"/>
  <c r="Z68" i="8"/>
  <c r="P68" i="8"/>
  <c r="E68" i="8"/>
  <c r="AD67" i="8"/>
  <c r="T67" i="8"/>
  <c r="I67" i="8"/>
  <c r="AH66" i="8"/>
  <c r="X66" i="8"/>
  <c r="M66" i="8"/>
  <c r="D66" i="8"/>
  <c r="L30" i="8"/>
  <c r="T30" i="8"/>
  <c r="AB30" i="8"/>
  <c r="AH30" i="8"/>
  <c r="E31" i="8"/>
  <c r="J31" i="8"/>
  <c r="O31" i="8"/>
  <c r="U31" i="8"/>
  <c r="Z31" i="8"/>
  <c r="AE31" i="8"/>
  <c r="AK31" i="8"/>
  <c r="G32" i="8"/>
  <c r="L32" i="8"/>
  <c r="R32" i="8"/>
  <c r="W32" i="8"/>
  <c r="AB32" i="8"/>
  <c r="AH32" i="8"/>
  <c r="AM32" i="8"/>
  <c r="I33" i="8"/>
  <c r="O33" i="8"/>
  <c r="T33" i="8"/>
  <c r="Y33" i="8"/>
  <c r="AE33" i="8"/>
  <c r="AJ33" i="8"/>
  <c r="F34" i="8"/>
  <c r="D30" i="8"/>
  <c r="H16" i="8"/>
  <c r="AM15" i="8"/>
  <c r="AH15" i="8"/>
  <c r="AB15" i="8"/>
  <c r="W15" i="8"/>
  <c r="R15" i="8"/>
  <c r="L15" i="8"/>
  <c r="G15" i="8"/>
  <c r="AL14" i="8"/>
  <c r="AF14" i="8"/>
  <c r="AA14" i="8"/>
  <c r="V14" i="8"/>
  <c r="P14" i="8"/>
  <c r="L14" i="8"/>
  <c r="H14" i="8"/>
  <c r="D14" i="8"/>
  <c r="AJ13" i="8"/>
  <c r="AF13" i="8"/>
  <c r="AB13" i="8"/>
  <c r="X13" i="8"/>
  <c r="T13" i="8"/>
  <c r="P13" i="8"/>
  <c r="L13" i="8"/>
  <c r="H13" i="8"/>
  <c r="D13" i="8"/>
  <c r="AJ12" i="8"/>
  <c r="AF12" i="8"/>
  <c r="AB12" i="8"/>
  <c r="X12" i="8"/>
  <c r="T12" i="8"/>
  <c r="P12" i="8"/>
  <c r="L12" i="8"/>
  <c r="H12" i="8"/>
  <c r="D12" i="8"/>
  <c r="H28" i="8"/>
  <c r="D28" i="8"/>
  <c r="AJ27" i="8"/>
  <c r="AF27" i="8"/>
  <c r="AB27" i="8"/>
  <c r="X27" i="8"/>
  <c r="T27" i="8"/>
  <c r="P27" i="8"/>
  <c r="L27" i="8"/>
  <c r="H27" i="8"/>
  <c r="D27" i="8"/>
  <c r="AJ26" i="8"/>
  <c r="AF26" i="8"/>
  <c r="AB26" i="8"/>
  <c r="X26" i="8"/>
  <c r="T26" i="8"/>
  <c r="P26" i="8"/>
  <c r="L26" i="8"/>
  <c r="H26" i="8"/>
  <c r="D26" i="8"/>
  <c r="AJ25" i="8"/>
  <c r="AF25" i="8"/>
  <c r="AB25" i="8"/>
  <c r="X25" i="8"/>
  <c r="T25" i="8"/>
  <c r="P25" i="8"/>
  <c r="L25" i="8"/>
  <c r="H25" i="8"/>
  <c r="D25" i="8"/>
  <c r="AJ24" i="8"/>
  <c r="AF24" i="8"/>
  <c r="AB24" i="8"/>
  <c r="X24" i="8"/>
  <c r="T24" i="8"/>
  <c r="P24" i="8"/>
  <c r="L24" i="8"/>
  <c r="H24" i="8"/>
  <c r="D24" i="8"/>
  <c r="H82" i="8"/>
  <c r="D82" i="8"/>
  <c r="AJ81" i="8"/>
  <c r="AF81" i="8"/>
  <c r="AB81" i="8"/>
  <c r="X81" i="8"/>
  <c r="T81" i="8"/>
  <c r="P81" i="8"/>
  <c r="L81" i="8"/>
  <c r="H81" i="8"/>
  <c r="D81" i="8"/>
  <c r="AJ80" i="8"/>
  <c r="AF80" i="8"/>
  <c r="AB80" i="8"/>
  <c r="X80" i="8"/>
  <c r="T80" i="8"/>
  <c r="P80" i="8"/>
  <c r="L80" i="8"/>
  <c r="H80" i="8"/>
  <c r="D80" i="8"/>
  <c r="AJ79" i="8"/>
  <c r="AF79" i="8"/>
  <c r="AB79" i="8"/>
  <c r="X79" i="8"/>
  <c r="T79" i="8"/>
  <c r="P79" i="8"/>
  <c r="L79" i="8"/>
  <c r="H79" i="8"/>
  <c r="D79" i="8"/>
  <c r="AJ78" i="8"/>
  <c r="AF78" i="8"/>
  <c r="AB78" i="8"/>
  <c r="X78" i="8"/>
  <c r="T78" i="8"/>
  <c r="P78" i="8"/>
  <c r="L78" i="8"/>
  <c r="H78" i="8"/>
  <c r="D78" i="8"/>
  <c r="E70" i="8"/>
  <c r="T69" i="8"/>
  <c r="AH68" i="8"/>
  <c r="M68" i="8"/>
  <c r="AB67" i="8"/>
  <c r="F67" i="8"/>
  <c r="U66" i="8"/>
  <c r="F30" i="8"/>
  <c r="V30" i="8"/>
  <c r="AJ30" i="8"/>
  <c r="K31" i="8"/>
  <c r="V31" i="8"/>
  <c r="AG31" i="8"/>
  <c r="H32" i="8"/>
  <c r="S32" i="8"/>
  <c r="AD32" i="8"/>
  <c r="E33" i="8"/>
  <c r="P33" i="8"/>
  <c r="AA33" i="8"/>
  <c r="AK33" i="8"/>
  <c r="G16" i="8"/>
  <c r="AF15" i="8"/>
  <c r="V15" i="8"/>
  <c r="K15" i="8"/>
  <c r="AJ14" i="8"/>
  <c r="Z14" i="8"/>
  <c r="O14" i="8"/>
  <c r="G14" i="8"/>
  <c r="AI13" i="8"/>
  <c r="AD13" i="8"/>
  <c r="Y13" i="8"/>
  <c r="S13" i="8"/>
  <c r="N13" i="8"/>
  <c r="I13" i="8"/>
  <c r="AM12" i="8"/>
  <c r="AH12" i="8"/>
  <c r="AC12" i="8"/>
  <c r="W12" i="8"/>
  <c r="R12" i="8"/>
  <c r="M12" i="8"/>
  <c r="G12" i="8"/>
  <c r="K28" i="8"/>
  <c r="F28" i="8"/>
  <c r="AK27" i="8"/>
  <c r="AE27" i="8"/>
  <c r="Z27" i="8"/>
  <c r="U27" i="8"/>
  <c r="O27" i="8"/>
  <c r="J27" i="8"/>
  <c r="E27" i="8"/>
  <c r="AI26" i="8"/>
  <c r="AD26" i="8"/>
  <c r="Y26" i="8"/>
  <c r="S26" i="8"/>
  <c r="N26" i="8"/>
  <c r="I26" i="8"/>
  <c r="AM25" i="8"/>
  <c r="AH25" i="8"/>
  <c r="AC25" i="8"/>
  <c r="W25" i="8"/>
  <c r="R25" i="8"/>
  <c r="M25" i="8"/>
  <c r="G25" i="8"/>
  <c r="AL24" i="8"/>
  <c r="AG24" i="8"/>
  <c r="AA24" i="8"/>
  <c r="V24" i="8"/>
  <c r="Q24" i="8"/>
  <c r="K24" i="8"/>
  <c r="F24" i="8"/>
  <c r="I82" i="8"/>
  <c r="AM81" i="8"/>
  <c r="AH81" i="8"/>
  <c r="AC81" i="8"/>
  <c r="W81" i="8"/>
  <c r="R81" i="8"/>
  <c r="M81" i="8"/>
  <c r="G81" i="8"/>
  <c r="AL80" i="8"/>
  <c r="AG80" i="8"/>
  <c r="AA80" i="8"/>
  <c r="V80" i="8"/>
  <c r="Q80" i="8"/>
  <c r="K80" i="8"/>
  <c r="F80" i="8"/>
  <c r="AK79" i="8"/>
  <c r="AE79" i="8"/>
  <c r="Z79" i="8"/>
  <c r="U79" i="8"/>
  <c r="O79" i="8"/>
  <c r="J79" i="8"/>
  <c r="E79" i="8"/>
  <c r="AI78" i="8"/>
  <c r="AD78" i="8"/>
  <c r="Y78" i="8"/>
  <c r="S78" i="8"/>
  <c r="N78" i="8"/>
  <c r="I78" i="8"/>
  <c r="AB69" i="8"/>
  <c r="AF68" i="8"/>
  <c r="AL67" i="8"/>
  <c r="N67" i="8"/>
  <c r="R66" i="8"/>
  <c r="N30" i="8"/>
  <c r="AF30" i="8"/>
  <c r="M31" i="8"/>
  <c r="AA31" i="8"/>
  <c r="AM31" i="8"/>
  <c r="T32" i="8"/>
  <c r="AI32" i="8"/>
  <c r="L33" i="8"/>
  <c r="AB33" i="8"/>
  <c r="H34" i="8"/>
  <c r="F16" i="8"/>
  <c r="AA15" i="8"/>
  <c r="O15" i="8"/>
  <c r="AI14" i="8"/>
  <c r="T14" i="8"/>
  <c r="J14" i="8"/>
  <c r="AH13" i="8"/>
  <c r="AA13" i="8"/>
  <c r="U13" i="8"/>
  <c r="M13" i="8"/>
  <c r="F13" i="8"/>
  <c r="AI12" i="8"/>
  <c r="AA12" i="8"/>
  <c r="U12" i="8"/>
  <c r="N12" i="8"/>
  <c r="F12" i="8"/>
  <c r="G28" i="8"/>
  <c r="AI27" i="8"/>
  <c r="AC27" i="8"/>
  <c r="V27" i="8"/>
  <c r="N27" i="8"/>
  <c r="G27" i="8"/>
  <c r="AK26" i="8"/>
  <c r="AC26" i="8"/>
  <c r="V26" i="8"/>
  <c r="O26" i="8"/>
  <c r="G26" i="8"/>
  <c r="AK25" i="8"/>
  <c r="AD25" i="8"/>
  <c r="V25" i="8"/>
  <c r="O25" i="8"/>
  <c r="I25" i="8"/>
  <c r="AK24" i="8"/>
  <c r="AD24" i="8"/>
  <c r="W24" i="8"/>
  <c r="O24" i="8"/>
  <c r="I24" i="8"/>
  <c r="K82" i="8"/>
  <c r="E82" i="8"/>
  <c r="AG81" i="8"/>
  <c r="Z81" i="8"/>
  <c r="S81" i="8"/>
  <c r="K81" i="8"/>
  <c r="E81" i="8"/>
  <c r="AH80" i="8"/>
  <c r="Z80" i="8"/>
  <c r="S80" i="8"/>
  <c r="M80" i="8"/>
  <c r="E80" i="8"/>
  <c r="AH79" i="8"/>
  <c r="AA79" i="8"/>
  <c r="S79" i="8"/>
  <c r="M79" i="8"/>
  <c r="F79" i="8"/>
  <c r="AH78" i="8"/>
  <c r="AA78" i="8"/>
  <c r="U78" i="8"/>
  <c r="M78" i="8"/>
  <c r="F78" i="8"/>
  <c r="AL69" i="8"/>
  <c r="F69" i="8"/>
  <c r="AJ67" i="8"/>
  <c r="AF66" i="8"/>
  <c r="H30" i="8"/>
  <c r="AK30" i="8"/>
  <c r="R31" i="8"/>
  <c r="AL31" i="8"/>
  <c r="X32" i="8"/>
  <c r="G33" i="8"/>
  <c r="W33" i="8"/>
  <c r="I34" i="8"/>
  <c r="AJ15" i="8"/>
  <c r="P15" i="8"/>
  <c r="AE14" i="8"/>
  <c r="N14" i="8"/>
  <c r="AL13" i="8"/>
  <c r="Z13" i="8"/>
  <c r="Q13" i="8"/>
  <c r="G13" i="8"/>
  <c r="AG12" i="8"/>
  <c r="Y12" i="8"/>
  <c r="O12" i="8"/>
  <c r="E12" i="8"/>
  <c r="AM27" i="8"/>
  <c r="AD27" i="8"/>
  <c r="S27" i="8"/>
  <c r="K27" i="8"/>
  <c r="AL26" i="8"/>
  <c r="AA26" i="8"/>
  <c r="R26" i="8"/>
  <c r="J26" i="8"/>
  <c r="AI25" i="8"/>
  <c r="Z25" i="8"/>
  <c r="Q25" i="8"/>
  <c r="F25" i="8"/>
  <c r="AH24" i="8"/>
  <c r="Y24" i="8"/>
  <c r="N24" i="8"/>
  <c r="E24" i="8"/>
  <c r="AL81" i="8"/>
  <c r="AD81" i="8"/>
  <c r="U81" i="8"/>
  <c r="J81" i="8"/>
  <c r="AK80" i="8"/>
  <c r="AC80" i="8"/>
  <c r="R80" i="8"/>
  <c r="I80" i="8"/>
  <c r="AI79" i="8"/>
  <c r="Y79" i="8"/>
  <c r="Q79" i="8"/>
  <c r="G79" i="8"/>
  <c r="AG78" i="8"/>
  <c r="W78" i="8"/>
  <c r="O78" i="8"/>
  <c r="E78" i="8"/>
  <c r="H76" i="8"/>
  <c r="D76" i="8"/>
  <c r="AJ75" i="8"/>
  <c r="AF75" i="8"/>
  <c r="AB75" i="8"/>
  <c r="X75" i="8"/>
  <c r="T75" i="8"/>
  <c r="P75" i="8"/>
  <c r="L75" i="8"/>
  <c r="H75" i="8"/>
  <c r="D75" i="8"/>
  <c r="AJ74" i="8"/>
  <c r="AF74" i="8"/>
  <c r="AB74" i="8"/>
  <c r="X74" i="8"/>
  <c r="T74" i="8"/>
  <c r="P74" i="8"/>
  <c r="L74" i="8"/>
  <c r="H74" i="8"/>
  <c r="D74" i="8"/>
  <c r="AJ73" i="8"/>
  <c r="AF73" i="8"/>
  <c r="AB73" i="8"/>
  <c r="X73" i="8"/>
  <c r="T73" i="8"/>
  <c r="P73" i="8"/>
  <c r="L73" i="8"/>
  <c r="H73" i="8"/>
  <c r="D73" i="8"/>
  <c r="AJ72" i="8"/>
  <c r="AF72" i="8"/>
  <c r="AB72" i="8"/>
  <c r="X72" i="8"/>
  <c r="T72" i="8"/>
  <c r="P72" i="8"/>
  <c r="L72" i="8"/>
  <c r="H72" i="8"/>
  <c r="D72" i="8"/>
  <c r="D39" i="8"/>
  <c r="D38" i="8"/>
  <c r="D37" i="8"/>
  <c r="D36" i="8"/>
  <c r="H22" i="8"/>
  <c r="D22" i="8"/>
  <c r="AJ21" i="8"/>
  <c r="AF21" i="8"/>
  <c r="AB21" i="8"/>
  <c r="X21" i="8"/>
  <c r="T21" i="8"/>
  <c r="P21" i="8"/>
  <c r="L21" i="8"/>
  <c r="H21" i="8"/>
  <c r="D21" i="8"/>
  <c r="AJ20" i="8"/>
  <c r="AF20" i="8"/>
  <c r="AB20" i="8"/>
  <c r="X20" i="8"/>
  <c r="T20" i="8"/>
  <c r="P20" i="8"/>
  <c r="L20" i="8"/>
  <c r="H20" i="8"/>
  <c r="D20" i="8"/>
  <c r="AJ19" i="8"/>
  <c r="AF19" i="8"/>
  <c r="AB19" i="8"/>
  <c r="X19" i="8"/>
  <c r="T19" i="8"/>
  <c r="P19" i="8"/>
  <c r="L19" i="8"/>
  <c r="I69" i="8"/>
  <c r="Y67" i="8"/>
  <c r="J66" i="8"/>
  <c r="AD30" i="8"/>
  <c r="W31" i="8"/>
  <c r="N32" i="8"/>
  <c r="AJ32" i="8"/>
  <c r="AF33" i="8"/>
  <c r="D33" i="8"/>
  <c r="Z15" i="8"/>
  <c r="D15" i="8"/>
  <c r="K14" i="8"/>
  <c r="AE13" i="8"/>
  <c r="R13" i="8"/>
  <c r="E13" i="8"/>
  <c r="AD12" i="8"/>
  <c r="Q12" i="8"/>
  <c r="AL27" i="8"/>
  <c r="Y27" i="8"/>
  <c r="M27" i="8"/>
  <c r="AH26" i="8"/>
  <c r="W26" i="8"/>
  <c r="K26" i="8"/>
  <c r="AG25" i="8"/>
  <c r="U25" i="8"/>
  <c r="J25" i="8"/>
  <c r="AE24" i="8"/>
  <c r="S24" i="8"/>
  <c r="G24" i="8"/>
  <c r="G82" i="8"/>
  <c r="AE81" i="8"/>
  <c r="Q81" i="8"/>
  <c r="F81" i="8"/>
  <c r="AD80" i="8"/>
  <c r="O80" i="8"/>
  <c r="AM79" i="8"/>
  <c r="AC79" i="8"/>
  <c r="N79" i="8"/>
  <c r="AL78" i="8"/>
  <c r="Z78" i="8"/>
  <c r="K78" i="8"/>
  <c r="K76" i="8"/>
  <c r="F76" i="8"/>
  <c r="AK75" i="8"/>
  <c r="AE75" i="8"/>
  <c r="Z75" i="8"/>
  <c r="U75" i="8"/>
  <c r="O75" i="8"/>
  <c r="J75" i="8"/>
  <c r="E75" i="8"/>
  <c r="AI74" i="8"/>
  <c r="AD74" i="8"/>
  <c r="Y74" i="8"/>
  <c r="S74" i="8"/>
  <c r="N74" i="8"/>
  <c r="I74" i="8"/>
  <c r="AM73" i="8"/>
  <c r="AH73" i="8"/>
  <c r="AC73" i="8"/>
  <c r="W73" i="8"/>
  <c r="R73" i="8"/>
  <c r="M73" i="8"/>
  <c r="G73" i="8"/>
  <c r="AL72" i="8"/>
  <c r="AG72" i="8"/>
  <c r="AA72" i="8"/>
  <c r="V72" i="8"/>
  <c r="Q72" i="8"/>
  <c r="K72" i="8"/>
  <c r="F72" i="8"/>
  <c r="I22" i="8"/>
  <c r="AM21" i="8"/>
  <c r="AH21" i="8"/>
  <c r="AC21" i="8"/>
  <c r="W21" i="8"/>
  <c r="R21" i="8"/>
  <c r="M21" i="8"/>
  <c r="G21" i="8"/>
  <c r="AL20" i="8"/>
  <c r="AG20" i="8"/>
  <c r="AA20" i="8"/>
  <c r="V20" i="8"/>
  <c r="Q20" i="8"/>
  <c r="K20" i="8"/>
  <c r="F20" i="8"/>
  <c r="AK19" i="8"/>
  <c r="AE19" i="8"/>
  <c r="Z19" i="8"/>
  <c r="U19" i="8"/>
  <c r="O19" i="8"/>
  <c r="J19" i="8"/>
  <c r="F19" i="8"/>
  <c r="AL18" i="8"/>
  <c r="AH18" i="8"/>
  <c r="AD18" i="8"/>
  <c r="Z18" i="8"/>
  <c r="V18" i="8"/>
  <c r="R18" i="8"/>
  <c r="N18" i="8"/>
  <c r="J18" i="8"/>
  <c r="F18" i="8"/>
  <c r="F6" i="8"/>
  <c r="J6" i="8"/>
  <c r="N6" i="8"/>
  <c r="R6" i="8"/>
  <c r="V6" i="8"/>
  <c r="Z6" i="8"/>
  <c r="AD6" i="8"/>
  <c r="AH6" i="8"/>
  <c r="AL6" i="8"/>
  <c r="G7" i="8"/>
  <c r="K7" i="8"/>
  <c r="O7" i="8"/>
  <c r="S7" i="8"/>
  <c r="W7" i="8"/>
  <c r="AA7" i="8"/>
  <c r="AE7" i="8"/>
  <c r="AI7" i="8"/>
  <c r="AM7" i="8"/>
  <c r="H8" i="8"/>
  <c r="L8" i="8"/>
  <c r="P8" i="8"/>
  <c r="T8" i="8"/>
  <c r="X8" i="8"/>
  <c r="AB8" i="8"/>
  <c r="AF8" i="8"/>
  <c r="AJ8" i="8"/>
  <c r="E9" i="8"/>
  <c r="I9" i="8"/>
  <c r="M9" i="8"/>
  <c r="Q9" i="8"/>
  <c r="U9" i="8"/>
  <c r="Y9" i="8"/>
  <c r="AC9" i="8"/>
  <c r="AG9" i="8"/>
  <c r="AK9" i="8"/>
  <c r="F10" i="8"/>
  <c r="J10" i="8"/>
  <c r="D8" i="8"/>
  <c r="X68" i="8"/>
  <c r="Q67" i="8"/>
  <c r="H66" i="8"/>
  <c r="F31" i="8"/>
  <c r="AC31" i="8"/>
  <c r="O32" i="8"/>
  <c r="K33" i="8"/>
  <c r="AG33" i="8"/>
  <c r="K16" i="8"/>
  <c r="T15" i="8"/>
  <c r="AD14" i="8"/>
  <c r="F14" i="8"/>
  <c r="AC13" i="8"/>
  <c r="O13" i="8"/>
  <c r="AL12" i="8"/>
  <c r="Z12" i="8"/>
  <c r="K12" i="8"/>
  <c r="J28" i="8"/>
  <c r="AH27" i="8"/>
  <c r="W27" i="8"/>
  <c r="I27" i="8"/>
  <c r="AG26" i="8"/>
  <c r="U26" i="8"/>
  <c r="F26" i="8"/>
  <c r="AE25" i="8"/>
  <c r="S25" i="8"/>
  <c r="E25" i="8"/>
  <c r="AC24" i="8"/>
  <c r="R24" i="8"/>
  <c r="F82" i="8"/>
  <c r="AA81" i="8"/>
  <c r="O81" i="8"/>
  <c r="AM80" i="8"/>
  <c r="Y80" i="8"/>
  <c r="N80" i="8"/>
  <c r="AL79" i="8"/>
  <c r="W79" i="8"/>
  <c r="K79" i="8"/>
  <c r="AK78" i="8"/>
  <c r="V78" i="8"/>
  <c r="J78" i="8"/>
  <c r="J76" i="8"/>
  <c r="E76" i="8"/>
  <c r="AI75" i="8"/>
  <c r="AD75" i="8"/>
  <c r="Y75" i="8"/>
  <c r="S75" i="8"/>
  <c r="N75" i="8"/>
  <c r="I75" i="8"/>
  <c r="AM74" i="8"/>
  <c r="AH74" i="8"/>
  <c r="AC74" i="8"/>
  <c r="W74" i="8"/>
  <c r="R74" i="8"/>
  <c r="M74" i="8"/>
  <c r="G74" i="8"/>
  <c r="AL73" i="8"/>
  <c r="AG73" i="8"/>
  <c r="AA73" i="8"/>
  <c r="V73" i="8"/>
  <c r="Q73" i="8"/>
  <c r="K73" i="8"/>
  <c r="F73" i="8"/>
  <c r="AK72" i="8"/>
  <c r="AE72" i="8"/>
  <c r="Z72" i="8"/>
  <c r="U72" i="8"/>
  <c r="O72" i="8"/>
  <c r="J72" i="8"/>
  <c r="E72" i="8"/>
  <c r="G22" i="8"/>
  <c r="AL21" i="8"/>
  <c r="AG21" i="8"/>
  <c r="AA21" i="8"/>
  <c r="V21" i="8"/>
  <c r="Q21" i="8"/>
  <c r="K21" i="8"/>
  <c r="F21" i="8"/>
  <c r="AK20" i="8"/>
  <c r="AE20" i="8"/>
  <c r="Z20" i="8"/>
  <c r="U20" i="8"/>
  <c r="O20" i="8"/>
  <c r="J20" i="8"/>
  <c r="E20" i="8"/>
  <c r="AI19" i="8"/>
  <c r="AD19" i="8"/>
  <c r="Y19" i="8"/>
  <c r="S19" i="8"/>
  <c r="N19" i="8"/>
  <c r="I19" i="8"/>
  <c r="E19" i="8"/>
  <c r="AK18" i="8"/>
  <c r="AG18" i="8"/>
  <c r="AC18" i="8"/>
  <c r="Y18" i="8"/>
  <c r="U18" i="8"/>
  <c r="Q18" i="8"/>
  <c r="M18" i="8"/>
  <c r="I18" i="8"/>
  <c r="E18" i="8"/>
  <c r="G6" i="8"/>
  <c r="K6" i="8"/>
  <c r="O6" i="8"/>
  <c r="S6" i="8"/>
  <c r="W6" i="8"/>
  <c r="AA6" i="8"/>
  <c r="AE6" i="8"/>
  <c r="AI6" i="8"/>
  <c r="AM6" i="8"/>
  <c r="H7" i="8"/>
  <c r="L7" i="8"/>
  <c r="P7" i="8"/>
  <c r="T7" i="8"/>
  <c r="X7" i="8"/>
  <c r="AB7" i="8"/>
  <c r="AF7" i="8"/>
  <c r="AJ7" i="8"/>
  <c r="E8" i="8"/>
  <c r="I8" i="8"/>
  <c r="M8" i="8"/>
  <c r="Q8" i="8"/>
  <c r="U8" i="8"/>
  <c r="Y8" i="8"/>
  <c r="AC8" i="8"/>
  <c r="AG8" i="8"/>
  <c r="AK8" i="8"/>
  <c r="F9" i="8"/>
  <c r="J9" i="8"/>
  <c r="N9" i="8"/>
  <c r="R9" i="8"/>
  <c r="V9" i="8"/>
  <c r="Z9" i="8"/>
  <c r="AD9" i="8"/>
  <c r="AH9" i="8"/>
  <c r="AL9" i="8"/>
  <c r="G10" i="8"/>
  <c r="K10" i="8"/>
  <c r="D7" i="8"/>
  <c r="AD69" i="8"/>
  <c r="U68" i="8"/>
  <c r="D67" i="8"/>
  <c r="P30" i="8"/>
  <c r="G31" i="8"/>
  <c r="AH31" i="8"/>
  <c r="Z32" i="8"/>
  <c r="Q33" i="8"/>
  <c r="AM33" i="8"/>
  <c r="AL15" i="8"/>
  <c r="J15" i="8"/>
  <c r="X14" i="8"/>
  <c r="AM13" i="8"/>
  <c r="W13" i="8"/>
  <c r="K13" i="8"/>
  <c r="AK12" i="8"/>
  <c r="V12" i="8"/>
  <c r="J12" i="8"/>
  <c r="I28" i="8"/>
  <c r="AG27" i="8"/>
  <c r="R27" i="8"/>
  <c r="F27" i="8"/>
  <c r="AE26" i="8"/>
  <c r="Q26" i="8"/>
  <c r="E26" i="8"/>
  <c r="AA25" i="8"/>
  <c r="N25" i="8"/>
  <c r="AM24" i="8"/>
  <c r="Z24" i="8"/>
  <c r="M24" i="8"/>
  <c r="AK81" i="8"/>
  <c r="Y81" i="8"/>
  <c r="N81" i="8"/>
  <c r="AI80" i="8"/>
  <c r="W80" i="8"/>
  <c r="J80" i="8"/>
  <c r="AG79" i="8"/>
  <c r="V79" i="8"/>
  <c r="I79" i="8"/>
  <c r="AE78" i="8"/>
  <c r="R78" i="8"/>
  <c r="G78" i="8"/>
  <c r="J68" i="8"/>
  <c r="J32" i="8"/>
  <c r="D34" i="8"/>
  <c r="S14" i="8"/>
  <c r="AE12" i="8"/>
  <c r="AM26" i="8"/>
  <c r="Y25" i="8"/>
  <c r="J24" i="8"/>
  <c r="I81" i="8"/>
  <c r="AD79" i="8"/>
  <c r="Q78" i="8"/>
  <c r="G76" i="8"/>
  <c r="AG75" i="8"/>
  <c r="V75" i="8"/>
  <c r="K75" i="8"/>
  <c r="AK74" i="8"/>
  <c r="Z74" i="8"/>
  <c r="O74" i="8"/>
  <c r="E74" i="8"/>
  <c r="AD73" i="8"/>
  <c r="S73" i="8"/>
  <c r="I73" i="8"/>
  <c r="AH72" i="8"/>
  <c r="W72" i="8"/>
  <c r="M72" i="8"/>
  <c r="E22" i="8"/>
  <c r="AD21" i="8"/>
  <c r="S21" i="8"/>
  <c r="I21" i="8"/>
  <c r="AH20" i="8"/>
  <c r="W20" i="8"/>
  <c r="M20" i="8"/>
  <c r="AL19" i="8"/>
  <c r="AA19" i="8"/>
  <c r="Q19" i="8"/>
  <c r="G19" i="8"/>
  <c r="AI18" i="8"/>
  <c r="AA18" i="8"/>
  <c r="S18" i="8"/>
  <c r="K18" i="8"/>
  <c r="E6" i="8"/>
  <c r="M6" i="8"/>
  <c r="U6" i="8"/>
  <c r="AC6" i="8"/>
  <c r="AK6" i="8"/>
  <c r="J7" i="8"/>
  <c r="R7" i="8"/>
  <c r="Z7" i="8"/>
  <c r="AH7" i="8"/>
  <c r="G8" i="8"/>
  <c r="O8" i="8"/>
  <c r="W8" i="8"/>
  <c r="AE8" i="8"/>
  <c r="AM8" i="8"/>
  <c r="L9" i="8"/>
  <c r="T9" i="8"/>
  <c r="AB9" i="8"/>
  <c r="AJ9" i="8"/>
  <c r="I10" i="8"/>
  <c r="D9" i="8"/>
  <c r="AC66" i="8"/>
  <c r="AE32" i="8"/>
  <c r="AG13" i="8"/>
  <c r="S12" i="8"/>
  <c r="E28" i="8"/>
  <c r="Z26" i="8"/>
  <c r="K25" i="8"/>
  <c r="J82" i="8"/>
  <c r="AE80" i="8"/>
  <c r="R79" i="8"/>
  <c r="AM75" i="8"/>
  <c r="AC75" i="8"/>
  <c r="R75" i="8"/>
  <c r="G75" i="8"/>
  <c r="AG74" i="8"/>
  <c r="V74" i="8"/>
  <c r="K74" i="8"/>
  <c r="AK73" i="8"/>
  <c r="Z73" i="8"/>
  <c r="O73" i="8"/>
  <c r="E73" i="8"/>
  <c r="AD72" i="8"/>
  <c r="S72" i="8"/>
  <c r="I72" i="8"/>
  <c r="K22" i="8"/>
  <c r="AK21" i="8"/>
  <c r="Z21" i="8"/>
  <c r="O21" i="8"/>
  <c r="E21" i="8"/>
  <c r="AD20" i="8"/>
  <c r="S20" i="8"/>
  <c r="I20" i="8"/>
  <c r="AH19" i="8"/>
  <c r="W19" i="8"/>
  <c r="M19" i="8"/>
  <c r="D19" i="8"/>
  <c r="AF18" i="8"/>
  <c r="X18" i="8"/>
  <c r="P18" i="8"/>
  <c r="H18" i="8"/>
  <c r="H6" i="8"/>
  <c r="P6" i="8"/>
  <c r="X6" i="8"/>
  <c r="AF6" i="8"/>
  <c r="E7" i="8"/>
  <c r="M7" i="8"/>
  <c r="U7" i="8"/>
  <c r="AC7" i="8"/>
  <c r="AK7" i="8"/>
  <c r="J8" i="8"/>
  <c r="R8" i="8"/>
  <c r="Z8" i="8"/>
  <c r="AH8" i="8"/>
  <c r="G9" i="8"/>
  <c r="O9" i="8"/>
  <c r="W9" i="8"/>
  <c r="AE9" i="8"/>
  <c r="AM9" i="8"/>
  <c r="D6" i="8"/>
  <c r="X30" i="8"/>
  <c r="U33" i="8"/>
  <c r="AE15" i="8"/>
  <c r="V13" i="8"/>
  <c r="I12" i="8"/>
  <c r="AA27" i="8"/>
  <c r="M26" i="8"/>
  <c r="AI24" i="8"/>
  <c r="AI81" i="8"/>
  <c r="U80" i="8"/>
  <c r="AM78" i="8"/>
  <c r="AL75" i="8"/>
  <c r="AA75" i="8"/>
  <c r="Q75" i="8"/>
  <c r="F75" i="8"/>
  <c r="AE74" i="8"/>
  <c r="U74" i="8"/>
  <c r="J74" i="8"/>
  <c r="AI73" i="8"/>
  <c r="Y73" i="8"/>
  <c r="N73" i="8"/>
  <c r="AM72" i="8"/>
  <c r="AC72" i="8"/>
  <c r="R72" i="8"/>
  <c r="G72" i="8"/>
  <c r="J22" i="8"/>
  <c r="AI21" i="8"/>
  <c r="Y21" i="8"/>
  <c r="N21" i="8"/>
  <c r="AM20" i="8"/>
  <c r="AC20" i="8"/>
  <c r="R20" i="8"/>
  <c r="G20" i="8"/>
  <c r="AG19" i="8"/>
  <c r="V19" i="8"/>
  <c r="K19" i="8"/>
  <c r="AM18" i="8"/>
  <c r="AE18" i="8"/>
  <c r="W18" i="8"/>
  <c r="O18" i="8"/>
  <c r="G18" i="8"/>
  <c r="I6" i="8"/>
  <c r="Q6" i="8"/>
  <c r="Y6" i="8"/>
  <c r="AG6" i="8"/>
  <c r="F7" i="8"/>
  <c r="N7" i="8"/>
  <c r="V7" i="8"/>
  <c r="AD7" i="8"/>
  <c r="AL7" i="8"/>
  <c r="K8" i="8"/>
  <c r="S8" i="8"/>
  <c r="AA8" i="8"/>
  <c r="AI8" i="8"/>
  <c r="H9" i="8"/>
  <c r="P9" i="8"/>
  <c r="X9" i="8"/>
  <c r="AF9" i="8"/>
  <c r="E10" i="8"/>
  <c r="Q69" i="8"/>
  <c r="Q31" i="8"/>
  <c r="F15" i="8"/>
  <c r="J13" i="8"/>
  <c r="Q27" i="8"/>
  <c r="AL25" i="8"/>
  <c r="U24" i="8"/>
  <c r="V81" i="8"/>
  <c r="G80" i="8"/>
  <c r="AC78" i="8"/>
  <c r="I76" i="8"/>
  <c r="AH75" i="8"/>
  <c r="W75" i="8"/>
  <c r="M75" i="8"/>
  <c r="AL74" i="8"/>
  <c r="AA74" i="8"/>
  <c r="Q74" i="8"/>
  <c r="F74" i="8"/>
  <c r="AE73" i="8"/>
  <c r="U73" i="8"/>
  <c r="J73" i="8"/>
  <c r="AI72" i="8"/>
  <c r="Y72" i="8"/>
  <c r="N72" i="8"/>
  <c r="F22" i="8"/>
  <c r="AE21" i="8"/>
  <c r="U21" i="8"/>
  <c r="J21" i="8"/>
  <c r="AI20" i="8"/>
  <c r="Y20" i="8"/>
  <c r="N20" i="8"/>
  <c r="AM19" i="8"/>
  <c r="AC19" i="8"/>
  <c r="R19" i="8"/>
  <c r="H19" i="8"/>
  <c r="AJ18" i="8"/>
  <c r="AB18" i="8"/>
  <c r="T18" i="8"/>
  <c r="L18" i="8"/>
  <c r="D18" i="8"/>
  <c r="L6" i="8"/>
  <c r="T6" i="8"/>
  <c r="AB6" i="8"/>
  <c r="AJ6" i="8"/>
  <c r="I7" i="8"/>
  <c r="Q7" i="8"/>
  <c r="Y7" i="8"/>
  <c r="AG7" i="8"/>
  <c r="F8" i="8"/>
  <c r="N8" i="8"/>
  <c r="V8" i="8"/>
  <c r="AD8" i="8"/>
  <c r="AL8" i="8"/>
  <c r="K9" i="8"/>
  <c r="S9" i="8"/>
  <c r="AA9" i="8"/>
  <c r="AI9" i="8"/>
  <c r="H10" i="8"/>
  <c r="D10" i="8"/>
  <c r="T4" i="8"/>
  <c r="P117" i="8"/>
  <c r="AG4" i="8"/>
  <c r="AC117" i="8"/>
  <c r="V117" i="8"/>
  <c r="Z4" i="8"/>
  <c r="W117" i="8" l="1"/>
  <c r="AA4" i="8"/>
  <c r="AK4" i="8"/>
  <c r="AK117" i="8" s="1"/>
  <c r="AG117" i="8"/>
  <c r="X4" i="8"/>
  <c r="T117" i="8"/>
  <c r="Z117" i="8"/>
  <c r="AD4" i="8"/>
  <c r="AE4" i="8" l="1"/>
  <c r="AA117" i="8"/>
  <c r="AB4" i="8"/>
  <c r="X117" i="8"/>
  <c r="AD117" i="8"/>
  <c r="AH4" i="8"/>
  <c r="AE117" i="8" l="1"/>
  <c r="AI4" i="8"/>
  <c r="AF4" i="8"/>
  <c r="AB117" i="8"/>
  <c r="AH117" i="8"/>
  <c r="AL4" i="8"/>
  <c r="AL117" i="8" s="1"/>
  <c r="AM4" i="8" l="1"/>
  <c r="AM117" i="8" s="1"/>
  <c r="AI117" i="8"/>
  <c r="AJ4" i="8"/>
  <c r="AF117" i="8"/>
  <c r="AJ117" i="8" l="1"/>
</calcChain>
</file>

<file path=xl/sharedStrings.xml><?xml version="1.0" encoding="utf-8"?>
<sst xmlns="http://schemas.openxmlformats.org/spreadsheetml/2006/main" count="795" uniqueCount="73">
  <si>
    <t>Fixed Fully Bundled</t>
  </si>
  <si>
    <t>Small Business Cost+ Pricing</t>
  </si>
  <si>
    <t>Matrix pricing for customers up to 1000 Ann MWh</t>
  </si>
  <si>
    <t>ISO</t>
  </si>
  <si>
    <t>Utility</t>
  </si>
  <si>
    <t>Term</t>
  </si>
  <si>
    <t>301-600 MWh</t>
  </si>
  <si>
    <t>601-1000 MWh</t>
  </si>
  <si>
    <t>CONNECTICUT</t>
  </si>
  <si>
    <t>ISONE-MA</t>
  </si>
  <si>
    <t>CLP</t>
  </si>
  <si>
    <t>UI</t>
  </si>
  <si>
    <t>DC</t>
  </si>
  <si>
    <t>PJM</t>
  </si>
  <si>
    <t>PEPCO-DC</t>
  </si>
  <si>
    <t>ILLINOIS</t>
  </si>
  <si>
    <t>MISO</t>
  </si>
  <si>
    <t>Ameren</t>
  </si>
  <si>
    <t>COMED</t>
  </si>
  <si>
    <t>MASSACHUSSETTS</t>
  </si>
  <si>
    <t>MECO</t>
  </si>
  <si>
    <t>WMECO</t>
  </si>
  <si>
    <t>MARYLAND</t>
  </si>
  <si>
    <t>BGE</t>
  </si>
  <si>
    <t>BGE_GS</t>
  </si>
  <si>
    <t>PEPCO-MD</t>
  </si>
  <si>
    <t>NEW JERSEY</t>
  </si>
  <si>
    <t>PJM-NJ</t>
  </si>
  <si>
    <t>AECO</t>
  </si>
  <si>
    <t>JCPL</t>
  </si>
  <si>
    <t>PSEG</t>
  </si>
  <si>
    <t>NEW YORK</t>
  </si>
  <si>
    <t>NYISO</t>
  </si>
  <si>
    <t>CHGE</t>
  </si>
  <si>
    <t>CONED</t>
  </si>
  <si>
    <t>NIMO</t>
  </si>
  <si>
    <t>ORU</t>
  </si>
  <si>
    <t>RGE</t>
  </si>
  <si>
    <t>OHIO</t>
  </si>
  <si>
    <t>AEP_OH</t>
  </si>
  <si>
    <t>PJM-FE</t>
  </si>
  <si>
    <t>Cinergy</t>
  </si>
  <si>
    <t>PJM-DAYTON</t>
  </si>
  <si>
    <t>DAYTON</t>
  </si>
  <si>
    <t>FE_OH</t>
  </si>
  <si>
    <t>PENNSYLVANIA</t>
  </si>
  <si>
    <t>METED</t>
  </si>
  <si>
    <t>PECO</t>
  </si>
  <si>
    <t>PENELEC</t>
  </si>
  <si>
    <t>PPL</t>
  </si>
  <si>
    <t>WPP</t>
  </si>
  <si>
    <r>
      <rPr>
        <b/>
        <sz val="10"/>
        <rFont val="Arial"/>
        <family val="2"/>
      </rPr>
      <t>Additional Margin to Add</t>
    </r>
    <r>
      <rPr>
        <sz val="10"/>
        <rFont val="Arial"/>
        <family val="2"/>
      </rPr>
      <t xml:space="preserve"> (in Mils)</t>
    </r>
  </si>
  <si>
    <t>0-150 MWh</t>
  </si>
  <si>
    <t>151-300 MWh</t>
  </si>
  <si>
    <t>Low/Med Load Factor?</t>
  </si>
  <si>
    <t>NEW JERSEY- SUT 7% Included</t>
  </si>
  <si>
    <t>PJM-MidAtlantic3</t>
  </si>
  <si>
    <t>PENNPWR</t>
  </si>
  <si>
    <t>PJM-MidAtlantic</t>
  </si>
  <si>
    <t>DQE</t>
  </si>
  <si>
    <t>PJM-MidAtlantic4</t>
  </si>
  <si>
    <t>PE-MD</t>
  </si>
  <si>
    <t>PJM-MidAtlantic2</t>
  </si>
  <si>
    <t>DPL-MD</t>
  </si>
  <si>
    <t>WEMA</t>
  </si>
  <si>
    <t>SEMA</t>
  </si>
  <si>
    <t>NEMA</t>
  </si>
  <si>
    <t>OHIO + CAT (.0001)</t>
  </si>
  <si>
    <t>MECO (G1)</t>
  </si>
  <si>
    <t>SEMA (G2)</t>
  </si>
  <si>
    <t>NEMA (G2)</t>
  </si>
  <si>
    <t>WEMA (G2)</t>
  </si>
  <si>
    <t>WMECO (GS)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</si>
</sst>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F800]dddd\,\ mmmm\ dd\,\ yyyy"/>
    <numFmt numFmtId="165" formatCode="[$-409]mmmm\-yy;@"/>
    <numFmt numFmtId="166" formatCode="0.0000"/>
    <numFmt numFmtId="167" formatCode="_(* #,##0_);_(* \(#,##0\);_(* &quot;-&quot;??_);_(@_)"/>
  </numFmts>
  <fonts count="3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alibri"/>
      <family val="2"/>
      <scheme val="minor"/>
    </font>
    <font>
      <b/>
      <sz val="10"/>
      <color theme="4"/>
      <name val="Calibri"/>
      <family val="2"/>
      <scheme val="minor"/>
    </font>
    <font>
      <b/>
      <sz val="48"/>
      <name val="Calibri"/>
      <family val="2"/>
      <scheme val="minor"/>
    </font>
    <font>
      <sz val="12"/>
      <name val="Calibri"/>
      <family val="2"/>
      <scheme val="minor"/>
    </font>
    <font>
      <b/>
      <sz val="72"/>
      <name val="Calibri"/>
      <family val="2"/>
      <scheme val="minor"/>
    </font>
    <font>
      <b/>
      <sz val="12"/>
      <name val="Calibri"/>
      <family val="2"/>
      <scheme val="minor"/>
    </font>
    <font>
      <sz val="14"/>
      <name val="Calibri"/>
      <family val="2"/>
    </font>
    <font>
      <sz val="11"/>
      <name val="Calibri"/>
      <family val="2"/>
    </font>
    <font>
      <sz val="12"/>
      <name val="Calibri"/>
      <family val="2"/>
    </font>
    <font>
      <b/>
      <sz val="24"/>
      <name val="Calibri"/>
      <family val="2"/>
      <scheme val="minor"/>
    </font>
    <font>
      <b/>
      <sz val="28"/>
      <name val="Calibri"/>
      <family val="2"/>
      <scheme val="minor"/>
    </font>
    <font>
      <b/>
      <sz val="16"/>
      <name val="Calibri"/>
      <family val="2"/>
      <scheme val="minor"/>
    </font>
    <font>
      <sz val="16"/>
      <color theme="0"/>
      <name val="Calibri"/>
      <family val="2"/>
      <scheme val="minor"/>
    </font>
    <font>
      <b/>
      <sz val="14"/>
      <color theme="0"/>
      <name val="Calibri"/>
      <family val="2"/>
      <scheme val="minor"/>
    </font>
    <font>
      <sz val="14"/>
      <name val="Calibri"/>
      <family val="2"/>
      <scheme val="minor"/>
    </font>
    <font>
      <sz val="14"/>
      <color theme="1"/>
      <name val="Calibri"/>
      <family val="2"/>
      <scheme val="minor"/>
    </font>
    <font>
      <sz val="14"/>
      <color indexed="8"/>
      <name val="Calibri"/>
      <family val="2"/>
      <scheme val="minor"/>
    </font>
    <font>
      <b/>
      <sz val="14"/>
      <color theme="1"/>
      <name val="Calibri"/>
      <family val="2"/>
      <scheme val="minor"/>
    </font>
    <font>
      <b/>
      <sz val="12"/>
      <color theme="1"/>
      <name val="Calibri"/>
      <family val="2"/>
      <scheme val="minor"/>
    </font>
    <font>
      <b/>
      <sz val="10"/>
      <name val="Arial"/>
      <family val="2"/>
    </font>
    <font>
      <sz val="10"/>
      <name val="Arial"/>
      <family val="2"/>
    </font>
    <font>
      <sz val="12"/>
      <color theme="1"/>
      <name val="Calibri"/>
      <family val="2"/>
    </font>
    <font>
      <b/>
      <sz val="12"/>
      <color theme="1"/>
      <name val="Calibri"/>
      <family val="2"/>
    </font>
    <font>
      <sz val="12"/>
      <color theme="1"/>
      <name val="Calibri"/>
      <family val="2"/>
      <scheme val="minor"/>
    </font>
    <font>
      <sz val="14"/>
      <color theme="0"/>
      <name val="Calibri"/>
      <family val="2"/>
      <scheme val="minor"/>
    </font>
  </fonts>
  <fills count="20">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3" tint="0.79998168889431442"/>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0934">
    <xf numFmtId="0" fontId="0"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3" fillId="0" borderId="0"/>
    <xf numFmtId="0" fontId="4" fillId="0" borderId="0" applyNumberFormat="0" applyFill="0" applyBorder="0" applyAlignment="0" applyProtection="0"/>
    <xf numFmtId="0" fontId="3" fillId="0" borderId="0"/>
    <xf numFmtId="0" fontId="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2" borderId="1" applyNumberFormat="0" applyFont="0" applyAlignment="0" applyProtection="0"/>
    <xf numFmtId="0" fontId="3" fillId="2" borderId="1" applyNumberFormat="0" applyFont="0" applyAlignment="0" applyProtection="0"/>
    <xf numFmtId="0" fontId="3" fillId="2" borderId="1" applyNumberFormat="0" applyFont="0" applyAlignment="0" applyProtection="0"/>
    <xf numFmtId="0" fontId="3" fillId="2" borderId="1" applyNumberFormat="0" applyFont="0" applyAlignment="0" applyProtection="0"/>
    <xf numFmtId="9" fontId="4" fillId="0" borderId="0" applyFont="0" applyFill="0" applyBorder="0" applyAlignment="0" applyProtection="0"/>
    <xf numFmtId="0" fontId="25" fillId="0" borderId="0" applyNumberForma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0" fontId="4" fillId="0" borderId="0" applyNumberForma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pplyNumberFormat="0" applyFill="0" applyBorder="0" applyAlignment="0" applyProtection="0"/>
    <xf numFmtId="0" fontId="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pplyNumberFormat="0" applyFill="0" applyBorder="0" applyAlignment="0" applyProtection="0"/>
    <xf numFmtId="0" fontId="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224">
    <xf numFmtId="0" fontId="0" fillId="0" borderId="0" xfId="0"/>
    <xf numFmtId="0" fontId="0" fillId="0" borderId="0" xfId="0" applyAlignment="1">
      <alignment horizontal="center"/>
    </xf>
    <xf numFmtId="0" fontId="0" fillId="19" borderId="0" xfId="0" applyFill="1" applyAlignment="1">
      <alignment horizontal="center" vertical="center" wrapText="1"/>
    </xf>
    <xf numFmtId="0" fontId="5" fillId="15" borderId="0" xfId="0" applyFont="1" applyFill="1" applyBorder="1" applyAlignment="1">
      <alignment horizontal="right" vertical="center" wrapText="1"/>
    </xf>
    <xf numFmtId="164" fontId="6" fillId="15" borderId="0" xfId="0" applyNumberFormat="1" applyFont="1" applyFill="1" applyBorder="1" applyAlignment="1">
      <alignment horizontal="left" vertical="center" wrapText="1"/>
    </xf>
    <xf numFmtId="0" fontId="7" fillId="15" borderId="0" xfId="0" applyFont="1" applyFill="1" applyBorder="1" applyAlignment="1"/>
    <xf numFmtId="0" fontId="8" fillId="15" borderId="0" xfId="0" applyFont="1" applyFill="1" applyBorder="1"/>
    <xf numFmtId="0" fontId="9" fillId="15" borderId="0" xfId="0" applyFont="1" applyFill="1" applyBorder="1" applyAlignment="1"/>
    <xf numFmtId="0" fontId="10" fillId="15" borderId="0" xfId="0" applyFont="1" applyFill="1" applyBorder="1" applyAlignment="1"/>
    <xf numFmtId="0" fontId="11" fillId="15" borderId="2" xfId="0" applyFont="1" applyFill="1" applyBorder="1" applyAlignment="1"/>
    <xf numFmtId="0" fontId="12" fillId="15" borderId="2" xfId="0" applyFont="1" applyFill="1" applyBorder="1" applyAlignment="1"/>
    <xf numFmtId="0" fontId="13" fillId="15" borderId="2" xfId="0" applyFont="1" applyFill="1" applyBorder="1" applyAlignment="1"/>
    <xf numFmtId="164" fontId="14" fillId="15" borderId="2" xfId="0" applyNumberFormat="1" applyFont="1" applyFill="1" applyBorder="1" applyAlignment="1">
      <alignment vertical="top"/>
    </xf>
    <xf numFmtId="164" fontId="15" fillId="15" borderId="2" xfId="0" applyNumberFormat="1" applyFont="1" applyFill="1" applyBorder="1" applyAlignment="1">
      <alignment vertical="top"/>
    </xf>
    <xf numFmtId="164" fontId="10" fillId="15" borderId="2" xfId="0" applyNumberFormat="1" applyFont="1" applyFill="1" applyBorder="1" applyAlignment="1">
      <alignment vertical="center"/>
    </xf>
    <xf numFmtId="164" fontId="10" fillId="15" borderId="0" xfId="0" applyNumberFormat="1" applyFont="1" applyFill="1" applyBorder="1" applyAlignment="1">
      <alignment vertical="center"/>
    </xf>
    <xf numFmtId="165" fontId="16" fillId="15" borderId="0" xfId="0" applyNumberFormat="1" applyFont="1" applyFill="1" applyBorder="1" applyAlignment="1">
      <alignment horizontal="center" vertical="center"/>
    </xf>
    <xf numFmtId="0" fontId="17" fillId="15" borderId="0" xfId="0" applyFont="1" applyFill="1" applyBorder="1"/>
    <xf numFmtId="0" fontId="16" fillId="16" borderId="13" xfId="0" applyFont="1" applyFill="1" applyBorder="1" applyAlignment="1">
      <alignment horizontal="center" vertical="center" wrapText="1"/>
    </xf>
    <xf numFmtId="0" fontId="16" fillId="16" borderId="9" xfId="0" applyFont="1" applyFill="1" applyBorder="1" applyAlignment="1">
      <alignment horizontal="center" vertical="center" wrapText="1"/>
    </xf>
    <xf numFmtId="165" fontId="16" fillId="15" borderId="0" xfId="0" applyNumberFormat="1" applyFont="1" applyFill="1" applyBorder="1" applyAlignment="1">
      <alignment horizontal="center" vertical="center" wrapText="1"/>
    </xf>
    <xf numFmtId="0" fontId="17" fillId="15" borderId="0" xfId="0" applyFont="1" applyFill="1" applyBorder="1" applyAlignment="1">
      <alignment wrapText="1"/>
    </xf>
    <xf numFmtId="0" fontId="18" fillId="17" borderId="5" xfId="0" applyFont="1" applyFill="1" applyBorder="1" applyAlignment="1">
      <alignment vertical="center"/>
    </xf>
    <xf numFmtId="0" fontId="18" fillId="17" borderId="6" xfId="0" applyFont="1" applyFill="1" applyBorder="1" applyAlignment="1">
      <alignment vertical="center"/>
    </xf>
    <xf numFmtId="0" fontId="18" fillId="17" borderId="7" xfId="0" applyFont="1" applyFill="1" applyBorder="1" applyAlignment="1">
      <alignment vertical="center"/>
    </xf>
    <xf numFmtId="0" fontId="18" fillId="15" borderId="0" xfId="0" applyFont="1" applyFill="1" applyBorder="1" applyAlignment="1">
      <alignment horizontal="left" vertical="center"/>
    </xf>
    <xf numFmtId="0" fontId="19" fillId="15" borderId="0" xfId="0" applyFont="1" applyFill="1" applyBorder="1"/>
    <xf numFmtId="0" fontId="20" fillId="18" borderId="11" xfId="0" applyFont="1" applyFill="1" applyBorder="1" applyAlignment="1">
      <alignment horizontal="left"/>
    </xf>
    <xf numFmtId="0" fontId="20" fillId="18" borderId="11" xfId="0" applyFont="1" applyFill="1" applyBorder="1" applyAlignment="1">
      <alignment horizontal="center"/>
    </xf>
    <xf numFmtId="166" fontId="20" fillId="18" borderId="11" xfId="0" applyNumberFormat="1" applyFont="1" applyFill="1" applyBorder="1" applyAlignment="1">
      <alignment horizontal="center"/>
    </xf>
    <xf numFmtId="166" fontId="21" fillId="15" borderId="0" xfId="0" applyNumberFormat="1" applyFont="1" applyFill="1" applyBorder="1" applyAlignment="1">
      <alignment horizontal="center" vertical="top"/>
    </xf>
    <xf numFmtId="0" fontId="20" fillId="18" borderId="12" xfId="0" applyFont="1" applyFill="1" applyBorder="1" applyAlignment="1">
      <alignment horizontal="left"/>
    </xf>
    <xf numFmtId="0" fontId="20" fillId="18" borderId="12" xfId="0" applyFont="1" applyFill="1" applyBorder="1" applyAlignment="1">
      <alignment horizontal="center"/>
    </xf>
    <xf numFmtId="166" fontId="20" fillId="18" borderId="12" xfId="0" applyNumberFormat="1" applyFont="1" applyFill="1" applyBorder="1" applyAlignment="1">
      <alignment horizontal="center"/>
    </xf>
    <xf numFmtId="0" fontId="20" fillId="18" borderId="13" xfId="0" applyFont="1" applyFill="1" applyBorder="1" applyAlignment="1">
      <alignment horizontal="left"/>
    </xf>
    <xf numFmtId="0" fontId="20" fillId="18" borderId="13" xfId="0" applyFont="1" applyFill="1" applyBorder="1" applyAlignment="1">
      <alignment horizontal="center"/>
    </xf>
    <xf numFmtId="166" fontId="20" fillId="18" borderId="13" xfId="0" applyNumberFormat="1" applyFont="1" applyFill="1" applyBorder="1" applyAlignment="1">
      <alignment horizontal="center"/>
    </xf>
    <xf numFmtId="0" fontId="22" fillId="0" borderId="5" xfId="0" applyFont="1" applyFill="1" applyBorder="1" applyAlignment="1"/>
    <xf numFmtId="0" fontId="22" fillId="0" borderId="6" xfId="0" applyFont="1" applyFill="1" applyBorder="1" applyAlignment="1"/>
    <xf numFmtId="166" fontId="22" fillId="0" borderId="6" xfId="0" applyNumberFormat="1" applyFont="1" applyFill="1" applyBorder="1" applyAlignment="1"/>
    <xf numFmtId="0" fontId="22" fillId="15" borderId="0" xfId="0" applyFont="1" applyFill="1" applyBorder="1" applyAlignment="1">
      <alignment horizontal="center"/>
    </xf>
    <xf numFmtId="0" fontId="20" fillId="15" borderId="11" xfId="0" applyFont="1" applyFill="1" applyBorder="1" applyAlignment="1">
      <alignment horizontal="left"/>
    </xf>
    <xf numFmtId="0" fontId="20" fillId="15" borderId="11" xfId="0" applyFont="1" applyFill="1" applyBorder="1" applyAlignment="1">
      <alignment horizontal="center"/>
    </xf>
    <xf numFmtId="166" fontId="20" fillId="15" borderId="11" xfId="0" applyNumberFormat="1" applyFont="1" applyFill="1" applyBorder="1" applyAlignment="1">
      <alignment horizontal="center"/>
    </xf>
    <xf numFmtId="166" fontId="20" fillId="15" borderId="0" xfId="0" applyNumberFormat="1" applyFont="1" applyFill="1" applyBorder="1" applyAlignment="1">
      <alignment horizontal="center"/>
    </xf>
    <xf numFmtId="0" fontId="20" fillId="15" borderId="12" xfId="0" applyFont="1" applyFill="1" applyBorder="1" applyAlignment="1">
      <alignment horizontal="left"/>
    </xf>
    <xf numFmtId="0" fontId="20" fillId="15" borderId="12" xfId="0" applyFont="1" applyFill="1" applyBorder="1" applyAlignment="1">
      <alignment horizontal="center"/>
    </xf>
    <xf numFmtId="166" fontId="20" fillId="15" borderId="12" xfId="0" applyNumberFormat="1" applyFont="1" applyFill="1" applyBorder="1" applyAlignment="1">
      <alignment horizontal="center"/>
    </xf>
    <xf numFmtId="0" fontId="18" fillId="17" borderId="8" xfId="0" applyFont="1" applyFill="1" applyBorder="1" applyAlignment="1">
      <alignment vertical="center"/>
    </xf>
    <xf numFmtId="0" fontId="18" fillId="17" borderId="2" xfId="0" applyFont="1" applyFill="1" applyBorder="1" applyAlignment="1">
      <alignment vertical="center"/>
    </xf>
    <xf numFmtId="166" fontId="18" fillId="17" borderId="2" xfId="0" applyNumberFormat="1" applyFont="1" applyFill="1" applyBorder="1" applyAlignment="1">
      <alignment vertical="center"/>
    </xf>
    <xf numFmtId="0" fontId="20" fillId="0" borderId="5" xfId="0" applyFont="1" applyFill="1" applyBorder="1" applyAlignment="1"/>
    <xf numFmtId="0" fontId="20" fillId="0" borderId="6" xfId="0" applyFont="1" applyFill="1" applyBorder="1" applyAlignment="1"/>
    <xf numFmtId="166" fontId="20" fillId="0" borderId="6" xfId="0" applyNumberFormat="1" applyFont="1" applyFill="1" applyBorder="1" applyAlignment="1"/>
    <xf numFmtId="0" fontId="20" fillId="15" borderId="0" xfId="0" applyFont="1" applyFill="1" applyBorder="1" applyAlignment="1">
      <alignment horizontal="center"/>
    </xf>
    <xf numFmtId="0" fontId="20" fillId="16" borderId="11" xfId="0" applyFont="1" applyFill="1" applyBorder="1" applyAlignment="1">
      <alignment horizontal="left"/>
    </xf>
    <xf numFmtId="0" fontId="20" fillId="16" borderId="11" xfId="0" applyFont="1" applyFill="1" applyBorder="1" applyAlignment="1">
      <alignment horizontal="center"/>
    </xf>
    <xf numFmtId="166" fontId="20" fillId="16" borderId="11" xfId="0" applyNumberFormat="1" applyFont="1" applyFill="1" applyBorder="1" applyAlignment="1">
      <alignment horizontal="center"/>
    </xf>
    <xf numFmtId="0" fontId="20" fillId="16" borderId="12" xfId="0" applyFont="1" applyFill="1" applyBorder="1" applyAlignment="1">
      <alignment horizontal="left"/>
    </xf>
    <xf numFmtId="0" fontId="20" fillId="16" borderId="12" xfId="0" applyFont="1" applyFill="1" applyBorder="1" applyAlignment="1">
      <alignment horizontal="center"/>
    </xf>
    <xf numFmtId="166" fontId="20" fillId="16" borderId="12" xfId="0" applyNumberFormat="1" applyFont="1" applyFill="1" applyBorder="1" applyAlignment="1">
      <alignment horizontal="center"/>
    </xf>
    <xf numFmtId="166" fontId="21" fillId="16" borderId="12" xfId="0" applyNumberFormat="1" applyFont="1" applyFill="1" applyBorder="1" applyAlignment="1">
      <alignment horizontal="center" vertical="top"/>
    </xf>
    <xf numFmtId="0" fontId="20" fillId="16" borderId="13" xfId="0" applyFont="1" applyFill="1" applyBorder="1" applyAlignment="1">
      <alignment horizontal="left"/>
    </xf>
    <xf numFmtId="0" fontId="20" fillId="16" borderId="13" xfId="0" applyFont="1" applyFill="1" applyBorder="1" applyAlignment="1">
      <alignment horizontal="center"/>
    </xf>
    <xf numFmtId="0" fontId="20" fillId="15" borderId="5" xfId="0" applyFont="1" applyFill="1" applyBorder="1" applyAlignment="1"/>
    <xf numFmtId="0" fontId="20" fillId="15" borderId="6" xfId="0" applyFont="1" applyFill="1" applyBorder="1" applyAlignment="1"/>
    <xf numFmtId="166" fontId="20" fillId="15" borderId="6" xfId="0" applyNumberFormat="1" applyFont="1" applyFill="1" applyBorder="1" applyAlignment="1"/>
    <xf numFmtId="0" fontId="23" fillId="0" borderId="4" xfId="0" applyFont="1" applyFill="1" applyBorder="1" applyAlignment="1"/>
    <xf numFmtId="0" fontId="23" fillId="15" borderId="0" xfId="0" applyFont="1" applyFill="1" applyBorder="1" applyAlignment="1">
      <alignment horizontal="center"/>
    </xf>
    <xf numFmtId="0" fontId="16" fillId="16" borderId="10" xfId="0" applyFont="1" applyFill="1" applyBorder="1" applyAlignment="1">
      <alignment horizontal="center" vertical="center" wrapText="1"/>
    </xf>
    <xf numFmtId="0" fontId="19" fillId="0" borderId="4" xfId="0" applyFont="1" applyBorder="1" applyAlignment="1"/>
    <xf numFmtId="0" fontId="19" fillId="15" borderId="0" xfId="0" applyFont="1" applyFill="1" applyBorder="1" applyAlignment="1">
      <alignment horizontal="center"/>
    </xf>
    <xf numFmtId="0" fontId="19" fillId="0" borderId="0" xfId="0" applyFont="1" applyBorder="1" applyAlignment="1">
      <alignment horizontal="left"/>
    </xf>
    <xf numFmtId="0" fontId="19" fillId="0" borderId="0" xfId="0" applyFont="1" applyBorder="1" applyAlignment="1">
      <alignment horizontal="center"/>
    </xf>
    <xf numFmtId="0" fontId="8" fillId="0" borderId="0" xfId="0" applyFont="1" applyBorder="1" applyAlignment="1">
      <alignment horizontal="left"/>
    </xf>
    <xf numFmtId="0" fontId="8" fillId="0" borderId="0" xfId="0" applyFont="1" applyBorder="1" applyAlignment="1">
      <alignment horizontal="center"/>
    </xf>
    <xf numFmtId="0" fontId="8" fillId="15" borderId="0" xfId="0" applyFont="1" applyFill="1" applyBorder="1" applyAlignment="1">
      <alignment horizontal="center"/>
    </xf>
    <xf numFmtId="0" fontId="8" fillId="0" borderId="0" xfId="0" applyFont="1" applyAlignment="1">
      <alignment horizontal="left"/>
    </xf>
    <xf numFmtId="0" fontId="8" fillId="0" borderId="0" xfId="0" applyFont="1" applyAlignment="1">
      <alignment horizontal="center"/>
    </xf>
    <xf numFmtId="0" fontId="20" fillId="18" borderId="13" xfId="477" applyFont="1" applyFill="1" applyBorder="1" applyAlignment="1">
      <alignment horizontal="left"/>
    </xf>
    <xf numFmtId="0" fontId="20" fillId="18" borderId="13" xfId="477" applyFont="1" applyFill="1" applyBorder="1" applyAlignment="1">
      <alignment horizontal="center"/>
    </xf>
    <xf numFmtId="166" fontId="21" fillId="16" borderId="11" xfId="0" applyNumberFormat="1" applyFont="1" applyFill="1" applyBorder="1" applyAlignment="1">
      <alignment horizontal="center" vertical="top"/>
    </xf>
    <xf numFmtId="166" fontId="20" fillId="16" borderId="13" xfId="0" applyNumberFormat="1" applyFont="1" applyFill="1" applyBorder="1" applyAlignment="1">
      <alignment horizontal="center"/>
    </xf>
    <xf numFmtId="0" fontId="19" fillId="15" borderId="0" xfId="0" applyFont="1" applyFill="1" applyBorder="1"/>
    <xf numFmtId="166" fontId="21" fillId="15" borderId="0" xfId="0" applyNumberFormat="1" applyFont="1" applyFill="1" applyBorder="1" applyAlignment="1">
      <alignment horizontal="center" vertical="top"/>
    </xf>
    <xf numFmtId="166" fontId="20" fillId="15" borderId="0" xfId="0" applyNumberFormat="1" applyFont="1" applyFill="1" applyBorder="1" applyAlignment="1">
      <alignment horizontal="center"/>
    </xf>
    <xf numFmtId="0" fontId="20" fillId="18" borderId="11" xfId="0" applyFont="1" applyFill="1" applyBorder="1" applyAlignment="1">
      <alignment horizontal="left"/>
    </xf>
    <xf numFmtId="0" fontId="20" fillId="18" borderId="12" xfId="0" applyFont="1" applyFill="1" applyBorder="1" applyAlignment="1">
      <alignment horizontal="left"/>
    </xf>
    <xf numFmtId="0" fontId="20" fillId="15" borderId="11" xfId="0" applyFont="1" applyFill="1" applyBorder="1" applyAlignment="1">
      <alignment horizontal="left"/>
    </xf>
    <xf numFmtId="0" fontId="20" fillId="15" borderId="12" xfId="0" applyFont="1" applyFill="1" applyBorder="1" applyAlignment="1">
      <alignment horizontal="left"/>
    </xf>
    <xf numFmtId="0" fontId="20" fillId="18" borderId="13" xfId="0" applyFont="1" applyFill="1" applyBorder="1" applyAlignment="1">
      <alignment horizontal="left"/>
    </xf>
    <xf numFmtId="0" fontId="20" fillId="16" borderId="11" xfId="0" applyFont="1" applyFill="1" applyBorder="1" applyAlignment="1">
      <alignment horizontal="left"/>
    </xf>
    <xf numFmtId="0" fontId="20" fillId="16" borderId="12" xfId="0" applyFont="1" applyFill="1" applyBorder="1" applyAlignment="1">
      <alignment horizontal="left"/>
    </xf>
    <xf numFmtId="0" fontId="20" fillId="16" borderId="13" xfId="0" applyFont="1" applyFill="1" applyBorder="1" applyAlignment="1">
      <alignment horizontal="left"/>
    </xf>
    <xf numFmtId="0" fontId="20" fillId="15" borderId="5" xfId="0" applyFont="1" applyFill="1" applyBorder="1" applyAlignment="1"/>
    <xf numFmtId="0" fontId="20" fillId="15" borderId="6" xfId="0" applyFont="1" applyFill="1" applyBorder="1" applyAlignment="1"/>
    <xf numFmtId="0" fontId="20" fillId="18" borderId="11" xfId="0" applyFont="1" applyFill="1" applyBorder="1" applyAlignment="1">
      <alignment horizontal="center"/>
    </xf>
    <xf numFmtId="0" fontId="20" fillId="18" borderId="12" xfId="0" applyFont="1" applyFill="1" applyBorder="1" applyAlignment="1">
      <alignment horizontal="center"/>
    </xf>
    <xf numFmtId="0" fontId="20" fillId="18" borderId="13" xfId="0" applyFont="1" applyFill="1" applyBorder="1" applyAlignment="1">
      <alignment horizontal="center"/>
    </xf>
    <xf numFmtId="0" fontId="20" fillId="15" borderId="11" xfId="0" applyFont="1" applyFill="1" applyBorder="1" applyAlignment="1">
      <alignment horizontal="center"/>
    </xf>
    <xf numFmtId="0" fontId="20" fillId="15" borderId="12" xfId="0" applyFont="1" applyFill="1" applyBorder="1" applyAlignment="1">
      <alignment horizontal="center"/>
    </xf>
    <xf numFmtId="0" fontId="20" fillId="16" borderId="11" xfId="0" applyFont="1" applyFill="1" applyBorder="1" applyAlignment="1">
      <alignment horizontal="center"/>
    </xf>
    <xf numFmtId="0" fontId="20" fillId="16" borderId="12" xfId="0" applyFont="1" applyFill="1" applyBorder="1" applyAlignment="1">
      <alignment horizontal="center"/>
    </xf>
    <xf numFmtId="0" fontId="20" fillId="16" borderId="13" xfId="0" applyFont="1" applyFill="1" applyBorder="1" applyAlignment="1">
      <alignment horizontal="center"/>
    </xf>
    <xf numFmtId="0" fontId="20" fillId="15" borderId="6" xfId="0" applyFont="1" applyFill="1" applyBorder="1" applyAlignment="1"/>
    <xf numFmtId="0" fontId="5" fillId="15" borderId="0" xfId="0" applyFont="1" applyFill="1" applyBorder="1" applyAlignment="1">
      <alignment horizontal="right" vertical="center" wrapText="1"/>
    </xf>
    <xf numFmtId="164" fontId="6" fillId="15" borderId="0" xfId="0" applyNumberFormat="1" applyFont="1" applyFill="1" applyBorder="1" applyAlignment="1">
      <alignment horizontal="left" vertical="center" wrapText="1"/>
    </xf>
    <xf numFmtId="0" fontId="7" fillId="15" borderId="0" xfId="0" applyFont="1" applyFill="1" applyBorder="1" applyAlignment="1"/>
    <xf numFmtId="0" fontId="8" fillId="15" borderId="0" xfId="0" applyFont="1" applyFill="1" applyBorder="1"/>
    <xf numFmtId="0" fontId="9" fillId="15" borderId="0" xfId="0" applyFont="1" applyFill="1" applyBorder="1" applyAlignment="1"/>
    <xf numFmtId="0" fontId="10" fillId="15" borderId="0" xfId="0" applyFont="1" applyFill="1" applyBorder="1" applyAlignment="1"/>
    <xf numFmtId="0" fontId="11" fillId="15" borderId="2" xfId="0" applyFont="1" applyFill="1" applyBorder="1" applyAlignment="1"/>
    <xf numFmtId="0" fontId="12" fillId="15" borderId="2" xfId="0" applyFont="1" applyFill="1" applyBorder="1" applyAlignment="1"/>
    <xf numFmtId="0" fontId="13" fillId="15" borderId="2" xfId="0" applyFont="1" applyFill="1" applyBorder="1" applyAlignment="1"/>
    <xf numFmtId="164" fontId="14" fillId="15" borderId="2" xfId="0" applyNumberFormat="1" applyFont="1" applyFill="1" applyBorder="1" applyAlignment="1">
      <alignment vertical="top"/>
    </xf>
    <xf numFmtId="164" fontId="15" fillId="15" borderId="2" xfId="0" applyNumberFormat="1" applyFont="1" applyFill="1" applyBorder="1" applyAlignment="1">
      <alignment vertical="top"/>
    </xf>
    <xf numFmtId="164" fontId="10" fillId="15" borderId="2" xfId="0" applyNumberFormat="1" applyFont="1" applyFill="1" applyBorder="1" applyAlignment="1">
      <alignment vertical="center"/>
    </xf>
    <xf numFmtId="164" fontId="10" fillId="15" borderId="0" xfId="0" applyNumberFormat="1" applyFont="1" applyFill="1" applyBorder="1" applyAlignment="1">
      <alignment vertical="center"/>
    </xf>
    <xf numFmtId="167" fontId="26" fillId="15" borderId="0" xfId="476" applyNumberFormat="1" applyFont="1" applyFill="1" applyBorder="1" applyAlignment="1">
      <alignment horizontal="left" vertical="center"/>
    </xf>
    <xf numFmtId="167" fontId="26" fillId="15" borderId="0" xfId="476" applyNumberFormat="1" applyFont="1" applyFill="1" applyBorder="1" applyAlignment="1">
      <alignment horizontal="center" vertical="center"/>
    </xf>
    <xf numFmtId="167" fontId="27" fillId="15" borderId="0" xfId="476" applyNumberFormat="1" applyFont="1" applyFill="1" applyBorder="1" applyAlignment="1">
      <alignment horizontal="right" vertical="center"/>
    </xf>
    <xf numFmtId="167" fontId="26" fillId="15" borderId="2" xfId="476" applyNumberFormat="1" applyFont="1" applyFill="1" applyBorder="1" applyAlignment="1">
      <alignment horizontal="center" vertical="center"/>
    </xf>
    <xf numFmtId="167" fontId="28" fillId="15" borderId="2" xfId="476" applyNumberFormat="1" applyFont="1" applyFill="1" applyBorder="1" applyAlignment="1">
      <alignment horizontal="center" vertical="center"/>
    </xf>
    <xf numFmtId="167" fontId="28" fillId="15" borderId="0" xfId="476" applyNumberFormat="1" applyFont="1" applyFill="1" applyBorder="1" applyAlignment="1">
      <alignment horizontal="center" vertical="center"/>
    </xf>
    <xf numFmtId="167" fontId="23" fillId="15" borderId="0" xfId="476" applyNumberFormat="1" applyFont="1" applyFill="1" applyBorder="1" applyAlignment="1">
      <alignment horizontal="center" vertical="center"/>
    </xf>
    <xf numFmtId="165" fontId="16" fillId="15" borderId="0" xfId="0" applyNumberFormat="1" applyFont="1" applyFill="1" applyBorder="1" applyAlignment="1">
      <alignment horizontal="center" vertical="center"/>
    </xf>
    <xf numFmtId="0" fontId="16" fillId="16" borderId="13" xfId="0" applyFont="1" applyFill="1" applyBorder="1" applyAlignment="1">
      <alignment horizontal="center" vertical="center" wrapText="1"/>
    </xf>
    <xf numFmtId="0" fontId="16" fillId="16" borderId="9" xfId="0" applyFont="1" applyFill="1" applyBorder="1" applyAlignment="1">
      <alignment horizontal="center" vertical="center" wrapText="1"/>
    </xf>
    <xf numFmtId="165" fontId="16" fillId="15" borderId="0" xfId="0" applyNumberFormat="1" applyFont="1" applyFill="1" applyBorder="1" applyAlignment="1">
      <alignment horizontal="center" vertical="center" wrapText="1"/>
    </xf>
    <xf numFmtId="0" fontId="18" fillId="17" borderId="5" xfId="0" applyFont="1" applyFill="1" applyBorder="1" applyAlignment="1">
      <alignment vertical="center"/>
    </xf>
    <xf numFmtId="0" fontId="18" fillId="17" borderId="6" xfId="0" applyFont="1" applyFill="1" applyBorder="1" applyAlignment="1">
      <alignment vertical="center"/>
    </xf>
    <xf numFmtId="0" fontId="18" fillId="17" borderId="7" xfId="0" applyFont="1" applyFill="1" applyBorder="1" applyAlignment="1">
      <alignment vertical="center"/>
    </xf>
    <xf numFmtId="0" fontId="18" fillId="15" borderId="0" xfId="0" applyFont="1" applyFill="1" applyBorder="1" applyAlignment="1">
      <alignment horizontal="left" vertical="center"/>
    </xf>
    <xf numFmtId="0" fontId="20" fillId="18" borderId="11" xfId="0" applyFont="1" applyFill="1" applyBorder="1" applyAlignment="1">
      <alignment horizontal="left"/>
    </xf>
    <xf numFmtId="0" fontId="20" fillId="18" borderId="11" xfId="0" applyFont="1" applyFill="1" applyBorder="1" applyAlignment="1">
      <alignment horizontal="center"/>
    </xf>
    <xf numFmtId="166" fontId="20" fillId="18" borderId="11" xfId="0" applyNumberFormat="1" applyFont="1" applyFill="1" applyBorder="1" applyAlignment="1">
      <alignment horizontal="center"/>
    </xf>
    <xf numFmtId="166" fontId="21" fillId="15" borderId="0" xfId="0" applyNumberFormat="1" applyFont="1" applyFill="1" applyBorder="1" applyAlignment="1">
      <alignment horizontal="center" vertical="top"/>
    </xf>
    <xf numFmtId="0" fontId="20" fillId="18" borderId="12" xfId="0" applyFont="1" applyFill="1" applyBorder="1" applyAlignment="1">
      <alignment horizontal="left"/>
    </xf>
    <xf numFmtId="0" fontId="20" fillId="18" borderId="12" xfId="0" applyFont="1" applyFill="1" applyBorder="1" applyAlignment="1">
      <alignment horizontal="center"/>
    </xf>
    <xf numFmtId="166" fontId="20" fillId="18" borderId="12" xfId="0" applyNumberFormat="1" applyFont="1" applyFill="1" applyBorder="1" applyAlignment="1">
      <alignment horizontal="center"/>
    </xf>
    <xf numFmtId="166" fontId="21" fillId="18" borderId="12" xfId="0" applyNumberFormat="1" applyFont="1" applyFill="1" applyBorder="1" applyAlignment="1">
      <alignment horizontal="center" vertical="top"/>
    </xf>
    <xf numFmtId="0" fontId="20" fillId="18" borderId="13" xfId="0" applyFont="1" applyFill="1" applyBorder="1" applyAlignment="1">
      <alignment horizontal="center"/>
    </xf>
    <xf numFmtId="0" fontId="22" fillId="0" borderId="5" xfId="0" applyFont="1" applyFill="1" applyBorder="1" applyAlignment="1"/>
    <xf numFmtId="0" fontId="22" fillId="0" borderId="6" xfId="0" applyFont="1" applyFill="1" applyBorder="1" applyAlignment="1"/>
    <xf numFmtId="166" fontId="22" fillId="0" borderId="6" xfId="0" applyNumberFormat="1" applyFont="1" applyFill="1" applyBorder="1" applyAlignment="1"/>
    <xf numFmtId="0" fontId="22" fillId="0" borderId="7" xfId="0" applyFont="1" applyFill="1" applyBorder="1" applyAlignment="1"/>
    <xf numFmtId="0" fontId="22" fillId="15" borderId="0" xfId="0" applyFont="1" applyFill="1" applyBorder="1" applyAlignment="1">
      <alignment horizontal="center"/>
    </xf>
    <xf numFmtId="0" fontId="20" fillId="15" borderId="11" xfId="0" applyFont="1" applyFill="1" applyBorder="1" applyAlignment="1">
      <alignment horizontal="left"/>
    </xf>
    <xf numFmtId="0" fontId="20" fillId="15" borderId="11" xfId="0" applyFont="1" applyFill="1" applyBorder="1" applyAlignment="1">
      <alignment horizontal="center"/>
    </xf>
    <xf numFmtId="166" fontId="20" fillId="15" borderId="12" xfId="0" applyNumberFormat="1" applyFont="1" applyFill="1" applyBorder="1" applyAlignment="1">
      <alignment horizontal="center"/>
    </xf>
    <xf numFmtId="166" fontId="21" fillId="15" borderId="12" xfId="0" applyNumberFormat="1" applyFont="1" applyFill="1" applyBorder="1" applyAlignment="1">
      <alignment horizontal="center" vertical="top"/>
    </xf>
    <xf numFmtId="166" fontId="20" fillId="15" borderId="0" xfId="0" applyNumberFormat="1" applyFont="1" applyFill="1" applyBorder="1" applyAlignment="1">
      <alignment horizontal="center"/>
    </xf>
    <xf numFmtId="0" fontId="20" fillId="15" borderId="12" xfId="0" applyFont="1" applyFill="1" applyBorder="1" applyAlignment="1">
      <alignment horizontal="left"/>
    </xf>
    <xf numFmtId="0" fontId="20" fillId="15" borderId="12" xfId="0" applyFont="1" applyFill="1" applyBorder="1" applyAlignment="1">
      <alignment horizontal="center"/>
    </xf>
    <xf numFmtId="0" fontId="18" fillId="17" borderId="8" xfId="0" applyFont="1" applyFill="1" applyBorder="1" applyAlignment="1">
      <alignment vertical="center"/>
    </xf>
    <xf numFmtId="0" fontId="18" fillId="17" borderId="2" xfId="0" applyFont="1" applyFill="1" applyBorder="1" applyAlignment="1">
      <alignment vertical="center"/>
    </xf>
    <xf numFmtId="166" fontId="18" fillId="17" borderId="2" xfId="0" applyNumberFormat="1" applyFont="1" applyFill="1" applyBorder="1" applyAlignment="1">
      <alignment vertical="center"/>
    </xf>
    <xf numFmtId="0" fontId="18" fillId="17" borderId="10" xfId="0" applyFont="1" applyFill="1" applyBorder="1" applyAlignment="1">
      <alignment vertical="center"/>
    </xf>
    <xf numFmtId="0" fontId="20" fillId="18" borderId="13" xfId="0" applyFont="1" applyFill="1" applyBorder="1" applyAlignment="1">
      <alignment horizontal="left"/>
    </xf>
    <xf numFmtId="166" fontId="20" fillId="18" borderId="13" xfId="0" applyNumberFormat="1" applyFont="1" applyFill="1" applyBorder="1" applyAlignment="1">
      <alignment horizontal="center"/>
    </xf>
    <xf numFmtId="0" fontId="20" fillId="0" borderId="5" xfId="0" applyFont="1" applyFill="1" applyBorder="1" applyAlignment="1"/>
    <xf numFmtId="0" fontId="20" fillId="0" borderId="6" xfId="0" applyFont="1" applyFill="1" applyBorder="1" applyAlignment="1"/>
    <xf numFmtId="166" fontId="20" fillId="0" borderId="6" xfId="0" applyNumberFormat="1" applyFont="1" applyFill="1" applyBorder="1" applyAlignment="1"/>
    <xf numFmtId="0" fontId="20" fillId="0" borderId="7" xfId="0" applyFont="1" applyFill="1" applyBorder="1" applyAlignment="1"/>
    <xf numFmtId="0" fontId="20" fillId="15" borderId="0" xfId="0" applyFont="1" applyFill="1" applyBorder="1" applyAlignment="1">
      <alignment horizontal="center"/>
    </xf>
    <xf numFmtId="0" fontId="20" fillId="16" borderId="11" xfId="0" applyFont="1" applyFill="1" applyBorder="1" applyAlignment="1">
      <alignment horizontal="left"/>
    </xf>
    <xf numFmtId="0" fontId="20" fillId="16" borderId="11" xfId="0" applyFont="1" applyFill="1" applyBorder="1" applyAlignment="1">
      <alignment horizontal="center"/>
    </xf>
    <xf numFmtId="166" fontId="20" fillId="16" borderId="12" xfId="0" applyNumberFormat="1" applyFont="1" applyFill="1" applyBorder="1" applyAlignment="1">
      <alignment horizontal="center"/>
    </xf>
    <xf numFmtId="166" fontId="21" fillId="16" borderId="12" xfId="0" applyNumberFormat="1" applyFont="1" applyFill="1" applyBorder="1" applyAlignment="1">
      <alignment horizontal="center" vertical="top"/>
    </xf>
    <xf numFmtId="0" fontId="20" fillId="16" borderId="12" xfId="0" applyFont="1" applyFill="1" applyBorder="1" applyAlignment="1">
      <alignment horizontal="left"/>
    </xf>
    <xf numFmtId="0" fontId="20" fillId="16" borderId="12" xfId="0" applyFont="1" applyFill="1" applyBorder="1" applyAlignment="1">
      <alignment horizontal="center"/>
    </xf>
    <xf numFmtId="0" fontId="20" fillId="16" borderId="13" xfId="0" applyFont="1" applyFill="1" applyBorder="1" applyAlignment="1">
      <alignment horizontal="left"/>
    </xf>
    <xf numFmtId="0" fontId="20" fillId="16" borderId="13" xfId="0" applyFont="1" applyFill="1" applyBorder="1" applyAlignment="1">
      <alignment horizontal="center"/>
    </xf>
    <xf numFmtId="0" fontId="20" fillId="15" borderId="5" xfId="0" applyFont="1" applyFill="1" applyBorder="1" applyAlignment="1"/>
    <xf numFmtId="0" fontId="20" fillId="15" borderId="6" xfId="0" applyFont="1" applyFill="1" applyBorder="1" applyAlignment="1"/>
    <xf numFmtId="166" fontId="20" fillId="15" borderId="6" xfId="0" applyNumberFormat="1" applyFont="1" applyFill="1" applyBorder="1" applyAlignment="1"/>
    <xf numFmtId="0" fontId="20" fillId="15" borderId="7" xfId="0" applyFont="1" applyFill="1" applyBorder="1" applyAlignment="1"/>
    <xf numFmtId="166" fontId="20" fillId="16" borderId="11" xfId="0" applyNumberFormat="1" applyFont="1" applyFill="1" applyBorder="1" applyAlignment="1">
      <alignment horizontal="center"/>
    </xf>
    <xf numFmtId="166" fontId="21" fillId="16" borderId="11" xfId="0" applyNumberFormat="1" applyFont="1" applyFill="1" applyBorder="1" applyAlignment="1">
      <alignment horizontal="center" vertical="top"/>
    </xf>
    <xf numFmtId="166" fontId="20" fillId="16" borderId="13" xfId="0" applyNumberFormat="1" applyFont="1" applyFill="1" applyBorder="1" applyAlignment="1">
      <alignment horizontal="center"/>
    </xf>
    <xf numFmtId="166" fontId="21" fillId="16" borderId="13" xfId="0" applyNumberFormat="1" applyFont="1" applyFill="1" applyBorder="1" applyAlignment="1">
      <alignment horizontal="center" vertical="top"/>
    </xf>
    <xf numFmtId="0" fontId="20" fillId="15" borderId="8" xfId="108" applyFont="1" applyFill="1" applyBorder="1" applyAlignment="1"/>
    <xf numFmtId="0" fontId="20" fillId="15" borderId="2" xfId="108" applyFont="1" applyFill="1" applyBorder="1" applyAlignment="1"/>
    <xf numFmtId="166" fontId="21" fillId="15" borderId="15" xfId="0" applyNumberFormat="1" applyFont="1" applyFill="1" applyBorder="1" applyAlignment="1">
      <alignment horizontal="center" vertical="top"/>
    </xf>
    <xf numFmtId="0" fontId="20" fillId="18" borderId="11" xfId="477" applyFont="1" applyFill="1" applyBorder="1" applyAlignment="1">
      <alignment horizontal="left"/>
    </xf>
    <xf numFmtId="0" fontId="20" fillId="18" borderId="11" xfId="477" applyFont="1" applyFill="1" applyBorder="1" applyAlignment="1">
      <alignment horizontal="center"/>
    </xf>
    <xf numFmtId="166" fontId="21" fillId="18" borderId="11" xfId="0" applyNumberFormat="1" applyFont="1" applyFill="1" applyBorder="1" applyAlignment="1">
      <alignment horizontal="center" vertical="top"/>
    </xf>
    <xf numFmtId="0" fontId="20" fillId="18" borderId="12" xfId="477" applyFont="1" applyFill="1" applyBorder="1" applyAlignment="1">
      <alignment horizontal="left"/>
    </xf>
    <xf numFmtId="0" fontId="20" fillId="18" borderId="12" xfId="477" applyFont="1" applyFill="1" applyBorder="1" applyAlignment="1">
      <alignment horizontal="center"/>
    </xf>
    <xf numFmtId="0" fontId="20" fillId="18" borderId="13" xfId="477" applyFont="1" applyFill="1" applyBorder="1" applyAlignment="1">
      <alignment horizontal="left"/>
    </xf>
    <xf numFmtId="0" fontId="20" fillId="18" borderId="13" xfId="477" applyFont="1" applyFill="1" applyBorder="1" applyAlignment="1">
      <alignment horizontal="center"/>
    </xf>
    <xf numFmtId="166" fontId="21" fillId="18" borderId="13" xfId="0" applyNumberFormat="1" applyFont="1" applyFill="1" applyBorder="1" applyAlignment="1">
      <alignment horizontal="center" vertical="top"/>
    </xf>
    <xf numFmtId="0" fontId="20" fillId="15" borderId="14" xfId="0" applyFont="1" applyFill="1" applyBorder="1" applyAlignment="1">
      <alignment horizontal="left"/>
    </xf>
    <xf numFmtId="0" fontId="20" fillId="15" borderId="0" xfId="0" applyFont="1" applyFill="1" applyBorder="1" applyAlignment="1">
      <alignment horizontal="left"/>
    </xf>
    <xf numFmtId="0" fontId="23" fillId="0" borderId="4" xfId="0" applyFont="1" applyFill="1" applyBorder="1" applyAlignment="1"/>
    <xf numFmtId="0" fontId="23" fillId="15" borderId="0" xfId="0" applyFont="1" applyFill="1" applyBorder="1" applyAlignment="1">
      <alignment horizontal="center"/>
    </xf>
    <xf numFmtId="0" fontId="16" fillId="16" borderId="10" xfId="0" applyFont="1" applyFill="1" applyBorder="1" applyAlignment="1">
      <alignment horizontal="center" vertical="center" wrapText="1"/>
    </xf>
    <xf numFmtId="0" fontId="20" fillId="16" borderId="11" xfId="477" applyFont="1" applyFill="1" applyBorder="1" applyAlignment="1">
      <alignment horizontal="left"/>
    </xf>
    <xf numFmtId="0" fontId="20" fillId="16" borderId="11" xfId="477" applyFont="1" applyFill="1" applyBorder="1" applyAlignment="1">
      <alignment horizontal="center"/>
    </xf>
    <xf numFmtId="0" fontId="20" fillId="16" borderId="12" xfId="477" applyFont="1" applyFill="1" applyBorder="1" applyAlignment="1">
      <alignment horizontal="left"/>
    </xf>
    <xf numFmtId="0" fontId="20" fillId="16" borderId="12" xfId="477" applyFont="1" applyFill="1" applyBorder="1" applyAlignment="1">
      <alignment horizontal="center"/>
    </xf>
    <xf numFmtId="0" fontId="20" fillId="16" borderId="13" xfId="477" applyFont="1" applyFill="1" applyBorder="1" applyAlignment="1">
      <alignment horizontal="left"/>
    </xf>
    <xf numFmtId="0" fontId="20" fillId="16" borderId="13" xfId="477" applyFont="1" applyFill="1" applyBorder="1" applyAlignment="1">
      <alignment horizontal="center"/>
    </xf>
    <xf numFmtId="0" fontId="19" fillId="0" borderId="4" xfId="0" applyFont="1" applyBorder="1" applyAlignment="1"/>
    <xf numFmtId="0" fontId="19" fillId="15" borderId="0" xfId="0" applyFont="1" applyFill="1" applyBorder="1" applyAlignment="1">
      <alignment horizontal="center"/>
    </xf>
    <xf numFmtId="0" fontId="19" fillId="0" borderId="0" xfId="0" applyFont="1" applyBorder="1" applyAlignment="1">
      <alignment horizontal="left"/>
    </xf>
    <xf numFmtId="0" fontId="19" fillId="0" borderId="0" xfId="0" applyFont="1" applyBorder="1" applyAlignment="1">
      <alignment horizontal="center"/>
    </xf>
    <xf numFmtId="0" fontId="8" fillId="0" borderId="0" xfId="0" applyFont="1" applyBorder="1" applyAlignment="1">
      <alignment horizontal="left"/>
    </xf>
    <xf numFmtId="0" fontId="8" fillId="0" borderId="0" xfId="0" applyFont="1" applyBorder="1" applyAlignment="1">
      <alignment horizontal="center"/>
    </xf>
    <xf numFmtId="0" fontId="20" fillId="16" borderId="3" xfId="0" applyFont="1" applyFill="1" applyBorder="1" applyAlignment="1">
      <alignment horizontal="center"/>
    </xf>
    <xf numFmtId="0" fontId="20" fillId="16" borderId="14" xfId="0" applyFont="1" applyFill="1" applyBorder="1" applyAlignment="1">
      <alignment horizontal="center"/>
    </xf>
    <xf numFmtId="0" fontId="20" fillId="16" borderId="8" xfId="0" applyFont="1" applyFill="1" applyBorder="1" applyAlignment="1">
      <alignment horizontal="center"/>
    </xf>
    <xf numFmtId="166" fontId="20" fillId="16" borderId="14" xfId="0" applyNumberFormat="1" applyFont="1" applyFill="1" applyBorder="1" applyAlignment="1">
      <alignment horizontal="center"/>
    </xf>
    <xf numFmtId="166" fontId="18" fillId="17" borderId="0" xfId="0" applyNumberFormat="1" applyFont="1" applyFill="1" applyBorder="1" applyAlignment="1">
      <alignment vertical="center"/>
    </xf>
    <xf numFmtId="166" fontId="20" fillId="15" borderId="2" xfId="0" applyNumberFormat="1" applyFont="1" applyFill="1" applyBorder="1" applyAlignment="1"/>
    <xf numFmtId="166" fontId="29" fillId="18" borderId="13" xfId="0" applyNumberFormat="1" applyFont="1" applyFill="1" applyBorder="1" applyAlignment="1">
      <alignment horizontal="center"/>
    </xf>
    <xf numFmtId="0" fontId="16" fillId="16" borderId="3" xfId="0" applyFont="1" applyFill="1" applyBorder="1" applyAlignment="1">
      <alignment horizontal="center" vertical="center"/>
    </xf>
    <xf numFmtId="0" fontId="16" fillId="16" borderId="8" xfId="0" applyFont="1" applyFill="1" applyBorder="1" applyAlignment="1">
      <alignment horizontal="center" vertical="center"/>
    </xf>
    <xf numFmtId="0" fontId="16" fillId="16" borderId="11" xfId="0" applyFont="1" applyFill="1" applyBorder="1" applyAlignment="1">
      <alignment horizontal="center" vertical="center"/>
    </xf>
    <xf numFmtId="0" fontId="16" fillId="16" borderId="13" xfId="0" applyFont="1" applyFill="1" applyBorder="1" applyAlignment="1">
      <alignment horizontal="center" vertical="center"/>
    </xf>
    <xf numFmtId="165" fontId="16" fillId="16" borderId="6" xfId="0" applyNumberFormat="1" applyFont="1" applyFill="1" applyBorder="1" applyAlignment="1">
      <alignment horizontal="center" vertical="center"/>
    </xf>
    <xf numFmtId="165" fontId="16" fillId="16" borderId="7" xfId="0" applyNumberFormat="1" applyFont="1" applyFill="1" applyBorder="1" applyAlignment="1">
      <alignment horizontal="center" vertical="center"/>
    </xf>
    <xf numFmtId="165" fontId="16" fillId="16" borderId="5" xfId="0" applyNumberFormat="1" applyFont="1" applyFill="1" applyBorder="1" applyAlignment="1">
      <alignment horizontal="center" vertical="center"/>
    </xf>
    <xf numFmtId="164" fontId="15" fillId="15" borderId="2" xfId="0" applyNumberFormat="1" applyFont="1" applyFill="1" applyBorder="1" applyAlignment="1">
      <alignment horizontal="center" vertical="top"/>
    </xf>
  </cellXfs>
  <cellStyles count="10934">
    <cellStyle name="_x0010_“+ˆÉ•?pý¤" xfId="1"/>
    <cellStyle name="_x0010_“+ˆÉ•?pý¤ 2" xfId="2"/>
    <cellStyle name="_x0010_“+ˆÉ•?pý¤ 3" xfId="3"/>
    <cellStyle name="20% - Accent1 10" xfId="478"/>
    <cellStyle name="20% - Accent1 11" xfId="479"/>
    <cellStyle name="20% - Accent1 12" xfId="480"/>
    <cellStyle name="20% - Accent1 13" xfId="481"/>
    <cellStyle name="20% - Accent1 14" xfId="482"/>
    <cellStyle name="20% - Accent1 15" xfId="483"/>
    <cellStyle name="20% - Accent1 2" xfId="4"/>
    <cellStyle name="20% - Accent1 2 10" xfId="485"/>
    <cellStyle name="20% - Accent1 2 11" xfId="486"/>
    <cellStyle name="20% - Accent1 2 12" xfId="487"/>
    <cellStyle name="20% - Accent1 2 13" xfId="488"/>
    <cellStyle name="20% - Accent1 2 14" xfId="489"/>
    <cellStyle name="20% - Accent1 2 15" xfId="484"/>
    <cellStyle name="20% - Accent1 2 2" xfId="5"/>
    <cellStyle name="20% - Accent1 2 2 10" xfId="490"/>
    <cellStyle name="20% - Accent1 2 2 2" xfId="491"/>
    <cellStyle name="20% - Accent1 2 2 2 2" xfId="492"/>
    <cellStyle name="20% - Accent1 2 2 2 3" xfId="493"/>
    <cellStyle name="20% - Accent1 2 2 3" xfId="494"/>
    <cellStyle name="20% - Accent1 2 2 3 2" xfId="495"/>
    <cellStyle name="20% - Accent1 2 2 4" xfId="496"/>
    <cellStyle name="20% - Accent1 2 2 5" xfId="497"/>
    <cellStyle name="20% - Accent1 2 2 6" xfId="498"/>
    <cellStyle name="20% - Accent1 2 2 7" xfId="499"/>
    <cellStyle name="20% - Accent1 2 2 8" xfId="500"/>
    <cellStyle name="20% - Accent1 2 2 9" xfId="501"/>
    <cellStyle name="20% - Accent1 2 3" xfId="502"/>
    <cellStyle name="20% - Accent1 2 3 2" xfId="503"/>
    <cellStyle name="20% - Accent1 2 3 2 2" xfId="504"/>
    <cellStyle name="20% - Accent1 2 3 3" xfId="505"/>
    <cellStyle name="20% - Accent1 2 3 4" xfId="506"/>
    <cellStyle name="20% - Accent1 2 3 5" xfId="507"/>
    <cellStyle name="20% - Accent1 2 4" xfId="508"/>
    <cellStyle name="20% - Accent1 2 4 2" xfId="509"/>
    <cellStyle name="20% - Accent1 2 4 3" xfId="510"/>
    <cellStyle name="20% - Accent1 2 4 4" xfId="511"/>
    <cellStyle name="20% - Accent1 2 4 5" xfId="512"/>
    <cellStyle name="20% - Accent1 2 5" xfId="513"/>
    <cellStyle name="20% - Accent1 2 5 2" xfId="514"/>
    <cellStyle name="20% - Accent1 2 5 3" xfId="515"/>
    <cellStyle name="20% - Accent1 2 5 4" xfId="516"/>
    <cellStyle name="20% - Accent1 2 6" xfId="517"/>
    <cellStyle name="20% - Accent1 2 6 2" xfId="518"/>
    <cellStyle name="20% - Accent1 2 6 3" xfId="519"/>
    <cellStyle name="20% - Accent1 2 6 4" xfId="520"/>
    <cellStyle name="20% - Accent1 2 7" xfId="521"/>
    <cellStyle name="20% - Accent1 2 8" xfId="522"/>
    <cellStyle name="20% - Accent1 2 9" xfId="523"/>
    <cellStyle name="20% - Accent1 3" xfId="6"/>
    <cellStyle name="20% - Accent1 3 10" xfId="525"/>
    <cellStyle name="20% - Accent1 3 11" xfId="526"/>
    <cellStyle name="20% - Accent1 3 12" xfId="527"/>
    <cellStyle name="20% - Accent1 3 13" xfId="528"/>
    <cellStyle name="20% - Accent1 3 14" xfId="524"/>
    <cellStyle name="20% - Accent1 3 2" xfId="529"/>
    <cellStyle name="20% - Accent1 3 2 2" xfId="530"/>
    <cellStyle name="20% - Accent1 3 2 2 2" xfId="531"/>
    <cellStyle name="20% - Accent1 3 2 3" xfId="532"/>
    <cellStyle name="20% - Accent1 3 2 4" xfId="533"/>
    <cellStyle name="20% - Accent1 3 2 5" xfId="534"/>
    <cellStyle name="20% - Accent1 3 3" xfId="535"/>
    <cellStyle name="20% - Accent1 3 3 2" xfId="536"/>
    <cellStyle name="20% - Accent1 3 3 3" xfId="537"/>
    <cellStyle name="20% - Accent1 3 3 4" xfId="538"/>
    <cellStyle name="20% - Accent1 3 3 5" xfId="539"/>
    <cellStyle name="20% - Accent1 3 4" xfId="540"/>
    <cellStyle name="20% - Accent1 3 4 2" xfId="541"/>
    <cellStyle name="20% - Accent1 3 4 3" xfId="542"/>
    <cellStyle name="20% - Accent1 3 4 4" xfId="543"/>
    <cellStyle name="20% - Accent1 3 5" xfId="544"/>
    <cellStyle name="20% - Accent1 3 5 2" xfId="545"/>
    <cellStyle name="20% - Accent1 3 5 3" xfId="546"/>
    <cellStyle name="20% - Accent1 3 5 4" xfId="547"/>
    <cellStyle name="20% - Accent1 3 6" xfId="548"/>
    <cellStyle name="20% - Accent1 3 7" xfId="549"/>
    <cellStyle name="20% - Accent1 3 8" xfId="550"/>
    <cellStyle name="20% - Accent1 3 9" xfId="551"/>
    <cellStyle name="20% - Accent1 4" xfId="7"/>
    <cellStyle name="20% - Accent1 4 10" xfId="552"/>
    <cellStyle name="20% - Accent1 4 2" xfId="553"/>
    <cellStyle name="20% - Accent1 4 2 2" xfId="554"/>
    <cellStyle name="20% - Accent1 4 2 3" xfId="555"/>
    <cellStyle name="20% - Accent1 4 3" xfId="556"/>
    <cellStyle name="20% - Accent1 4 3 2" xfId="557"/>
    <cellStyle name="20% - Accent1 4 4" xfId="558"/>
    <cellStyle name="20% - Accent1 4 5" xfId="559"/>
    <cellStyle name="20% - Accent1 4 6" xfId="560"/>
    <cellStyle name="20% - Accent1 4 7" xfId="561"/>
    <cellStyle name="20% - Accent1 4 8" xfId="562"/>
    <cellStyle name="20% - Accent1 4 9" xfId="563"/>
    <cellStyle name="20% - Accent1 5" xfId="564"/>
    <cellStyle name="20% - Accent1 5 2" xfId="565"/>
    <cellStyle name="20% - Accent1 5 2 2" xfId="566"/>
    <cellStyle name="20% - Accent1 5 3" xfId="567"/>
    <cellStyle name="20% - Accent1 5 4" xfId="568"/>
    <cellStyle name="20% - Accent1 5 5" xfId="569"/>
    <cellStyle name="20% - Accent1 6" xfId="570"/>
    <cellStyle name="20% - Accent1 6 2" xfId="571"/>
    <cellStyle name="20% - Accent1 6 3" xfId="572"/>
    <cellStyle name="20% - Accent1 6 4" xfId="573"/>
    <cellStyle name="20% - Accent1 6 5" xfId="574"/>
    <cellStyle name="20% - Accent1 7" xfId="575"/>
    <cellStyle name="20% - Accent1 8" xfId="576"/>
    <cellStyle name="20% - Accent1 9" xfId="577"/>
    <cellStyle name="20% - Accent2 10" xfId="578"/>
    <cellStyle name="20% - Accent2 11" xfId="579"/>
    <cellStyle name="20% - Accent2 12" xfId="580"/>
    <cellStyle name="20% - Accent2 13" xfId="581"/>
    <cellStyle name="20% - Accent2 14" xfId="582"/>
    <cellStyle name="20% - Accent2 15" xfId="583"/>
    <cellStyle name="20% - Accent2 2" xfId="8"/>
    <cellStyle name="20% - Accent2 2 10" xfId="585"/>
    <cellStyle name="20% - Accent2 2 11" xfId="586"/>
    <cellStyle name="20% - Accent2 2 12" xfId="587"/>
    <cellStyle name="20% - Accent2 2 13" xfId="588"/>
    <cellStyle name="20% - Accent2 2 14" xfId="589"/>
    <cellStyle name="20% - Accent2 2 15" xfId="584"/>
    <cellStyle name="20% - Accent2 2 2" xfId="9"/>
    <cellStyle name="20% - Accent2 2 2 10" xfId="590"/>
    <cellStyle name="20% - Accent2 2 2 2" xfId="591"/>
    <cellStyle name="20% - Accent2 2 2 2 2" xfId="592"/>
    <cellStyle name="20% - Accent2 2 2 2 3" xfId="593"/>
    <cellStyle name="20% - Accent2 2 2 3" xfId="594"/>
    <cellStyle name="20% - Accent2 2 2 3 2" xfId="595"/>
    <cellStyle name="20% - Accent2 2 2 4" xfId="596"/>
    <cellStyle name="20% - Accent2 2 2 5" xfId="597"/>
    <cellStyle name="20% - Accent2 2 2 6" xfId="598"/>
    <cellStyle name="20% - Accent2 2 2 7" xfId="599"/>
    <cellStyle name="20% - Accent2 2 2 8" xfId="600"/>
    <cellStyle name="20% - Accent2 2 2 9" xfId="601"/>
    <cellStyle name="20% - Accent2 2 3" xfId="602"/>
    <cellStyle name="20% - Accent2 2 3 2" xfId="603"/>
    <cellStyle name="20% - Accent2 2 3 2 2" xfId="604"/>
    <cellStyle name="20% - Accent2 2 3 3" xfId="605"/>
    <cellStyle name="20% - Accent2 2 3 4" xfId="606"/>
    <cellStyle name="20% - Accent2 2 3 5" xfId="607"/>
    <cellStyle name="20% - Accent2 2 4" xfId="608"/>
    <cellStyle name="20% - Accent2 2 4 2" xfId="609"/>
    <cellStyle name="20% - Accent2 2 4 3" xfId="610"/>
    <cellStyle name="20% - Accent2 2 4 4" xfId="611"/>
    <cellStyle name="20% - Accent2 2 4 5" xfId="612"/>
    <cellStyle name="20% - Accent2 2 5" xfId="613"/>
    <cellStyle name="20% - Accent2 2 5 2" xfId="614"/>
    <cellStyle name="20% - Accent2 2 5 3" xfId="615"/>
    <cellStyle name="20% - Accent2 2 5 4" xfId="616"/>
    <cellStyle name="20% - Accent2 2 6" xfId="617"/>
    <cellStyle name="20% - Accent2 2 6 2" xfId="618"/>
    <cellStyle name="20% - Accent2 2 6 3" xfId="619"/>
    <cellStyle name="20% - Accent2 2 6 4" xfId="620"/>
    <cellStyle name="20% - Accent2 2 7" xfId="621"/>
    <cellStyle name="20% - Accent2 2 8" xfId="622"/>
    <cellStyle name="20% - Accent2 2 9" xfId="623"/>
    <cellStyle name="20% - Accent2 3" xfId="10"/>
    <cellStyle name="20% - Accent2 3 10" xfId="625"/>
    <cellStyle name="20% - Accent2 3 11" xfId="626"/>
    <cellStyle name="20% - Accent2 3 12" xfId="627"/>
    <cellStyle name="20% - Accent2 3 13" xfId="628"/>
    <cellStyle name="20% - Accent2 3 14" xfId="624"/>
    <cellStyle name="20% - Accent2 3 2" xfId="629"/>
    <cellStyle name="20% - Accent2 3 2 2" xfId="630"/>
    <cellStyle name="20% - Accent2 3 2 2 2" xfId="631"/>
    <cellStyle name="20% - Accent2 3 2 3" xfId="632"/>
    <cellStyle name="20% - Accent2 3 2 4" xfId="633"/>
    <cellStyle name="20% - Accent2 3 2 5" xfId="634"/>
    <cellStyle name="20% - Accent2 3 3" xfId="635"/>
    <cellStyle name="20% - Accent2 3 3 2" xfId="636"/>
    <cellStyle name="20% - Accent2 3 3 3" xfId="637"/>
    <cellStyle name="20% - Accent2 3 3 4" xfId="638"/>
    <cellStyle name="20% - Accent2 3 3 5" xfId="639"/>
    <cellStyle name="20% - Accent2 3 4" xfId="640"/>
    <cellStyle name="20% - Accent2 3 4 2" xfId="641"/>
    <cellStyle name="20% - Accent2 3 4 3" xfId="642"/>
    <cellStyle name="20% - Accent2 3 4 4" xfId="643"/>
    <cellStyle name="20% - Accent2 3 5" xfId="644"/>
    <cellStyle name="20% - Accent2 3 5 2" xfId="645"/>
    <cellStyle name="20% - Accent2 3 5 3" xfId="646"/>
    <cellStyle name="20% - Accent2 3 5 4" xfId="647"/>
    <cellStyle name="20% - Accent2 3 6" xfId="648"/>
    <cellStyle name="20% - Accent2 3 7" xfId="649"/>
    <cellStyle name="20% - Accent2 3 8" xfId="650"/>
    <cellStyle name="20% - Accent2 3 9" xfId="651"/>
    <cellStyle name="20% - Accent2 4" xfId="11"/>
    <cellStyle name="20% - Accent2 4 10" xfId="652"/>
    <cellStyle name="20% - Accent2 4 2" xfId="653"/>
    <cellStyle name="20% - Accent2 4 2 2" xfId="654"/>
    <cellStyle name="20% - Accent2 4 2 3" xfId="655"/>
    <cellStyle name="20% - Accent2 4 3" xfId="656"/>
    <cellStyle name="20% - Accent2 4 3 2" xfId="657"/>
    <cellStyle name="20% - Accent2 4 4" xfId="658"/>
    <cellStyle name="20% - Accent2 4 5" xfId="659"/>
    <cellStyle name="20% - Accent2 4 6" xfId="660"/>
    <cellStyle name="20% - Accent2 4 7" xfId="661"/>
    <cellStyle name="20% - Accent2 4 8" xfId="662"/>
    <cellStyle name="20% - Accent2 4 9" xfId="663"/>
    <cellStyle name="20% - Accent2 5" xfId="664"/>
    <cellStyle name="20% - Accent2 5 2" xfId="665"/>
    <cellStyle name="20% - Accent2 5 2 2" xfId="666"/>
    <cellStyle name="20% - Accent2 5 3" xfId="667"/>
    <cellStyle name="20% - Accent2 5 4" xfId="668"/>
    <cellStyle name="20% - Accent2 5 5" xfId="669"/>
    <cellStyle name="20% - Accent2 6" xfId="670"/>
    <cellStyle name="20% - Accent2 6 2" xfId="671"/>
    <cellStyle name="20% - Accent2 6 3" xfId="672"/>
    <cellStyle name="20% - Accent2 6 4" xfId="673"/>
    <cellStyle name="20% - Accent2 6 5" xfId="674"/>
    <cellStyle name="20% - Accent2 7" xfId="675"/>
    <cellStyle name="20% - Accent2 8" xfId="676"/>
    <cellStyle name="20% - Accent2 9" xfId="677"/>
    <cellStyle name="20% - Accent3 10" xfId="678"/>
    <cellStyle name="20% - Accent3 11" xfId="679"/>
    <cellStyle name="20% - Accent3 12" xfId="680"/>
    <cellStyle name="20% - Accent3 13" xfId="681"/>
    <cellStyle name="20% - Accent3 14" xfId="682"/>
    <cellStyle name="20% - Accent3 15" xfId="683"/>
    <cellStyle name="20% - Accent3 2" xfId="12"/>
    <cellStyle name="20% - Accent3 2 10" xfId="685"/>
    <cellStyle name="20% - Accent3 2 11" xfId="686"/>
    <cellStyle name="20% - Accent3 2 12" xfId="687"/>
    <cellStyle name="20% - Accent3 2 13" xfId="688"/>
    <cellStyle name="20% - Accent3 2 14" xfId="689"/>
    <cellStyle name="20% - Accent3 2 15" xfId="684"/>
    <cellStyle name="20% - Accent3 2 2" xfId="13"/>
    <cellStyle name="20% - Accent3 2 2 10" xfId="690"/>
    <cellStyle name="20% - Accent3 2 2 2" xfId="691"/>
    <cellStyle name="20% - Accent3 2 2 2 2" xfId="692"/>
    <cellStyle name="20% - Accent3 2 2 2 3" xfId="693"/>
    <cellStyle name="20% - Accent3 2 2 3" xfId="694"/>
    <cellStyle name="20% - Accent3 2 2 3 2" xfId="695"/>
    <cellStyle name="20% - Accent3 2 2 4" xfId="696"/>
    <cellStyle name="20% - Accent3 2 2 5" xfId="697"/>
    <cellStyle name="20% - Accent3 2 2 6" xfId="698"/>
    <cellStyle name="20% - Accent3 2 2 7" xfId="699"/>
    <cellStyle name="20% - Accent3 2 2 8" xfId="700"/>
    <cellStyle name="20% - Accent3 2 2 9" xfId="701"/>
    <cellStyle name="20% - Accent3 2 3" xfId="702"/>
    <cellStyle name="20% - Accent3 2 3 2" xfId="703"/>
    <cellStyle name="20% - Accent3 2 3 2 2" xfId="704"/>
    <cellStyle name="20% - Accent3 2 3 3" xfId="705"/>
    <cellStyle name="20% - Accent3 2 3 4" xfId="706"/>
    <cellStyle name="20% - Accent3 2 3 5" xfId="707"/>
    <cellStyle name="20% - Accent3 2 4" xfId="708"/>
    <cellStyle name="20% - Accent3 2 4 2" xfId="709"/>
    <cellStyle name="20% - Accent3 2 4 3" xfId="710"/>
    <cellStyle name="20% - Accent3 2 4 4" xfId="711"/>
    <cellStyle name="20% - Accent3 2 4 5" xfId="712"/>
    <cellStyle name="20% - Accent3 2 5" xfId="713"/>
    <cellStyle name="20% - Accent3 2 5 2" xfId="714"/>
    <cellStyle name="20% - Accent3 2 5 3" xfId="715"/>
    <cellStyle name="20% - Accent3 2 5 4" xfId="716"/>
    <cellStyle name="20% - Accent3 2 6" xfId="717"/>
    <cellStyle name="20% - Accent3 2 6 2" xfId="718"/>
    <cellStyle name="20% - Accent3 2 6 3" xfId="719"/>
    <cellStyle name="20% - Accent3 2 6 4" xfId="720"/>
    <cellStyle name="20% - Accent3 2 7" xfId="721"/>
    <cellStyle name="20% - Accent3 2 8" xfId="722"/>
    <cellStyle name="20% - Accent3 2 9" xfId="723"/>
    <cellStyle name="20% - Accent3 3" xfId="14"/>
    <cellStyle name="20% - Accent3 3 10" xfId="725"/>
    <cellStyle name="20% - Accent3 3 11" xfId="726"/>
    <cellStyle name="20% - Accent3 3 12" xfId="727"/>
    <cellStyle name="20% - Accent3 3 13" xfId="728"/>
    <cellStyle name="20% - Accent3 3 14" xfId="724"/>
    <cellStyle name="20% - Accent3 3 2" xfId="729"/>
    <cellStyle name="20% - Accent3 3 2 2" xfId="730"/>
    <cellStyle name="20% - Accent3 3 2 2 2" xfId="731"/>
    <cellStyle name="20% - Accent3 3 2 3" xfId="732"/>
    <cellStyle name="20% - Accent3 3 2 4" xfId="733"/>
    <cellStyle name="20% - Accent3 3 2 5" xfId="734"/>
    <cellStyle name="20% - Accent3 3 3" xfId="735"/>
    <cellStyle name="20% - Accent3 3 3 2" xfId="736"/>
    <cellStyle name="20% - Accent3 3 3 3" xfId="737"/>
    <cellStyle name="20% - Accent3 3 3 4" xfId="738"/>
    <cellStyle name="20% - Accent3 3 3 5" xfId="739"/>
    <cellStyle name="20% - Accent3 3 4" xfId="740"/>
    <cellStyle name="20% - Accent3 3 4 2" xfId="741"/>
    <cellStyle name="20% - Accent3 3 4 3" xfId="742"/>
    <cellStyle name="20% - Accent3 3 4 4" xfId="743"/>
    <cellStyle name="20% - Accent3 3 5" xfId="744"/>
    <cellStyle name="20% - Accent3 3 5 2" xfId="745"/>
    <cellStyle name="20% - Accent3 3 5 3" xfId="746"/>
    <cellStyle name="20% - Accent3 3 5 4" xfId="747"/>
    <cellStyle name="20% - Accent3 3 6" xfId="748"/>
    <cellStyle name="20% - Accent3 3 7" xfId="749"/>
    <cellStyle name="20% - Accent3 3 8" xfId="750"/>
    <cellStyle name="20% - Accent3 3 9" xfId="751"/>
    <cellStyle name="20% - Accent3 4" xfId="15"/>
    <cellStyle name="20% - Accent3 4 10" xfId="752"/>
    <cellStyle name="20% - Accent3 4 2" xfId="753"/>
    <cellStyle name="20% - Accent3 4 2 2" xfId="754"/>
    <cellStyle name="20% - Accent3 4 2 3" xfId="755"/>
    <cellStyle name="20% - Accent3 4 3" xfId="756"/>
    <cellStyle name="20% - Accent3 4 3 2" xfId="757"/>
    <cellStyle name="20% - Accent3 4 4" xfId="758"/>
    <cellStyle name="20% - Accent3 4 5" xfId="759"/>
    <cellStyle name="20% - Accent3 4 6" xfId="760"/>
    <cellStyle name="20% - Accent3 4 7" xfId="761"/>
    <cellStyle name="20% - Accent3 4 8" xfId="762"/>
    <cellStyle name="20% - Accent3 4 9" xfId="763"/>
    <cellStyle name="20% - Accent3 5" xfId="764"/>
    <cellStyle name="20% - Accent3 5 2" xfId="765"/>
    <cellStyle name="20% - Accent3 5 2 2" xfId="766"/>
    <cellStyle name="20% - Accent3 5 3" xfId="767"/>
    <cellStyle name="20% - Accent3 5 4" xfId="768"/>
    <cellStyle name="20% - Accent3 5 5" xfId="769"/>
    <cellStyle name="20% - Accent3 6" xfId="770"/>
    <cellStyle name="20% - Accent3 6 2" xfId="771"/>
    <cellStyle name="20% - Accent3 6 3" xfId="772"/>
    <cellStyle name="20% - Accent3 6 4" xfId="773"/>
    <cellStyle name="20% - Accent3 6 5" xfId="774"/>
    <cellStyle name="20% - Accent3 7" xfId="775"/>
    <cellStyle name="20% - Accent3 8" xfId="776"/>
    <cellStyle name="20% - Accent3 9" xfId="777"/>
    <cellStyle name="20% - Accent4 10" xfId="778"/>
    <cellStyle name="20% - Accent4 11" xfId="779"/>
    <cellStyle name="20% - Accent4 12" xfId="780"/>
    <cellStyle name="20% - Accent4 13" xfId="781"/>
    <cellStyle name="20% - Accent4 14" xfId="782"/>
    <cellStyle name="20% - Accent4 15" xfId="783"/>
    <cellStyle name="20% - Accent4 2" xfId="16"/>
    <cellStyle name="20% - Accent4 2 10" xfId="785"/>
    <cellStyle name="20% - Accent4 2 11" xfId="786"/>
    <cellStyle name="20% - Accent4 2 12" xfId="787"/>
    <cellStyle name="20% - Accent4 2 13" xfId="788"/>
    <cellStyle name="20% - Accent4 2 14" xfId="789"/>
    <cellStyle name="20% - Accent4 2 15" xfId="784"/>
    <cellStyle name="20% - Accent4 2 2" xfId="17"/>
    <cellStyle name="20% - Accent4 2 2 10" xfId="790"/>
    <cellStyle name="20% - Accent4 2 2 2" xfId="791"/>
    <cellStyle name="20% - Accent4 2 2 2 2" xfId="792"/>
    <cellStyle name="20% - Accent4 2 2 2 3" xfId="793"/>
    <cellStyle name="20% - Accent4 2 2 3" xfId="794"/>
    <cellStyle name="20% - Accent4 2 2 3 2" xfId="795"/>
    <cellStyle name="20% - Accent4 2 2 4" xfId="796"/>
    <cellStyle name="20% - Accent4 2 2 5" xfId="797"/>
    <cellStyle name="20% - Accent4 2 2 6" xfId="798"/>
    <cellStyle name="20% - Accent4 2 2 7" xfId="799"/>
    <cellStyle name="20% - Accent4 2 2 8" xfId="800"/>
    <cellStyle name="20% - Accent4 2 2 9" xfId="801"/>
    <cellStyle name="20% - Accent4 2 3" xfId="802"/>
    <cellStyle name="20% - Accent4 2 3 2" xfId="803"/>
    <cellStyle name="20% - Accent4 2 3 2 2" xfId="804"/>
    <cellStyle name="20% - Accent4 2 3 3" xfId="805"/>
    <cellStyle name="20% - Accent4 2 3 4" xfId="806"/>
    <cellStyle name="20% - Accent4 2 3 5" xfId="807"/>
    <cellStyle name="20% - Accent4 2 4" xfId="808"/>
    <cellStyle name="20% - Accent4 2 4 2" xfId="809"/>
    <cellStyle name="20% - Accent4 2 4 3" xfId="810"/>
    <cellStyle name="20% - Accent4 2 4 4" xfId="811"/>
    <cellStyle name="20% - Accent4 2 4 5" xfId="812"/>
    <cellStyle name="20% - Accent4 2 5" xfId="813"/>
    <cellStyle name="20% - Accent4 2 5 2" xfId="814"/>
    <cellStyle name="20% - Accent4 2 5 3" xfId="815"/>
    <cellStyle name="20% - Accent4 2 5 4" xfId="816"/>
    <cellStyle name="20% - Accent4 2 6" xfId="817"/>
    <cellStyle name="20% - Accent4 2 6 2" xfId="818"/>
    <cellStyle name="20% - Accent4 2 6 3" xfId="819"/>
    <cellStyle name="20% - Accent4 2 6 4" xfId="820"/>
    <cellStyle name="20% - Accent4 2 7" xfId="821"/>
    <cellStyle name="20% - Accent4 2 8" xfId="822"/>
    <cellStyle name="20% - Accent4 2 9" xfId="823"/>
    <cellStyle name="20% - Accent4 3" xfId="18"/>
    <cellStyle name="20% - Accent4 3 10" xfId="825"/>
    <cellStyle name="20% - Accent4 3 11" xfId="826"/>
    <cellStyle name="20% - Accent4 3 12" xfId="827"/>
    <cellStyle name="20% - Accent4 3 13" xfId="828"/>
    <cellStyle name="20% - Accent4 3 14" xfId="824"/>
    <cellStyle name="20% - Accent4 3 2" xfId="829"/>
    <cellStyle name="20% - Accent4 3 2 2" xfId="830"/>
    <cellStyle name="20% - Accent4 3 2 2 2" xfId="831"/>
    <cellStyle name="20% - Accent4 3 2 3" xfId="832"/>
    <cellStyle name="20% - Accent4 3 2 4" xfId="833"/>
    <cellStyle name="20% - Accent4 3 2 5" xfId="834"/>
    <cellStyle name="20% - Accent4 3 3" xfId="835"/>
    <cellStyle name="20% - Accent4 3 3 2" xfId="836"/>
    <cellStyle name="20% - Accent4 3 3 3" xfId="837"/>
    <cellStyle name="20% - Accent4 3 3 4" xfId="838"/>
    <cellStyle name="20% - Accent4 3 3 5" xfId="839"/>
    <cellStyle name="20% - Accent4 3 4" xfId="840"/>
    <cellStyle name="20% - Accent4 3 4 2" xfId="841"/>
    <cellStyle name="20% - Accent4 3 4 3" xfId="842"/>
    <cellStyle name="20% - Accent4 3 4 4" xfId="843"/>
    <cellStyle name="20% - Accent4 3 5" xfId="844"/>
    <cellStyle name="20% - Accent4 3 5 2" xfId="845"/>
    <cellStyle name="20% - Accent4 3 5 3" xfId="846"/>
    <cellStyle name="20% - Accent4 3 5 4" xfId="847"/>
    <cellStyle name="20% - Accent4 3 6" xfId="848"/>
    <cellStyle name="20% - Accent4 3 7" xfId="849"/>
    <cellStyle name="20% - Accent4 3 8" xfId="850"/>
    <cellStyle name="20% - Accent4 3 9" xfId="851"/>
    <cellStyle name="20% - Accent4 4" xfId="19"/>
    <cellStyle name="20% - Accent4 4 10" xfId="852"/>
    <cellStyle name="20% - Accent4 4 2" xfId="853"/>
    <cellStyle name="20% - Accent4 4 2 2" xfId="854"/>
    <cellStyle name="20% - Accent4 4 2 3" xfId="855"/>
    <cellStyle name="20% - Accent4 4 3" xfId="856"/>
    <cellStyle name="20% - Accent4 4 3 2" xfId="857"/>
    <cellStyle name="20% - Accent4 4 4" xfId="858"/>
    <cellStyle name="20% - Accent4 4 5" xfId="859"/>
    <cellStyle name="20% - Accent4 4 6" xfId="860"/>
    <cellStyle name="20% - Accent4 4 7" xfId="861"/>
    <cellStyle name="20% - Accent4 4 8" xfId="862"/>
    <cellStyle name="20% - Accent4 4 9" xfId="863"/>
    <cellStyle name="20% - Accent4 5" xfId="864"/>
    <cellStyle name="20% - Accent4 5 2" xfId="865"/>
    <cellStyle name="20% - Accent4 5 2 2" xfId="866"/>
    <cellStyle name="20% - Accent4 5 3" xfId="867"/>
    <cellStyle name="20% - Accent4 5 4" xfId="868"/>
    <cellStyle name="20% - Accent4 5 5" xfId="869"/>
    <cellStyle name="20% - Accent4 6" xfId="870"/>
    <cellStyle name="20% - Accent4 6 2" xfId="871"/>
    <cellStyle name="20% - Accent4 6 3" xfId="872"/>
    <cellStyle name="20% - Accent4 6 4" xfId="873"/>
    <cellStyle name="20% - Accent4 6 5" xfId="874"/>
    <cellStyle name="20% - Accent4 7" xfId="875"/>
    <cellStyle name="20% - Accent4 8" xfId="876"/>
    <cellStyle name="20% - Accent4 9" xfId="877"/>
    <cellStyle name="20% - Accent5 10" xfId="878"/>
    <cellStyle name="20% - Accent5 11" xfId="879"/>
    <cellStyle name="20% - Accent5 12" xfId="880"/>
    <cellStyle name="20% - Accent5 13" xfId="881"/>
    <cellStyle name="20% - Accent5 14" xfId="882"/>
    <cellStyle name="20% - Accent5 15" xfId="883"/>
    <cellStyle name="20% - Accent5 2" xfId="20"/>
    <cellStyle name="20% - Accent5 2 10" xfId="885"/>
    <cellStyle name="20% - Accent5 2 11" xfId="886"/>
    <cellStyle name="20% - Accent5 2 12" xfId="887"/>
    <cellStyle name="20% - Accent5 2 13" xfId="888"/>
    <cellStyle name="20% - Accent5 2 14" xfId="889"/>
    <cellStyle name="20% - Accent5 2 15" xfId="884"/>
    <cellStyle name="20% - Accent5 2 2" xfId="21"/>
    <cellStyle name="20% - Accent5 2 2 10" xfId="890"/>
    <cellStyle name="20% - Accent5 2 2 2" xfId="891"/>
    <cellStyle name="20% - Accent5 2 2 2 2" xfId="892"/>
    <cellStyle name="20% - Accent5 2 2 2 3" xfId="893"/>
    <cellStyle name="20% - Accent5 2 2 3" xfId="894"/>
    <cellStyle name="20% - Accent5 2 2 3 2" xfId="895"/>
    <cellStyle name="20% - Accent5 2 2 4" xfId="896"/>
    <cellStyle name="20% - Accent5 2 2 5" xfId="897"/>
    <cellStyle name="20% - Accent5 2 2 6" xfId="898"/>
    <cellStyle name="20% - Accent5 2 2 7" xfId="899"/>
    <cellStyle name="20% - Accent5 2 2 8" xfId="900"/>
    <cellStyle name="20% - Accent5 2 2 9" xfId="901"/>
    <cellStyle name="20% - Accent5 2 3" xfId="902"/>
    <cellStyle name="20% - Accent5 2 3 2" xfId="903"/>
    <cellStyle name="20% - Accent5 2 3 2 2" xfId="904"/>
    <cellStyle name="20% - Accent5 2 3 3" xfId="905"/>
    <cellStyle name="20% - Accent5 2 3 4" xfId="906"/>
    <cellStyle name="20% - Accent5 2 3 5" xfId="907"/>
    <cellStyle name="20% - Accent5 2 4" xfId="908"/>
    <cellStyle name="20% - Accent5 2 4 2" xfId="909"/>
    <cellStyle name="20% - Accent5 2 4 3" xfId="910"/>
    <cellStyle name="20% - Accent5 2 4 4" xfId="911"/>
    <cellStyle name="20% - Accent5 2 4 5" xfId="912"/>
    <cellStyle name="20% - Accent5 2 5" xfId="913"/>
    <cellStyle name="20% - Accent5 2 5 2" xfId="914"/>
    <cellStyle name="20% - Accent5 2 5 3" xfId="915"/>
    <cellStyle name="20% - Accent5 2 5 4" xfId="916"/>
    <cellStyle name="20% - Accent5 2 6" xfId="917"/>
    <cellStyle name="20% - Accent5 2 6 2" xfId="918"/>
    <cellStyle name="20% - Accent5 2 6 3" xfId="919"/>
    <cellStyle name="20% - Accent5 2 6 4" xfId="920"/>
    <cellStyle name="20% - Accent5 2 7" xfId="921"/>
    <cellStyle name="20% - Accent5 2 8" xfId="922"/>
    <cellStyle name="20% - Accent5 2 9" xfId="923"/>
    <cellStyle name="20% - Accent5 3" xfId="22"/>
    <cellStyle name="20% - Accent5 3 10" xfId="925"/>
    <cellStyle name="20% - Accent5 3 11" xfId="926"/>
    <cellStyle name="20% - Accent5 3 12" xfId="927"/>
    <cellStyle name="20% - Accent5 3 13" xfId="928"/>
    <cellStyle name="20% - Accent5 3 14" xfId="924"/>
    <cellStyle name="20% - Accent5 3 2" xfId="929"/>
    <cellStyle name="20% - Accent5 3 2 2" xfId="930"/>
    <cellStyle name="20% - Accent5 3 2 2 2" xfId="931"/>
    <cellStyle name="20% - Accent5 3 2 3" xfId="932"/>
    <cellStyle name="20% - Accent5 3 2 4" xfId="933"/>
    <cellStyle name="20% - Accent5 3 2 5" xfId="934"/>
    <cellStyle name="20% - Accent5 3 3" xfId="935"/>
    <cellStyle name="20% - Accent5 3 3 2" xfId="936"/>
    <cellStyle name="20% - Accent5 3 3 3" xfId="937"/>
    <cellStyle name="20% - Accent5 3 3 4" xfId="938"/>
    <cellStyle name="20% - Accent5 3 3 5" xfId="939"/>
    <cellStyle name="20% - Accent5 3 4" xfId="940"/>
    <cellStyle name="20% - Accent5 3 4 2" xfId="941"/>
    <cellStyle name="20% - Accent5 3 4 3" xfId="942"/>
    <cellStyle name="20% - Accent5 3 4 4" xfId="943"/>
    <cellStyle name="20% - Accent5 3 5" xfId="944"/>
    <cellStyle name="20% - Accent5 3 5 2" xfId="945"/>
    <cellStyle name="20% - Accent5 3 5 3" xfId="946"/>
    <cellStyle name="20% - Accent5 3 5 4" xfId="947"/>
    <cellStyle name="20% - Accent5 3 6" xfId="948"/>
    <cellStyle name="20% - Accent5 3 7" xfId="949"/>
    <cellStyle name="20% - Accent5 3 8" xfId="950"/>
    <cellStyle name="20% - Accent5 3 9" xfId="951"/>
    <cellStyle name="20% - Accent5 4" xfId="23"/>
    <cellStyle name="20% - Accent5 4 10" xfId="952"/>
    <cellStyle name="20% - Accent5 4 2" xfId="953"/>
    <cellStyle name="20% - Accent5 4 2 2" xfId="954"/>
    <cellStyle name="20% - Accent5 4 2 3" xfId="955"/>
    <cellStyle name="20% - Accent5 4 3" xfId="956"/>
    <cellStyle name="20% - Accent5 4 3 2" xfId="957"/>
    <cellStyle name="20% - Accent5 4 4" xfId="958"/>
    <cellStyle name="20% - Accent5 4 5" xfId="959"/>
    <cellStyle name="20% - Accent5 4 6" xfId="960"/>
    <cellStyle name="20% - Accent5 4 7" xfId="961"/>
    <cellStyle name="20% - Accent5 4 8" xfId="962"/>
    <cellStyle name="20% - Accent5 4 9" xfId="963"/>
    <cellStyle name="20% - Accent5 5" xfId="964"/>
    <cellStyle name="20% - Accent5 5 2" xfId="965"/>
    <cellStyle name="20% - Accent5 5 2 2" xfId="966"/>
    <cellStyle name="20% - Accent5 5 3" xfId="967"/>
    <cellStyle name="20% - Accent5 5 4" xfId="968"/>
    <cellStyle name="20% - Accent5 5 5" xfId="969"/>
    <cellStyle name="20% - Accent5 6" xfId="970"/>
    <cellStyle name="20% - Accent5 6 2" xfId="971"/>
    <cellStyle name="20% - Accent5 6 3" xfId="972"/>
    <cellStyle name="20% - Accent5 6 4" xfId="973"/>
    <cellStyle name="20% - Accent5 6 5" xfId="974"/>
    <cellStyle name="20% - Accent5 7" xfId="975"/>
    <cellStyle name="20% - Accent5 8" xfId="976"/>
    <cellStyle name="20% - Accent5 9" xfId="977"/>
    <cellStyle name="20% - Accent6 10" xfId="978"/>
    <cellStyle name="20% - Accent6 11" xfId="979"/>
    <cellStyle name="20% - Accent6 12" xfId="980"/>
    <cellStyle name="20% - Accent6 13" xfId="981"/>
    <cellStyle name="20% - Accent6 14" xfId="982"/>
    <cellStyle name="20% - Accent6 15" xfId="983"/>
    <cellStyle name="20% - Accent6 2" xfId="24"/>
    <cellStyle name="20% - Accent6 2 10" xfId="985"/>
    <cellStyle name="20% - Accent6 2 11" xfId="986"/>
    <cellStyle name="20% - Accent6 2 12" xfId="987"/>
    <cellStyle name="20% - Accent6 2 13" xfId="988"/>
    <cellStyle name="20% - Accent6 2 14" xfId="989"/>
    <cellStyle name="20% - Accent6 2 15" xfId="984"/>
    <cellStyle name="20% - Accent6 2 2" xfId="25"/>
    <cellStyle name="20% - Accent6 2 2 10" xfId="990"/>
    <cellStyle name="20% - Accent6 2 2 2" xfId="991"/>
    <cellStyle name="20% - Accent6 2 2 2 2" xfId="992"/>
    <cellStyle name="20% - Accent6 2 2 2 3" xfId="993"/>
    <cellStyle name="20% - Accent6 2 2 3" xfId="994"/>
    <cellStyle name="20% - Accent6 2 2 3 2" xfId="995"/>
    <cellStyle name="20% - Accent6 2 2 4" xfId="996"/>
    <cellStyle name="20% - Accent6 2 2 5" xfId="997"/>
    <cellStyle name="20% - Accent6 2 2 6" xfId="998"/>
    <cellStyle name="20% - Accent6 2 2 7" xfId="999"/>
    <cellStyle name="20% - Accent6 2 2 8" xfId="1000"/>
    <cellStyle name="20% - Accent6 2 2 9" xfId="1001"/>
    <cellStyle name="20% - Accent6 2 3" xfId="1002"/>
    <cellStyle name="20% - Accent6 2 3 2" xfId="1003"/>
    <cellStyle name="20% - Accent6 2 3 2 2" xfId="1004"/>
    <cellStyle name="20% - Accent6 2 3 3" xfId="1005"/>
    <cellStyle name="20% - Accent6 2 3 4" xfId="1006"/>
    <cellStyle name="20% - Accent6 2 3 5" xfId="1007"/>
    <cellStyle name="20% - Accent6 2 4" xfId="1008"/>
    <cellStyle name="20% - Accent6 2 4 2" xfId="1009"/>
    <cellStyle name="20% - Accent6 2 4 3" xfId="1010"/>
    <cellStyle name="20% - Accent6 2 4 4" xfId="1011"/>
    <cellStyle name="20% - Accent6 2 4 5" xfId="1012"/>
    <cellStyle name="20% - Accent6 2 5" xfId="1013"/>
    <cellStyle name="20% - Accent6 2 5 2" xfId="1014"/>
    <cellStyle name="20% - Accent6 2 5 3" xfId="1015"/>
    <cellStyle name="20% - Accent6 2 5 4" xfId="1016"/>
    <cellStyle name="20% - Accent6 2 6" xfId="1017"/>
    <cellStyle name="20% - Accent6 2 6 2" xfId="1018"/>
    <cellStyle name="20% - Accent6 2 6 3" xfId="1019"/>
    <cellStyle name="20% - Accent6 2 6 4" xfId="1020"/>
    <cellStyle name="20% - Accent6 2 7" xfId="1021"/>
    <cellStyle name="20% - Accent6 2 8" xfId="1022"/>
    <cellStyle name="20% - Accent6 2 9" xfId="1023"/>
    <cellStyle name="20% - Accent6 3" xfId="26"/>
    <cellStyle name="20% - Accent6 3 10" xfId="1025"/>
    <cellStyle name="20% - Accent6 3 11" xfId="1026"/>
    <cellStyle name="20% - Accent6 3 12" xfId="1027"/>
    <cellStyle name="20% - Accent6 3 13" xfId="1028"/>
    <cellStyle name="20% - Accent6 3 14" xfId="1024"/>
    <cellStyle name="20% - Accent6 3 2" xfId="1029"/>
    <cellStyle name="20% - Accent6 3 2 2" xfId="1030"/>
    <cellStyle name="20% - Accent6 3 2 2 2" xfId="1031"/>
    <cellStyle name="20% - Accent6 3 2 3" xfId="1032"/>
    <cellStyle name="20% - Accent6 3 2 4" xfId="1033"/>
    <cellStyle name="20% - Accent6 3 2 5" xfId="1034"/>
    <cellStyle name="20% - Accent6 3 3" xfId="1035"/>
    <cellStyle name="20% - Accent6 3 3 2" xfId="1036"/>
    <cellStyle name="20% - Accent6 3 3 3" xfId="1037"/>
    <cellStyle name="20% - Accent6 3 3 4" xfId="1038"/>
    <cellStyle name="20% - Accent6 3 3 5" xfId="1039"/>
    <cellStyle name="20% - Accent6 3 4" xfId="1040"/>
    <cellStyle name="20% - Accent6 3 4 2" xfId="1041"/>
    <cellStyle name="20% - Accent6 3 4 3" xfId="1042"/>
    <cellStyle name="20% - Accent6 3 4 4" xfId="1043"/>
    <cellStyle name="20% - Accent6 3 5" xfId="1044"/>
    <cellStyle name="20% - Accent6 3 5 2" xfId="1045"/>
    <cellStyle name="20% - Accent6 3 5 3" xfId="1046"/>
    <cellStyle name="20% - Accent6 3 5 4" xfId="1047"/>
    <cellStyle name="20% - Accent6 3 6" xfId="1048"/>
    <cellStyle name="20% - Accent6 3 7" xfId="1049"/>
    <cellStyle name="20% - Accent6 3 8" xfId="1050"/>
    <cellStyle name="20% - Accent6 3 9" xfId="1051"/>
    <cellStyle name="20% - Accent6 4" xfId="27"/>
    <cellStyle name="20% - Accent6 4 10" xfId="1052"/>
    <cellStyle name="20% - Accent6 4 2" xfId="1053"/>
    <cellStyle name="20% - Accent6 4 2 2" xfId="1054"/>
    <cellStyle name="20% - Accent6 4 2 3" xfId="1055"/>
    <cellStyle name="20% - Accent6 4 3" xfId="1056"/>
    <cellStyle name="20% - Accent6 4 3 2" xfId="1057"/>
    <cellStyle name="20% - Accent6 4 4" xfId="1058"/>
    <cellStyle name="20% - Accent6 4 5" xfId="1059"/>
    <cellStyle name="20% - Accent6 4 6" xfId="1060"/>
    <cellStyle name="20% - Accent6 4 7" xfId="1061"/>
    <cellStyle name="20% - Accent6 4 8" xfId="1062"/>
    <cellStyle name="20% - Accent6 4 9" xfId="1063"/>
    <cellStyle name="20% - Accent6 5" xfId="1064"/>
    <cellStyle name="20% - Accent6 5 2" xfId="1065"/>
    <cellStyle name="20% - Accent6 5 2 2" xfId="1066"/>
    <cellStyle name="20% - Accent6 5 3" xfId="1067"/>
    <cellStyle name="20% - Accent6 5 4" xfId="1068"/>
    <cellStyle name="20% - Accent6 5 5" xfId="1069"/>
    <cellStyle name="20% - Accent6 6" xfId="1070"/>
    <cellStyle name="20% - Accent6 6 2" xfId="1071"/>
    <cellStyle name="20% - Accent6 6 3" xfId="1072"/>
    <cellStyle name="20% - Accent6 6 4" xfId="1073"/>
    <cellStyle name="20% - Accent6 6 5" xfId="1074"/>
    <cellStyle name="20% - Accent6 7" xfId="1075"/>
    <cellStyle name="20% - Accent6 8" xfId="1076"/>
    <cellStyle name="20% - Accent6 9" xfId="1077"/>
    <cellStyle name="40% - Accent1 10" xfId="1078"/>
    <cellStyle name="40% - Accent1 11" xfId="1079"/>
    <cellStyle name="40% - Accent1 12" xfId="1080"/>
    <cellStyle name="40% - Accent1 13" xfId="1081"/>
    <cellStyle name="40% - Accent1 14" xfId="1082"/>
    <cellStyle name="40% - Accent1 15" xfId="1083"/>
    <cellStyle name="40% - Accent1 2" xfId="28"/>
    <cellStyle name="40% - Accent1 2 10" xfId="1085"/>
    <cellStyle name="40% - Accent1 2 11" xfId="1086"/>
    <cellStyle name="40% - Accent1 2 12" xfId="1087"/>
    <cellStyle name="40% - Accent1 2 13" xfId="1088"/>
    <cellStyle name="40% - Accent1 2 14" xfId="1089"/>
    <cellStyle name="40% - Accent1 2 15" xfId="1084"/>
    <cellStyle name="40% - Accent1 2 2" xfId="29"/>
    <cellStyle name="40% - Accent1 2 2 10" xfId="1090"/>
    <cellStyle name="40% - Accent1 2 2 2" xfId="1091"/>
    <cellStyle name="40% - Accent1 2 2 2 2" xfId="1092"/>
    <cellStyle name="40% - Accent1 2 2 2 3" xfId="1093"/>
    <cellStyle name="40% - Accent1 2 2 3" xfId="1094"/>
    <cellStyle name="40% - Accent1 2 2 3 2" xfId="1095"/>
    <cellStyle name="40% - Accent1 2 2 4" xfId="1096"/>
    <cellStyle name="40% - Accent1 2 2 5" xfId="1097"/>
    <cellStyle name="40% - Accent1 2 2 6" xfId="1098"/>
    <cellStyle name="40% - Accent1 2 2 7" xfId="1099"/>
    <cellStyle name="40% - Accent1 2 2 8" xfId="1100"/>
    <cellStyle name="40% - Accent1 2 2 9" xfId="1101"/>
    <cellStyle name="40% - Accent1 2 3" xfId="1102"/>
    <cellStyle name="40% - Accent1 2 3 2" xfId="1103"/>
    <cellStyle name="40% - Accent1 2 3 2 2" xfId="1104"/>
    <cellStyle name="40% - Accent1 2 3 3" xfId="1105"/>
    <cellStyle name="40% - Accent1 2 3 4" xfId="1106"/>
    <cellStyle name="40% - Accent1 2 3 5" xfId="1107"/>
    <cellStyle name="40% - Accent1 2 4" xfId="1108"/>
    <cellStyle name="40% - Accent1 2 4 2" xfId="1109"/>
    <cellStyle name="40% - Accent1 2 4 3" xfId="1110"/>
    <cellStyle name="40% - Accent1 2 4 4" xfId="1111"/>
    <cellStyle name="40% - Accent1 2 4 5" xfId="1112"/>
    <cellStyle name="40% - Accent1 2 5" xfId="1113"/>
    <cellStyle name="40% - Accent1 2 5 2" xfId="1114"/>
    <cellStyle name="40% - Accent1 2 5 3" xfId="1115"/>
    <cellStyle name="40% - Accent1 2 5 4" xfId="1116"/>
    <cellStyle name="40% - Accent1 2 6" xfId="1117"/>
    <cellStyle name="40% - Accent1 2 6 2" xfId="1118"/>
    <cellStyle name="40% - Accent1 2 6 3" xfId="1119"/>
    <cellStyle name="40% - Accent1 2 6 4" xfId="1120"/>
    <cellStyle name="40% - Accent1 2 7" xfId="1121"/>
    <cellStyle name="40% - Accent1 2 8" xfId="1122"/>
    <cellStyle name="40% - Accent1 2 9" xfId="1123"/>
    <cellStyle name="40% - Accent1 3" xfId="30"/>
    <cellStyle name="40% - Accent1 3 10" xfId="1125"/>
    <cellStyle name="40% - Accent1 3 11" xfId="1126"/>
    <cellStyle name="40% - Accent1 3 12" xfId="1127"/>
    <cellStyle name="40% - Accent1 3 13" xfId="1128"/>
    <cellStyle name="40% - Accent1 3 14" xfId="1124"/>
    <cellStyle name="40% - Accent1 3 2" xfId="1129"/>
    <cellStyle name="40% - Accent1 3 2 2" xfId="1130"/>
    <cellStyle name="40% - Accent1 3 2 2 2" xfId="1131"/>
    <cellStyle name="40% - Accent1 3 2 3" xfId="1132"/>
    <cellStyle name="40% - Accent1 3 2 4" xfId="1133"/>
    <cellStyle name="40% - Accent1 3 2 5" xfId="1134"/>
    <cellStyle name="40% - Accent1 3 3" xfId="1135"/>
    <cellStyle name="40% - Accent1 3 3 2" xfId="1136"/>
    <cellStyle name="40% - Accent1 3 3 3" xfId="1137"/>
    <cellStyle name="40% - Accent1 3 3 4" xfId="1138"/>
    <cellStyle name="40% - Accent1 3 3 5" xfId="1139"/>
    <cellStyle name="40% - Accent1 3 4" xfId="1140"/>
    <cellStyle name="40% - Accent1 3 4 2" xfId="1141"/>
    <cellStyle name="40% - Accent1 3 4 3" xfId="1142"/>
    <cellStyle name="40% - Accent1 3 4 4" xfId="1143"/>
    <cellStyle name="40% - Accent1 3 5" xfId="1144"/>
    <cellStyle name="40% - Accent1 3 5 2" xfId="1145"/>
    <cellStyle name="40% - Accent1 3 5 3" xfId="1146"/>
    <cellStyle name="40% - Accent1 3 5 4" xfId="1147"/>
    <cellStyle name="40% - Accent1 3 6" xfId="1148"/>
    <cellStyle name="40% - Accent1 3 7" xfId="1149"/>
    <cellStyle name="40% - Accent1 3 8" xfId="1150"/>
    <cellStyle name="40% - Accent1 3 9" xfId="1151"/>
    <cellStyle name="40% - Accent1 4" xfId="31"/>
    <cellStyle name="40% - Accent1 4 10" xfId="1152"/>
    <cellStyle name="40% - Accent1 4 2" xfId="1153"/>
    <cellStyle name="40% - Accent1 4 2 2" xfId="1154"/>
    <cellStyle name="40% - Accent1 4 2 3" xfId="1155"/>
    <cellStyle name="40% - Accent1 4 3" xfId="1156"/>
    <cellStyle name="40% - Accent1 4 3 2" xfId="1157"/>
    <cellStyle name="40% - Accent1 4 4" xfId="1158"/>
    <cellStyle name="40% - Accent1 4 5" xfId="1159"/>
    <cellStyle name="40% - Accent1 4 6" xfId="1160"/>
    <cellStyle name="40% - Accent1 4 7" xfId="1161"/>
    <cellStyle name="40% - Accent1 4 8" xfId="1162"/>
    <cellStyle name="40% - Accent1 4 9" xfId="1163"/>
    <cellStyle name="40% - Accent1 5" xfId="1164"/>
    <cellStyle name="40% - Accent1 5 2" xfId="1165"/>
    <cellStyle name="40% - Accent1 5 2 2" xfId="1166"/>
    <cellStyle name="40% - Accent1 5 3" xfId="1167"/>
    <cellStyle name="40% - Accent1 5 4" xfId="1168"/>
    <cellStyle name="40% - Accent1 5 5" xfId="1169"/>
    <cellStyle name="40% - Accent1 6" xfId="1170"/>
    <cellStyle name="40% - Accent1 6 2" xfId="1171"/>
    <cellStyle name="40% - Accent1 6 3" xfId="1172"/>
    <cellStyle name="40% - Accent1 6 4" xfId="1173"/>
    <cellStyle name="40% - Accent1 6 5" xfId="1174"/>
    <cellStyle name="40% - Accent1 7" xfId="1175"/>
    <cellStyle name="40% - Accent1 8" xfId="1176"/>
    <cellStyle name="40% - Accent1 9" xfId="1177"/>
    <cellStyle name="40% - Accent2 10" xfId="1178"/>
    <cellStyle name="40% - Accent2 11" xfId="1179"/>
    <cellStyle name="40% - Accent2 12" xfId="1180"/>
    <cellStyle name="40% - Accent2 13" xfId="1181"/>
    <cellStyle name="40% - Accent2 14" xfId="1182"/>
    <cellStyle name="40% - Accent2 15" xfId="1183"/>
    <cellStyle name="40% - Accent2 2" xfId="32"/>
    <cellStyle name="40% - Accent2 2 10" xfId="1185"/>
    <cellStyle name="40% - Accent2 2 11" xfId="1186"/>
    <cellStyle name="40% - Accent2 2 12" xfId="1187"/>
    <cellStyle name="40% - Accent2 2 13" xfId="1188"/>
    <cellStyle name="40% - Accent2 2 14" xfId="1189"/>
    <cellStyle name="40% - Accent2 2 15" xfId="1184"/>
    <cellStyle name="40% - Accent2 2 2" xfId="33"/>
    <cellStyle name="40% - Accent2 2 2 10" xfId="1190"/>
    <cellStyle name="40% - Accent2 2 2 2" xfId="1191"/>
    <cellStyle name="40% - Accent2 2 2 2 2" xfId="1192"/>
    <cellStyle name="40% - Accent2 2 2 2 3" xfId="1193"/>
    <cellStyle name="40% - Accent2 2 2 3" xfId="1194"/>
    <cellStyle name="40% - Accent2 2 2 3 2" xfId="1195"/>
    <cellStyle name="40% - Accent2 2 2 4" xfId="1196"/>
    <cellStyle name="40% - Accent2 2 2 5" xfId="1197"/>
    <cellStyle name="40% - Accent2 2 2 6" xfId="1198"/>
    <cellStyle name="40% - Accent2 2 2 7" xfId="1199"/>
    <cellStyle name="40% - Accent2 2 2 8" xfId="1200"/>
    <cellStyle name="40% - Accent2 2 2 9" xfId="1201"/>
    <cellStyle name="40% - Accent2 2 3" xfId="1202"/>
    <cellStyle name="40% - Accent2 2 3 2" xfId="1203"/>
    <cellStyle name="40% - Accent2 2 3 2 2" xfId="1204"/>
    <cellStyle name="40% - Accent2 2 3 3" xfId="1205"/>
    <cellStyle name="40% - Accent2 2 3 4" xfId="1206"/>
    <cellStyle name="40% - Accent2 2 3 5" xfId="1207"/>
    <cellStyle name="40% - Accent2 2 4" xfId="1208"/>
    <cellStyle name="40% - Accent2 2 4 2" xfId="1209"/>
    <cellStyle name="40% - Accent2 2 4 3" xfId="1210"/>
    <cellStyle name="40% - Accent2 2 4 4" xfId="1211"/>
    <cellStyle name="40% - Accent2 2 4 5" xfId="1212"/>
    <cellStyle name="40% - Accent2 2 5" xfId="1213"/>
    <cellStyle name="40% - Accent2 2 5 2" xfId="1214"/>
    <cellStyle name="40% - Accent2 2 5 3" xfId="1215"/>
    <cellStyle name="40% - Accent2 2 5 4" xfId="1216"/>
    <cellStyle name="40% - Accent2 2 6" xfId="1217"/>
    <cellStyle name="40% - Accent2 2 6 2" xfId="1218"/>
    <cellStyle name="40% - Accent2 2 6 3" xfId="1219"/>
    <cellStyle name="40% - Accent2 2 6 4" xfId="1220"/>
    <cellStyle name="40% - Accent2 2 7" xfId="1221"/>
    <cellStyle name="40% - Accent2 2 8" xfId="1222"/>
    <cellStyle name="40% - Accent2 2 9" xfId="1223"/>
    <cellStyle name="40% - Accent2 3" xfId="34"/>
    <cellStyle name="40% - Accent2 3 10" xfId="1225"/>
    <cellStyle name="40% - Accent2 3 11" xfId="1226"/>
    <cellStyle name="40% - Accent2 3 12" xfId="1227"/>
    <cellStyle name="40% - Accent2 3 13" xfId="1228"/>
    <cellStyle name="40% - Accent2 3 14" xfId="1224"/>
    <cellStyle name="40% - Accent2 3 2" xfId="1229"/>
    <cellStyle name="40% - Accent2 3 2 2" xfId="1230"/>
    <cellStyle name="40% - Accent2 3 2 2 2" xfId="1231"/>
    <cellStyle name="40% - Accent2 3 2 3" xfId="1232"/>
    <cellStyle name="40% - Accent2 3 2 4" xfId="1233"/>
    <cellStyle name="40% - Accent2 3 2 5" xfId="1234"/>
    <cellStyle name="40% - Accent2 3 3" xfId="1235"/>
    <cellStyle name="40% - Accent2 3 3 2" xfId="1236"/>
    <cellStyle name="40% - Accent2 3 3 3" xfId="1237"/>
    <cellStyle name="40% - Accent2 3 3 4" xfId="1238"/>
    <cellStyle name="40% - Accent2 3 3 5" xfId="1239"/>
    <cellStyle name="40% - Accent2 3 4" xfId="1240"/>
    <cellStyle name="40% - Accent2 3 4 2" xfId="1241"/>
    <cellStyle name="40% - Accent2 3 4 3" xfId="1242"/>
    <cellStyle name="40% - Accent2 3 4 4" xfId="1243"/>
    <cellStyle name="40% - Accent2 3 5" xfId="1244"/>
    <cellStyle name="40% - Accent2 3 5 2" xfId="1245"/>
    <cellStyle name="40% - Accent2 3 5 3" xfId="1246"/>
    <cellStyle name="40% - Accent2 3 5 4" xfId="1247"/>
    <cellStyle name="40% - Accent2 3 6" xfId="1248"/>
    <cellStyle name="40% - Accent2 3 7" xfId="1249"/>
    <cellStyle name="40% - Accent2 3 8" xfId="1250"/>
    <cellStyle name="40% - Accent2 3 9" xfId="1251"/>
    <cellStyle name="40% - Accent2 4" xfId="35"/>
    <cellStyle name="40% - Accent2 4 10" xfId="1252"/>
    <cellStyle name="40% - Accent2 4 2" xfId="1253"/>
    <cellStyle name="40% - Accent2 4 2 2" xfId="1254"/>
    <cellStyle name="40% - Accent2 4 2 3" xfId="1255"/>
    <cellStyle name="40% - Accent2 4 3" xfId="1256"/>
    <cellStyle name="40% - Accent2 4 3 2" xfId="1257"/>
    <cellStyle name="40% - Accent2 4 4" xfId="1258"/>
    <cellStyle name="40% - Accent2 4 5" xfId="1259"/>
    <cellStyle name="40% - Accent2 4 6" xfId="1260"/>
    <cellStyle name="40% - Accent2 4 7" xfId="1261"/>
    <cellStyle name="40% - Accent2 4 8" xfId="1262"/>
    <cellStyle name="40% - Accent2 4 9" xfId="1263"/>
    <cellStyle name="40% - Accent2 5" xfId="1264"/>
    <cellStyle name="40% - Accent2 5 2" xfId="1265"/>
    <cellStyle name="40% - Accent2 5 2 2" xfId="1266"/>
    <cellStyle name="40% - Accent2 5 3" xfId="1267"/>
    <cellStyle name="40% - Accent2 5 4" xfId="1268"/>
    <cellStyle name="40% - Accent2 5 5" xfId="1269"/>
    <cellStyle name="40% - Accent2 6" xfId="1270"/>
    <cellStyle name="40% - Accent2 6 2" xfId="1271"/>
    <cellStyle name="40% - Accent2 6 3" xfId="1272"/>
    <cellStyle name="40% - Accent2 6 4" xfId="1273"/>
    <cellStyle name="40% - Accent2 6 5" xfId="1274"/>
    <cellStyle name="40% - Accent2 7" xfId="1275"/>
    <cellStyle name="40% - Accent2 8" xfId="1276"/>
    <cellStyle name="40% - Accent2 9" xfId="1277"/>
    <cellStyle name="40% - Accent3 10" xfId="1278"/>
    <cellStyle name="40% - Accent3 11" xfId="1279"/>
    <cellStyle name="40% - Accent3 12" xfId="1280"/>
    <cellStyle name="40% - Accent3 13" xfId="1281"/>
    <cellStyle name="40% - Accent3 14" xfId="1282"/>
    <cellStyle name="40% - Accent3 15" xfId="1283"/>
    <cellStyle name="40% - Accent3 2" xfId="36"/>
    <cellStyle name="40% - Accent3 2 10" xfId="1285"/>
    <cellStyle name="40% - Accent3 2 11" xfId="1286"/>
    <cellStyle name="40% - Accent3 2 12" xfId="1287"/>
    <cellStyle name="40% - Accent3 2 13" xfId="1288"/>
    <cellStyle name="40% - Accent3 2 14" xfId="1289"/>
    <cellStyle name="40% - Accent3 2 15" xfId="1284"/>
    <cellStyle name="40% - Accent3 2 2" xfId="37"/>
    <cellStyle name="40% - Accent3 2 2 10" xfId="1290"/>
    <cellStyle name="40% - Accent3 2 2 2" xfId="1291"/>
    <cellStyle name="40% - Accent3 2 2 2 2" xfId="1292"/>
    <cellStyle name="40% - Accent3 2 2 2 3" xfId="1293"/>
    <cellStyle name="40% - Accent3 2 2 3" xfId="1294"/>
    <cellStyle name="40% - Accent3 2 2 3 2" xfId="1295"/>
    <cellStyle name="40% - Accent3 2 2 4" xfId="1296"/>
    <cellStyle name="40% - Accent3 2 2 5" xfId="1297"/>
    <cellStyle name="40% - Accent3 2 2 6" xfId="1298"/>
    <cellStyle name="40% - Accent3 2 2 7" xfId="1299"/>
    <cellStyle name="40% - Accent3 2 2 8" xfId="1300"/>
    <cellStyle name="40% - Accent3 2 2 9" xfId="1301"/>
    <cellStyle name="40% - Accent3 2 3" xfId="1302"/>
    <cellStyle name="40% - Accent3 2 3 2" xfId="1303"/>
    <cellStyle name="40% - Accent3 2 3 2 2" xfId="1304"/>
    <cellStyle name="40% - Accent3 2 3 3" xfId="1305"/>
    <cellStyle name="40% - Accent3 2 3 4" xfId="1306"/>
    <cellStyle name="40% - Accent3 2 3 5" xfId="1307"/>
    <cellStyle name="40% - Accent3 2 4" xfId="1308"/>
    <cellStyle name="40% - Accent3 2 4 2" xfId="1309"/>
    <cellStyle name="40% - Accent3 2 4 3" xfId="1310"/>
    <cellStyle name="40% - Accent3 2 4 4" xfId="1311"/>
    <cellStyle name="40% - Accent3 2 4 5" xfId="1312"/>
    <cellStyle name="40% - Accent3 2 5" xfId="1313"/>
    <cellStyle name="40% - Accent3 2 5 2" xfId="1314"/>
    <cellStyle name="40% - Accent3 2 5 3" xfId="1315"/>
    <cellStyle name="40% - Accent3 2 5 4" xfId="1316"/>
    <cellStyle name="40% - Accent3 2 6" xfId="1317"/>
    <cellStyle name="40% - Accent3 2 6 2" xfId="1318"/>
    <cellStyle name="40% - Accent3 2 6 3" xfId="1319"/>
    <cellStyle name="40% - Accent3 2 6 4" xfId="1320"/>
    <cellStyle name="40% - Accent3 2 7" xfId="1321"/>
    <cellStyle name="40% - Accent3 2 8" xfId="1322"/>
    <cellStyle name="40% - Accent3 2 9" xfId="1323"/>
    <cellStyle name="40% - Accent3 3" xfId="38"/>
    <cellStyle name="40% - Accent3 3 10" xfId="1325"/>
    <cellStyle name="40% - Accent3 3 11" xfId="1326"/>
    <cellStyle name="40% - Accent3 3 12" xfId="1327"/>
    <cellStyle name="40% - Accent3 3 13" xfId="1328"/>
    <cellStyle name="40% - Accent3 3 14" xfId="1324"/>
    <cellStyle name="40% - Accent3 3 2" xfId="1329"/>
    <cellStyle name="40% - Accent3 3 2 2" xfId="1330"/>
    <cellStyle name="40% - Accent3 3 2 2 2" xfId="1331"/>
    <cellStyle name="40% - Accent3 3 2 3" xfId="1332"/>
    <cellStyle name="40% - Accent3 3 2 4" xfId="1333"/>
    <cellStyle name="40% - Accent3 3 2 5" xfId="1334"/>
    <cellStyle name="40% - Accent3 3 3" xfId="1335"/>
    <cellStyle name="40% - Accent3 3 3 2" xfId="1336"/>
    <cellStyle name="40% - Accent3 3 3 3" xfId="1337"/>
    <cellStyle name="40% - Accent3 3 3 4" xfId="1338"/>
    <cellStyle name="40% - Accent3 3 3 5" xfId="1339"/>
    <cellStyle name="40% - Accent3 3 4" xfId="1340"/>
    <cellStyle name="40% - Accent3 3 4 2" xfId="1341"/>
    <cellStyle name="40% - Accent3 3 4 3" xfId="1342"/>
    <cellStyle name="40% - Accent3 3 4 4" xfId="1343"/>
    <cellStyle name="40% - Accent3 3 5" xfId="1344"/>
    <cellStyle name="40% - Accent3 3 5 2" xfId="1345"/>
    <cellStyle name="40% - Accent3 3 5 3" xfId="1346"/>
    <cellStyle name="40% - Accent3 3 5 4" xfId="1347"/>
    <cellStyle name="40% - Accent3 3 6" xfId="1348"/>
    <cellStyle name="40% - Accent3 3 7" xfId="1349"/>
    <cellStyle name="40% - Accent3 3 8" xfId="1350"/>
    <cellStyle name="40% - Accent3 3 9" xfId="1351"/>
    <cellStyle name="40% - Accent3 4" xfId="39"/>
    <cellStyle name="40% - Accent3 4 10" xfId="1352"/>
    <cellStyle name="40% - Accent3 4 2" xfId="1353"/>
    <cellStyle name="40% - Accent3 4 2 2" xfId="1354"/>
    <cellStyle name="40% - Accent3 4 2 3" xfId="1355"/>
    <cellStyle name="40% - Accent3 4 3" xfId="1356"/>
    <cellStyle name="40% - Accent3 4 3 2" xfId="1357"/>
    <cellStyle name="40% - Accent3 4 4" xfId="1358"/>
    <cellStyle name="40% - Accent3 4 5" xfId="1359"/>
    <cellStyle name="40% - Accent3 4 6" xfId="1360"/>
    <cellStyle name="40% - Accent3 4 7" xfId="1361"/>
    <cellStyle name="40% - Accent3 4 8" xfId="1362"/>
    <cellStyle name="40% - Accent3 4 9" xfId="1363"/>
    <cellStyle name="40% - Accent3 5" xfId="1364"/>
    <cellStyle name="40% - Accent3 5 2" xfId="1365"/>
    <cellStyle name="40% - Accent3 5 2 2" xfId="1366"/>
    <cellStyle name="40% - Accent3 5 3" xfId="1367"/>
    <cellStyle name="40% - Accent3 5 4" xfId="1368"/>
    <cellStyle name="40% - Accent3 5 5" xfId="1369"/>
    <cellStyle name="40% - Accent3 6" xfId="1370"/>
    <cellStyle name="40% - Accent3 6 2" xfId="1371"/>
    <cellStyle name="40% - Accent3 6 3" xfId="1372"/>
    <cellStyle name="40% - Accent3 6 4" xfId="1373"/>
    <cellStyle name="40% - Accent3 6 5" xfId="1374"/>
    <cellStyle name="40% - Accent3 7" xfId="1375"/>
    <cellStyle name="40% - Accent3 8" xfId="1376"/>
    <cellStyle name="40% - Accent3 9" xfId="1377"/>
    <cellStyle name="40% - Accent4 10" xfId="1378"/>
    <cellStyle name="40% - Accent4 11" xfId="1379"/>
    <cellStyle name="40% - Accent4 12" xfId="1380"/>
    <cellStyle name="40% - Accent4 13" xfId="1381"/>
    <cellStyle name="40% - Accent4 14" xfId="1382"/>
    <cellStyle name="40% - Accent4 15" xfId="1383"/>
    <cellStyle name="40% - Accent4 2" xfId="40"/>
    <cellStyle name="40% - Accent4 2 10" xfId="1385"/>
    <cellStyle name="40% - Accent4 2 11" xfId="1386"/>
    <cellStyle name="40% - Accent4 2 12" xfId="1387"/>
    <cellStyle name="40% - Accent4 2 13" xfId="1388"/>
    <cellStyle name="40% - Accent4 2 14" xfId="1389"/>
    <cellStyle name="40% - Accent4 2 15" xfId="1384"/>
    <cellStyle name="40% - Accent4 2 2" xfId="41"/>
    <cellStyle name="40% - Accent4 2 2 10" xfId="1390"/>
    <cellStyle name="40% - Accent4 2 2 2" xfId="1391"/>
    <cellStyle name="40% - Accent4 2 2 2 2" xfId="1392"/>
    <cellStyle name="40% - Accent4 2 2 2 3" xfId="1393"/>
    <cellStyle name="40% - Accent4 2 2 3" xfId="1394"/>
    <cellStyle name="40% - Accent4 2 2 3 2" xfId="1395"/>
    <cellStyle name="40% - Accent4 2 2 4" xfId="1396"/>
    <cellStyle name="40% - Accent4 2 2 5" xfId="1397"/>
    <cellStyle name="40% - Accent4 2 2 6" xfId="1398"/>
    <cellStyle name="40% - Accent4 2 2 7" xfId="1399"/>
    <cellStyle name="40% - Accent4 2 2 8" xfId="1400"/>
    <cellStyle name="40% - Accent4 2 2 9" xfId="1401"/>
    <cellStyle name="40% - Accent4 2 3" xfId="1402"/>
    <cellStyle name="40% - Accent4 2 3 2" xfId="1403"/>
    <cellStyle name="40% - Accent4 2 3 2 2" xfId="1404"/>
    <cellStyle name="40% - Accent4 2 3 3" xfId="1405"/>
    <cellStyle name="40% - Accent4 2 3 4" xfId="1406"/>
    <cellStyle name="40% - Accent4 2 3 5" xfId="1407"/>
    <cellStyle name="40% - Accent4 2 4" xfId="1408"/>
    <cellStyle name="40% - Accent4 2 4 2" xfId="1409"/>
    <cellStyle name="40% - Accent4 2 4 3" xfId="1410"/>
    <cellStyle name="40% - Accent4 2 4 4" xfId="1411"/>
    <cellStyle name="40% - Accent4 2 4 5" xfId="1412"/>
    <cellStyle name="40% - Accent4 2 5" xfId="1413"/>
    <cellStyle name="40% - Accent4 2 5 2" xfId="1414"/>
    <cellStyle name="40% - Accent4 2 5 3" xfId="1415"/>
    <cellStyle name="40% - Accent4 2 5 4" xfId="1416"/>
    <cellStyle name="40% - Accent4 2 6" xfId="1417"/>
    <cellStyle name="40% - Accent4 2 6 2" xfId="1418"/>
    <cellStyle name="40% - Accent4 2 6 3" xfId="1419"/>
    <cellStyle name="40% - Accent4 2 6 4" xfId="1420"/>
    <cellStyle name="40% - Accent4 2 7" xfId="1421"/>
    <cellStyle name="40% - Accent4 2 8" xfId="1422"/>
    <cellStyle name="40% - Accent4 2 9" xfId="1423"/>
    <cellStyle name="40% - Accent4 3" xfId="42"/>
    <cellStyle name="40% - Accent4 3 10" xfId="1425"/>
    <cellStyle name="40% - Accent4 3 11" xfId="1426"/>
    <cellStyle name="40% - Accent4 3 12" xfId="1427"/>
    <cellStyle name="40% - Accent4 3 13" xfId="1428"/>
    <cellStyle name="40% - Accent4 3 14" xfId="1424"/>
    <cellStyle name="40% - Accent4 3 2" xfId="1429"/>
    <cellStyle name="40% - Accent4 3 2 2" xfId="1430"/>
    <cellStyle name="40% - Accent4 3 2 2 2" xfId="1431"/>
    <cellStyle name="40% - Accent4 3 2 3" xfId="1432"/>
    <cellStyle name="40% - Accent4 3 2 4" xfId="1433"/>
    <cellStyle name="40% - Accent4 3 2 5" xfId="1434"/>
    <cellStyle name="40% - Accent4 3 3" xfId="1435"/>
    <cellStyle name="40% - Accent4 3 3 2" xfId="1436"/>
    <cellStyle name="40% - Accent4 3 3 3" xfId="1437"/>
    <cellStyle name="40% - Accent4 3 3 4" xfId="1438"/>
    <cellStyle name="40% - Accent4 3 3 5" xfId="1439"/>
    <cellStyle name="40% - Accent4 3 4" xfId="1440"/>
    <cellStyle name="40% - Accent4 3 4 2" xfId="1441"/>
    <cellStyle name="40% - Accent4 3 4 3" xfId="1442"/>
    <cellStyle name="40% - Accent4 3 4 4" xfId="1443"/>
    <cellStyle name="40% - Accent4 3 5" xfId="1444"/>
    <cellStyle name="40% - Accent4 3 5 2" xfId="1445"/>
    <cellStyle name="40% - Accent4 3 5 3" xfId="1446"/>
    <cellStyle name="40% - Accent4 3 5 4" xfId="1447"/>
    <cellStyle name="40% - Accent4 3 6" xfId="1448"/>
    <cellStyle name="40% - Accent4 3 7" xfId="1449"/>
    <cellStyle name="40% - Accent4 3 8" xfId="1450"/>
    <cellStyle name="40% - Accent4 3 9" xfId="1451"/>
    <cellStyle name="40% - Accent4 4" xfId="43"/>
    <cellStyle name="40% - Accent4 4 10" xfId="1452"/>
    <cellStyle name="40% - Accent4 4 2" xfId="1453"/>
    <cellStyle name="40% - Accent4 4 2 2" xfId="1454"/>
    <cellStyle name="40% - Accent4 4 2 3" xfId="1455"/>
    <cellStyle name="40% - Accent4 4 3" xfId="1456"/>
    <cellStyle name="40% - Accent4 4 3 2" xfId="1457"/>
    <cellStyle name="40% - Accent4 4 4" xfId="1458"/>
    <cellStyle name="40% - Accent4 4 5" xfId="1459"/>
    <cellStyle name="40% - Accent4 4 6" xfId="1460"/>
    <cellStyle name="40% - Accent4 4 7" xfId="1461"/>
    <cellStyle name="40% - Accent4 4 8" xfId="1462"/>
    <cellStyle name="40% - Accent4 4 9" xfId="1463"/>
    <cellStyle name="40% - Accent4 5" xfId="1464"/>
    <cellStyle name="40% - Accent4 5 2" xfId="1465"/>
    <cellStyle name="40% - Accent4 5 2 2" xfId="1466"/>
    <cellStyle name="40% - Accent4 5 3" xfId="1467"/>
    <cellStyle name="40% - Accent4 5 4" xfId="1468"/>
    <cellStyle name="40% - Accent4 5 5" xfId="1469"/>
    <cellStyle name="40% - Accent4 6" xfId="1470"/>
    <cellStyle name="40% - Accent4 6 2" xfId="1471"/>
    <cellStyle name="40% - Accent4 6 3" xfId="1472"/>
    <cellStyle name="40% - Accent4 6 4" xfId="1473"/>
    <cellStyle name="40% - Accent4 6 5" xfId="1474"/>
    <cellStyle name="40% - Accent4 7" xfId="1475"/>
    <cellStyle name="40% - Accent4 8" xfId="1476"/>
    <cellStyle name="40% - Accent4 9" xfId="1477"/>
    <cellStyle name="40% - Accent5 10" xfId="1478"/>
    <cellStyle name="40% - Accent5 11" xfId="1479"/>
    <cellStyle name="40% - Accent5 12" xfId="1480"/>
    <cellStyle name="40% - Accent5 13" xfId="1481"/>
    <cellStyle name="40% - Accent5 14" xfId="1482"/>
    <cellStyle name="40% - Accent5 15" xfId="1483"/>
    <cellStyle name="40% - Accent5 2" xfId="44"/>
    <cellStyle name="40% - Accent5 2 10" xfId="1485"/>
    <cellStyle name="40% - Accent5 2 11" xfId="1486"/>
    <cellStyle name="40% - Accent5 2 12" xfId="1487"/>
    <cellStyle name="40% - Accent5 2 13" xfId="1488"/>
    <cellStyle name="40% - Accent5 2 14" xfId="1489"/>
    <cellStyle name="40% - Accent5 2 15" xfId="1484"/>
    <cellStyle name="40% - Accent5 2 2" xfId="45"/>
    <cellStyle name="40% - Accent5 2 2 10" xfId="1490"/>
    <cellStyle name="40% - Accent5 2 2 2" xfId="1491"/>
    <cellStyle name="40% - Accent5 2 2 2 2" xfId="1492"/>
    <cellStyle name="40% - Accent5 2 2 2 3" xfId="1493"/>
    <cellStyle name="40% - Accent5 2 2 3" xfId="1494"/>
    <cellStyle name="40% - Accent5 2 2 3 2" xfId="1495"/>
    <cellStyle name="40% - Accent5 2 2 4" xfId="1496"/>
    <cellStyle name="40% - Accent5 2 2 5" xfId="1497"/>
    <cellStyle name="40% - Accent5 2 2 6" xfId="1498"/>
    <cellStyle name="40% - Accent5 2 2 7" xfId="1499"/>
    <cellStyle name="40% - Accent5 2 2 8" xfId="1500"/>
    <cellStyle name="40% - Accent5 2 2 9" xfId="1501"/>
    <cellStyle name="40% - Accent5 2 3" xfId="1502"/>
    <cellStyle name="40% - Accent5 2 3 2" xfId="1503"/>
    <cellStyle name="40% - Accent5 2 3 2 2" xfId="1504"/>
    <cellStyle name="40% - Accent5 2 3 3" xfId="1505"/>
    <cellStyle name="40% - Accent5 2 3 4" xfId="1506"/>
    <cellStyle name="40% - Accent5 2 3 5" xfId="1507"/>
    <cellStyle name="40% - Accent5 2 4" xfId="1508"/>
    <cellStyle name="40% - Accent5 2 4 2" xfId="1509"/>
    <cellStyle name="40% - Accent5 2 4 3" xfId="1510"/>
    <cellStyle name="40% - Accent5 2 4 4" xfId="1511"/>
    <cellStyle name="40% - Accent5 2 4 5" xfId="1512"/>
    <cellStyle name="40% - Accent5 2 5" xfId="1513"/>
    <cellStyle name="40% - Accent5 2 5 2" xfId="1514"/>
    <cellStyle name="40% - Accent5 2 5 3" xfId="1515"/>
    <cellStyle name="40% - Accent5 2 5 4" xfId="1516"/>
    <cellStyle name="40% - Accent5 2 6" xfId="1517"/>
    <cellStyle name="40% - Accent5 2 6 2" xfId="1518"/>
    <cellStyle name="40% - Accent5 2 6 3" xfId="1519"/>
    <cellStyle name="40% - Accent5 2 6 4" xfId="1520"/>
    <cellStyle name="40% - Accent5 2 7" xfId="1521"/>
    <cellStyle name="40% - Accent5 2 8" xfId="1522"/>
    <cellStyle name="40% - Accent5 2 9" xfId="1523"/>
    <cellStyle name="40% - Accent5 3" xfId="46"/>
    <cellStyle name="40% - Accent5 3 10" xfId="1525"/>
    <cellStyle name="40% - Accent5 3 11" xfId="1526"/>
    <cellStyle name="40% - Accent5 3 12" xfId="1527"/>
    <cellStyle name="40% - Accent5 3 13" xfId="1528"/>
    <cellStyle name="40% - Accent5 3 14" xfId="1524"/>
    <cellStyle name="40% - Accent5 3 2" xfId="1529"/>
    <cellStyle name="40% - Accent5 3 2 2" xfId="1530"/>
    <cellStyle name="40% - Accent5 3 2 2 2" xfId="1531"/>
    <cellStyle name="40% - Accent5 3 2 3" xfId="1532"/>
    <cellStyle name="40% - Accent5 3 2 4" xfId="1533"/>
    <cellStyle name="40% - Accent5 3 2 5" xfId="1534"/>
    <cellStyle name="40% - Accent5 3 3" xfId="1535"/>
    <cellStyle name="40% - Accent5 3 3 2" xfId="1536"/>
    <cellStyle name="40% - Accent5 3 3 3" xfId="1537"/>
    <cellStyle name="40% - Accent5 3 3 4" xfId="1538"/>
    <cellStyle name="40% - Accent5 3 3 5" xfId="1539"/>
    <cellStyle name="40% - Accent5 3 4" xfId="1540"/>
    <cellStyle name="40% - Accent5 3 4 2" xfId="1541"/>
    <cellStyle name="40% - Accent5 3 4 3" xfId="1542"/>
    <cellStyle name="40% - Accent5 3 4 4" xfId="1543"/>
    <cellStyle name="40% - Accent5 3 5" xfId="1544"/>
    <cellStyle name="40% - Accent5 3 5 2" xfId="1545"/>
    <cellStyle name="40% - Accent5 3 5 3" xfId="1546"/>
    <cellStyle name="40% - Accent5 3 5 4" xfId="1547"/>
    <cellStyle name="40% - Accent5 3 6" xfId="1548"/>
    <cellStyle name="40% - Accent5 3 7" xfId="1549"/>
    <cellStyle name="40% - Accent5 3 8" xfId="1550"/>
    <cellStyle name="40% - Accent5 3 9" xfId="1551"/>
    <cellStyle name="40% - Accent5 4" xfId="47"/>
    <cellStyle name="40% - Accent5 4 10" xfId="1552"/>
    <cellStyle name="40% - Accent5 4 2" xfId="1553"/>
    <cellStyle name="40% - Accent5 4 2 2" xfId="1554"/>
    <cellStyle name="40% - Accent5 4 2 3" xfId="1555"/>
    <cellStyle name="40% - Accent5 4 3" xfId="1556"/>
    <cellStyle name="40% - Accent5 4 3 2" xfId="1557"/>
    <cellStyle name="40% - Accent5 4 4" xfId="1558"/>
    <cellStyle name="40% - Accent5 4 5" xfId="1559"/>
    <cellStyle name="40% - Accent5 4 6" xfId="1560"/>
    <cellStyle name="40% - Accent5 4 7" xfId="1561"/>
    <cellStyle name="40% - Accent5 4 8" xfId="1562"/>
    <cellStyle name="40% - Accent5 4 9" xfId="1563"/>
    <cellStyle name="40% - Accent5 5" xfId="1564"/>
    <cellStyle name="40% - Accent5 5 2" xfId="1565"/>
    <cellStyle name="40% - Accent5 5 2 2" xfId="1566"/>
    <cellStyle name="40% - Accent5 5 3" xfId="1567"/>
    <cellStyle name="40% - Accent5 5 4" xfId="1568"/>
    <cellStyle name="40% - Accent5 5 5" xfId="1569"/>
    <cellStyle name="40% - Accent5 6" xfId="1570"/>
    <cellStyle name="40% - Accent5 6 2" xfId="1571"/>
    <cellStyle name="40% - Accent5 6 3" xfId="1572"/>
    <cellStyle name="40% - Accent5 6 4" xfId="1573"/>
    <cellStyle name="40% - Accent5 6 5" xfId="1574"/>
    <cellStyle name="40% - Accent5 7" xfId="1575"/>
    <cellStyle name="40% - Accent5 8" xfId="1576"/>
    <cellStyle name="40% - Accent5 9" xfId="1577"/>
    <cellStyle name="40% - Accent6 10" xfId="1578"/>
    <cellStyle name="40% - Accent6 11" xfId="1579"/>
    <cellStyle name="40% - Accent6 12" xfId="1580"/>
    <cellStyle name="40% - Accent6 13" xfId="1581"/>
    <cellStyle name="40% - Accent6 14" xfId="1582"/>
    <cellStyle name="40% - Accent6 15" xfId="1583"/>
    <cellStyle name="40% - Accent6 2" xfId="48"/>
    <cellStyle name="40% - Accent6 2 10" xfId="1585"/>
    <cellStyle name="40% - Accent6 2 11" xfId="1586"/>
    <cellStyle name="40% - Accent6 2 12" xfId="1587"/>
    <cellStyle name="40% - Accent6 2 13" xfId="1588"/>
    <cellStyle name="40% - Accent6 2 14" xfId="1589"/>
    <cellStyle name="40% - Accent6 2 15" xfId="1584"/>
    <cellStyle name="40% - Accent6 2 2" xfId="49"/>
    <cellStyle name="40% - Accent6 2 2 10" xfId="1590"/>
    <cellStyle name="40% - Accent6 2 2 2" xfId="1591"/>
    <cellStyle name="40% - Accent6 2 2 2 2" xfId="1592"/>
    <cellStyle name="40% - Accent6 2 2 2 3" xfId="1593"/>
    <cellStyle name="40% - Accent6 2 2 3" xfId="1594"/>
    <cellStyle name="40% - Accent6 2 2 3 2" xfId="1595"/>
    <cellStyle name="40% - Accent6 2 2 4" xfId="1596"/>
    <cellStyle name="40% - Accent6 2 2 5" xfId="1597"/>
    <cellStyle name="40% - Accent6 2 2 6" xfId="1598"/>
    <cellStyle name="40% - Accent6 2 2 7" xfId="1599"/>
    <cellStyle name="40% - Accent6 2 2 8" xfId="1600"/>
    <cellStyle name="40% - Accent6 2 2 9" xfId="1601"/>
    <cellStyle name="40% - Accent6 2 3" xfId="1602"/>
    <cellStyle name="40% - Accent6 2 3 2" xfId="1603"/>
    <cellStyle name="40% - Accent6 2 3 2 2" xfId="1604"/>
    <cellStyle name="40% - Accent6 2 3 3" xfId="1605"/>
    <cellStyle name="40% - Accent6 2 3 4" xfId="1606"/>
    <cellStyle name="40% - Accent6 2 3 5" xfId="1607"/>
    <cellStyle name="40% - Accent6 2 4" xfId="1608"/>
    <cellStyle name="40% - Accent6 2 4 2" xfId="1609"/>
    <cellStyle name="40% - Accent6 2 4 3" xfId="1610"/>
    <cellStyle name="40% - Accent6 2 4 4" xfId="1611"/>
    <cellStyle name="40% - Accent6 2 4 5" xfId="1612"/>
    <cellStyle name="40% - Accent6 2 5" xfId="1613"/>
    <cellStyle name="40% - Accent6 2 5 2" xfId="1614"/>
    <cellStyle name="40% - Accent6 2 5 3" xfId="1615"/>
    <cellStyle name="40% - Accent6 2 5 4" xfId="1616"/>
    <cellStyle name="40% - Accent6 2 6" xfId="1617"/>
    <cellStyle name="40% - Accent6 2 6 2" xfId="1618"/>
    <cellStyle name="40% - Accent6 2 6 3" xfId="1619"/>
    <cellStyle name="40% - Accent6 2 6 4" xfId="1620"/>
    <cellStyle name="40% - Accent6 2 7" xfId="1621"/>
    <cellStyle name="40% - Accent6 2 8" xfId="1622"/>
    <cellStyle name="40% - Accent6 2 9" xfId="1623"/>
    <cellStyle name="40% - Accent6 3" xfId="50"/>
    <cellStyle name="40% - Accent6 3 10" xfId="1625"/>
    <cellStyle name="40% - Accent6 3 11" xfId="1626"/>
    <cellStyle name="40% - Accent6 3 12" xfId="1627"/>
    <cellStyle name="40% - Accent6 3 13" xfId="1628"/>
    <cellStyle name="40% - Accent6 3 14" xfId="1624"/>
    <cellStyle name="40% - Accent6 3 2" xfId="1629"/>
    <cellStyle name="40% - Accent6 3 2 2" xfId="1630"/>
    <cellStyle name="40% - Accent6 3 2 2 2" xfId="1631"/>
    <cellStyle name="40% - Accent6 3 2 3" xfId="1632"/>
    <cellStyle name="40% - Accent6 3 2 4" xfId="1633"/>
    <cellStyle name="40% - Accent6 3 2 5" xfId="1634"/>
    <cellStyle name="40% - Accent6 3 3" xfId="1635"/>
    <cellStyle name="40% - Accent6 3 3 2" xfId="1636"/>
    <cellStyle name="40% - Accent6 3 3 3" xfId="1637"/>
    <cellStyle name="40% - Accent6 3 3 4" xfId="1638"/>
    <cellStyle name="40% - Accent6 3 3 5" xfId="1639"/>
    <cellStyle name="40% - Accent6 3 4" xfId="1640"/>
    <cellStyle name="40% - Accent6 3 4 2" xfId="1641"/>
    <cellStyle name="40% - Accent6 3 4 3" xfId="1642"/>
    <cellStyle name="40% - Accent6 3 4 4" xfId="1643"/>
    <cellStyle name="40% - Accent6 3 5" xfId="1644"/>
    <cellStyle name="40% - Accent6 3 5 2" xfId="1645"/>
    <cellStyle name="40% - Accent6 3 5 3" xfId="1646"/>
    <cellStyle name="40% - Accent6 3 5 4" xfId="1647"/>
    <cellStyle name="40% - Accent6 3 6" xfId="1648"/>
    <cellStyle name="40% - Accent6 3 7" xfId="1649"/>
    <cellStyle name="40% - Accent6 3 8" xfId="1650"/>
    <cellStyle name="40% - Accent6 3 9" xfId="1651"/>
    <cellStyle name="40% - Accent6 4" xfId="51"/>
    <cellStyle name="40% - Accent6 4 10" xfId="1652"/>
    <cellStyle name="40% - Accent6 4 2" xfId="1653"/>
    <cellStyle name="40% - Accent6 4 2 2" xfId="1654"/>
    <cellStyle name="40% - Accent6 4 2 3" xfId="1655"/>
    <cellStyle name="40% - Accent6 4 3" xfId="1656"/>
    <cellStyle name="40% - Accent6 4 3 2" xfId="1657"/>
    <cellStyle name="40% - Accent6 4 4" xfId="1658"/>
    <cellStyle name="40% - Accent6 4 5" xfId="1659"/>
    <cellStyle name="40% - Accent6 4 6" xfId="1660"/>
    <cellStyle name="40% - Accent6 4 7" xfId="1661"/>
    <cellStyle name="40% - Accent6 4 8" xfId="1662"/>
    <cellStyle name="40% - Accent6 4 9" xfId="1663"/>
    <cellStyle name="40% - Accent6 5" xfId="1664"/>
    <cellStyle name="40% - Accent6 5 2" xfId="1665"/>
    <cellStyle name="40% - Accent6 5 2 2" xfId="1666"/>
    <cellStyle name="40% - Accent6 5 3" xfId="1667"/>
    <cellStyle name="40% - Accent6 5 4" xfId="1668"/>
    <cellStyle name="40% - Accent6 5 5" xfId="1669"/>
    <cellStyle name="40% - Accent6 6" xfId="1670"/>
    <cellStyle name="40% - Accent6 6 2" xfId="1671"/>
    <cellStyle name="40% - Accent6 6 3" xfId="1672"/>
    <cellStyle name="40% - Accent6 6 4" xfId="1673"/>
    <cellStyle name="40% - Accent6 6 5" xfId="1674"/>
    <cellStyle name="40% - Accent6 7" xfId="1675"/>
    <cellStyle name="40% - Accent6 8" xfId="1676"/>
    <cellStyle name="40% - Accent6 9" xfId="1677"/>
    <cellStyle name="Comma" xfId="476" builtinId="3"/>
    <cellStyle name="Comma 2" xfId="1678"/>
    <cellStyle name="Comma 2 2" xfId="1679"/>
    <cellStyle name="Comma 2 3" xfId="1680"/>
    <cellStyle name="Comma 3" xfId="1681"/>
    <cellStyle name="Currency 4" xfId="52"/>
    <cellStyle name="Currency 4 10" xfId="1683"/>
    <cellStyle name="Currency 4 11" xfId="1684"/>
    <cellStyle name="Currency 4 12" xfId="1685"/>
    <cellStyle name="Currency 4 13" xfId="1686"/>
    <cellStyle name="Currency 4 14" xfId="1687"/>
    <cellStyle name="Currency 4 15" xfId="1688"/>
    <cellStyle name="Currency 4 16" xfId="1689"/>
    <cellStyle name="Currency 4 17" xfId="1690"/>
    <cellStyle name="Currency 4 18" xfId="1682"/>
    <cellStyle name="Currency 4 2" xfId="53"/>
    <cellStyle name="Currency 4 2 10" xfId="1692"/>
    <cellStyle name="Currency 4 2 11" xfId="1693"/>
    <cellStyle name="Currency 4 2 12" xfId="1694"/>
    <cellStyle name="Currency 4 2 13" xfId="1695"/>
    <cellStyle name="Currency 4 2 14" xfId="1696"/>
    <cellStyle name="Currency 4 2 15" xfId="1691"/>
    <cellStyle name="Currency 4 2 2" xfId="54"/>
    <cellStyle name="Currency 4 2 2 10" xfId="1697"/>
    <cellStyle name="Currency 4 2 2 2" xfId="1698"/>
    <cellStyle name="Currency 4 2 2 2 2" xfId="1699"/>
    <cellStyle name="Currency 4 2 2 2 3" xfId="1700"/>
    <cellStyle name="Currency 4 2 2 3" xfId="1701"/>
    <cellStyle name="Currency 4 2 2 3 2" xfId="1702"/>
    <cellStyle name="Currency 4 2 2 4" xfId="1703"/>
    <cellStyle name="Currency 4 2 2 5" xfId="1704"/>
    <cellStyle name="Currency 4 2 2 6" xfId="1705"/>
    <cellStyle name="Currency 4 2 2 7" xfId="1706"/>
    <cellStyle name="Currency 4 2 2 8" xfId="1707"/>
    <cellStyle name="Currency 4 2 2 9" xfId="1708"/>
    <cellStyle name="Currency 4 2 3" xfId="1709"/>
    <cellStyle name="Currency 4 2 3 2" xfId="1710"/>
    <cellStyle name="Currency 4 2 3 2 2" xfId="1711"/>
    <cellStyle name="Currency 4 2 3 3" xfId="1712"/>
    <cellStyle name="Currency 4 2 3 4" xfId="1713"/>
    <cellStyle name="Currency 4 2 3 5" xfId="1714"/>
    <cellStyle name="Currency 4 2 4" xfId="1715"/>
    <cellStyle name="Currency 4 2 4 2" xfId="1716"/>
    <cellStyle name="Currency 4 2 4 3" xfId="1717"/>
    <cellStyle name="Currency 4 2 4 4" xfId="1718"/>
    <cellStyle name="Currency 4 2 4 5" xfId="1719"/>
    <cellStyle name="Currency 4 2 5" xfId="1720"/>
    <cellStyle name="Currency 4 2 5 2" xfId="1721"/>
    <cellStyle name="Currency 4 2 5 3" xfId="1722"/>
    <cellStyle name="Currency 4 2 5 4" xfId="1723"/>
    <cellStyle name="Currency 4 2 6" xfId="1724"/>
    <cellStyle name="Currency 4 2 6 2" xfId="1725"/>
    <cellStyle name="Currency 4 2 6 3" xfId="1726"/>
    <cellStyle name="Currency 4 2 6 4" xfId="1727"/>
    <cellStyle name="Currency 4 2 7" xfId="1728"/>
    <cellStyle name="Currency 4 2 8" xfId="1729"/>
    <cellStyle name="Currency 4 2 9" xfId="1730"/>
    <cellStyle name="Currency 4 3" xfId="55"/>
    <cellStyle name="Currency 4 3 10" xfId="1732"/>
    <cellStyle name="Currency 4 3 11" xfId="1733"/>
    <cellStyle name="Currency 4 3 12" xfId="1734"/>
    <cellStyle name="Currency 4 3 13" xfId="1735"/>
    <cellStyle name="Currency 4 3 14" xfId="1731"/>
    <cellStyle name="Currency 4 3 2" xfId="1736"/>
    <cellStyle name="Currency 4 3 2 2" xfId="1737"/>
    <cellStyle name="Currency 4 3 2 2 2" xfId="1738"/>
    <cellStyle name="Currency 4 3 2 3" xfId="1739"/>
    <cellStyle name="Currency 4 3 2 4" xfId="1740"/>
    <cellStyle name="Currency 4 3 2 5" xfId="1741"/>
    <cellStyle name="Currency 4 3 3" xfId="1742"/>
    <cellStyle name="Currency 4 3 3 2" xfId="1743"/>
    <cellStyle name="Currency 4 3 3 3" xfId="1744"/>
    <cellStyle name="Currency 4 3 3 4" xfId="1745"/>
    <cellStyle name="Currency 4 3 3 5" xfId="1746"/>
    <cellStyle name="Currency 4 3 4" xfId="1747"/>
    <cellStyle name="Currency 4 3 4 2" xfId="1748"/>
    <cellStyle name="Currency 4 3 4 3" xfId="1749"/>
    <cellStyle name="Currency 4 3 4 4" xfId="1750"/>
    <cellStyle name="Currency 4 3 5" xfId="1751"/>
    <cellStyle name="Currency 4 3 5 2" xfId="1752"/>
    <cellStyle name="Currency 4 3 5 3" xfId="1753"/>
    <cellStyle name="Currency 4 3 5 4" xfId="1754"/>
    <cellStyle name="Currency 4 3 6" xfId="1755"/>
    <cellStyle name="Currency 4 3 7" xfId="1756"/>
    <cellStyle name="Currency 4 3 8" xfId="1757"/>
    <cellStyle name="Currency 4 3 9" xfId="1758"/>
    <cellStyle name="Currency 4 4" xfId="56"/>
    <cellStyle name="Currency 4 4 10" xfId="1759"/>
    <cellStyle name="Currency 4 4 2" xfId="1760"/>
    <cellStyle name="Currency 4 4 2 2" xfId="1761"/>
    <cellStyle name="Currency 4 4 2 3" xfId="1762"/>
    <cellStyle name="Currency 4 4 3" xfId="1763"/>
    <cellStyle name="Currency 4 4 3 2" xfId="1764"/>
    <cellStyle name="Currency 4 4 4" xfId="1765"/>
    <cellStyle name="Currency 4 4 5" xfId="1766"/>
    <cellStyle name="Currency 4 4 6" xfId="1767"/>
    <cellStyle name="Currency 4 4 7" xfId="1768"/>
    <cellStyle name="Currency 4 4 8" xfId="1769"/>
    <cellStyle name="Currency 4 4 9" xfId="1770"/>
    <cellStyle name="Currency 4 5" xfId="1771"/>
    <cellStyle name="Currency 4 5 2" xfId="1772"/>
    <cellStyle name="Currency 4 5 2 2" xfId="1773"/>
    <cellStyle name="Currency 4 5 3" xfId="1774"/>
    <cellStyle name="Currency 4 5 3 2" xfId="1775"/>
    <cellStyle name="Currency 4 5 4" xfId="1776"/>
    <cellStyle name="Currency 4 5 5" xfId="1777"/>
    <cellStyle name="Currency 4 5 6" xfId="1778"/>
    <cellStyle name="Currency 4 5 7" xfId="1779"/>
    <cellStyle name="Currency 4 6" xfId="1780"/>
    <cellStyle name="Currency 4 6 2" xfId="1781"/>
    <cellStyle name="Currency 4 6 2 2" xfId="1782"/>
    <cellStyle name="Currency 4 6 3" xfId="1783"/>
    <cellStyle name="Currency 4 6 3 2" xfId="1784"/>
    <cellStyle name="Currency 4 6 4" xfId="1785"/>
    <cellStyle name="Currency 4 6 5" xfId="1786"/>
    <cellStyle name="Currency 4 6 6" xfId="1787"/>
    <cellStyle name="Currency 4 6 7" xfId="1788"/>
    <cellStyle name="Currency 4 7" xfId="1789"/>
    <cellStyle name="Currency 4 7 2" xfId="1790"/>
    <cellStyle name="Currency 4 7 3" xfId="1791"/>
    <cellStyle name="Currency 4 7 4" xfId="1792"/>
    <cellStyle name="Currency 4 7 5" xfId="1793"/>
    <cellStyle name="Currency 4 8" xfId="1794"/>
    <cellStyle name="Currency 4 8 2" xfId="1795"/>
    <cellStyle name="Currency 4 8 3" xfId="1796"/>
    <cellStyle name="Currency 4 8 4" xfId="1797"/>
    <cellStyle name="Currency 4 8 5" xfId="1798"/>
    <cellStyle name="Currency 4 9" xfId="1799"/>
    <cellStyle name="Currency 4 9 2" xfId="1800"/>
    <cellStyle name="Normal" xfId="0" builtinId="0"/>
    <cellStyle name="Normal 10" xfId="1801"/>
    <cellStyle name="Normal 10 2" xfId="477"/>
    <cellStyle name="Normal 11" xfId="1802"/>
    <cellStyle name="Normal 11 2" xfId="1803"/>
    <cellStyle name="Normal 12" xfId="1804"/>
    <cellStyle name="Normal 13" xfId="1805"/>
    <cellStyle name="Normal 2" xfId="57"/>
    <cellStyle name="Normal 2 10" xfId="58"/>
    <cellStyle name="Normal 2 10 10" xfId="1808"/>
    <cellStyle name="Normal 2 10 11" xfId="1809"/>
    <cellStyle name="Normal 2 10 12" xfId="1810"/>
    <cellStyle name="Normal 2 10 13" xfId="1811"/>
    <cellStyle name="Normal 2 10 14" xfId="1812"/>
    <cellStyle name="Normal 2 10 15" xfId="1813"/>
    <cellStyle name="Normal 2 10 16" xfId="1814"/>
    <cellStyle name="Normal 2 10 17" xfId="1807"/>
    <cellStyle name="Normal 2 10 2" xfId="59"/>
    <cellStyle name="Normal 2 10 2 10" xfId="1816"/>
    <cellStyle name="Normal 2 10 2 11" xfId="1817"/>
    <cellStyle name="Normal 2 10 2 12" xfId="1818"/>
    <cellStyle name="Normal 2 10 2 13" xfId="1819"/>
    <cellStyle name="Normal 2 10 2 14" xfId="1820"/>
    <cellStyle name="Normal 2 10 2 15" xfId="1815"/>
    <cellStyle name="Normal 2 10 2 2" xfId="60"/>
    <cellStyle name="Normal 2 10 2 2 10" xfId="1821"/>
    <cellStyle name="Normal 2 10 2 2 2" xfId="1822"/>
    <cellStyle name="Normal 2 10 2 2 2 2" xfId="1823"/>
    <cellStyle name="Normal 2 10 2 2 2 2 2" xfId="1824"/>
    <cellStyle name="Normal 2 10 2 2 2 3" xfId="1825"/>
    <cellStyle name="Normal 2 10 2 2 3" xfId="1826"/>
    <cellStyle name="Normal 2 10 2 2 3 2" xfId="1827"/>
    <cellStyle name="Normal 2 10 2 2 4" xfId="1828"/>
    <cellStyle name="Normal 2 10 2 2 5" xfId="1829"/>
    <cellStyle name="Normal 2 10 2 2 6" xfId="1830"/>
    <cellStyle name="Normal 2 10 2 2 7" xfId="1831"/>
    <cellStyle name="Normal 2 10 2 2 8" xfId="1832"/>
    <cellStyle name="Normal 2 10 2 2 9" xfId="1833"/>
    <cellStyle name="Normal 2 10 2 3" xfId="1834"/>
    <cellStyle name="Normal 2 10 2 3 2" xfId="1835"/>
    <cellStyle name="Normal 2 10 2 3 2 2" xfId="1836"/>
    <cellStyle name="Normal 2 10 2 3 3" xfId="1837"/>
    <cellStyle name="Normal 2 10 2 3 4" xfId="1838"/>
    <cellStyle name="Normal 2 10 2 3 5" xfId="1839"/>
    <cellStyle name="Normal 2 10 2 4" xfId="1840"/>
    <cellStyle name="Normal 2 10 2 4 2" xfId="1841"/>
    <cellStyle name="Normal 2 10 2 4 3" xfId="1842"/>
    <cellStyle name="Normal 2 10 2 4 4" xfId="1843"/>
    <cellStyle name="Normal 2 10 2 4 5" xfId="1844"/>
    <cellStyle name="Normal 2 10 2 5" xfId="1845"/>
    <cellStyle name="Normal 2 10 2 5 2" xfId="1846"/>
    <cellStyle name="Normal 2 10 2 5 3" xfId="1847"/>
    <cellStyle name="Normal 2 10 2 5 4" xfId="1848"/>
    <cellStyle name="Normal 2 10 2 6" xfId="1849"/>
    <cellStyle name="Normal 2 10 2 6 2" xfId="1850"/>
    <cellStyle name="Normal 2 10 2 6 3" xfId="1851"/>
    <cellStyle name="Normal 2 10 2 6 4" xfId="1852"/>
    <cellStyle name="Normal 2 10 2 7" xfId="1853"/>
    <cellStyle name="Normal 2 10 2 8" xfId="1854"/>
    <cellStyle name="Normal 2 10 2 9" xfId="1855"/>
    <cellStyle name="Normal 2 10 3" xfId="61"/>
    <cellStyle name="Normal 2 10 3 10" xfId="1857"/>
    <cellStyle name="Normal 2 10 3 11" xfId="1858"/>
    <cellStyle name="Normal 2 10 3 12" xfId="1859"/>
    <cellStyle name="Normal 2 10 3 13" xfId="1860"/>
    <cellStyle name="Normal 2 10 3 14" xfId="1856"/>
    <cellStyle name="Normal 2 10 3 2" xfId="1861"/>
    <cellStyle name="Normal 2 10 3 2 2" xfId="1862"/>
    <cellStyle name="Normal 2 10 3 2 2 2" xfId="1863"/>
    <cellStyle name="Normal 2 10 3 2 3" xfId="1864"/>
    <cellStyle name="Normal 2 10 3 2 4" xfId="1865"/>
    <cellStyle name="Normal 2 10 3 2 5" xfId="1866"/>
    <cellStyle name="Normal 2 10 3 3" xfId="1867"/>
    <cellStyle name="Normal 2 10 3 3 2" xfId="1868"/>
    <cellStyle name="Normal 2 10 3 3 3" xfId="1869"/>
    <cellStyle name="Normal 2 10 3 3 4" xfId="1870"/>
    <cellStyle name="Normal 2 10 3 3 5" xfId="1871"/>
    <cellStyle name="Normal 2 10 3 4" xfId="1872"/>
    <cellStyle name="Normal 2 10 3 4 2" xfId="1873"/>
    <cellStyle name="Normal 2 10 3 4 3" xfId="1874"/>
    <cellStyle name="Normal 2 10 3 4 4" xfId="1875"/>
    <cellStyle name="Normal 2 10 3 5" xfId="1876"/>
    <cellStyle name="Normal 2 10 3 5 2" xfId="1877"/>
    <cellStyle name="Normal 2 10 3 5 3" xfId="1878"/>
    <cellStyle name="Normal 2 10 3 5 4" xfId="1879"/>
    <cellStyle name="Normal 2 10 3 6" xfId="1880"/>
    <cellStyle name="Normal 2 10 3 7" xfId="1881"/>
    <cellStyle name="Normal 2 10 3 8" xfId="1882"/>
    <cellStyle name="Normal 2 10 3 9" xfId="1883"/>
    <cellStyle name="Normal 2 10 4" xfId="62"/>
    <cellStyle name="Normal 2 10 4 10" xfId="1884"/>
    <cellStyle name="Normal 2 10 4 2" xfId="1885"/>
    <cellStyle name="Normal 2 10 4 2 2" xfId="1886"/>
    <cellStyle name="Normal 2 10 4 2 3" xfId="1887"/>
    <cellStyle name="Normal 2 10 4 3" xfId="1888"/>
    <cellStyle name="Normal 2 10 4 3 2" xfId="1889"/>
    <cellStyle name="Normal 2 10 4 4" xfId="1890"/>
    <cellStyle name="Normal 2 10 4 5" xfId="1891"/>
    <cellStyle name="Normal 2 10 4 6" xfId="1892"/>
    <cellStyle name="Normal 2 10 4 7" xfId="1893"/>
    <cellStyle name="Normal 2 10 4 8" xfId="1894"/>
    <cellStyle name="Normal 2 10 4 9" xfId="1895"/>
    <cellStyle name="Normal 2 10 5" xfId="1896"/>
    <cellStyle name="Normal 2 10 5 2" xfId="1897"/>
    <cellStyle name="Normal 2 10 5 2 2" xfId="1898"/>
    <cellStyle name="Normal 2 10 5 3" xfId="1899"/>
    <cellStyle name="Normal 2 10 5 4" xfId="1900"/>
    <cellStyle name="Normal 2 10 5 5" xfId="1901"/>
    <cellStyle name="Normal 2 10 6" xfId="1902"/>
    <cellStyle name="Normal 2 10 6 2" xfId="1903"/>
    <cellStyle name="Normal 2 10 6 3" xfId="1904"/>
    <cellStyle name="Normal 2 10 6 4" xfId="1905"/>
    <cellStyle name="Normal 2 10 6 5" xfId="1906"/>
    <cellStyle name="Normal 2 10 7" xfId="1907"/>
    <cellStyle name="Normal 2 10 7 2" xfId="1908"/>
    <cellStyle name="Normal 2 10 7 3" xfId="1909"/>
    <cellStyle name="Normal 2 10 7 4" xfId="1910"/>
    <cellStyle name="Normal 2 10 8" xfId="1911"/>
    <cellStyle name="Normal 2 10 8 2" xfId="1912"/>
    <cellStyle name="Normal 2 10 8 3" xfId="1913"/>
    <cellStyle name="Normal 2 10 8 4" xfId="1914"/>
    <cellStyle name="Normal 2 10 9" xfId="1915"/>
    <cellStyle name="Normal 2 11" xfId="63"/>
    <cellStyle name="Normal 2 11 10" xfId="1917"/>
    <cellStyle name="Normal 2 11 11" xfId="1918"/>
    <cellStyle name="Normal 2 11 12" xfId="1919"/>
    <cellStyle name="Normal 2 11 13" xfId="1920"/>
    <cellStyle name="Normal 2 11 14" xfId="1921"/>
    <cellStyle name="Normal 2 11 15" xfId="1922"/>
    <cellStyle name="Normal 2 11 16" xfId="1923"/>
    <cellStyle name="Normal 2 11 17" xfId="1916"/>
    <cellStyle name="Normal 2 11 2" xfId="64"/>
    <cellStyle name="Normal 2 11 2 10" xfId="1925"/>
    <cellStyle name="Normal 2 11 2 11" xfId="1926"/>
    <cellStyle name="Normal 2 11 2 12" xfId="1927"/>
    <cellStyle name="Normal 2 11 2 13" xfId="1928"/>
    <cellStyle name="Normal 2 11 2 14" xfId="1929"/>
    <cellStyle name="Normal 2 11 2 15" xfId="1924"/>
    <cellStyle name="Normal 2 11 2 2" xfId="65"/>
    <cellStyle name="Normal 2 11 2 2 10" xfId="1930"/>
    <cellStyle name="Normal 2 11 2 2 2" xfId="1931"/>
    <cellStyle name="Normal 2 11 2 2 2 2" xfId="1932"/>
    <cellStyle name="Normal 2 11 2 2 2 3" xfId="1933"/>
    <cellStyle name="Normal 2 11 2 2 3" xfId="1934"/>
    <cellStyle name="Normal 2 11 2 2 3 2" xfId="1935"/>
    <cellStyle name="Normal 2 11 2 2 4" xfId="1936"/>
    <cellStyle name="Normal 2 11 2 2 5" xfId="1937"/>
    <cellStyle name="Normal 2 11 2 2 6" xfId="1938"/>
    <cellStyle name="Normal 2 11 2 2 7" xfId="1939"/>
    <cellStyle name="Normal 2 11 2 2 8" xfId="1940"/>
    <cellStyle name="Normal 2 11 2 2 9" xfId="1941"/>
    <cellStyle name="Normal 2 11 2 3" xfId="1942"/>
    <cellStyle name="Normal 2 11 2 3 2" xfId="1943"/>
    <cellStyle name="Normal 2 11 2 3 2 2" xfId="1944"/>
    <cellStyle name="Normal 2 11 2 3 3" xfId="1945"/>
    <cellStyle name="Normal 2 11 2 3 4" xfId="1946"/>
    <cellStyle name="Normal 2 11 2 3 5" xfId="1947"/>
    <cellStyle name="Normal 2 11 2 4" xfId="1948"/>
    <cellStyle name="Normal 2 11 2 4 2" xfId="1949"/>
    <cellStyle name="Normal 2 11 2 4 3" xfId="1950"/>
    <cellStyle name="Normal 2 11 2 4 4" xfId="1951"/>
    <cellStyle name="Normal 2 11 2 4 5" xfId="1952"/>
    <cellStyle name="Normal 2 11 2 5" xfId="1953"/>
    <cellStyle name="Normal 2 11 2 5 2" xfId="1954"/>
    <cellStyle name="Normal 2 11 2 5 3" xfId="1955"/>
    <cellStyle name="Normal 2 11 2 5 4" xfId="1956"/>
    <cellStyle name="Normal 2 11 2 6" xfId="1957"/>
    <cellStyle name="Normal 2 11 2 6 2" xfId="1958"/>
    <cellStyle name="Normal 2 11 2 6 3" xfId="1959"/>
    <cellStyle name="Normal 2 11 2 6 4" xfId="1960"/>
    <cellStyle name="Normal 2 11 2 7" xfId="1961"/>
    <cellStyle name="Normal 2 11 2 8" xfId="1962"/>
    <cellStyle name="Normal 2 11 2 9" xfId="1963"/>
    <cellStyle name="Normal 2 11 3" xfId="66"/>
    <cellStyle name="Normal 2 11 3 10" xfId="1965"/>
    <cellStyle name="Normal 2 11 3 11" xfId="1966"/>
    <cellStyle name="Normal 2 11 3 12" xfId="1967"/>
    <cellStyle name="Normal 2 11 3 13" xfId="1968"/>
    <cellStyle name="Normal 2 11 3 14" xfId="1964"/>
    <cellStyle name="Normal 2 11 3 2" xfId="1969"/>
    <cellStyle name="Normal 2 11 3 2 2" xfId="1970"/>
    <cellStyle name="Normal 2 11 3 2 2 2" xfId="1971"/>
    <cellStyle name="Normal 2 11 3 2 3" xfId="1972"/>
    <cellStyle name="Normal 2 11 3 2 4" xfId="1973"/>
    <cellStyle name="Normal 2 11 3 2 5" xfId="1974"/>
    <cellStyle name="Normal 2 11 3 3" xfId="1975"/>
    <cellStyle name="Normal 2 11 3 3 2" xfId="1976"/>
    <cellStyle name="Normal 2 11 3 3 3" xfId="1977"/>
    <cellStyle name="Normal 2 11 3 3 4" xfId="1978"/>
    <cellStyle name="Normal 2 11 3 3 5" xfId="1979"/>
    <cellStyle name="Normal 2 11 3 4" xfId="1980"/>
    <cellStyle name="Normal 2 11 3 4 2" xfId="1981"/>
    <cellStyle name="Normal 2 11 3 4 3" xfId="1982"/>
    <cellStyle name="Normal 2 11 3 4 4" xfId="1983"/>
    <cellStyle name="Normal 2 11 3 5" xfId="1984"/>
    <cellStyle name="Normal 2 11 3 5 2" xfId="1985"/>
    <cellStyle name="Normal 2 11 3 5 3" xfId="1986"/>
    <cellStyle name="Normal 2 11 3 5 4" xfId="1987"/>
    <cellStyle name="Normal 2 11 3 6" xfId="1988"/>
    <cellStyle name="Normal 2 11 3 7" xfId="1989"/>
    <cellStyle name="Normal 2 11 3 8" xfId="1990"/>
    <cellStyle name="Normal 2 11 3 9" xfId="1991"/>
    <cellStyle name="Normal 2 11 4" xfId="67"/>
    <cellStyle name="Normal 2 11 4 10" xfId="1992"/>
    <cellStyle name="Normal 2 11 4 2" xfId="1993"/>
    <cellStyle name="Normal 2 11 4 2 2" xfId="1994"/>
    <cellStyle name="Normal 2 11 4 2 3" xfId="1995"/>
    <cellStyle name="Normal 2 11 4 3" xfId="1996"/>
    <cellStyle name="Normal 2 11 4 3 2" xfId="1997"/>
    <cellStyle name="Normal 2 11 4 4" xfId="1998"/>
    <cellStyle name="Normal 2 11 4 5" xfId="1999"/>
    <cellStyle name="Normal 2 11 4 6" xfId="2000"/>
    <cellStyle name="Normal 2 11 4 7" xfId="2001"/>
    <cellStyle name="Normal 2 11 4 8" xfId="2002"/>
    <cellStyle name="Normal 2 11 4 9" xfId="2003"/>
    <cellStyle name="Normal 2 11 5" xfId="2004"/>
    <cellStyle name="Normal 2 11 5 2" xfId="2005"/>
    <cellStyle name="Normal 2 11 5 2 2" xfId="2006"/>
    <cellStyle name="Normal 2 11 5 3" xfId="2007"/>
    <cellStyle name="Normal 2 11 5 4" xfId="2008"/>
    <cellStyle name="Normal 2 11 5 5" xfId="2009"/>
    <cellStyle name="Normal 2 11 6" xfId="2010"/>
    <cellStyle name="Normal 2 11 6 2" xfId="2011"/>
    <cellStyle name="Normal 2 11 6 3" xfId="2012"/>
    <cellStyle name="Normal 2 11 6 4" xfId="2013"/>
    <cellStyle name="Normal 2 11 6 5" xfId="2014"/>
    <cellStyle name="Normal 2 11 7" xfId="2015"/>
    <cellStyle name="Normal 2 11 7 2" xfId="2016"/>
    <cellStyle name="Normal 2 11 7 3" xfId="2017"/>
    <cellStyle name="Normal 2 11 7 4" xfId="2018"/>
    <cellStyle name="Normal 2 11 8" xfId="2019"/>
    <cellStyle name="Normal 2 11 8 2" xfId="2020"/>
    <cellStyle name="Normal 2 11 8 3" xfId="2021"/>
    <cellStyle name="Normal 2 11 8 4" xfId="2022"/>
    <cellStyle name="Normal 2 11 9" xfId="2023"/>
    <cellStyle name="Normal 2 12" xfId="68"/>
    <cellStyle name="Normal 2 12 10" xfId="2025"/>
    <cellStyle name="Normal 2 12 11" xfId="2026"/>
    <cellStyle name="Normal 2 12 12" xfId="2027"/>
    <cellStyle name="Normal 2 12 13" xfId="2028"/>
    <cellStyle name="Normal 2 12 14" xfId="2029"/>
    <cellStyle name="Normal 2 12 15" xfId="2030"/>
    <cellStyle name="Normal 2 12 16" xfId="2031"/>
    <cellStyle name="Normal 2 12 17" xfId="2024"/>
    <cellStyle name="Normal 2 12 2" xfId="69"/>
    <cellStyle name="Normal 2 12 2 10" xfId="2033"/>
    <cellStyle name="Normal 2 12 2 11" xfId="2034"/>
    <cellStyle name="Normal 2 12 2 12" xfId="2035"/>
    <cellStyle name="Normal 2 12 2 13" xfId="2036"/>
    <cellStyle name="Normal 2 12 2 14" xfId="2037"/>
    <cellStyle name="Normal 2 12 2 15" xfId="2032"/>
    <cellStyle name="Normal 2 12 2 2" xfId="70"/>
    <cellStyle name="Normal 2 12 2 2 10" xfId="2038"/>
    <cellStyle name="Normal 2 12 2 2 2" xfId="2039"/>
    <cellStyle name="Normal 2 12 2 2 2 2" xfId="2040"/>
    <cellStyle name="Normal 2 12 2 2 2 3" xfId="2041"/>
    <cellStyle name="Normal 2 12 2 2 3" xfId="2042"/>
    <cellStyle name="Normal 2 12 2 2 3 2" xfId="2043"/>
    <cellStyle name="Normal 2 12 2 2 4" xfId="2044"/>
    <cellStyle name="Normal 2 12 2 2 5" xfId="2045"/>
    <cellStyle name="Normal 2 12 2 2 6" xfId="2046"/>
    <cellStyle name="Normal 2 12 2 2 7" xfId="2047"/>
    <cellStyle name="Normal 2 12 2 2 8" xfId="2048"/>
    <cellStyle name="Normal 2 12 2 2 9" xfId="2049"/>
    <cellStyle name="Normal 2 12 2 3" xfId="2050"/>
    <cellStyle name="Normal 2 12 2 3 2" xfId="2051"/>
    <cellStyle name="Normal 2 12 2 3 2 2" xfId="2052"/>
    <cellStyle name="Normal 2 12 2 3 3" xfId="2053"/>
    <cellStyle name="Normal 2 12 2 3 4" xfId="2054"/>
    <cellStyle name="Normal 2 12 2 3 5" xfId="2055"/>
    <cellStyle name="Normal 2 12 2 4" xfId="2056"/>
    <cellStyle name="Normal 2 12 2 4 2" xfId="2057"/>
    <cellStyle name="Normal 2 12 2 4 3" xfId="2058"/>
    <cellStyle name="Normal 2 12 2 4 4" xfId="2059"/>
    <cellStyle name="Normal 2 12 2 4 5" xfId="2060"/>
    <cellStyle name="Normal 2 12 2 5" xfId="2061"/>
    <cellStyle name="Normal 2 12 2 5 2" xfId="2062"/>
    <cellStyle name="Normal 2 12 2 5 3" xfId="2063"/>
    <cellStyle name="Normal 2 12 2 5 4" xfId="2064"/>
    <cellStyle name="Normal 2 12 2 6" xfId="2065"/>
    <cellStyle name="Normal 2 12 2 6 2" xfId="2066"/>
    <cellStyle name="Normal 2 12 2 6 3" xfId="2067"/>
    <cellStyle name="Normal 2 12 2 6 4" xfId="2068"/>
    <cellStyle name="Normal 2 12 2 7" xfId="2069"/>
    <cellStyle name="Normal 2 12 2 8" xfId="2070"/>
    <cellStyle name="Normal 2 12 2 9" xfId="2071"/>
    <cellStyle name="Normal 2 12 3" xfId="71"/>
    <cellStyle name="Normal 2 12 3 10" xfId="2073"/>
    <cellStyle name="Normal 2 12 3 11" xfId="2074"/>
    <cellStyle name="Normal 2 12 3 12" xfId="2075"/>
    <cellStyle name="Normal 2 12 3 13" xfId="2076"/>
    <cellStyle name="Normal 2 12 3 14" xfId="2072"/>
    <cellStyle name="Normal 2 12 3 2" xfId="2077"/>
    <cellStyle name="Normal 2 12 3 2 2" xfId="2078"/>
    <cellStyle name="Normal 2 12 3 2 2 2" xfId="2079"/>
    <cellStyle name="Normal 2 12 3 2 3" xfId="2080"/>
    <cellStyle name="Normal 2 12 3 2 4" xfId="2081"/>
    <cellStyle name="Normal 2 12 3 2 5" xfId="2082"/>
    <cellStyle name="Normal 2 12 3 3" xfId="2083"/>
    <cellStyle name="Normal 2 12 3 3 2" xfId="2084"/>
    <cellStyle name="Normal 2 12 3 3 3" xfId="2085"/>
    <cellStyle name="Normal 2 12 3 3 4" xfId="2086"/>
    <cellStyle name="Normal 2 12 3 3 5" xfId="2087"/>
    <cellStyle name="Normal 2 12 3 4" xfId="2088"/>
    <cellStyle name="Normal 2 12 3 4 2" xfId="2089"/>
    <cellStyle name="Normal 2 12 3 4 3" xfId="2090"/>
    <cellStyle name="Normal 2 12 3 4 4" xfId="2091"/>
    <cellStyle name="Normal 2 12 3 5" xfId="2092"/>
    <cellStyle name="Normal 2 12 3 5 2" xfId="2093"/>
    <cellStyle name="Normal 2 12 3 5 3" xfId="2094"/>
    <cellStyle name="Normal 2 12 3 5 4" xfId="2095"/>
    <cellStyle name="Normal 2 12 3 6" xfId="2096"/>
    <cellStyle name="Normal 2 12 3 7" xfId="2097"/>
    <cellStyle name="Normal 2 12 3 8" xfId="2098"/>
    <cellStyle name="Normal 2 12 3 9" xfId="2099"/>
    <cellStyle name="Normal 2 12 4" xfId="72"/>
    <cellStyle name="Normal 2 12 4 10" xfId="2100"/>
    <cellStyle name="Normal 2 12 4 2" xfId="2101"/>
    <cellStyle name="Normal 2 12 4 2 2" xfId="2102"/>
    <cellStyle name="Normal 2 12 4 2 3" xfId="2103"/>
    <cellStyle name="Normal 2 12 4 3" xfId="2104"/>
    <cellStyle name="Normal 2 12 4 3 2" xfId="2105"/>
    <cellStyle name="Normal 2 12 4 4" xfId="2106"/>
    <cellStyle name="Normal 2 12 4 5" xfId="2107"/>
    <cellStyle name="Normal 2 12 4 6" xfId="2108"/>
    <cellStyle name="Normal 2 12 4 7" xfId="2109"/>
    <cellStyle name="Normal 2 12 4 8" xfId="2110"/>
    <cellStyle name="Normal 2 12 4 9" xfId="2111"/>
    <cellStyle name="Normal 2 12 5" xfId="2112"/>
    <cellStyle name="Normal 2 12 5 2" xfId="2113"/>
    <cellStyle name="Normal 2 12 5 2 2" xfId="2114"/>
    <cellStyle name="Normal 2 12 5 3" xfId="2115"/>
    <cellStyle name="Normal 2 12 5 4" xfId="2116"/>
    <cellStyle name="Normal 2 12 5 5" xfId="2117"/>
    <cellStyle name="Normal 2 12 6" xfId="2118"/>
    <cellStyle name="Normal 2 12 6 2" xfId="2119"/>
    <cellStyle name="Normal 2 12 6 3" xfId="2120"/>
    <cellStyle name="Normal 2 12 6 4" xfId="2121"/>
    <cellStyle name="Normal 2 12 6 5" xfId="2122"/>
    <cellStyle name="Normal 2 12 7" xfId="2123"/>
    <cellStyle name="Normal 2 12 7 2" xfId="2124"/>
    <cellStyle name="Normal 2 12 7 3" xfId="2125"/>
    <cellStyle name="Normal 2 12 7 4" xfId="2126"/>
    <cellStyle name="Normal 2 12 8" xfId="2127"/>
    <cellStyle name="Normal 2 12 8 2" xfId="2128"/>
    <cellStyle name="Normal 2 12 8 3" xfId="2129"/>
    <cellStyle name="Normal 2 12 8 4" xfId="2130"/>
    <cellStyle name="Normal 2 12 9" xfId="2131"/>
    <cellStyle name="Normal 2 13" xfId="73"/>
    <cellStyle name="Normal 2 13 10" xfId="2133"/>
    <cellStyle name="Normal 2 13 11" xfId="2134"/>
    <cellStyle name="Normal 2 13 12" xfId="2135"/>
    <cellStyle name="Normal 2 13 13" xfId="2136"/>
    <cellStyle name="Normal 2 13 14" xfId="2137"/>
    <cellStyle name="Normal 2 13 15" xfId="2138"/>
    <cellStyle name="Normal 2 13 16" xfId="2139"/>
    <cellStyle name="Normal 2 13 17" xfId="2132"/>
    <cellStyle name="Normal 2 13 2" xfId="74"/>
    <cellStyle name="Normal 2 13 2 10" xfId="2141"/>
    <cellStyle name="Normal 2 13 2 11" xfId="2142"/>
    <cellStyle name="Normal 2 13 2 12" xfId="2143"/>
    <cellStyle name="Normal 2 13 2 13" xfId="2144"/>
    <cellStyle name="Normal 2 13 2 14" xfId="2145"/>
    <cellStyle name="Normal 2 13 2 15" xfId="2140"/>
    <cellStyle name="Normal 2 13 2 2" xfId="75"/>
    <cellStyle name="Normal 2 13 2 2 10" xfId="2146"/>
    <cellStyle name="Normal 2 13 2 2 2" xfId="2147"/>
    <cellStyle name="Normal 2 13 2 2 2 2" xfId="2148"/>
    <cellStyle name="Normal 2 13 2 2 2 3" xfId="2149"/>
    <cellStyle name="Normal 2 13 2 2 3" xfId="2150"/>
    <cellStyle name="Normal 2 13 2 2 3 2" xfId="2151"/>
    <cellStyle name="Normal 2 13 2 2 4" xfId="2152"/>
    <cellStyle name="Normal 2 13 2 2 5" xfId="2153"/>
    <cellStyle name="Normal 2 13 2 2 6" xfId="2154"/>
    <cellStyle name="Normal 2 13 2 2 7" xfId="2155"/>
    <cellStyle name="Normal 2 13 2 2 8" xfId="2156"/>
    <cellStyle name="Normal 2 13 2 2 9" xfId="2157"/>
    <cellStyle name="Normal 2 13 2 3" xfId="2158"/>
    <cellStyle name="Normal 2 13 2 3 2" xfId="2159"/>
    <cellStyle name="Normal 2 13 2 3 2 2" xfId="2160"/>
    <cellStyle name="Normal 2 13 2 3 3" xfId="2161"/>
    <cellStyle name="Normal 2 13 2 3 4" xfId="2162"/>
    <cellStyle name="Normal 2 13 2 3 5" xfId="2163"/>
    <cellStyle name="Normal 2 13 2 4" xfId="2164"/>
    <cellStyle name="Normal 2 13 2 4 2" xfId="2165"/>
    <cellStyle name="Normal 2 13 2 4 3" xfId="2166"/>
    <cellStyle name="Normal 2 13 2 4 4" xfId="2167"/>
    <cellStyle name="Normal 2 13 2 4 5" xfId="2168"/>
    <cellStyle name="Normal 2 13 2 5" xfId="2169"/>
    <cellStyle name="Normal 2 13 2 5 2" xfId="2170"/>
    <cellStyle name="Normal 2 13 2 5 3" xfId="2171"/>
    <cellStyle name="Normal 2 13 2 5 4" xfId="2172"/>
    <cellStyle name="Normal 2 13 2 6" xfId="2173"/>
    <cellStyle name="Normal 2 13 2 6 2" xfId="2174"/>
    <cellStyle name="Normal 2 13 2 6 3" xfId="2175"/>
    <cellStyle name="Normal 2 13 2 6 4" xfId="2176"/>
    <cellStyle name="Normal 2 13 2 7" xfId="2177"/>
    <cellStyle name="Normal 2 13 2 8" xfId="2178"/>
    <cellStyle name="Normal 2 13 2 9" xfId="2179"/>
    <cellStyle name="Normal 2 13 3" xfId="76"/>
    <cellStyle name="Normal 2 13 3 10" xfId="2181"/>
    <cellStyle name="Normal 2 13 3 11" xfId="2182"/>
    <cellStyle name="Normal 2 13 3 12" xfId="2183"/>
    <cellStyle name="Normal 2 13 3 13" xfId="2184"/>
    <cellStyle name="Normal 2 13 3 14" xfId="2180"/>
    <cellStyle name="Normal 2 13 3 2" xfId="2185"/>
    <cellStyle name="Normal 2 13 3 2 2" xfId="2186"/>
    <cellStyle name="Normal 2 13 3 2 2 2" xfId="2187"/>
    <cellStyle name="Normal 2 13 3 2 3" xfId="2188"/>
    <cellStyle name="Normal 2 13 3 2 4" xfId="2189"/>
    <cellStyle name="Normal 2 13 3 2 5" xfId="2190"/>
    <cellStyle name="Normal 2 13 3 3" xfId="2191"/>
    <cellStyle name="Normal 2 13 3 3 2" xfId="2192"/>
    <cellStyle name="Normal 2 13 3 3 3" xfId="2193"/>
    <cellStyle name="Normal 2 13 3 3 4" xfId="2194"/>
    <cellStyle name="Normal 2 13 3 3 5" xfId="2195"/>
    <cellStyle name="Normal 2 13 3 4" xfId="2196"/>
    <cellStyle name="Normal 2 13 3 4 2" xfId="2197"/>
    <cellStyle name="Normal 2 13 3 4 3" xfId="2198"/>
    <cellStyle name="Normal 2 13 3 4 4" xfId="2199"/>
    <cellStyle name="Normal 2 13 3 5" xfId="2200"/>
    <cellStyle name="Normal 2 13 3 5 2" xfId="2201"/>
    <cellStyle name="Normal 2 13 3 5 3" xfId="2202"/>
    <cellStyle name="Normal 2 13 3 5 4" xfId="2203"/>
    <cellStyle name="Normal 2 13 3 6" xfId="2204"/>
    <cellStyle name="Normal 2 13 3 7" xfId="2205"/>
    <cellStyle name="Normal 2 13 3 8" xfId="2206"/>
    <cellStyle name="Normal 2 13 3 9" xfId="2207"/>
    <cellStyle name="Normal 2 13 4" xfId="77"/>
    <cellStyle name="Normal 2 13 4 10" xfId="2208"/>
    <cellStyle name="Normal 2 13 4 2" xfId="2209"/>
    <cellStyle name="Normal 2 13 4 2 2" xfId="2210"/>
    <cellStyle name="Normal 2 13 4 2 3" xfId="2211"/>
    <cellStyle name="Normal 2 13 4 3" xfId="2212"/>
    <cellStyle name="Normal 2 13 4 3 2" xfId="2213"/>
    <cellStyle name="Normal 2 13 4 4" xfId="2214"/>
    <cellStyle name="Normal 2 13 4 5" xfId="2215"/>
    <cellStyle name="Normal 2 13 4 6" xfId="2216"/>
    <cellStyle name="Normal 2 13 4 7" xfId="2217"/>
    <cellStyle name="Normal 2 13 4 8" xfId="2218"/>
    <cellStyle name="Normal 2 13 4 9" xfId="2219"/>
    <cellStyle name="Normal 2 13 5" xfId="2220"/>
    <cellStyle name="Normal 2 13 5 2" xfId="2221"/>
    <cellStyle name="Normal 2 13 5 2 2" xfId="2222"/>
    <cellStyle name="Normal 2 13 5 3" xfId="2223"/>
    <cellStyle name="Normal 2 13 5 4" xfId="2224"/>
    <cellStyle name="Normal 2 13 5 5" xfId="2225"/>
    <cellStyle name="Normal 2 13 6" xfId="2226"/>
    <cellStyle name="Normal 2 13 6 2" xfId="2227"/>
    <cellStyle name="Normal 2 13 6 3" xfId="2228"/>
    <cellStyle name="Normal 2 13 6 4" xfId="2229"/>
    <cellStyle name="Normal 2 13 6 5" xfId="2230"/>
    <cellStyle name="Normal 2 13 7" xfId="2231"/>
    <cellStyle name="Normal 2 13 7 2" xfId="2232"/>
    <cellStyle name="Normal 2 13 7 3" xfId="2233"/>
    <cellStyle name="Normal 2 13 7 4" xfId="2234"/>
    <cellStyle name="Normal 2 13 8" xfId="2235"/>
    <cellStyle name="Normal 2 13 8 2" xfId="2236"/>
    <cellStyle name="Normal 2 13 8 3" xfId="2237"/>
    <cellStyle name="Normal 2 13 8 4" xfId="2238"/>
    <cellStyle name="Normal 2 13 9" xfId="2239"/>
    <cellStyle name="Normal 2 14" xfId="78"/>
    <cellStyle name="Normal 2 14 10" xfId="2241"/>
    <cellStyle name="Normal 2 14 11" xfId="2242"/>
    <cellStyle name="Normal 2 14 12" xfId="2243"/>
    <cellStyle name="Normal 2 14 13" xfId="2244"/>
    <cellStyle name="Normal 2 14 14" xfId="2245"/>
    <cellStyle name="Normal 2 14 15" xfId="2246"/>
    <cellStyle name="Normal 2 14 16" xfId="2247"/>
    <cellStyle name="Normal 2 14 17" xfId="2240"/>
    <cellStyle name="Normal 2 14 2" xfId="79"/>
    <cellStyle name="Normal 2 14 2 10" xfId="2249"/>
    <cellStyle name="Normal 2 14 2 11" xfId="2250"/>
    <cellStyle name="Normal 2 14 2 12" xfId="2251"/>
    <cellStyle name="Normal 2 14 2 13" xfId="2252"/>
    <cellStyle name="Normal 2 14 2 14" xfId="2253"/>
    <cellStyle name="Normal 2 14 2 15" xfId="2248"/>
    <cellStyle name="Normal 2 14 2 2" xfId="80"/>
    <cellStyle name="Normal 2 14 2 2 10" xfId="2254"/>
    <cellStyle name="Normal 2 14 2 2 2" xfId="2255"/>
    <cellStyle name="Normal 2 14 2 2 2 2" xfId="2256"/>
    <cellStyle name="Normal 2 14 2 2 2 3" xfId="2257"/>
    <cellStyle name="Normal 2 14 2 2 3" xfId="2258"/>
    <cellStyle name="Normal 2 14 2 2 3 2" xfId="2259"/>
    <cellStyle name="Normal 2 14 2 2 4" xfId="2260"/>
    <cellStyle name="Normal 2 14 2 2 5" xfId="2261"/>
    <cellStyle name="Normal 2 14 2 2 6" xfId="2262"/>
    <cellStyle name="Normal 2 14 2 2 7" xfId="2263"/>
    <cellStyle name="Normal 2 14 2 2 8" xfId="2264"/>
    <cellStyle name="Normal 2 14 2 2 9" xfId="2265"/>
    <cellStyle name="Normal 2 14 2 3" xfId="2266"/>
    <cellStyle name="Normal 2 14 2 3 2" xfId="2267"/>
    <cellStyle name="Normal 2 14 2 3 2 2" xfId="2268"/>
    <cellStyle name="Normal 2 14 2 3 3" xfId="2269"/>
    <cellStyle name="Normal 2 14 2 3 4" xfId="2270"/>
    <cellStyle name="Normal 2 14 2 3 5" xfId="2271"/>
    <cellStyle name="Normal 2 14 2 4" xfId="2272"/>
    <cellStyle name="Normal 2 14 2 4 2" xfId="2273"/>
    <cellStyle name="Normal 2 14 2 4 3" xfId="2274"/>
    <cellStyle name="Normal 2 14 2 4 4" xfId="2275"/>
    <cellStyle name="Normal 2 14 2 4 5" xfId="2276"/>
    <cellStyle name="Normal 2 14 2 5" xfId="2277"/>
    <cellStyle name="Normal 2 14 2 5 2" xfId="2278"/>
    <cellStyle name="Normal 2 14 2 5 3" xfId="2279"/>
    <cellStyle name="Normal 2 14 2 5 4" xfId="2280"/>
    <cellStyle name="Normal 2 14 2 6" xfId="2281"/>
    <cellStyle name="Normal 2 14 2 6 2" xfId="2282"/>
    <cellStyle name="Normal 2 14 2 6 3" xfId="2283"/>
    <cellStyle name="Normal 2 14 2 6 4" xfId="2284"/>
    <cellStyle name="Normal 2 14 2 7" xfId="2285"/>
    <cellStyle name="Normal 2 14 2 8" xfId="2286"/>
    <cellStyle name="Normal 2 14 2 9" xfId="2287"/>
    <cellStyle name="Normal 2 14 3" xfId="81"/>
    <cellStyle name="Normal 2 14 3 10" xfId="2289"/>
    <cellStyle name="Normal 2 14 3 11" xfId="2290"/>
    <cellStyle name="Normal 2 14 3 12" xfId="2291"/>
    <cellStyle name="Normal 2 14 3 13" xfId="2292"/>
    <cellStyle name="Normal 2 14 3 14" xfId="2288"/>
    <cellStyle name="Normal 2 14 3 2" xfId="2293"/>
    <cellStyle name="Normal 2 14 3 2 2" xfId="2294"/>
    <cellStyle name="Normal 2 14 3 2 2 2" xfId="2295"/>
    <cellStyle name="Normal 2 14 3 2 3" xfId="2296"/>
    <cellStyle name="Normal 2 14 3 2 4" xfId="2297"/>
    <cellStyle name="Normal 2 14 3 2 5" xfId="2298"/>
    <cellStyle name="Normal 2 14 3 3" xfId="2299"/>
    <cellStyle name="Normal 2 14 3 3 2" xfId="2300"/>
    <cellStyle name="Normal 2 14 3 3 3" xfId="2301"/>
    <cellStyle name="Normal 2 14 3 3 4" xfId="2302"/>
    <cellStyle name="Normal 2 14 3 3 5" xfId="2303"/>
    <cellStyle name="Normal 2 14 3 4" xfId="2304"/>
    <cellStyle name="Normal 2 14 3 4 2" xfId="2305"/>
    <cellStyle name="Normal 2 14 3 4 3" xfId="2306"/>
    <cellStyle name="Normal 2 14 3 4 4" xfId="2307"/>
    <cellStyle name="Normal 2 14 3 5" xfId="2308"/>
    <cellStyle name="Normal 2 14 3 5 2" xfId="2309"/>
    <cellStyle name="Normal 2 14 3 5 3" xfId="2310"/>
    <cellStyle name="Normal 2 14 3 5 4" xfId="2311"/>
    <cellStyle name="Normal 2 14 3 6" xfId="2312"/>
    <cellStyle name="Normal 2 14 3 7" xfId="2313"/>
    <cellStyle name="Normal 2 14 3 8" xfId="2314"/>
    <cellStyle name="Normal 2 14 3 9" xfId="2315"/>
    <cellStyle name="Normal 2 14 4" xfId="82"/>
    <cellStyle name="Normal 2 14 4 10" xfId="2316"/>
    <cellStyle name="Normal 2 14 4 2" xfId="2317"/>
    <cellStyle name="Normal 2 14 4 2 2" xfId="2318"/>
    <cellStyle name="Normal 2 14 4 2 3" xfId="2319"/>
    <cellStyle name="Normal 2 14 4 3" xfId="2320"/>
    <cellStyle name="Normal 2 14 4 3 2" xfId="2321"/>
    <cellStyle name="Normal 2 14 4 4" xfId="2322"/>
    <cellStyle name="Normal 2 14 4 5" xfId="2323"/>
    <cellStyle name="Normal 2 14 4 6" xfId="2324"/>
    <cellStyle name="Normal 2 14 4 7" xfId="2325"/>
    <cellStyle name="Normal 2 14 4 8" xfId="2326"/>
    <cellStyle name="Normal 2 14 4 9" xfId="2327"/>
    <cellStyle name="Normal 2 14 5" xfId="2328"/>
    <cellStyle name="Normal 2 14 5 2" xfId="2329"/>
    <cellStyle name="Normal 2 14 5 2 2" xfId="2330"/>
    <cellStyle name="Normal 2 14 5 3" xfId="2331"/>
    <cellStyle name="Normal 2 14 5 4" xfId="2332"/>
    <cellStyle name="Normal 2 14 5 5" xfId="2333"/>
    <cellStyle name="Normal 2 14 6" xfId="2334"/>
    <cellStyle name="Normal 2 14 6 2" xfId="2335"/>
    <cellStyle name="Normal 2 14 6 3" xfId="2336"/>
    <cellStyle name="Normal 2 14 6 4" xfId="2337"/>
    <cellStyle name="Normal 2 14 6 5" xfId="2338"/>
    <cellStyle name="Normal 2 14 7" xfId="2339"/>
    <cellStyle name="Normal 2 14 7 2" xfId="2340"/>
    <cellStyle name="Normal 2 14 7 3" xfId="2341"/>
    <cellStyle name="Normal 2 14 7 4" xfId="2342"/>
    <cellStyle name="Normal 2 14 8" xfId="2343"/>
    <cellStyle name="Normal 2 14 8 2" xfId="2344"/>
    <cellStyle name="Normal 2 14 8 3" xfId="2345"/>
    <cellStyle name="Normal 2 14 8 4" xfId="2346"/>
    <cellStyle name="Normal 2 14 9" xfId="2347"/>
    <cellStyle name="Normal 2 15" xfId="83"/>
    <cellStyle name="Normal 2 15 10" xfId="2349"/>
    <cellStyle name="Normal 2 15 11" xfId="2350"/>
    <cellStyle name="Normal 2 15 12" xfId="2351"/>
    <cellStyle name="Normal 2 15 13" xfId="2352"/>
    <cellStyle name="Normal 2 15 14" xfId="2353"/>
    <cellStyle name="Normal 2 15 15" xfId="2354"/>
    <cellStyle name="Normal 2 15 16" xfId="2355"/>
    <cellStyle name="Normal 2 15 17" xfId="2348"/>
    <cellStyle name="Normal 2 15 2" xfId="84"/>
    <cellStyle name="Normal 2 15 2 10" xfId="2357"/>
    <cellStyle name="Normal 2 15 2 11" xfId="2358"/>
    <cellStyle name="Normal 2 15 2 12" xfId="2359"/>
    <cellStyle name="Normal 2 15 2 13" xfId="2360"/>
    <cellStyle name="Normal 2 15 2 14" xfId="2361"/>
    <cellStyle name="Normal 2 15 2 15" xfId="2356"/>
    <cellStyle name="Normal 2 15 2 2" xfId="85"/>
    <cellStyle name="Normal 2 15 2 2 10" xfId="2362"/>
    <cellStyle name="Normal 2 15 2 2 2" xfId="2363"/>
    <cellStyle name="Normal 2 15 2 2 2 2" xfId="2364"/>
    <cellStyle name="Normal 2 15 2 2 2 3" xfId="2365"/>
    <cellStyle name="Normal 2 15 2 2 3" xfId="2366"/>
    <cellStyle name="Normal 2 15 2 2 3 2" xfId="2367"/>
    <cellStyle name="Normal 2 15 2 2 4" xfId="2368"/>
    <cellStyle name="Normal 2 15 2 2 5" xfId="2369"/>
    <cellStyle name="Normal 2 15 2 2 6" xfId="2370"/>
    <cellStyle name="Normal 2 15 2 2 7" xfId="2371"/>
    <cellStyle name="Normal 2 15 2 2 8" xfId="2372"/>
    <cellStyle name="Normal 2 15 2 2 9" xfId="2373"/>
    <cellStyle name="Normal 2 15 2 3" xfId="2374"/>
    <cellStyle name="Normal 2 15 2 3 2" xfId="2375"/>
    <cellStyle name="Normal 2 15 2 3 2 2" xfId="2376"/>
    <cellStyle name="Normal 2 15 2 3 3" xfId="2377"/>
    <cellStyle name="Normal 2 15 2 3 4" xfId="2378"/>
    <cellStyle name="Normal 2 15 2 3 5" xfId="2379"/>
    <cellStyle name="Normal 2 15 2 4" xfId="2380"/>
    <cellStyle name="Normal 2 15 2 4 2" xfId="2381"/>
    <cellStyle name="Normal 2 15 2 4 3" xfId="2382"/>
    <cellStyle name="Normal 2 15 2 4 4" xfId="2383"/>
    <cellStyle name="Normal 2 15 2 4 5" xfId="2384"/>
    <cellStyle name="Normal 2 15 2 5" xfId="2385"/>
    <cellStyle name="Normal 2 15 2 5 2" xfId="2386"/>
    <cellStyle name="Normal 2 15 2 5 3" xfId="2387"/>
    <cellStyle name="Normal 2 15 2 5 4" xfId="2388"/>
    <cellStyle name="Normal 2 15 2 6" xfId="2389"/>
    <cellStyle name="Normal 2 15 2 6 2" xfId="2390"/>
    <cellStyle name="Normal 2 15 2 6 3" xfId="2391"/>
    <cellStyle name="Normal 2 15 2 6 4" xfId="2392"/>
    <cellStyle name="Normal 2 15 2 7" xfId="2393"/>
    <cellStyle name="Normal 2 15 2 8" xfId="2394"/>
    <cellStyle name="Normal 2 15 2 9" xfId="2395"/>
    <cellStyle name="Normal 2 15 3" xfId="86"/>
    <cellStyle name="Normal 2 15 3 10" xfId="2397"/>
    <cellStyle name="Normal 2 15 3 11" xfId="2398"/>
    <cellStyle name="Normal 2 15 3 12" xfId="2399"/>
    <cellStyle name="Normal 2 15 3 13" xfId="2400"/>
    <cellStyle name="Normal 2 15 3 14" xfId="2396"/>
    <cellStyle name="Normal 2 15 3 2" xfId="2401"/>
    <cellStyle name="Normal 2 15 3 2 2" xfId="2402"/>
    <cellStyle name="Normal 2 15 3 2 2 2" xfId="2403"/>
    <cellStyle name="Normal 2 15 3 2 3" xfId="2404"/>
    <cellStyle name="Normal 2 15 3 2 4" xfId="2405"/>
    <cellStyle name="Normal 2 15 3 2 5" xfId="2406"/>
    <cellStyle name="Normal 2 15 3 3" xfId="2407"/>
    <cellStyle name="Normal 2 15 3 3 2" xfId="2408"/>
    <cellStyle name="Normal 2 15 3 3 3" xfId="2409"/>
    <cellStyle name="Normal 2 15 3 3 4" xfId="2410"/>
    <cellStyle name="Normal 2 15 3 3 5" xfId="2411"/>
    <cellStyle name="Normal 2 15 3 4" xfId="2412"/>
    <cellStyle name="Normal 2 15 3 4 2" xfId="2413"/>
    <cellStyle name="Normal 2 15 3 4 3" xfId="2414"/>
    <cellStyle name="Normal 2 15 3 4 4" xfId="2415"/>
    <cellStyle name="Normal 2 15 3 5" xfId="2416"/>
    <cellStyle name="Normal 2 15 3 5 2" xfId="2417"/>
    <cellStyle name="Normal 2 15 3 5 3" xfId="2418"/>
    <cellStyle name="Normal 2 15 3 5 4" xfId="2419"/>
    <cellStyle name="Normal 2 15 3 6" xfId="2420"/>
    <cellStyle name="Normal 2 15 3 7" xfId="2421"/>
    <cellStyle name="Normal 2 15 3 8" xfId="2422"/>
    <cellStyle name="Normal 2 15 3 9" xfId="2423"/>
    <cellStyle name="Normal 2 15 4" xfId="87"/>
    <cellStyle name="Normal 2 15 4 10" xfId="2424"/>
    <cellStyle name="Normal 2 15 4 2" xfId="2425"/>
    <cellStyle name="Normal 2 15 4 2 2" xfId="2426"/>
    <cellStyle name="Normal 2 15 4 2 3" xfId="2427"/>
    <cellStyle name="Normal 2 15 4 3" xfId="2428"/>
    <cellStyle name="Normal 2 15 4 3 2" xfId="2429"/>
    <cellStyle name="Normal 2 15 4 4" xfId="2430"/>
    <cellStyle name="Normal 2 15 4 5" xfId="2431"/>
    <cellStyle name="Normal 2 15 4 6" xfId="2432"/>
    <cellStyle name="Normal 2 15 4 7" xfId="2433"/>
    <cellStyle name="Normal 2 15 4 8" xfId="2434"/>
    <cellStyle name="Normal 2 15 4 9" xfId="2435"/>
    <cellStyle name="Normal 2 15 5" xfId="2436"/>
    <cellStyle name="Normal 2 15 5 2" xfId="2437"/>
    <cellStyle name="Normal 2 15 5 2 2" xfId="2438"/>
    <cellStyle name="Normal 2 15 5 3" xfId="2439"/>
    <cellStyle name="Normal 2 15 5 4" xfId="2440"/>
    <cellStyle name="Normal 2 15 5 5" xfId="2441"/>
    <cellStyle name="Normal 2 15 6" xfId="2442"/>
    <cellStyle name="Normal 2 15 6 2" xfId="2443"/>
    <cellStyle name="Normal 2 15 6 3" xfId="2444"/>
    <cellStyle name="Normal 2 15 6 4" xfId="2445"/>
    <cellStyle name="Normal 2 15 6 5" xfId="2446"/>
    <cellStyle name="Normal 2 15 7" xfId="2447"/>
    <cellStyle name="Normal 2 15 7 2" xfId="2448"/>
    <cellStyle name="Normal 2 15 7 3" xfId="2449"/>
    <cellStyle name="Normal 2 15 7 4" xfId="2450"/>
    <cellStyle name="Normal 2 15 8" xfId="2451"/>
    <cellStyle name="Normal 2 15 8 2" xfId="2452"/>
    <cellStyle name="Normal 2 15 8 3" xfId="2453"/>
    <cellStyle name="Normal 2 15 8 4" xfId="2454"/>
    <cellStyle name="Normal 2 15 9" xfId="2455"/>
    <cellStyle name="Normal 2 16" xfId="88"/>
    <cellStyle name="Normal 2 16 10" xfId="2457"/>
    <cellStyle name="Normal 2 16 11" xfId="2458"/>
    <cellStyle name="Normal 2 16 12" xfId="2459"/>
    <cellStyle name="Normal 2 16 13" xfId="2460"/>
    <cellStyle name="Normal 2 16 14" xfId="2461"/>
    <cellStyle name="Normal 2 16 15" xfId="2462"/>
    <cellStyle name="Normal 2 16 16" xfId="2463"/>
    <cellStyle name="Normal 2 16 17" xfId="2456"/>
    <cellStyle name="Normal 2 16 2" xfId="89"/>
    <cellStyle name="Normal 2 16 2 10" xfId="2465"/>
    <cellStyle name="Normal 2 16 2 11" xfId="2466"/>
    <cellStyle name="Normal 2 16 2 12" xfId="2467"/>
    <cellStyle name="Normal 2 16 2 13" xfId="2468"/>
    <cellStyle name="Normal 2 16 2 14" xfId="2469"/>
    <cellStyle name="Normal 2 16 2 15" xfId="2464"/>
    <cellStyle name="Normal 2 16 2 2" xfId="90"/>
    <cellStyle name="Normal 2 16 2 2 10" xfId="2470"/>
    <cellStyle name="Normal 2 16 2 2 2" xfId="2471"/>
    <cellStyle name="Normal 2 16 2 2 2 2" xfId="2472"/>
    <cellStyle name="Normal 2 16 2 2 2 3" xfId="2473"/>
    <cellStyle name="Normal 2 16 2 2 3" xfId="2474"/>
    <cellStyle name="Normal 2 16 2 2 3 2" xfId="2475"/>
    <cellStyle name="Normal 2 16 2 2 4" xfId="2476"/>
    <cellStyle name="Normal 2 16 2 2 5" xfId="2477"/>
    <cellStyle name="Normal 2 16 2 2 6" xfId="2478"/>
    <cellStyle name="Normal 2 16 2 2 7" xfId="2479"/>
    <cellStyle name="Normal 2 16 2 2 8" xfId="2480"/>
    <cellStyle name="Normal 2 16 2 2 9" xfId="2481"/>
    <cellStyle name="Normal 2 16 2 3" xfId="2482"/>
    <cellStyle name="Normal 2 16 2 3 2" xfId="2483"/>
    <cellStyle name="Normal 2 16 2 3 2 2" xfId="2484"/>
    <cellStyle name="Normal 2 16 2 3 3" xfId="2485"/>
    <cellStyle name="Normal 2 16 2 3 4" xfId="2486"/>
    <cellStyle name="Normal 2 16 2 3 5" xfId="2487"/>
    <cellStyle name="Normal 2 16 2 4" xfId="2488"/>
    <cellStyle name="Normal 2 16 2 4 2" xfId="2489"/>
    <cellStyle name="Normal 2 16 2 4 3" xfId="2490"/>
    <cellStyle name="Normal 2 16 2 4 4" xfId="2491"/>
    <cellStyle name="Normal 2 16 2 4 5" xfId="2492"/>
    <cellStyle name="Normal 2 16 2 5" xfId="2493"/>
    <cellStyle name="Normal 2 16 2 5 2" xfId="2494"/>
    <cellStyle name="Normal 2 16 2 5 3" xfId="2495"/>
    <cellStyle name="Normal 2 16 2 5 4" xfId="2496"/>
    <cellStyle name="Normal 2 16 2 6" xfId="2497"/>
    <cellStyle name="Normal 2 16 2 6 2" xfId="2498"/>
    <cellStyle name="Normal 2 16 2 6 3" xfId="2499"/>
    <cellStyle name="Normal 2 16 2 6 4" xfId="2500"/>
    <cellStyle name="Normal 2 16 2 7" xfId="2501"/>
    <cellStyle name="Normal 2 16 2 8" xfId="2502"/>
    <cellStyle name="Normal 2 16 2 9" xfId="2503"/>
    <cellStyle name="Normal 2 16 3" xfId="91"/>
    <cellStyle name="Normal 2 16 3 10" xfId="2505"/>
    <cellStyle name="Normal 2 16 3 11" xfId="2506"/>
    <cellStyle name="Normal 2 16 3 12" xfId="2507"/>
    <cellStyle name="Normal 2 16 3 13" xfId="2508"/>
    <cellStyle name="Normal 2 16 3 14" xfId="2504"/>
    <cellStyle name="Normal 2 16 3 2" xfId="2509"/>
    <cellStyle name="Normal 2 16 3 2 2" xfId="2510"/>
    <cellStyle name="Normal 2 16 3 2 2 2" xfId="2511"/>
    <cellStyle name="Normal 2 16 3 2 3" xfId="2512"/>
    <cellStyle name="Normal 2 16 3 2 4" xfId="2513"/>
    <cellStyle name="Normal 2 16 3 2 5" xfId="2514"/>
    <cellStyle name="Normal 2 16 3 3" xfId="2515"/>
    <cellStyle name="Normal 2 16 3 3 2" xfId="2516"/>
    <cellStyle name="Normal 2 16 3 3 3" xfId="2517"/>
    <cellStyle name="Normal 2 16 3 3 4" xfId="2518"/>
    <cellStyle name="Normal 2 16 3 3 5" xfId="2519"/>
    <cellStyle name="Normal 2 16 3 4" xfId="2520"/>
    <cellStyle name="Normal 2 16 3 4 2" xfId="2521"/>
    <cellStyle name="Normal 2 16 3 4 3" xfId="2522"/>
    <cellStyle name="Normal 2 16 3 4 4" xfId="2523"/>
    <cellStyle name="Normal 2 16 3 5" xfId="2524"/>
    <cellStyle name="Normal 2 16 3 5 2" xfId="2525"/>
    <cellStyle name="Normal 2 16 3 5 3" xfId="2526"/>
    <cellStyle name="Normal 2 16 3 5 4" xfId="2527"/>
    <cellStyle name="Normal 2 16 3 6" xfId="2528"/>
    <cellStyle name="Normal 2 16 3 7" xfId="2529"/>
    <cellStyle name="Normal 2 16 3 8" xfId="2530"/>
    <cellStyle name="Normal 2 16 3 9" xfId="2531"/>
    <cellStyle name="Normal 2 16 4" xfId="92"/>
    <cellStyle name="Normal 2 16 4 10" xfId="2532"/>
    <cellStyle name="Normal 2 16 4 2" xfId="2533"/>
    <cellStyle name="Normal 2 16 4 2 2" xfId="2534"/>
    <cellStyle name="Normal 2 16 4 2 3" xfId="2535"/>
    <cellStyle name="Normal 2 16 4 3" xfId="2536"/>
    <cellStyle name="Normal 2 16 4 3 2" xfId="2537"/>
    <cellStyle name="Normal 2 16 4 4" xfId="2538"/>
    <cellStyle name="Normal 2 16 4 5" xfId="2539"/>
    <cellStyle name="Normal 2 16 4 6" xfId="2540"/>
    <cellStyle name="Normal 2 16 4 7" xfId="2541"/>
    <cellStyle name="Normal 2 16 4 8" xfId="2542"/>
    <cellStyle name="Normal 2 16 4 9" xfId="2543"/>
    <cellStyle name="Normal 2 16 5" xfId="2544"/>
    <cellStyle name="Normal 2 16 5 2" xfId="2545"/>
    <cellStyle name="Normal 2 16 5 2 2" xfId="2546"/>
    <cellStyle name="Normal 2 16 5 3" xfId="2547"/>
    <cellStyle name="Normal 2 16 5 4" xfId="2548"/>
    <cellStyle name="Normal 2 16 5 5" xfId="2549"/>
    <cellStyle name="Normal 2 16 6" xfId="2550"/>
    <cellStyle name="Normal 2 16 6 2" xfId="2551"/>
    <cellStyle name="Normal 2 16 6 3" xfId="2552"/>
    <cellStyle name="Normal 2 16 6 4" xfId="2553"/>
    <cellStyle name="Normal 2 16 6 5" xfId="2554"/>
    <cellStyle name="Normal 2 16 7" xfId="2555"/>
    <cellStyle name="Normal 2 16 7 2" xfId="2556"/>
    <cellStyle name="Normal 2 16 7 3" xfId="2557"/>
    <cellStyle name="Normal 2 16 7 4" xfId="2558"/>
    <cellStyle name="Normal 2 16 8" xfId="2559"/>
    <cellStyle name="Normal 2 16 8 2" xfId="2560"/>
    <cellStyle name="Normal 2 16 8 3" xfId="2561"/>
    <cellStyle name="Normal 2 16 8 4" xfId="2562"/>
    <cellStyle name="Normal 2 16 9" xfId="2563"/>
    <cellStyle name="Normal 2 17" xfId="93"/>
    <cellStyle name="Normal 2 17 10" xfId="2565"/>
    <cellStyle name="Normal 2 17 11" xfId="2566"/>
    <cellStyle name="Normal 2 17 12" xfId="2567"/>
    <cellStyle name="Normal 2 17 13" xfId="2568"/>
    <cellStyle name="Normal 2 17 14" xfId="2569"/>
    <cellStyle name="Normal 2 17 15" xfId="2570"/>
    <cellStyle name="Normal 2 17 16" xfId="2571"/>
    <cellStyle name="Normal 2 17 17" xfId="2564"/>
    <cellStyle name="Normal 2 17 2" xfId="94"/>
    <cellStyle name="Normal 2 17 2 10" xfId="2573"/>
    <cellStyle name="Normal 2 17 2 11" xfId="2574"/>
    <cellStyle name="Normal 2 17 2 12" xfId="2575"/>
    <cellStyle name="Normal 2 17 2 13" xfId="2576"/>
    <cellStyle name="Normal 2 17 2 14" xfId="2577"/>
    <cellStyle name="Normal 2 17 2 15" xfId="2572"/>
    <cellStyle name="Normal 2 17 2 2" xfId="95"/>
    <cellStyle name="Normal 2 17 2 2 10" xfId="2578"/>
    <cellStyle name="Normal 2 17 2 2 2" xfId="2579"/>
    <cellStyle name="Normal 2 17 2 2 2 2" xfId="2580"/>
    <cellStyle name="Normal 2 17 2 2 2 3" xfId="2581"/>
    <cellStyle name="Normal 2 17 2 2 3" xfId="2582"/>
    <cellStyle name="Normal 2 17 2 2 3 2" xfId="2583"/>
    <cellStyle name="Normal 2 17 2 2 4" xfId="2584"/>
    <cellStyle name="Normal 2 17 2 2 5" xfId="2585"/>
    <cellStyle name="Normal 2 17 2 2 6" xfId="2586"/>
    <cellStyle name="Normal 2 17 2 2 7" xfId="2587"/>
    <cellStyle name="Normal 2 17 2 2 8" xfId="2588"/>
    <cellStyle name="Normal 2 17 2 2 9" xfId="2589"/>
    <cellStyle name="Normal 2 17 2 3" xfId="2590"/>
    <cellStyle name="Normal 2 17 2 3 2" xfId="2591"/>
    <cellStyle name="Normal 2 17 2 3 2 2" xfId="2592"/>
    <cellStyle name="Normal 2 17 2 3 3" xfId="2593"/>
    <cellStyle name="Normal 2 17 2 3 4" xfId="2594"/>
    <cellStyle name="Normal 2 17 2 3 5" xfId="2595"/>
    <cellStyle name="Normal 2 17 2 4" xfId="2596"/>
    <cellStyle name="Normal 2 17 2 4 2" xfId="2597"/>
    <cellStyle name="Normal 2 17 2 4 3" xfId="2598"/>
    <cellStyle name="Normal 2 17 2 4 4" xfId="2599"/>
    <cellStyle name="Normal 2 17 2 4 5" xfId="2600"/>
    <cellStyle name="Normal 2 17 2 5" xfId="2601"/>
    <cellStyle name="Normal 2 17 2 5 2" xfId="2602"/>
    <cellStyle name="Normal 2 17 2 5 3" xfId="2603"/>
    <cellStyle name="Normal 2 17 2 5 4" xfId="2604"/>
    <cellStyle name="Normal 2 17 2 6" xfId="2605"/>
    <cellStyle name="Normal 2 17 2 6 2" xfId="2606"/>
    <cellStyle name="Normal 2 17 2 6 3" xfId="2607"/>
    <cellStyle name="Normal 2 17 2 6 4" xfId="2608"/>
    <cellStyle name="Normal 2 17 2 7" xfId="2609"/>
    <cellStyle name="Normal 2 17 2 8" xfId="2610"/>
    <cellStyle name="Normal 2 17 2 9" xfId="2611"/>
    <cellStyle name="Normal 2 17 3" xfId="96"/>
    <cellStyle name="Normal 2 17 3 10" xfId="2613"/>
    <cellStyle name="Normal 2 17 3 11" xfId="2614"/>
    <cellStyle name="Normal 2 17 3 12" xfId="2615"/>
    <cellStyle name="Normal 2 17 3 13" xfId="2616"/>
    <cellStyle name="Normal 2 17 3 14" xfId="2612"/>
    <cellStyle name="Normal 2 17 3 2" xfId="2617"/>
    <cellStyle name="Normal 2 17 3 2 2" xfId="2618"/>
    <cellStyle name="Normal 2 17 3 2 2 2" xfId="2619"/>
    <cellStyle name="Normal 2 17 3 2 3" xfId="2620"/>
    <cellStyle name="Normal 2 17 3 2 4" xfId="2621"/>
    <cellStyle name="Normal 2 17 3 2 5" xfId="2622"/>
    <cellStyle name="Normal 2 17 3 3" xfId="2623"/>
    <cellStyle name="Normal 2 17 3 3 2" xfId="2624"/>
    <cellStyle name="Normal 2 17 3 3 3" xfId="2625"/>
    <cellStyle name="Normal 2 17 3 3 4" xfId="2626"/>
    <cellStyle name="Normal 2 17 3 3 5" xfId="2627"/>
    <cellStyle name="Normal 2 17 3 4" xfId="2628"/>
    <cellStyle name="Normal 2 17 3 4 2" xfId="2629"/>
    <cellStyle name="Normal 2 17 3 4 3" xfId="2630"/>
    <cellStyle name="Normal 2 17 3 4 4" xfId="2631"/>
    <cellStyle name="Normal 2 17 3 5" xfId="2632"/>
    <cellStyle name="Normal 2 17 3 5 2" xfId="2633"/>
    <cellStyle name="Normal 2 17 3 5 3" xfId="2634"/>
    <cellStyle name="Normal 2 17 3 5 4" xfId="2635"/>
    <cellStyle name="Normal 2 17 3 6" xfId="2636"/>
    <cellStyle name="Normal 2 17 3 7" xfId="2637"/>
    <cellStyle name="Normal 2 17 3 8" xfId="2638"/>
    <cellStyle name="Normal 2 17 3 9" xfId="2639"/>
    <cellStyle name="Normal 2 17 4" xfId="97"/>
    <cellStyle name="Normal 2 17 4 10" xfId="2640"/>
    <cellStyle name="Normal 2 17 4 2" xfId="2641"/>
    <cellStyle name="Normal 2 17 4 2 2" xfId="2642"/>
    <cellStyle name="Normal 2 17 4 2 3" xfId="2643"/>
    <cellStyle name="Normal 2 17 4 3" xfId="2644"/>
    <cellStyle name="Normal 2 17 4 3 2" xfId="2645"/>
    <cellStyle name="Normal 2 17 4 4" xfId="2646"/>
    <cellStyle name="Normal 2 17 4 5" xfId="2647"/>
    <cellStyle name="Normal 2 17 4 6" xfId="2648"/>
    <cellStyle name="Normal 2 17 4 7" xfId="2649"/>
    <cellStyle name="Normal 2 17 4 8" xfId="2650"/>
    <cellStyle name="Normal 2 17 4 9" xfId="2651"/>
    <cellStyle name="Normal 2 17 5" xfId="2652"/>
    <cellStyle name="Normal 2 17 5 2" xfId="2653"/>
    <cellStyle name="Normal 2 17 5 2 2" xfId="2654"/>
    <cellStyle name="Normal 2 17 5 3" xfId="2655"/>
    <cellStyle name="Normal 2 17 5 4" xfId="2656"/>
    <cellStyle name="Normal 2 17 5 5" xfId="2657"/>
    <cellStyle name="Normal 2 17 6" xfId="2658"/>
    <cellStyle name="Normal 2 17 6 2" xfId="2659"/>
    <cellStyle name="Normal 2 17 6 3" xfId="2660"/>
    <cellStyle name="Normal 2 17 6 4" xfId="2661"/>
    <cellStyle name="Normal 2 17 6 5" xfId="2662"/>
    <cellStyle name="Normal 2 17 7" xfId="2663"/>
    <cellStyle name="Normal 2 17 7 2" xfId="2664"/>
    <cellStyle name="Normal 2 17 7 3" xfId="2665"/>
    <cellStyle name="Normal 2 17 7 4" xfId="2666"/>
    <cellStyle name="Normal 2 17 8" xfId="2667"/>
    <cellStyle name="Normal 2 17 8 2" xfId="2668"/>
    <cellStyle name="Normal 2 17 8 3" xfId="2669"/>
    <cellStyle name="Normal 2 17 8 4" xfId="2670"/>
    <cellStyle name="Normal 2 17 9" xfId="2671"/>
    <cellStyle name="Normal 2 18" xfId="98"/>
    <cellStyle name="Normal 2 18 10" xfId="2673"/>
    <cellStyle name="Normal 2 18 11" xfId="2674"/>
    <cellStyle name="Normal 2 18 12" xfId="2675"/>
    <cellStyle name="Normal 2 18 13" xfId="2676"/>
    <cellStyle name="Normal 2 18 14" xfId="2677"/>
    <cellStyle name="Normal 2 18 15" xfId="2678"/>
    <cellStyle name="Normal 2 18 16" xfId="2679"/>
    <cellStyle name="Normal 2 18 17" xfId="2672"/>
    <cellStyle name="Normal 2 18 2" xfId="99"/>
    <cellStyle name="Normal 2 18 2 10" xfId="2681"/>
    <cellStyle name="Normal 2 18 2 11" xfId="2682"/>
    <cellStyle name="Normal 2 18 2 12" xfId="2683"/>
    <cellStyle name="Normal 2 18 2 13" xfId="2684"/>
    <cellStyle name="Normal 2 18 2 14" xfId="2685"/>
    <cellStyle name="Normal 2 18 2 15" xfId="2680"/>
    <cellStyle name="Normal 2 18 2 2" xfId="100"/>
    <cellStyle name="Normal 2 18 2 2 10" xfId="2686"/>
    <cellStyle name="Normal 2 18 2 2 2" xfId="2687"/>
    <cellStyle name="Normal 2 18 2 2 2 2" xfId="2688"/>
    <cellStyle name="Normal 2 18 2 2 2 3" xfId="2689"/>
    <cellStyle name="Normal 2 18 2 2 3" xfId="2690"/>
    <cellStyle name="Normal 2 18 2 2 3 2" xfId="2691"/>
    <cellStyle name="Normal 2 18 2 2 4" xfId="2692"/>
    <cellStyle name="Normal 2 18 2 2 5" xfId="2693"/>
    <cellStyle name="Normal 2 18 2 2 6" xfId="2694"/>
    <cellStyle name="Normal 2 18 2 2 7" xfId="2695"/>
    <cellStyle name="Normal 2 18 2 2 8" xfId="2696"/>
    <cellStyle name="Normal 2 18 2 2 9" xfId="2697"/>
    <cellStyle name="Normal 2 18 2 3" xfId="2698"/>
    <cellStyle name="Normal 2 18 2 3 2" xfId="2699"/>
    <cellStyle name="Normal 2 18 2 3 2 2" xfId="2700"/>
    <cellStyle name="Normal 2 18 2 3 3" xfId="2701"/>
    <cellStyle name="Normal 2 18 2 3 4" xfId="2702"/>
    <cellStyle name="Normal 2 18 2 3 5" xfId="2703"/>
    <cellStyle name="Normal 2 18 2 4" xfId="2704"/>
    <cellStyle name="Normal 2 18 2 4 2" xfId="2705"/>
    <cellStyle name="Normal 2 18 2 4 3" xfId="2706"/>
    <cellStyle name="Normal 2 18 2 4 4" xfId="2707"/>
    <cellStyle name="Normal 2 18 2 4 5" xfId="2708"/>
    <cellStyle name="Normal 2 18 2 5" xfId="2709"/>
    <cellStyle name="Normal 2 18 2 5 2" xfId="2710"/>
    <cellStyle name="Normal 2 18 2 5 3" xfId="2711"/>
    <cellStyle name="Normal 2 18 2 5 4" xfId="2712"/>
    <cellStyle name="Normal 2 18 2 6" xfId="2713"/>
    <cellStyle name="Normal 2 18 2 6 2" xfId="2714"/>
    <cellStyle name="Normal 2 18 2 6 3" xfId="2715"/>
    <cellStyle name="Normal 2 18 2 6 4" xfId="2716"/>
    <cellStyle name="Normal 2 18 2 7" xfId="2717"/>
    <cellStyle name="Normal 2 18 2 8" xfId="2718"/>
    <cellStyle name="Normal 2 18 2 9" xfId="2719"/>
    <cellStyle name="Normal 2 18 3" xfId="101"/>
    <cellStyle name="Normal 2 18 3 10" xfId="2721"/>
    <cellStyle name="Normal 2 18 3 11" xfId="2722"/>
    <cellStyle name="Normal 2 18 3 12" xfId="2723"/>
    <cellStyle name="Normal 2 18 3 13" xfId="2724"/>
    <cellStyle name="Normal 2 18 3 14" xfId="2720"/>
    <cellStyle name="Normal 2 18 3 2" xfId="2725"/>
    <cellStyle name="Normal 2 18 3 2 2" xfId="2726"/>
    <cellStyle name="Normal 2 18 3 2 2 2" xfId="2727"/>
    <cellStyle name="Normal 2 18 3 2 3" xfId="2728"/>
    <cellStyle name="Normal 2 18 3 2 4" xfId="2729"/>
    <cellStyle name="Normal 2 18 3 2 5" xfId="2730"/>
    <cellStyle name="Normal 2 18 3 3" xfId="2731"/>
    <cellStyle name="Normal 2 18 3 3 2" xfId="2732"/>
    <cellStyle name="Normal 2 18 3 3 3" xfId="2733"/>
    <cellStyle name="Normal 2 18 3 3 4" xfId="2734"/>
    <cellStyle name="Normal 2 18 3 3 5" xfId="2735"/>
    <cellStyle name="Normal 2 18 3 4" xfId="2736"/>
    <cellStyle name="Normal 2 18 3 4 2" xfId="2737"/>
    <cellStyle name="Normal 2 18 3 4 3" xfId="2738"/>
    <cellStyle name="Normal 2 18 3 4 4" xfId="2739"/>
    <cellStyle name="Normal 2 18 3 5" xfId="2740"/>
    <cellStyle name="Normal 2 18 3 5 2" xfId="2741"/>
    <cellStyle name="Normal 2 18 3 5 3" xfId="2742"/>
    <cellStyle name="Normal 2 18 3 5 4" xfId="2743"/>
    <cellStyle name="Normal 2 18 3 6" xfId="2744"/>
    <cellStyle name="Normal 2 18 3 7" xfId="2745"/>
    <cellStyle name="Normal 2 18 3 8" xfId="2746"/>
    <cellStyle name="Normal 2 18 3 9" xfId="2747"/>
    <cellStyle name="Normal 2 18 4" xfId="102"/>
    <cellStyle name="Normal 2 18 4 10" xfId="2748"/>
    <cellStyle name="Normal 2 18 4 2" xfId="2749"/>
    <cellStyle name="Normal 2 18 4 2 2" xfId="2750"/>
    <cellStyle name="Normal 2 18 4 2 3" xfId="2751"/>
    <cellStyle name="Normal 2 18 4 3" xfId="2752"/>
    <cellStyle name="Normal 2 18 4 3 2" xfId="2753"/>
    <cellStyle name="Normal 2 18 4 4" xfId="2754"/>
    <cellStyle name="Normal 2 18 4 5" xfId="2755"/>
    <cellStyle name="Normal 2 18 4 6" xfId="2756"/>
    <cellStyle name="Normal 2 18 4 7" xfId="2757"/>
    <cellStyle name="Normal 2 18 4 8" xfId="2758"/>
    <cellStyle name="Normal 2 18 4 9" xfId="2759"/>
    <cellStyle name="Normal 2 18 5" xfId="2760"/>
    <cellStyle name="Normal 2 18 5 2" xfId="2761"/>
    <cellStyle name="Normal 2 18 5 2 2" xfId="2762"/>
    <cellStyle name="Normal 2 18 5 3" xfId="2763"/>
    <cellStyle name="Normal 2 18 5 4" xfId="2764"/>
    <cellStyle name="Normal 2 18 5 5" xfId="2765"/>
    <cellStyle name="Normal 2 18 6" xfId="2766"/>
    <cellStyle name="Normal 2 18 6 2" xfId="2767"/>
    <cellStyle name="Normal 2 18 6 3" xfId="2768"/>
    <cellStyle name="Normal 2 18 6 4" xfId="2769"/>
    <cellStyle name="Normal 2 18 6 5" xfId="2770"/>
    <cellStyle name="Normal 2 18 7" xfId="2771"/>
    <cellStyle name="Normal 2 18 7 2" xfId="2772"/>
    <cellStyle name="Normal 2 18 7 3" xfId="2773"/>
    <cellStyle name="Normal 2 18 7 4" xfId="2774"/>
    <cellStyle name="Normal 2 18 8" xfId="2775"/>
    <cellStyle name="Normal 2 18 8 2" xfId="2776"/>
    <cellStyle name="Normal 2 18 8 3" xfId="2777"/>
    <cellStyle name="Normal 2 18 8 4" xfId="2778"/>
    <cellStyle name="Normal 2 18 9" xfId="2779"/>
    <cellStyle name="Normal 2 19" xfId="103"/>
    <cellStyle name="Normal 2 19 10" xfId="2781"/>
    <cellStyle name="Normal 2 19 11" xfId="2782"/>
    <cellStyle name="Normal 2 19 12" xfId="2783"/>
    <cellStyle name="Normal 2 19 13" xfId="2784"/>
    <cellStyle name="Normal 2 19 14" xfId="2785"/>
    <cellStyle name="Normal 2 19 15" xfId="2786"/>
    <cellStyle name="Normal 2 19 16" xfId="2787"/>
    <cellStyle name="Normal 2 19 17" xfId="2780"/>
    <cellStyle name="Normal 2 19 2" xfId="104"/>
    <cellStyle name="Normal 2 19 2 10" xfId="2789"/>
    <cellStyle name="Normal 2 19 2 11" xfId="2790"/>
    <cellStyle name="Normal 2 19 2 12" xfId="2791"/>
    <cellStyle name="Normal 2 19 2 13" xfId="2792"/>
    <cellStyle name="Normal 2 19 2 14" xfId="2793"/>
    <cellStyle name="Normal 2 19 2 15" xfId="2788"/>
    <cellStyle name="Normal 2 19 2 2" xfId="105"/>
    <cellStyle name="Normal 2 19 2 2 10" xfId="2794"/>
    <cellStyle name="Normal 2 19 2 2 2" xfId="2795"/>
    <cellStyle name="Normal 2 19 2 2 2 2" xfId="2796"/>
    <cellStyle name="Normal 2 19 2 2 2 3" xfId="2797"/>
    <cellStyle name="Normal 2 19 2 2 3" xfId="2798"/>
    <cellStyle name="Normal 2 19 2 2 3 2" xfId="2799"/>
    <cellStyle name="Normal 2 19 2 2 4" xfId="2800"/>
    <cellStyle name="Normal 2 19 2 2 5" xfId="2801"/>
    <cellStyle name="Normal 2 19 2 2 6" xfId="2802"/>
    <cellStyle name="Normal 2 19 2 2 7" xfId="2803"/>
    <cellStyle name="Normal 2 19 2 2 8" xfId="2804"/>
    <cellStyle name="Normal 2 19 2 2 9" xfId="2805"/>
    <cellStyle name="Normal 2 19 2 3" xfId="2806"/>
    <cellStyle name="Normal 2 19 2 3 2" xfId="2807"/>
    <cellStyle name="Normal 2 19 2 3 2 2" xfId="2808"/>
    <cellStyle name="Normal 2 19 2 3 3" xfId="2809"/>
    <cellStyle name="Normal 2 19 2 3 4" xfId="2810"/>
    <cellStyle name="Normal 2 19 2 3 5" xfId="2811"/>
    <cellStyle name="Normal 2 19 2 4" xfId="2812"/>
    <cellStyle name="Normal 2 19 2 4 2" xfId="2813"/>
    <cellStyle name="Normal 2 19 2 4 3" xfId="2814"/>
    <cellStyle name="Normal 2 19 2 4 4" xfId="2815"/>
    <cellStyle name="Normal 2 19 2 4 5" xfId="2816"/>
    <cellStyle name="Normal 2 19 2 5" xfId="2817"/>
    <cellStyle name="Normal 2 19 2 5 2" xfId="2818"/>
    <cellStyle name="Normal 2 19 2 5 3" xfId="2819"/>
    <cellStyle name="Normal 2 19 2 5 4" xfId="2820"/>
    <cellStyle name="Normal 2 19 2 6" xfId="2821"/>
    <cellStyle name="Normal 2 19 2 6 2" xfId="2822"/>
    <cellStyle name="Normal 2 19 2 6 3" xfId="2823"/>
    <cellStyle name="Normal 2 19 2 6 4" xfId="2824"/>
    <cellStyle name="Normal 2 19 2 7" xfId="2825"/>
    <cellStyle name="Normal 2 19 2 8" xfId="2826"/>
    <cellStyle name="Normal 2 19 2 9" xfId="2827"/>
    <cellStyle name="Normal 2 19 3" xfId="106"/>
    <cellStyle name="Normal 2 19 3 10" xfId="2829"/>
    <cellStyle name="Normal 2 19 3 11" xfId="2830"/>
    <cellStyle name="Normal 2 19 3 12" xfId="2831"/>
    <cellStyle name="Normal 2 19 3 13" xfId="2832"/>
    <cellStyle name="Normal 2 19 3 14" xfId="2828"/>
    <cellStyle name="Normal 2 19 3 2" xfId="2833"/>
    <cellStyle name="Normal 2 19 3 2 2" xfId="2834"/>
    <cellStyle name="Normal 2 19 3 2 2 2" xfId="2835"/>
    <cellStyle name="Normal 2 19 3 2 3" xfId="2836"/>
    <cellStyle name="Normal 2 19 3 2 4" xfId="2837"/>
    <cellStyle name="Normal 2 19 3 2 5" xfId="2838"/>
    <cellStyle name="Normal 2 19 3 3" xfId="2839"/>
    <cellStyle name="Normal 2 19 3 3 2" xfId="2840"/>
    <cellStyle name="Normal 2 19 3 3 3" xfId="2841"/>
    <cellStyle name="Normal 2 19 3 3 4" xfId="2842"/>
    <cellStyle name="Normal 2 19 3 3 5" xfId="2843"/>
    <cellStyle name="Normal 2 19 3 4" xfId="2844"/>
    <cellStyle name="Normal 2 19 3 4 2" xfId="2845"/>
    <cellStyle name="Normal 2 19 3 4 3" xfId="2846"/>
    <cellStyle name="Normal 2 19 3 4 4" xfId="2847"/>
    <cellStyle name="Normal 2 19 3 5" xfId="2848"/>
    <cellStyle name="Normal 2 19 3 5 2" xfId="2849"/>
    <cellStyle name="Normal 2 19 3 5 3" xfId="2850"/>
    <cellStyle name="Normal 2 19 3 5 4" xfId="2851"/>
    <cellStyle name="Normal 2 19 3 6" xfId="2852"/>
    <cellStyle name="Normal 2 19 3 7" xfId="2853"/>
    <cellStyle name="Normal 2 19 3 8" xfId="2854"/>
    <cellStyle name="Normal 2 19 3 9" xfId="2855"/>
    <cellStyle name="Normal 2 19 4" xfId="107"/>
    <cellStyle name="Normal 2 19 4 10" xfId="2856"/>
    <cellStyle name="Normal 2 19 4 2" xfId="2857"/>
    <cellStyle name="Normal 2 19 4 2 2" xfId="2858"/>
    <cellStyle name="Normal 2 19 4 2 3" xfId="2859"/>
    <cellStyle name="Normal 2 19 4 3" xfId="2860"/>
    <cellStyle name="Normal 2 19 4 3 2" xfId="2861"/>
    <cellStyle name="Normal 2 19 4 4" xfId="2862"/>
    <cellStyle name="Normal 2 19 4 5" xfId="2863"/>
    <cellStyle name="Normal 2 19 4 6" xfId="2864"/>
    <cellStyle name="Normal 2 19 4 7" xfId="2865"/>
    <cellStyle name="Normal 2 19 4 8" xfId="2866"/>
    <cellStyle name="Normal 2 19 4 9" xfId="2867"/>
    <cellStyle name="Normal 2 19 5" xfId="2868"/>
    <cellStyle name="Normal 2 19 5 2" xfId="2869"/>
    <cellStyle name="Normal 2 19 5 2 2" xfId="2870"/>
    <cellStyle name="Normal 2 19 5 3" xfId="2871"/>
    <cellStyle name="Normal 2 19 5 4" xfId="2872"/>
    <cellStyle name="Normal 2 19 5 5" xfId="2873"/>
    <cellStyle name="Normal 2 19 6" xfId="2874"/>
    <cellStyle name="Normal 2 19 6 2" xfId="2875"/>
    <cellStyle name="Normal 2 19 6 3" xfId="2876"/>
    <cellStyle name="Normal 2 19 6 4" xfId="2877"/>
    <cellStyle name="Normal 2 19 6 5" xfId="2878"/>
    <cellStyle name="Normal 2 19 7" xfId="2879"/>
    <cellStyle name="Normal 2 19 7 2" xfId="2880"/>
    <cellStyle name="Normal 2 19 7 3" xfId="2881"/>
    <cellStyle name="Normal 2 19 7 4" xfId="2882"/>
    <cellStyle name="Normal 2 19 8" xfId="2883"/>
    <cellStyle name="Normal 2 19 8 2" xfId="2884"/>
    <cellStyle name="Normal 2 19 8 3" xfId="2885"/>
    <cellStyle name="Normal 2 19 8 4" xfId="2886"/>
    <cellStyle name="Normal 2 19 9" xfId="2887"/>
    <cellStyle name="Normal 2 2" xfId="108"/>
    <cellStyle name="Normal 2 2 2" xfId="109"/>
    <cellStyle name="Normal 2 2 2 10" xfId="110"/>
    <cellStyle name="Normal 2 2 2 10 10" xfId="2890"/>
    <cellStyle name="Normal 2 2 2 10 11" xfId="2891"/>
    <cellStyle name="Normal 2 2 2 10 12" xfId="2892"/>
    <cellStyle name="Normal 2 2 2 10 13" xfId="2893"/>
    <cellStyle name="Normal 2 2 2 10 14" xfId="2894"/>
    <cellStyle name="Normal 2 2 2 10 15" xfId="2895"/>
    <cellStyle name="Normal 2 2 2 10 16" xfId="2896"/>
    <cellStyle name="Normal 2 2 2 10 17" xfId="2889"/>
    <cellStyle name="Normal 2 2 2 10 2" xfId="111"/>
    <cellStyle name="Normal 2 2 2 10 2 10" xfId="2898"/>
    <cellStyle name="Normal 2 2 2 10 2 11" xfId="2899"/>
    <cellStyle name="Normal 2 2 2 10 2 12" xfId="2900"/>
    <cellStyle name="Normal 2 2 2 10 2 13" xfId="2901"/>
    <cellStyle name="Normal 2 2 2 10 2 14" xfId="2902"/>
    <cellStyle name="Normal 2 2 2 10 2 15" xfId="2897"/>
    <cellStyle name="Normal 2 2 2 10 2 2" xfId="112"/>
    <cellStyle name="Normal 2 2 2 10 2 2 10" xfId="2903"/>
    <cellStyle name="Normal 2 2 2 10 2 2 2" xfId="2904"/>
    <cellStyle name="Normal 2 2 2 10 2 2 2 2" xfId="2905"/>
    <cellStyle name="Normal 2 2 2 10 2 2 2 3" xfId="2906"/>
    <cellStyle name="Normal 2 2 2 10 2 2 3" xfId="2907"/>
    <cellStyle name="Normal 2 2 2 10 2 2 3 2" xfId="2908"/>
    <cellStyle name="Normal 2 2 2 10 2 2 4" xfId="2909"/>
    <cellStyle name="Normal 2 2 2 10 2 2 5" xfId="2910"/>
    <cellStyle name="Normal 2 2 2 10 2 2 6" xfId="2911"/>
    <cellStyle name="Normal 2 2 2 10 2 2 7" xfId="2912"/>
    <cellStyle name="Normal 2 2 2 10 2 2 8" xfId="2913"/>
    <cellStyle name="Normal 2 2 2 10 2 2 9" xfId="2914"/>
    <cellStyle name="Normal 2 2 2 10 2 3" xfId="2915"/>
    <cellStyle name="Normal 2 2 2 10 2 3 2" xfId="2916"/>
    <cellStyle name="Normal 2 2 2 10 2 3 2 2" xfId="2917"/>
    <cellStyle name="Normal 2 2 2 10 2 3 3" xfId="2918"/>
    <cellStyle name="Normal 2 2 2 10 2 3 4" xfId="2919"/>
    <cellStyle name="Normal 2 2 2 10 2 3 5" xfId="2920"/>
    <cellStyle name="Normal 2 2 2 10 2 4" xfId="2921"/>
    <cellStyle name="Normal 2 2 2 10 2 4 2" xfId="2922"/>
    <cellStyle name="Normal 2 2 2 10 2 4 3" xfId="2923"/>
    <cellStyle name="Normal 2 2 2 10 2 4 4" xfId="2924"/>
    <cellStyle name="Normal 2 2 2 10 2 4 5" xfId="2925"/>
    <cellStyle name="Normal 2 2 2 10 2 5" xfId="2926"/>
    <cellStyle name="Normal 2 2 2 10 2 5 2" xfId="2927"/>
    <cellStyle name="Normal 2 2 2 10 2 5 3" xfId="2928"/>
    <cellStyle name="Normal 2 2 2 10 2 5 4" xfId="2929"/>
    <cellStyle name="Normal 2 2 2 10 2 6" xfId="2930"/>
    <cellStyle name="Normal 2 2 2 10 2 6 2" xfId="2931"/>
    <cellStyle name="Normal 2 2 2 10 2 6 3" xfId="2932"/>
    <cellStyle name="Normal 2 2 2 10 2 6 4" xfId="2933"/>
    <cellStyle name="Normal 2 2 2 10 2 7" xfId="2934"/>
    <cellStyle name="Normal 2 2 2 10 2 8" xfId="2935"/>
    <cellStyle name="Normal 2 2 2 10 2 9" xfId="2936"/>
    <cellStyle name="Normal 2 2 2 10 3" xfId="113"/>
    <cellStyle name="Normal 2 2 2 10 3 10" xfId="2938"/>
    <cellStyle name="Normal 2 2 2 10 3 11" xfId="2939"/>
    <cellStyle name="Normal 2 2 2 10 3 12" xfId="2940"/>
    <cellStyle name="Normal 2 2 2 10 3 13" xfId="2941"/>
    <cellStyle name="Normal 2 2 2 10 3 14" xfId="2937"/>
    <cellStyle name="Normal 2 2 2 10 3 2" xfId="2942"/>
    <cellStyle name="Normal 2 2 2 10 3 2 2" xfId="2943"/>
    <cellStyle name="Normal 2 2 2 10 3 2 2 2" xfId="2944"/>
    <cellStyle name="Normal 2 2 2 10 3 2 3" xfId="2945"/>
    <cellStyle name="Normal 2 2 2 10 3 2 4" xfId="2946"/>
    <cellStyle name="Normal 2 2 2 10 3 2 5" xfId="2947"/>
    <cellStyle name="Normal 2 2 2 10 3 3" xfId="2948"/>
    <cellStyle name="Normal 2 2 2 10 3 3 2" xfId="2949"/>
    <cellStyle name="Normal 2 2 2 10 3 3 3" xfId="2950"/>
    <cellStyle name="Normal 2 2 2 10 3 3 4" xfId="2951"/>
    <cellStyle name="Normal 2 2 2 10 3 3 5" xfId="2952"/>
    <cellStyle name="Normal 2 2 2 10 3 4" xfId="2953"/>
    <cellStyle name="Normal 2 2 2 10 3 4 2" xfId="2954"/>
    <cellStyle name="Normal 2 2 2 10 3 4 3" xfId="2955"/>
    <cellStyle name="Normal 2 2 2 10 3 4 4" xfId="2956"/>
    <cellStyle name="Normal 2 2 2 10 3 5" xfId="2957"/>
    <cellStyle name="Normal 2 2 2 10 3 5 2" xfId="2958"/>
    <cellStyle name="Normal 2 2 2 10 3 5 3" xfId="2959"/>
    <cellStyle name="Normal 2 2 2 10 3 5 4" xfId="2960"/>
    <cellStyle name="Normal 2 2 2 10 3 6" xfId="2961"/>
    <cellStyle name="Normal 2 2 2 10 3 7" xfId="2962"/>
    <cellStyle name="Normal 2 2 2 10 3 8" xfId="2963"/>
    <cellStyle name="Normal 2 2 2 10 3 9" xfId="2964"/>
    <cellStyle name="Normal 2 2 2 10 4" xfId="114"/>
    <cellStyle name="Normal 2 2 2 10 4 10" xfId="2965"/>
    <cellStyle name="Normal 2 2 2 10 4 2" xfId="2966"/>
    <cellStyle name="Normal 2 2 2 10 4 2 2" xfId="2967"/>
    <cellStyle name="Normal 2 2 2 10 4 2 3" xfId="2968"/>
    <cellStyle name="Normal 2 2 2 10 4 3" xfId="2969"/>
    <cellStyle name="Normal 2 2 2 10 4 3 2" xfId="2970"/>
    <cellStyle name="Normal 2 2 2 10 4 4" xfId="2971"/>
    <cellStyle name="Normal 2 2 2 10 4 5" xfId="2972"/>
    <cellStyle name="Normal 2 2 2 10 4 6" xfId="2973"/>
    <cellStyle name="Normal 2 2 2 10 4 7" xfId="2974"/>
    <cellStyle name="Normal 2 2 2 10 4 8" xfId="2975"/>
    <cellStyle name="Normal 2 2 2 10 4 9" xfId="2976"/>
    <cellStyle name="Normal 2 2 2 10 5" xfId="2977"/>
    <cellStyle name="Normal 2 2 2 10 5 2" xfId="2978"/>
    <cellStyle name="Normal 2 2 2 10 5 2 2" xfId="2979"/>
    <cellStyle name="Normal 2 2 2 10 5 3" xfId="2980"/>
    <cellStyle name="Normal 2 2 2 10 5 4" xfId="2981"/>
    <cellStyle name="Normal 2 2 2 10 5 5" xfId="2982"/>
    <cellStyle name="Normal 2 2 2 10 6" xfId="2983"/>
    <cellStyle name="Normal 2 2 2 10 6 2" xfId="2984"/>
    <cellStyle name="Normal 2 2 2 10 6 3" xfId="2985"/>
    <cellStyle name="Normal 2 2 2 10 6 4" xfId="2986"/>
    <cellStyle name="Normal 2 2 2 10 6 5" xfId="2987"/>
    <cellStyle name="Normal 2 2 2 10 7" xfId="2988"/>
    <cellStyle name="Normal 2 2 2 10 7 2" xfId="2989"/>
    <cellStyle name="Normal 2 2 2 10 7 3" xfId="2990"/>
    <cellStyle name="Normal 2 2 2 10 7 4" xfId="2991"/>
    <cellStyle name="Normal 2 2 2 10 8" xfId="2992"/>
    <cellStyle name="Normal 2 2 2 10 8 2" xfId="2993"/>
    <cellStyle name="Normal 2 2 2 10 8 3" xfId="2994"/>
    <cellStyle name="Normal 2 2 2 10 8 4" xfId="2995"/>
    <cellStyle name="Normal 2 2 2 10 9" xfId="2996"/>
    <cellStyle name="Normal 2 2 2 11" xfId="115"/>
    <cellStyle name="Normal 2 2 2 11 10" xfId="2998"/>
    <cellStyle name="Normal 2 2 2 11 11" xfId="2999"/>
    <cellStyle name="Normal 2 2 2 11 12" xfId="3000"/>
    <cellStyle name="Normal 2 2 2 11 13" xfId="3001"/>
    <cellStyle name="Normal 2 2 2 11 14" xfId="3002"/>
    <cellStyle name="Normal 2 2 2 11 15" xfId="3003"/>
    <cellStyle name="Normal 2 2 2 11 16" xfId="3004"/>
    <cellStyle name="Normal 2 2 2 11 17" xfId="2997"/>
    <cellStyle name="Normal 2 2 2 11 2" xfId="116"/>
    <cellStyle name="Normal 2 2 2 11 2 10" xfId="3006"/>
    <cellStyle name="Normal 2 2 2 11 2 11" xfId="3007"/>
    <cellStyle name="Normal 2 2 2 11 2 12" xfId="3008"/>
    <cellStyle name="Normal 2 2 2 11 2 13" xfId="3009"/>
    <cellStyle name="Normal 2 2 2 11 2 14" xfId="3010"/>
    <cellStyle name="Normal 2 2 2 11 2 15" xfId="3005"/>
    <cellStyle name="Normal 2 2 2 11 2 2" xfId="117"/>
    <cellStyle name="Normal 2 2 2 11 2 2 10" xfId="3011"/>
    <cellStyle name="Normal 2 2 2 11 2 2 2" xfId="3012"/>
    <cellStyle name="Normal 2 2 2 11 2 2 2 2" xfId="3013"/>
    <cellStyle name="Normal 2 2 2 11 2 2 2 3" xfId="3014"/>
    <cellStyle name="Normal 2 2 2 11 2 2 3" xfId="3015"/>
    <cellStyle name="Normal 2 2 2 11 2 2 3 2" xfId="3016"/>
    <cellStyle name="Normal 2 2 2 11 2 2 4" xfId="3017"/>
    <cellStyle name="Normal 2 2 2 11 2 2 5" xfId="3018"/>
    <cellStyle name="Normal 2 2 2 11 2 2 6" xfId="3019"/>
    <cellStyle name="Normal 2 2 2 11 2 2 7" xfId="3020"/>
    <cellStyle name="Normal 2 2 2 11 2 2 8" xfId="3021"/>
    <cellStyle name="Normal 2 2 2 11 2 2 9" xfId="3022"/>
    <cellStyle name="Normal 2 2 2 11 2 3" xfId="3023"/>
    <cellStyle name="Normal 2 2 2 11 2 3 2" xfId="3024"/>
    <cellStyle name="Normal 2 2 2 11 2 3 2 2" xfId="3025"/>
    <cellStyle name="Normal 2 2 2 11 2 3 3" xfId="3026"/>
    <cellStyle name="Normal 2 2 2 11 2 3 4" xfId="3027"/>
    <cellStyle name="Normal 2 2 2 11 2 3 5" xfId="3028"/>
    <cellStyle name="Normal 2 2 2 11 2 4" xfId="3029"/>
    <cellStyle name="Normal 2 2 2 11 2 4 2" xfId="3030"/>
    <cellStyle name="Normal 2 2 2 11 2 4 3" xfId="3031"/>
    <cellStyle name="Normal 2 2 2 11 2 4 4" xfId="3032"/>
    <cellStyle name="Normal 2 2 2 11 2 4 5" xfId="3033"/>
    <cellStyle name="Normal 2 2 2 11 2 5" xfId="3034"/>
    <cellStyle name="Normal 2 2 2 11 2 5 2" xfId="3035"/>
    <cellStyle name="Normal 2 2 2 11 2 5 3" xfId="3036"/>
    <cellStyle name="Normal 2 2 2 11 2 5 4" xfId="3037"/>
    <cellStyle name="Normal 2 2 2 11 2 6" xfId="3038"/>
    <cellStyle name="Normal 2 2 2 11 2 6 2" xfId="3039"/>
    <cellStyle name="Normal 2 2 2 11 2 6 3" xfId="3040"/>
    <cellStyle name="Normal 2 2 2 11 2 6 4" xfId="3041"/>
    <cellStyle name="Normal 2 2 2 11 2 7" xfId="3042"/>
    <cellStyle name="Normal 2 2 2 11 2 8" xfId="3043"/>
    <cellStyle name="Normal 2 2 2 11 2 9" xfId="3044"/>
    <cellStyle name="Normal 2 2 2 11 3" xfId="118"/>
    <cellStyle name="Normal 2 2 2 11 3 10" xfId="3046"/>
    <cellStyle name="Normal 2 2 2 11 3 11" xfId="3047"/>
    <cellStyle name="Normal 2 2 2 11 3 12" xfId="3048"/>
    <cellStyle name="Normal 2 2 2 11 3 13" xfId="3049"/>
    <cellStyle name="Normal 2 2 2 11 3 14" xfId="3045"/>
    <cellStyle name="Normal 2 2 2 11 3 2" xfId="3050"/>
    <cellStyle name="Normal 2 2 2 11 3 2 2" xfId="3051"/>
    <cellStyle name="Normal 2 2 2 11 3 2 2 2" xfId="3052"/>
    <cellStyle name="Normal 2 2 2 11 3 2 3" xfId="3053"/>
    <cellStyle name="Normal 2 2 2 11 3 2 4" xfId="3054"/>
    <cellStyle name="Normal 2 2 2 11 3 2 5" xfId="3055"/>
    <cellStyle name="Normal 2 2 2 11 3 3" xfId="3056"/>
    <cellStyle name="Normal 2 2 2 11 3 3 2" xfId="3057"/>
    <cellStyle name="Normal 2 2 2 11 3 3 3" xfId="3058"/>
    <cellStyle name="Normal 2 2 2 11 3 3 4" xfId="3059"/>
    <cellStyle name="Normal 2 2 2 11 3 3 5" xfId="3060"/>
    <cellStyle name="Normal 2 2 2 11 3 4" xfId="3061"/>
    <cellStyle name="Normal 2 2 2 11 3 4 2" xfId="3062"/>
    <cellStyle name="Normal 2 2 2 11 3 4 3" xfId="3063"/>
    <cellStyle name="Normal 2 2 2 11 3 4 4" xfId="3064"/>
    <cellStyle name="Normal 2 2 2 11 3 5" xfId="3065"/>
    <cellStyle name="Normal 2 2 2 11 3 5 2" xfId="3066"/>
    <cellStyle name="Normal 2 2 2 11 3 5 3" xfId="3067"/>
    <cellStyle name="Normal 2 2 2 11 3 5 4" xfId="3068"/>
    <cellStyle name="Normal 2 2 2 11 3 6" xfId="3069"/>
    <cellStyle name="Normal 2 2 2 11 3 7" xfId="3070"/>
    <cellStyle name="Normal 2 2 2 11 3 8" xfId="3071"/>
    <cellStyle name="Normal 2 2 2 11 3 9" xfId="3072"/>
    <cellStyle name="Normal 2 2 2 11 4" xfId="119"/>
    <cellStyle name="Normal 2 2 2 11 4 10" xfId="3073"/>
    <cellStyle name="Normal 2 2 2 11 4 2" xfId="3074"/>
    <cellStyle name="Normal 2 2 2 11 4 2 2" xfId="3075"/>
    <cellStyle name="Normal 2 2 2 11 4 2 3" xfId="3076"/>
    <cellStyle name="Normal 2 2 2 11 4 3" xfId="3077"/>
    <cellStyle name="Normal 2 2 2 11 4 3 2" xfId="3078"/>
    <cellStyle name="Normal 2 2 2 11 4 4" xfId="3079"/>
    <cellStyle name="Normal 2 2 2 11 4 5" xfId="3080"/>
    <cellStyle name="Normal 2 2 2 11 4 6" xfId="3081"/>
    <cellStyle name="Normal 2 2 2 11 4 7" xfId="3082"/>
    <cellStyle name="Normal 2 2 2 11 4 8" xfId="3083"/>
    <cellStyle name="Normal 2 2 2 11 4 9" xfId="3084"/>
    <cellStyle name="Normal 2 2 2 11 5" xfId="3085"/>
    <cellStyle name="Normal 2 2 2 11 5 2" xfId="3086"/>
    <cellStyle name="Normal 2 2 2 11 5 2 2" xfId="3087"/>
    <cellStyle name="Normal 2 2 2 11 5 3" xfId="3088"/>
    <cellStyle name="Normal 2 2 2 11 5 4" xfId="3089"/>
    <cellStyle name="Normal 2 2 2 11 5 5" xfId="3090"/>
    <cellStyle name="Normal 2 2 2 11 6" xfId="3091"/>
    <cellStyle name="Normal 2 2 2 11 6 2" xfId="3092"/>
    <cellStyle name="Normal 2 2 2 11 6 3" xfId="3093"/>
    <cellStyle name="Normal 2 2 2 11 6 4" xfId="3094"/>
    <cellStyle name="Normal 2 2 2 11 6 5" xfId="3095"/>
    <cellStyle name="Normal 2 2 2 11 7" xfId="3096"/>
    <cellStyle name="Normal 2 2 2 11 7 2" xfId="3097"/>
    <cellStyle name="Normal 2 2 2 11 7 3" xfId="3098"/>
    <cellStyle name="Normal 2 2 2 11 7 4" xfId="3099"/>
    <cellStyle name="Normal 2 2 2 11 8" xfId="3100"/>
    <cellStyle name="Normal 2 2 2 11 8 2" xfId="3101"/>
    <cellStyle name="Normal 2 2 2 11 8 3" xfId="3102"/>
    <cellStyle name="Normal 2 2 2 11 8 4" xfId="3103"/>
    <cellStyle name="Normal 2 2 2 11 9" xfId="3104"/>
    <cellStyle name="Normal 2 2 2 12" xfId="120"/>
    <cellStyle name="Normal 2 2 2 12 10" xfId="3106"/>
    <cellStyle name="Normal 2 2 2 12 11" xfId="3107"/>
    <cellStyle name="Normal 2 2 2 12 12" xfId="3108"/>
    <cellStyle name="Normal 2 2 2 12 13" xfId="3109"/>
    <cellStyle name="Normal 2 2 2 12 14" xfId="3110"/>
    <cellStyle name="Normal 2 2 2 12 15" xfId="3111"/>
    <cellStyle name="Normal 2 2 2 12 16" xfId="3112"/>
    <cellStyle name="Normal 2 2 2 12 17" xfId="3105"/>
    <cellStyle name="Normal 2 2 2 12 2" xfId="121"/>
    <cellStyle name="Normal 2 2 2 12 2 10" xfId="3114"/>
    <cellStyle name="Normal 2 2 2 12 2 11" xfId="3115"/>
    <cellStyle name="Normal 2 2 2 12 2 12" xfId="3116"/>
    <cellStyle name="Normal 2 2 2 12 2 13" xfId="3117"/>
    <cellStyle name="Normal 2 2 2 12 2 14" xfId="3118"/>
    <cellStyle name="Normal 2 2 2 12 2 15" xfId="3113"/>
    <cellStyle name="Normal 2 2 2 12 2 2" xfId="122"/>
    <cellStyle name="Normal 2 2 2 12 2 2 10" xfId="3119"/>
    <cellStyle name="Normal 2 2 2 12 2 2 2" xfId="3120"/>
    <cellStyle name="Normal 2 2 2 12 2 2 2 2" xfId="3121"/>
    <cellStyle name="Normal 2 2 2 12 2 2 2 3" xfId="3122"/>
    <cellStyle name="Normal 2 2 2 12 2 2 3" xfId="3123"/>
    <cellStyle name="Normal 2 2 2 12 2 2 3 2" xfId="3124"/>
    <cellStyle name="Normal 2 2 2 12 2 2 4" xfId="3125"/>
    <cellStyle name="Normal 2 2 2 12 2 2 5" xfId="3126"/>
    <cellStyle name="Normal 2 2 2 12 2 2 6" xfId="3127"/>
    <cellStyle name="Normal 2 2 2 12 2 2 7" xfId="3128"/>
    <cellStyle name="Normal 2 2 2 12 2 2 8" xfId="3129"/>
    <cellStyle name="Normal 2 2 2 12 2 2 9" xfId="3130"/>
    <cellStyle name="Normal 2 2 2 12 2 3" xfId="3131"/>
    <cellStyle name="Normal 2 2 2 12 2 3 2" xfId="3132"/>
    <cellStyle name="Normal 2 2 2 12 2 3 2 2" xfId="3133"/>
    <cellStyle name="Normal 2 2 2 12 2 3 3" xfId="3134"/>
    <cellStyle name="Normal 2 2 2 12 2 3 4" xfId="3135"/>
    <cellStyle name="Normal 2 2 2 12 2 3 5" xfId="3136"/>
    <cellStyle name="Normal 2 2 2 12 2 4" xfId="3137"/>
    <cellStyle name="Normal 2 2 2 12 2 4 2" xfId="3138"/>
    <cellStyle name="Normal 2 2 2 12 2 4 3" xfId="3139"/>
    <cellStyle name="Normal 2 2 2 12 2 4 4" xfId="3140"/>
    <cellStyle name="Normal 2 2 2 12 2 4 5" xfId="3141"/>
    <cellStyle name="Normal 2 2 2 12 2 5" xfId="3142"/>
    <cellStyle name="Normal 2 2 2 12 2 5 2" xfId="3143"/>
    <cellStyle name="Normal 2 2 2 12 2 5 3" xfId="3144"/>
    <cellStyle name="Normal 2 2 2 12 2 5 4" xfId="3145"/>
    <cellStyle name="Normal 2 2 2 12 2 6" xfId="3146"/>
    <cellStyle name="Normal 2 2 2 12 2 6 2" xfId="3147"/>
    <cellStyle name="Normal 2 2 2 12 2 6 3" xfId="3148"/>
    <cellStyle name="Normal 2 2 2 12 2 6 4" xfId="3149"/>
    <cellStyle name="Normal 2 2 2 12 2 7" xfId="3150"/>
    <cellStyle name="Normal 2 2 2 12 2 8" xfId="3151"/>
    <cellStyle name="Normal 2 2 2 12 2 9" xfId="3152"/>
    <cellStyle name="Normal 2 2 2 12 3" xfId="123"/>
    <cellStyle name="Normal 2 2 2 12 3 10" xfId="3154"/>
    <cellStyle name="Normal 2 2 2 12 3 11" xfId="3155"/>
    <cellStyle name="Normal 2 2 2 12 3 12" xfId="3156"/>
    <cellStyle name="Normal 2 2 2 12 3 13" xfId="3157"/>
    <cellStyle name="Normal 2 2 2 12 3 14" xfId="3153"/>
    <cellStyle name="Normal 2 2 2 12 3 2" xfId="3158"/>
    <cellStyle name="Normal 2 2 2 12 3 2 2" xfId="3159"/>
    <cellStyle name="Normal 2 2 2 12 3 2 2 2" xfId="3160"/>
    <cellStyle name="Normal 2 2 2 12 3 2 3" xfId="3161"/>
    <cellStyle name="Normal 2 2 2 12 3 2 4" xfId="3162"/>
    <cellStyle name="Normal 2 2 2 12 3 2 5" xfId="3163"/>
    <cellStyle name="Normal 2 2 2 12 3 3" xfId="3164"/>
    <cellStyle name="Normal 2 2 2 12 3 3 2" xfId="3165"/>
    <cellStyle name="Normal 2 2 2 12 3 3 3" xfId="3166"/>
    <cellStyle name="Normal 2 2 2 12 3 3 4" xfId="3167"/>
    <cellStyle name="Normal 2 2 2 12 3 3 5" xfId="3168"/>
    <cellStyle name="Normal 2 2 2 12 3 4" xfId="3169"/>
    <cellStyle name="Normal 2 2 2 12 3 4 2" xfId="3170"/>
    <cellStyle name="Normal 2 2 2 12 3 4 3" xfId="3171"/>
    <cellStyle name="Normal 2 2 2 12 3 4 4" xfId="3172"/>
    <cellStyle name="Normal 2 2 2 12 3 5" xfId="3173"/>
    <cellStyle name="Normal 2 2 2 12 3 5 2" xfId="3174"/>
    <cellStyle name="Normal 2 2 2 12 3 5 3" xfId="3175"/>
    <cellStyle name="Normal 2 2 2 12 3 5 4" xfId="3176"/>
    <cellStyle name="Normal 2 2 2 12 3 6" xfId="3177"/>
    <cellStyle name="Normal 2 2 2 12 3 7" xfId="3178"/>
    <cellStyle name="Normal 2 2 2 12 3 8" xfId="3179"/>
    <cellStyle name="Normal 2 2 2 12 3 9" xfId="3180"/>
    <cellStyle name="Normal 2 2 2 12 4" xfId="124"/>
    <cellStyle name="Normal 2 2 2 12 4 10" xfId="3181"/>
    <cellStyle name="Normal 2 2 2 12 4 2" xfId="3182"/>
    <cellStyle name="Normal 2 2 2 12 4 2 2" xfId="3183"/>
    <cellStyle name="Normal 2 2 2 12 4 2 3" xfId="3184"/>
    <cellStyle name="Normal 2 2 2 12 4 3" xfId="3185"/>
    <cellStyle name="Normal 2 2 2 12 4 3 2" xfId="3186"/>
    <cellStyle name="Normal 2 2 2 12 4 4" xfId="3187"/>
    <cellStyle name="Normal 2 2 2 12 4 5" xfId="3188"/>
    <cellStyle name="Normal 2 2 2 12 4 6" xfId="3189"/>
    <cellStyle name="Normal 2 2 2 12 4 7" xfId="3190"/>
    <cellStyle name="Normal 2 2 2 12 4 8" xfId="3191"/>
    <cellStyle name="Normal 2 2 2 12 4 9" xfId="3192"/>
    <cellStyle name="Normal 2 2 2 12 5" xfId="3193"/>
    <cellStyle name="Normal 2 2 2 12 5 2" xfId="3194"/>
    <cellStyle name="Normal 2 2 2 12 5 2 2" xfId="3195"/>
    <cellStyle name="Normal 2 2 2 12 5 3" xfId="3196"/>
    <cellStyle name="Normal 2 2 2 12 5 4" xfId="3197"/>
    <cellStyle name="Normal 2 2 2 12 5 5" xfId="3198"/>
    <cellStyle name="Normal 2 2 2 12 6" xfId="3199"/>
    <cellStyle name="Normal 2 2 2 12 6 2" xfId="3200"/>
    <cellStyle name="Normal 2 2 2 12 6 3" xfId="3201"/>
    <cellStyle name="Normal 2 2 2 12 6 4" xfId="3202"/>
    <cellStyle name="Normal 2 2 2 12 6 5" xfId="3203"/>
    <cellStyle name="Normal 2 2 2 12 7" xfId="3204"/>
    <cellStyle name="Normal 2 2 2 12 7 2" xfId="3205"/>
    <cellStyle name="Normal 2 2 2 12 7 3" xfId="3206"/>
    <cellStyle name="Normal 2 2 2 12 7 4" xfId="3207"/>
    <cellStyle name="Normal 2 2 2 12 8" xfId="3208"/>
    <cellStyle name="Normal 2 2 2 12 8 2" xfId="3209"/>
    <cellStyle name="Normal 2 2 2 12 8 3" xfId="3210"/>
    <cellStyle name="Normal 2 2 2 12 8 4" xfId="3211"/>
    <cellStyle name="Normal 2 2 2 12 9" xfId="3212"/>
    <cellStyle name="Normal 2 2 2 13" xfId="125"/>
    <cellStyle name="Normal 2 2 2 13 10" xfId="3214"/>
    <cellStyle name="Normal 2 2 2 13 11" xfId="3215"/>
    <cellStyle name="Normal 2 2 2 13 12" xfId="3216"/>
    <cellStyle name="Normal 2 2 2 13 13" xfId="3217"/>
    <cellStyle name="Normal 2 2 2 13 14" xfId="3218"/>
    <cellStyle name="Normal 2 2 2 13 15" xfId="3219"/>
    <cellStyle name="Normal 2 2 2 13 16" xfId="3220"/>
    <cellStyle name="Normal 2 2 2 13 17" xfId="3213"/>
    <cellStyle name="Normal 2 2 2 13 2" xfId="126"/>
    <cellStyle name="Normal 2 2 2 13 2 10" xfId="3222"/>
    <cellStyle name="Normal 2 2 2 13 2 11" xfId="3223"/>
    <cellStyle name="Normal 2 2 2 13 2 12" xfId="3224"/>
    <cellStyle name="Normal 2 2 2 13 2 13" xfId="3225"/>
    <cellStyle name="Normal 2 2 2 13 2 14" xfId="3226"/>
    <cellStyle name="Normal 2 2 2 13 2 15" xfId="3221"/>
    <cellStyle name="Normal 2 2 2 13 2 2" xfId="127"/>
    <cellStyle name="Normal 2 2 2 13 2 2 10" xfId="3227"/>
    <cellStyle name="Normal 2 2 2 13 2 2 2" xfId="3228"/>
    <cellStyle name="Normal 2 2 2 13 2 2 2 2" xfId="3229"/>
    <cellStyle name="Normal 2 2 2 13 2 2 2 3" xfId="3230"/>
    <cellStyle name="Normal 2 2 2 13 2 2 3" xfId="3231"/>
    <cellStyle name="Normal 2 2 2 13 2 2 3 2" xfId="3232"/>
    <cellStyle name="Normal 2 2 2 13 2 2 4" xfId="3233"/>
    <cellStyle name="Normal 2 2 2 13 2 2 5" xfId="3234"/>
    <cellStyle name="Normal 2 2 2 13 2 2 6" xfId="3235"/>
    <cellStyle name="Normal 2 2 2 13 2 2 7" xfId="3236"/>
    <cellStyle name="Normal 2 2 2 13 2 2 8" xfId="3237"/>
    <cellStyle name="Normal 2 2 2 13 2 2 9" xfId="3238"/>
    <cellStyle name="Normal 2 2 2 13 2 3" xfId="3239"/>
    <cellStyle name="Normal 2 2 2 13 2 3 2" xfId="3240"/>
    <cellStyle name="Normal 2 2 2 13 2 3 2 2" xfId="3241"/>
    <cellStyle name="Normal 2 2 2 13 2 3 3" xfId="3242"/>
    <cellStyle name="Normal 2 2 2 13 2 3 4" xfId="3243"/>
    <cellStyle name="Normal 2 2 2 13 2 3 5" xfId="3244"/>
    <cellStyle name="Normal 2 2 2 13 2 4" xfId="3245"/>
    <cellStyle name="Normal 2 2 2 13 2 4 2" xfId="3246"/>
    <cellStyle name="Normal 2 2 2 13 2 4 3" xfId="3247"/>
    <cellStyle name="Normal 2 2 2 13 2 4 4" xfId="3248"/>
    <cellStyle name="Normal 2 2 2 13 2 4 5" xfId="3249"/>
    <cellStyle name="Normal 2 2 2 13 2 5" xfId="3250"/>
    <cellStyle name="Normal 2 2 2 13 2 5 2" xfId="3251"/>
    <cellStyle name="Normal 2 2 2 13 2 5 3" xfId="3252"/>
    <cellStyle name="Normal 2 2 2 13 2 5 4" xfId="3253"/>
    <cellStyle name="Normal 2 2 2 13 2 6" xfId="3254"/>
    <cellStyle name="Normal 2 2 2 13 2 6 2" xfId="3255"/>
    <cellStyle name="Normal 2 2 2 13 2 6 3" xfId="3256"/>
    <cellStyle name="Normal 2 2 2 13 2 6 4" xfId="3257"/>
    <cellStyle name="Normal 2 2 2 13 2 7" xfId="3258"/>
    <cellStyle name="Normal 2 2 2 13 2 8" xfId="3259"/>
    <cellStyle name="Normal 2 2 2 13 2 9" xfId="3260"/>
    <cellStyle name="Normal 2 2 2 13 3" xfId="128"/>
    <cellStyle name="Normal 2 2 2 13 3 10" xfId="3262"/>
    <cellStyle name="Normal 2 2 2 13 3 11" xfId="3263"/>
    <cellStyle name="Normal 2 2 2 13 3 12" xfId="3264"/>
    <cellStyle name="Normal 2 2 2 13 3 13" xfId="3265"/>
    <cellStyle name="Normal 2 2 2 13 3 14" xfId="3261"/>
    <cellStyle name="Normal 2 2 2 13 3 2" xfId="3266"/>
    <cellStyle name="Normal 2 2 2 13 3 2 2" xfId="3267"/>
    <cellStyle name="Normal 2 2 2 13 3 2 2 2" xfId="3268"/>
    <cellStyle name="Normal 2 2 2 13 3 2 3" xfId="3269"/>
    <cellStyle name="Normal 2 2 2 13 3 2 4" xfId="3270"/>
    <cellStyle name="Normal 2 2 2 13 3 2 5" xfId="3271"/>
    <cellStyle name="Normal 2 2 2 13 3 3" xfId="3272"/>
    <cellStyle name="Normal 2 2 2 13 3 3 2" xfId="3273"/>
    <cellStyle name="Normal 2 2 2 13 3 3 3" xfId="3274"/>
    <cellStyle name="Normal 2 2 2 13 3 3 4" xfId="3275"/>
    <cellStyle name="Normal 2 2 2 13 3 3 5" xfId="3276"/>
    <cellStyle name="Normal 2 2 2 13 3 4" xfId="3277"/>
    <cellStyle name="Normal 2 2 2 13 3 4 2" xfId="3278"/>
    <cellStyle name="Normal 2 2 2 13 3 4 3" xfId="3279"/>
    <cellStyle name="Normal 2 2 2 13 3 4 4" xfId="3280"/>
    <cellStyle name="Normal 2 2 2 13 3 5" xfId="3281"/>
    <cellStyle name="Normal 2 2 2 13 3 5 2" xfId="3282"/>
    <cellStyle name="Normal 2 2 2 13 3 5 3" xfId="3283"/>
    <cellStyle name="Normal 2 2 2 13 3 5 4" xfId="3284"/>
    <cellStyle name="Normal 2 2 2 13 3 6" xfId="3285"/>
    <cellStyle name="Normal 2 2 2 13 3 7" xfId="3286"/>
    <cellStyle name="Normal 2 2 2 13 3 8" xfId="3287"/>
    <cellStyle name="Normal 2 2 2 13 3 9" xfId="3288"/>
    <cellStyle name="Normal 2 2 2 13 4" xfId="129"/>
    <cellStyle name="Normal 2 2 2 13 4 10" xfId="3289"/>
    <cellStyle name="Normal 2 2 2 13 4 2" xfId="3290"/>
    <cellStyle name="Normal 2 2 2 13 4 2 2" xfId="3291"/>
    <cellStyle name="Normal 2 2 2 13 4 2 3" xfId="3292"/>
    <cellStyle name="Normal 2 2 2 13 4 3" xfId="3293"/>
    <cellStyle name="Normal 2 2 2 13 4 3 2" xfId="3294"/>
    <cellStyle name="Normal 2 2 2 13 4 4" xfId="3295"/>
    <cellStyle name="Normal 2 2 2 13 4 5" xfId="3296"/>
    <cellStyle name="Normal 2 2 2 13 4 6" xfId="3297"/>
    <cellStyle name="Normal 2 2 2 13 4 7" xfId="3298"/>
    <cellStyle name="Normal 2 2 2 13 4 8" xfId="3299"/>
    <cellStyle name="Normal 2 2 2 13 4 9" xfId="3300"/>
    <cellStyle name="Normal 2 2 2 13 5" xfId="3301"/>
    <cellStyle name="Normal 2 2 2 13 5 2" xfId="3302"/>
    <cellStyle name="Normal 2 2 2 13 5 2 2" xfId="3303"/>
    <cellStyle name="Normal 2 2 2 13 5 3" xfId="3304"/>
    <cellStyle name="Normal 2 2 2 13 5 4" xfId="3305"/>
    <cellStyle name="Normal 2 2 2 13 5 5" xfId="3306"/>
    <cellStyle name="Normal 2 2 2 13 6" xfId="3307"/>
    <cellStyle name="Normal 2 2 2 13 6 2" xfId="3308"/>
    <cellStyle name="Normal 2 2 2 13 6 3" xfId="3309"/>
    <cellStyle name="Normal 2 2 2 13 6 4" xfId="3310"/>
    <cellStyle name="Normal 2 2 2 13 6 5" xfId="3311"/>
    <cellStyle name="Normal 2 2 2 13 7" xfId="3312"/>
    <cellStyle name="Normal 2 2 2 13 7 2" xfId="3313"/>
    <cellStyle name="Normal 2 2 2 13 7 3" xfId="3314"/>
    <cellStyle name="Normal 2 2 2 13 7 4" xfId="3315"/>
    <cellStyle name="Normal 2 2 2 13 8" xfId="3316"/>
    <cellStyle name="Normal 2 2 2 13 8 2" xfId="3317"/>
    <cellStyle name="Normal 2 2 2 13 8 3" xfId="3318"/>
    <cellStyle name="Normal 2 2 2 13 8 4" xfId="3319"/>
    <cellStyle name="Normal 2 2 2 13 9" xfId="3320"/>
    <cellStyle name="Normal 2 2 2 14" xfId="130"/>
    <cellStyle name="Normal 2 2 2 14 10" xfId="3322"/>
    <cellStyle name="Normal 2 2 2 14 11" xfId="3323"/>
    <cellStyle name="Normal 2 2 2 14 12" xfId="3324"/>
    <cellStyle name="Normal 2 2 2 14 13" xfId="3325"/>
    <cellStyle name="Normal 2 2 2 14 14" xfId="3326"/>
    <cellStyle name="Normal 2 2 2 14 15" xfId="3327"/>
    <cellStyle name="Normal 2 2 2 14 16" xfId="3328"/>
    <cellStyle name="Normal 2 2 2 14 17" xfId="3321"/>
    <cellStyle name="Normal 2 2 2 14 2" xfId="131"/>
    <cellStyle name="Normal 2 2 2 14 2 10" xfId="3330"/>
    <cellStyle name="Normal 2 2 2 14 2 11" xfId="3331"/>
    <cellStyle name="Normal 2 2 2 14 2 12" xfId="3332"/>
    <cellStyle name="Normal 2 2 2 14 2 13" xfId="3333"/>
    <cellStyle name="Normal 2 2 2 14 2 14" xfId="3334"/>
    <cellStyle name="Normal 2 2 2 14 2 15" xfId="3329"/>
    <cellStyle name="Normal 2 2 2 14 2 2" xfId="132"/>
    <cellStyle name="Normal 2 2 2 14 2 2 10" xfId="3335"/>
    <cellStyle name="Normal 2 2 2 14 2 2 2" xfId="3336"/>
    <cellStyle name="Normal 2 2 2 14 2 2 2 2" xfId="3337"/>
    <cellStyle name="Normal 2 2 2 14 2 2 2 3" xfId="3338"/>
    <cellStyle name="Normal 2 2 2 14 2 2 3" xfId="3339"/>
    <cellStyle name="Normal 2 2 2 14 2 2 3 2" xfId="3340"/>
    <cellStyle name="Normal 2 2 2 14 2 2 4" xfId="3341"/>
    <cellStyle name="Normal 2 2 2 14 2 2 5" xfId="3342"/>
    <cellStyle name="Normal 2 2 2 14 2 2 6" xfId="3343"/>
    <cellStyle name="Normal 2 2 2 14 2 2 7" xfId="3344"/>
    <cellStyle name="Normal 2 2 2 14 2 2 8" xfId="3345"/>
    <cellStyle name="Normal 2 2 2 14 2 2 9" xfId="3346"/>
    <cellStyle name="Normal 2 2 2 14 2 3" xfId="3347"/>
    <cellStyle name="Normal 2 2 2 14 2 3 2" xfId="3348"/>
    <cellStyle name="Normal 2 2 2 14 2 3 2 2" xfId="3349"/>
    <cellStyle name="Normal 2 2 2 14 2 3 3" xfId="3350"/>
    <cellStyle name="Normal 2 2 2 14 2 3 4" xfId="3351"/>
    <cellStyle name="Normal 2 2 2 14 2 3 5" xfId="3352"/>
    <cellStyle name="Normal 2 2 2 14 2 4" xfId="3353"/>
    <cellStyle name="Normal 2 2 2 14 2 4 2" xfId="3354"/>
    <cellStyle name="Normal 2 2 2 14 2 4 3" xfId="3355"/>
    <cellStyle name="Normal 2 2 2 14 2 4 4" xfId="3356"/>
    <cellStyle name="Normal 2 2 2 14 2 4 5" xfId="3357"/>
    <cellStyle name="Normal 2 2 2 14 2 5" xfId="3358"/>
    <cellStyle name="Normal 2 2 2 14 2 5 2" xfId="3359"/>
    <cellStyle name="Normal 2 2 2 14 2 5 3" xfId="3360"/>
    <cellStyle name="Normal 2 2 2 14 2 5 4" xfId="3361"/>
    <cellStyle name="Normal 2 2 2 14 2 6" xfId="3362"/>
    <cellStyle name="Normal 2 2 2 14 2 6 2" xfId="3363"/>
    <cellStyle name="Normal 2 2 2 14 2 6 3" xfId="3364"/>
    <cellStyle name="Normal 2 2 2 14 2 6 4" xfId="3365"/>
    <cellStyle name="Normal 2 2 2 14 2 7" xfId="3366"/>
    <cellStyle name="Normal 2 2 2 14 2 8" xfId="3367"/>
    <cellStyle name="Normal 2 2 2 14 2 9" xfId="3368"/>
    <cellStyle name="Normal 2 2 2 14 3" xfId="133"/>
    <cellStyle name="Normal 2 2 2 14 3 10" xfId="3370"/>
    <cellStyle name="Normal 2 2 2 14 3 11" xfId="3371"/>
    <cellStyle name="Normal 2 2 2 14 3 12" xfId="3372"/>
    <cellStyle name="Normal 2 2 2 14 3 13" xfId="3373"/>
    <cellStyle name="Normal 2 2 2 14 3 14" xfId="3369"/>
    <cellStyle name="Normal 2 2 2 14 3 2" xfId="3374"/>
    <cellStyle name="Normal 2 2 2 14 3 2 2" xfId="3375"/>
    <cellStyle name="Normal 2 2 2 14 3 2 2 2" xfId="3376"/>
    <cellStyle name="Normal 2 2 2 14 3 2 3" xfId="3377"/>
    <cellStyle name="Normal 2 2 2 14 3 2 4" xfId="3378"/>
    <cellStyle name="Normal 2 2 2 14 3 2 5" xfId="3379"/>
    <cellStyle name="Normal 2 2 2 14 3 3" xfId="3380"/>
    <cellStyle name="Normal 2 2 2 14 3 3 2" xfId="3381"/>
    <cellStyle name="Normal 2 2 2 14 3 3 3" xfId="3382"/>
    <cellStyle name="Normal 2 2 2 14 3 3 4" xfId="3383"/>
    <cellStyle name="Normal 2 2 2 14 3 3 5" xfId="3384"/>
    <cellStyle name="Normal 2 2 2 14 3 4" xfId="3385"/>
    <cellStyle name="Normal 2 2 2 14 3 4 2" xfId="3386"/>
    <cellStyle name="Normal 2 2 2 14 3 4 3" xfId="3387"/>
    <cellStyle name="Normal 2 2 2 14 3 4 4" xfId="3388"/>
    <cellStyle name="Normal 2 2 2 14 3 5" xfId="3389"/>
    <cellStyle name="Normal 2 2 2 14 3 5 2" xfId="3390"/>
    <cellStyle name="Normal 2 2 2 14 3 5 3" xfId="3391"/>
    <cellStyle name="Normal 2 2 2 14 3 5 4" xfId="3392"/>
    <cellStyle name="Normal 2 2 2 14 3 6" xfId="3393"/>
    <cellStyle name="Normal 2 2 2 14 3 7" xfId="3394"/>
    <cellStyle name="Normal 2 2 2 14 3 8" xfId="3395"/>
    <cellStyle name="Normal 2 2 2 14 3 9" xfId="3396"/>
    <cellStyle name="Normal 2 2 2 14 4" xfId="134"/>
    <cellStyle name="Normal 2 2 2 14 4 10" xfId="3397"/>
    <cellStyle name="Normal 2 2 2 14 4 2" xfId="3398"/>
    <cellStyle name="Normal 2 2 2 14 4 2 2" xfId="3399"/>
    <cellStyle name="Normal 2 2 2 14 4 2 3" xfId="3400"/>
    <cellStyle name="Normal 2 2 2 14 4 3" xfId="3401"/>
    <cellStyle name="Normal 2 2 2 14 4 3 2" xfId="3402"/>
    <cellStyle name="Normal 2 2 2 14 4 4" xfId="3403"/>
    <cellStyle name="Normal 2 2 2 14 4 5" xfId="3404"/>
    <cellStyle name="Normal 2 2 2 14 4 6" xfId="3405"/>
    <cellStyle name="Normal 2 2 2 14 4 7" xfId="3406"/>
    <cellStyle name="Normal 2 2 2 14 4 8" xfId="3407"/>
    <cellStyle name="Normal 2 2 2 14 4 9" xfId="3408"/>
    <cellStyle name="Normal 2 2 2 14 5" xfId="3409"/>
    <cellStyle name="Normal 2 2 2 14 5 2" xfId="3410"/>
    <cellStyle name="Normal 2 2 2 14 5 2 2" xfId="3411"/>
    <cellStyle name="Normal 2 2 2 14 5 3" xfId="3412"/>
    <cellStyle name="Normal 2 2 2 14 5 4" xfId="3413"/>
    <cellStyle name="Normal 2 2 2 14 5 5" xfId="3414"/>
    <cellStyle name="Normal 2 2 2 14 6" xfId="3415"/>
    <cellStyle name="Normal 2 2 2 14 6 2" xfId="3416"/>
    <cellStyle name="Normal 2 2 2 14 6 3" xfId="3417"/>
    <cellStyle name="Normal 2 2 2 14 6 4" xfId="3418"/>
    <cellStyle name="Normal 2 2 2 14 6 5" xfId="3419"/>
    <cellStyle name="Normal 2 2 2 14 7" xfId="3420"/>
    <cellStyle name="Normal 2 2 2 14 7 2" xfId="3421"/>
    <cellStyle name="Normal 2 2 2 14 7 3" xfId="3422"/>
    <cellStyle name="Normal 2 2 2 14 7 4" xfId="3423"/>
    <cellStyle name="Normal 2 2 2 14 8" xfId="3424"/>
    <cellStyle name="Normal 2 2 2 14 8 2" xfId="3425"/>
    <cellStyle name="Normal 2 2 2 14 8 3" xfId="3426"/>
    <cellStyle name="Normal 2 2 2 14 8 4" xfId="3427"/>
    <cellStyle name="Normal 2 2 2 14 9" xfId="3428"/>
    <cellStyle name="Normal 2 2 2 15" xfId="135"/>
    <cellStyle name="Normal 2 2 2 15 10" xfId="3430"/>
    <cellStyle name="Normal 2 2 2 15 11" xfId="3431"/>
    <cellStyle name="Normal 2 2 2 15 12" xfId="3432"/>
    <cellStyle name="Normal 2 2 2 15 13" xfId="3433"/>
    <cellStyle name="Normal 2 2 2 15 14" xfId="3434"/>
    <cellStyle name="Normal 2 2 2 15 15" xfId="3435"/>
    <cellStyle name="Normal 2 2 2 15 16" xfId="3436"/>
    <cellStyle name="Normal 2 2 2 15 17" xfId="3429"/>
    <cellStyle name="Normal 2 2 2 15 2" xfId="136"/>
    <cellStyle name="Normal 2 2 2 15 2 10" xfId="3438"/>
    <cellStyle name="Normal 2 2 2 15 2 11" xfId="3439"/>
    <cellStyle name="Normal 2 2 2 15 2 12" xfId="3440"/>
    <cellStyle name="Normal 2 2 2 15 2 13" xfId="3441"/>
    <cellStyle name="Normal 2 2 2 15 2 14" xfId="3442"/>
    <cellStyle name="Normal 2 2 2 15 2 15" xfId="3437"/>
    <cellStyle name="Normal 2 2 2 15 2 2" xfId="137"/>
    <cellStyle name="Normal 2 2 2 15 2 2 10" xfId="3443"/>
    <cellStyle name="Normal 2 2 2 15 2 2 2" xfId="3444"/>
    <cellStyle name="Normal 2 2 2 15 2 2 2 2" xfId="3445"/>
    <cellStyle name="Normal 2 2 2 15 2 2 2 3" xfId="3446"/>
    <cellStyle name="Normal 2 2 2 15 2 2 3" xfId="3447"/>
    <cellStyle name="Normal 2 2 2 15 2 2 3 2" xfId="3448"/>
    <cellStyle name="Normal 2 2 2 15 2 2 4" xfId="3449"/>
    <cellStyle name="Normal 2 2 2 15 2 2 5" xfId="3450"/>
    <cellStyle name="Normal 2 2 2 15 2 2 6" xfId="3451"/>
    <cellStyle name="Normal 2 2 2 15 2 2 7" xfId="3452"/>
    <cellStyle name="Normal 2 2 2 15 2 2 8" xfId="3453"/>
    <cellStyle name="Normal 2 2 2 15 2 2 9" xfId="3454"/>
    <cellStyle name="Normal 2 2 2 15 2 3" xfId="3455"/>
    <cellStyle name="Normal 2 2 2 15 2 3 2" xfId="3456"/>
    <cellStyle name="Normal 2 2 2 15 2 3 2 2" xfId="3457"/>
    <cellStyle name="Normal 2 2 2 15 2 3 3" xfId="3458"/>
    <cellStyle name="Normal 2 2 2 15 2 3 4" xfId="3459"/>
    <cellStyle name="Normal 2 2 2 15 2 3 5" xfId="3460"/>
    <cellStyle name="Normal 2 2 2 15 2 4" xfId="3461"/>
    <cellStyle name="Normal 2 2 2 15 2 4 2" xfId="3462"/>
    <cellStyle name="Normal 2 2 2 15 2 4 3" xfId="3463"/>
    <cellStyle name="Normal 2 2 2 15 2 4 4" xfId="3464"/>
    <cellStyle name="Normal 2 2 2 15 2 4 5" xfId="3465"/>
    <cellStyle name="Normal 2 2 2 15 2 5" xfId="3466"/>
    <cellStyle name="Normal 2 2 2 15 2 5 2" xfId="3467"/>
    <cellStyle name="Normal 2 2 2 15 2 5 3" xfId="3468"/>
    <cellStyle name="Normal 2 2 2 15 2 5 4" xfId="3469"/>
    <cellStyle name="Normal 2 2 2 15 2 6" xfId="3470"/>
    <cellStyle name="Normal 2 2 2 15 2 6 2" xfId="3471"/>
    <cellStyle name="Normal 2 2 2 15 2 6 3" xfId="3472"/>
    <cellStyle name="Normal 2 2 2 15 2 6 4" xfId="3473"/>
    <cellStyle name="Normal 2 2 2 15 2 7" xfId="3474"/>
    <cellStyle name="Normal 2 2 2 15 2 8" xfId="3475"/>
    <cellStyle name="Normal 2 2 2 15 2 9" xfId="3476"/>
    <cellStyle name="Normal 2 2 2 15 3" xfId="138"/>
    <cellStyle name="Normal 2 2 2 15 3 10" xfId="3478"/>
    <cellStyle name="Normal 2 2 2 15 3 11" xfId="3479"/>
    <cellStyle name="Normal 2 2 2 15 3 12" xfId="3480"/>
    <cellStyle name="Normal 2 2 2 15 3 13" xfId="3481"/>
    <cellStyle name="Normal 2 2 2 15 3 14" xfId="3477"/>
    <cellStyle name="Normal 2 2 2 15 3 2" xfId="3482"/>
    <cellStyle name="Normal 2 2 2 15 3 2 2" xfId="3483"/>
    <cellStyle name="Normal 2 2 2 15 3 2 2 2" xfId="3484"/>
    <cellStyle name="Normal 2 2 2 15 3 2 3" xfId="3485"/>
    <cellStyle name="Normal 2 2 2 15 3 2 4" xfId="3486"/>
    <cellStyle name="Normal 2 2 2 15 3 2 5" xfId="3487"/>
    <cellStyle name="Normal 2 2 2 15 3 3" xfId="3488"/>
    <cellStyle name="Normal 2 2 2 15 3 3 2" xfId="3489"/>
    <cellStyle name="Normal 2 2 2 15 3 3 3" xfId="3490"/>
    <cellStyle name="Normal 2 2 2 15 3 3 4" xfId="3491"/>
    <cellStyle name="Normal 2 2 2 15 3 3 5" xfId="3492"/>
    <cellStyle name="Normal 2 2 2 15 3 4" xfId="3493"/>
    <cellStyle name="Normal 2 2 2 15 3 4 2" xfId="3494"/>
    <cellStyle name="Normal 2 2 2 15 3 4 3" xfId="3495"/>
    <cellStyle name="Normal 2 2 2 15 3 4 4" xfId="3496"/>
    <cellStyle name="Normal 2 2 2 15 3 5" xfId="3497"/>
    <cellStyle name="Normal 2 2 2 15 3 5 2" xfId="3498"/>
    <cellStyle name="Normal 2 2 2 15 3 5 3" xfId="3499"/>
    <cellStyle name="Normal 2 2 2 15 3 5 4" xfId="3500"/>
    <cellStyle name="Normal 2 2 2 15 3 6" xfId="3501"/>
    <cellStyle name="Normal 2 2 2 15 3 7" xfId="3502"/>
    <cellStyle name="Normal 2 2 2 15 3 8" xfId="3503"/>
    <cellStyle name="Normal 2 2 2 15 3 9" xfId="3504"/>
    <cellStyle name="Normal 2 2 2 15 4" xfId="139"/>
    <cellStyle name="Normal 2 2 2 15 4 10" xfId="3505"/>
    <cellStyle name="Normal 2 2 2 15 4 2" xfId="3506"/>
    <cellStyle name="Normal 2 2 2 15 4 2 2" xfId="3507"/>
    <cellStyle name="Normal 2 2 2 15 4 2 3" xfId="3508"/>
    <cellStyle name="Normal 2 2 2 15 4 3" xfId="3509"/>
    <cellStyle name="Normal 2 2 2 15 4 3 2" xfId="3510"/>
    <cellStyle name="Normal 2 2 2 15 4 4" xfId="3511"/>
    <cellStyle name="Normal 2 2 2 15 4 5" xfId="3512"/>
    <cellStyle name="Normal 2 2 2 15 4 6" xfId="3513"/>
    <cellStyle name="Normal 2 2 2 15 4 7" xfId="3514"/>
    <cellStyle name="Normal 2 2 2 15 4 8" xfId="3515"/>
    <cellStyle name="Normal 2 2 2 15 4 9" xfId="3516"/>
    <cellStyle name="Normal 2 2 2 15 5" xfId="3517"/>
    <cellStyle name="Normal 2 2 2 15 5 2" xfId="3518"/>
    <cellStyle name="Normal 2 2 2 15 5 2 2" xfId="3519"/>
    <cellStyle name="Normal 2 2 2 15 5 3" xfId="3520"/>
    <cellStyle name="Normal 2 2 2 15 5 4" xfId="3521"/>
    <cellStyle name="Normal 2 2 2 15 5 5" xfId="3522"/>
    <cellStyle name="Normal 2 2 2 15 6" xfId="3523"/>
    <cellStyle name="Normal 2 2 2 15 6 2" xfId="3524"/>
    <cellStyle name="Normal 2 2 2 15 6 3" xfId="3525"/>
    <cellStyle name="Normal 2 2 2 15 6 4" xfId="3526"/>
    <cellStyle name="Normal 2 2 2 15 6 5" xfId="3527"/>
    <cellStyle name="Normal 2 2 2 15 7" xfId="3528"/>
    <cellStyle name="Normal 2 2 2 15 7 2" xfId="3529"/>
    <cellStyle name="Normal 2 2 2 15 7 3" xfId="3530"/>
    <cellStyle name="Normal 2 2 2 15 7 4" xfId="3531"/>
    <cellStyle name="Normal 2 2 2 15 8" xfId="3532"/>
    <cellStyle name="Normal 2 2 2 15 8 2" xfId="3533"/>
    <cellStyle name="Normal 2 2 2 15 8 3" xfId="3534"/>
    <cellStyle name="Normal 2 2 2 15 8 4" xfId="3535"/>
    <cellStyle name="Normal 2 2 2 15 9" xfId="3536"/>
    <cellStyle name="Normal 2 2 2 16" xfId="140"/>
    <cellStyle name="Normal 2 2 2 16 10" xfId="3538"/>
    <cellStyle name="Normal 2 2 2 16 11" xfId="3539"/>
    <cellStyle name="Normal 2 2 2 16 12" xfId="3540"/>
    <cellStyle name="Normal 2 2 2 16 13" xfId="3541"/>
    <cellStyle name="Normal 2 2 2 16 14" xfId="3542"/>
    <cellStyle name="Normal 2 2 2 16 15" xfId="3543"/>
    <cellStyle name="Normal 2 2 2 16 16" xfId="3544"/>
    <cellStyle name="Normal 2 2 2 16 17" xfId="3537"/>
    <cellStyle name="Normal 2 2 2 16 2" xfId="141"/>
    <cellStyle name="Normal 2 2 2 16 2 10" xfId="3546"/>
    <cellStyle name="Normal 2 2 2 16 2 11" xfId="3547"/>
    <cellStyle name="Normal 2 2 2 16 2 12" xfId="3548"/>
    <cellStyle name="Normal 2 2 2 16 2 13" xfId="3549"/>
    <cellStyle name="Normal 2 2 2 16 2 14" xfId="3550"/>
    <cellStyle name="Normal 2 2 2 16 2 15" xfId="3545"/>
    <cellStyle name="Normal 2 2 2 16 2 2" xfId="142"/>
    <cellStyle name="Normal 2 2 2 16 2 2 10" xfId="3551"/>
    <cellStyle name="Normal 2 2 2 16 2 2 2" xfId="3552"/>
    <cellStyle name="Normal 2 2 2 16 2 2 2 2" xfId="3553"/>
    <cellStyle name="Normal 2 2 2 16 2 2 2 3" xfId="3554"/>
    <cellStyle name="Normal 2 2 2 16 2 2 3" xfId="3555"/>
    <cellStyle name="Normal 2 2 2 16 2 2 3 2" xfId="3556"/>
    <cellStyle name="Normal 2 2 2 16 2 2 4" xfId="3557"/>
    <cellStyle name="Normal 2 2 2 16 2 2 5" xfId="3558"/>
    <cellStyle name="Normal 2 2 2 16 2 2 6" xfId="3559"/>
    <cellStyle name="Normal 2 2 2 16 2 2 7" xfId="3560"/>
    <cellStyle name="Normal 2 2 2 16 2 2 8" xfId="3561"/>
    <cellStyle name="Normal 2 2 2 16 2 2 9" xfId="3562"/>
    <cellStyle name="Normal 2 2 2 16 2 3" xfId="3563"/>
    <cellStyle name="Normal 2 2 2 16 2 3 2" xfId="3564"/>
    <cellStyle name="Normal 2 2 2 16 2 3 2 2" xfId="3565"/>
    <cellStyle name="Normal 2 2 2 16 2 3 3" xfId="3566"/>
    <cellStyle name="Normal 2 2 2 16 2 3 4" xfId="3567"/>
    <cellStyle name="Normal 2 2 2 16 2 3 5" xfId="3568"/>
    <cellStyle name="Normal 2 2 2 16 2 4" xfId="3569"/>
    <cellStyle name="Normal 2 2 2 16 2 4 2" xfId="3570"/>
    <cellStyle name="Normal 2 2 2 16 2 4 3" xfId="3571"/>
    <cellStyle name="Normal 2 2 2 16 2 4 4" xfId="3572"/>
    <cellStyle name="Normal 2 2 2 16 2 4 5" xfId="3573"/>
    <cellStyle name="Normal 2 2 2 16 2 5" xfId="3574"/>
    <cellStyle name="Normal 2 2 2 16 2 5 2" xfId="3575"/>
    <cellStyle name="Normal 2 2 2 16 2 5 3" xfId="3576"/>
    <cellStyle name="Normal 2 2 2 16 2 5 4" xfId="3577"/>
    <cellStyle name="Normal 2 2 2 16 2 6" xfId="3578"/>
    <cellStyle name="Normal 2 2 2 16 2 6 2" xfId="3579"/>
    <cellStyle name="Normal 2 2 2 16 2 6 3" xfId="3580"/>
    <cellStyle name="Normal 2 2 2 16 2 6 4" xfId="3581"/>
    <cellStyle name="Normal 2 2 2 16 2 7" xfId="3582"/>
    <cellStyle name="Normal 2 2 2 16 2 8" xfId="3583"/>
    <cellStyle name="Normal 2 2 2 16 2 9" xfId="3584"/>
    <cellStyle name="Normal 2 2 2 16 3" xfId="143"/>
    <cellStyle name="Normal 2 2 2 16 3 10" xfId="3586"/>
    <cellStyle name="Normal 2 2 2 16 3 11" xfId="3587"/>
    <cellStyle name="Normal 2 2 2 16 3 12" xfId="3588"/>
    <cellStyle name="Normal 2 2 2 16 3 13" xfId="3589"/>
    <cellStyle name="Normal 2 2 2 16 3 14" xfId="3585"/>
    <cellStyle name="Normal 2 2 2 16 3 2" xfId="3590"/>
    <cellStyle name="Normal 2 2 2 16 3 2 2" xfId="3591"/>
    <cellStyle name="Normal 2 2 2 16 3 2 2 2" xfId="3592"/>
    <cellStyle name="Normal 2 2 2 16 3 2 3" xfId="3593"/>
    <cellStyle name="Normal 2 2 2 16 3 2 4" xfId="3594"/>
    <cellStyle name="Normal 2 2 2 16 3 2 5" xfId="3595"/>
    <cellStyle name="Normal 2 2 2 16 3 3" xfId="3596"/>
    <cellStyle name="Normal 2 2 2 16 3 3 2" xfId="3597"/>
    <cellStyle name="Normal 2 2 2 16 3 3 3" xfId="3598"/>
    <cellStyle name="Normal 2 2 2 16 3 3 4" xfId="3599"/>
    <cellStyle name="Normal 2 2 2 16 3 3 5" xfId="3600"/>
    <cellStyle name="Normal 2 2 2 16 3 4" xfId="3601"/>
    <cellStyle name="Normal 2 2 2 16 3 4 2" xfId="3602"/>
    <cellStyle name="Normal 2 2 2 16 3 4 3" xfId="3603"/>
    <cellStyle name="Normal 2 2 2 16 3 4 4" xfId="3604"/>
    <cellStyle name="Normal 2 2 2 16 3 5" xfId="3605"/>
    <cellStyle name="Normal 2 2 2 16 3 5 2" xfId="3606"/>
    <cellStyle name="Normal 2 2 2 16 3 5 3" xfId="3607"/>
    <cellStyle name="Normal 2 2 2 16 3 5 4" xfId="3608"/>
    <cellStyle name="Normal 2 2 2 16 3 6" xfId="3609"/>
    <cellStyle name="Normal 2 2 2 16 3 7" xfId="3610"/>
    <cellStyle name="Normal 2 2 2 16 3 8" xfId="3611"/>
    <cellStyle name="Normal 2 2 2 16 3 9" xfId="3612"/>
    <cellStyle name="Normal 2 2 2 16 4" xfId="144"/>
    <cellStyle name="Normal 2 2 2 16 4 10" xfId="3613"/>
    <cellStyle name="Normal 2 2 2 16 4 2" xfId="3614"/>
    <cellStyle name="Normal 2 2 2 16 4 2 2" xfId="3615"/>
    <cellStyle name="Normal 2 2 2 16 4 2 3" xfId="3616"/>
    <cellStyle name="Normal 2 2 2 16 4 3" xfId="3617"/>
    <cellStyle name="Normal 2 2 2 16 4 3 2" xfId="3618"/>
    <cellStyle name="Normal 2 2 2 16 4 4" xfId="3619"/>
    <cellStyle name="Normal 2 2 2 16 4 5" xfId="3620"/>
    <cellStyle name="Normal 2 2 2 16 4 6" xfId="3621"/>
    <cellStyle name="Normal 2 2 2 16 4 7" xfId="3622"/>
    <cellStyle name="Normal 2 2 2 16 4 8" xfId="3623"/>
    <cellStyle name="Normal 2 2 2 16 4 9" xfId="3624"/>
    <cellStyle name="Normal 2 2 2 16 5" xfId="3625"/>
    <cellStyle name="Normal 2 2 2 16 5 2" xfId="3626"/>
    <cellStyle name="Normal 2 2 2 16 5 2 2" xfId="3627"/>
    <cellStyle name="Normal 2 2 2 16 5 3" xfId="3628"/>
    <cellStyle name="Normal 2 2 2 16 5 4" xfId="3629"/>
    <cellStyle name="Normal 2 2 2 16 5 5" xfId="3630"/>
    <cellStyle name="Normal 2 2 2 16 6" xfId="3631"/>
    <cellStyle name="Normal 2 2 2 16 6 2" xfId="3632"/>
    <cellStyle name="Normal 2 2 2 16 6 3" xfId="3633"/>
    <cellStyle name="Normal 2 2 2 16 6 4" xfId="3634"/>
    <cellStyle name="Normal 2 2 2 16 6 5" xfId="3635"/>
    <cellStyle name="Normal 2 2 2 16 7" xfId="3636"/>
    <cellStyle name="Normal 2 2 2 16 7 2" xfId="3637"/>
    <cellStyle name="Normal 2 2 2 16 7 3" xfId="3638"/>
    <cellStyle name="Normal 2 2 2 16 7 4" xfId="3639"/>
    <cellStyle name="Normal 2 2 2 16 8" xfId="3640"/>
    <cellStyle name="Normal 2 2 2 16 8 2" xfId="3641"/>
    <cellStyle name="Normal 2 2 2 16 8 3" xfId="3642"/>
    <cellStyle name="Normal 2 2 2 16 8 4" xfId="3643"/>
    <cellStyle name="Normal 2 2 2 16 9" xfId="3644"/>
    <cellStyle name="Normal 2 2 2 17" xfId="145"/>
    <cellStyle name="Normal 2 2 2 17 10" xfId="3646"/>
    <cellStyle name="Normal 2 2 2 17 11" xfId="3647"/>
    <cellStyle name="Normal 2 2 2 17 12" xfId="3648"/>
    <cellStyle name="Normal 2 2 2 17 13" xfId="3649"/>
    <cellStyle name="Normal 2 2 2 17 14" xfId="3650"/>
    <cellStyle name="Normal 2 2 2 17 15" xfId="3651"/>
    <cellStyle name="Normal 2 2 2 17 16" xfId="3652"/>
    <cellStyle name="Normal 2 2 2 17 17" xfId="3645"/>
    <cellStyle name="Normal 2 2 2 17 2" xfId="146"/>
    <cellStyle name="Normal 2 2 2 17 2 10" xfId="3654"/>
    <cellStyle name="Normal 2 2 2 17 2 11" xfId="3655"/>
    <cellStyle name="Normal 2 2 2 17 2 12" xfId="3656"/>
    <cellStyle name="Normal 2 2 2 17 2 13" xfId="3657"/>
    <cellStyle name="Normal 2 2 2 17 2 14" xfId="3658"/>
    <cellStyle name="Normal 2 2 2 17 2 15" xfId="3653"/>
    <cellStyle name="Normal 2 2 2 17 2 2" xfId="147"/>
    <cellStyle name="Normal 2 2 2 17 2 2 10" xfId="3659"/>
    <cellStyle name="Normal 2 2 2 17 2 2 2" xfId="3660"/>
    <cellStyle name="Normal 2 2 2 17 2 2 2 2" xfId="3661"/>
    <cellStyle name="Normal 2 2 2 17 2 2 2 3" xfId="3662"/>
    <cellStyle name="Normal 2 2 2 17 2 2 3" xfId="3663"/>
    <cellStyle name="Normal 2 2 2 17 2 2 3 2" xfId="3664"/>
    <cellStyle name="Normal 2 2 2 17 2 2 4" xfId="3665"/>
    <cellStyle name="Normal 2 2 2 17 2 2 5" xfId="3666"/>
    <cellStyle name="Normal 2 2 2 17 2 2 6" xfId="3667"/>
    <cellStyle name="Normal 2 2 2 17 2 2 7" xfId="3668"/>
    <cellStyle name="Normal 2 2 2 17 2 2 8" xfId="3669"/>
    <cellStyle name="Normal 2 2 2 17 2 2 9" xfId="3670"/>
    <cellStyle name="Normal 2 2 2 17 2 3" xfId="3671"/>
    <cellStyle name="Normal 2 2 2 17 2 3 2" xfId="3672"/>
    <cellStyle name="Normal 2 2 2 17 2 3 2 2" xfId="3673"/>
    <cellStyle name="Normal 2 2 2 17 2 3 3" xfId="3674"/>
    <cellStyle name="Normal 2 2 2 17 2 3 4" xfId="3675"/>
    <cellStyle name="Normal 2 2 2 17 2 3 5" xfId="3676"/>
    <cellStyle name="Normal 2 2 2 17 2 4" xfId="3677"/>
    <cellStyle name="Normal 2 2 2 17 2 4 2" xfId="3678"/>
    <cellStyle name="Normal 2 2 2 17 2 4 3" xfId="3679"/>
    <cellStyle name="Normal 2 2 2 17 2 4 4" xfId="3680"/>
    <cellStyle name="Normal 2 2 2 17 2 4 5" xfId="3681"/>
    <cellStyle name="Normal 2 2 2 17 2 5" xfId="3682"/>
    <cellStyle name="Normal 2 2 2 17 2 5 2" xfId="3683"/>
    <cellStyle name="Normal 2 2 2 17 2 5 3" xfId="3684"/>
    <cellStyle name="Normal 2 2 2 17 2 5 4" xfId="3685"/>
    <cellStyle name="Normal 2 2 2 17 2 6" xfId="3686"/>
    <cellStyle name="Normal 2 2 2 17 2 6 2" xfId="3687"/>
    <cellStyle name="Normal 2 2 2 17 2 6 3" xfId="3688"/>
    <cellStyle name="Normal 2 2 2 17 2 6 4" xfId="3689"/>
    <cellStyle name="Normal 2 2 2 17 2 7" xfId="3690"/>
    <cellStyle name="Normal 2 2 2 17 2 8" xfId="3691"/>
    <cellStyle name="Normal 2 2 2 17 2 9" xfId="3692"/>
    <cellStyle name="Normal 2 2 2 17 3" xfId="148"/>
    <cellStyle name="Normal 2 2 2 17 3 10" xfId="3694"/>
    <cellStyle name="Normal 2 2 2 17 3 11" xfId="3695"/>
    <cellStyle name="Normal 2 2 2 17 3 12" xfId="3696"/>
    <cellStyle name="Normal 2 2 2 17 3 13" xfId="3697"/>
    <cellStyle name="Normal 2 2 2 17 3 14" xfId="3693"/>
    <cellStyle name="Normal 2 2 2 17 3 2" xfId="3698"/>
    <cellStyle name="Normal 2 2 2 17 3 2 2" xfId="3699"/>
    <cellStyle name="Normal 2 2 2 17 3 2 2 2" xfId="3700"/>
    <cellStyle name="Normal 2 2 2 17 3 2 3" xfId="3701"/>
    <cellStyle name="Normal 2 2 2 17 3 2 4" xfId="3702"/>
    <cellStyle name="Normal 2 2 2 17 3 2 5" xfId="3703"/>
    <cellStyle name="Normal 2 2 2 17 3 3" xfId="3704"/>
    <cellStyle name="Normal 2 2 2 17 3 3 2" xfId="3705"/>
    <cellStyle name="Normal 2 2 2 17 3 3 3" xfId="3706"/>
    <cellStyle name="Normal 2 2 2 17 3 3 4" xfId="3707"/>
    <cellStyle name="Normal 2 2 2 17 3 3 5" xfId="3708"/>
    <cellStyle name="Normal 2 2 2 17 3 4" xfId="3709"/>
    <cellStyle name="Normal 2 2 2 17 3 4 2" xfId="3710"/>
    <cellStyle name="Normal 2 2 2 17 3 4 3" xfId="3711"/>
    <cellStyle name="Normal 2 2 2 17 3 4 4" xfId="3712"/>
    <cellStyle name="Normal 2 2 2 17 3 5" xfId="3713"/>
    <cellStyle name="Normal 2 2 2 17 3 5 2" xfId="3714"/>
    <cellStyle name="Normal 2 2 2 17 3 5 3" xfId="3715"/>
    <cellStyle name="Normal 2 2 2 17 3 5 4" xfId="3716"/>
    <cellStyle name="Normal 2 2 2 17 3 6" xfId="3717"/>
    <cellStyle name="Normal 2 2 2 17 3 7" xfId="3718"/>
    <cellStyle name="Normal 2 2 2 17 3 8" xfId="3719"/>
    <cellStyle name="Normal 2 2 2 17 3 9" xfId="3720"/>
    <cellStyle name="Normal 2 2 2 17 4" xfId="149"/>
    <cellStyle name="Normal 2 2 2 17 4 10" xfId="3721"/>
    <cellStyle name="Normal 2 2 2 17 4 2" xfId="3722"/>
    <cellStyle name="Normal 2 2 2 17 4 2 2" xfId="3723"/>
    <cellStyle name="Normal 2 2 2 17 4 2 3" xfId="3724"/>
    <cellStyle name="Normal 2 2 2 17 4 3" xfId="3725"/>
    <cellStyle name="Normal 2 2 2 17 4 3 2" xfId="3726"/>
    <cellStyle name="Normal 2 2 2 17 4 4" xfId="3727"/>
    <cellStyle name="Normal 2 2 2 17 4 5" xfId="3728"/>
    <cellStyle name="Normal 2 2 2 17 4 6" xfId="3729"/>
    <cellStyle name="Normal 2 2 2 17 4 7" xfId="3730"/>
    <cellStyle name="Normal 2 2 2 17 4 8" xfId="3731"/>
    <cellStyle name="Normal 2 2 2 17 4 9" xfId="3732"/>
    <cellStyle name="Normal 2 2 2 17 5" xfId="3733"/>
    <cellStyle name="Normal 2 2 2 17 5 2" xfId="3734"/>
    <cellStyle name="Normal 2 2 2 17 5 2 2" xfId="3735"/>
    <cellStyle name="Normal 2 2 2 17 5 3" xfId="3736"/>
    <cellStyle name="Normal 2 2 2 17 5 4" xfId="3737"/>
    <cellStyle name="Normal 2 2 2 17 5 5" xfId="3738"/>
    <cellStyle name="Normal 2 2 2 17 6" xfId="3739"/>
    <cellStyle name="Normal 2 2 2 17 6 2" xfId="3740"/>
    <cellStyle name="Normal 2 2 2 17 6 3" xfId="3741"/>
    <cellStyle name="Normal 2 2 2 17 6 4" xfId="3742"/>
    <cellStyle name="Normal 2 2 2 17 6 5" xfId="3743"/>
    <cellStyle name="Normal 2 2 2 17 7" xfId="3744"/>
    <cellStyle name="Normal 2 2 2 17 7 2" xfId="3745"/>
    <cellStyle name="Normal 2 2 2 17 7 3" xfId="3746"/>
    <cellStyle name="Normal 2 2 2 17 7 4" xfId="3747"/>
    <cellStyle name="Normal 2 2 2 17 8" xfId="3748"/>
    <cellStyle name="Normal 2 2 2 17 8 2" xfId="3749"/>
    <cellStyle name="Normal 2 2 2 17 8 3" xfId="3750"/>
    <cellStyle name="Normal 2 2 2 17 8 4" xfId="3751"/>
    <cellStyle name="Normal 2 2 2 17 9" xfId="3752"/>
    <cellStyle name="Normal 2 2 2 18" xfId="150"/>
    <cellStyle name="Normal 2 2 2 18 10" xfId="3754"/>
    <cellStyle name="Normal 2 2 2 18 11" xfId="3755"/>
    <cellStyle name="Normal 2 2 2 18 12" xfId="3756"/>
    <cellStyle name="Normal 2 2 2 18 13" xfId="3757"/>
    <cellStyle name="Normal 2 2 2 18 14" xfId="3758"/>
    <cellStyle name="Normal 2 2 2 18 15" xfId="3759"/>
    <cellStyle name="Normal 2 2 2 18 16" xfId="3760"/>
    <cellStyle name="Normal 2 2 2 18 17" xfId="3753"/>
    <cellStyle name="Normal 2 2 2 18 2" xfId="151"/>
    <cellStyle name="Normal 2 2 2 18 2 10" xfId="3762"/>
    <cellStyle name="Normal 2 2 2 18 2 11" xfId="3763"/>
    <cellStyle name="Normal 2 2 2 18 2 12" xfId="3764"/>
    <cellStyle name="Normal 2 2 2 18 2 13" xfId="3765"/>
    <cellStyle name="Normal 2 2 2 18 2 14" xfId="3766"/>
    <cellStyle name="Normal 2 2 2 18 2 15" xfId="3761"/>
    <cellStyle name="Normal 2 2 2 18 2 2" xfId="152"/>
    <cellStyle name="Normal 2 2 2 18 2 2 10" xfId="3767"/>
    <cellStyle name="Normal 2 2 2 18 2 2 2" xfId="3768"/>
    <cellStyle name="Normal 2 2 2 18 2 2 2 2" xfId="3769"/>
    <cellStyle name="Normal 2 2 2 18 2 2 2 3" xfId="3770"/>
    <cellStyle name="Normal 2 2 2 18 2 2 3" xfId="3771"/>
    <cellStyle name="Normal 2 2 2 18 2 2 3 2" xfId="3772"/>
    <cellStyle name="Normal 2 2 2 18 2 2 4" xfId="3773"/>
    <cellStyle name="Normal 2 2 2 18 2 2 5" xfId="3774"/>
    <cellStyle name="Normal 2 2 2 18 2 2 6" xfId="3775"/>
    <cellStyle name="Normal 2 2 2 18 2 2 7" xfId="3776"/>
    <cellStyle name="Normal 2 2 2 18 2 2 8" xfId="3777"/>
    <cellStyle name="Normal 2 2 2 18 2 2 9" xfId="3778"/>
    <cellStyle name="Normal 2 2 2 18 2 3" xfId="3779"/>
    <cellStyle name="Normal 2 2 2 18 2 3 2" xfId="3780"/>
    <cellStyle name="Normal 2 2 2 18 2 3 2 2" xfId="3781"/>
    <cellStyle name="Normal 2 2 2 18 2 3 3" xfId="3782"/>
    <cellStyle name="Normal 2 2 2 18 2 3 4" xfId="3783"/>
    <cellStyle name="Normal 2 2 2 18 2 3 5" xfId="3784"/>
    <cellStyle name="Normal 2 2 2 18 2 4" xfId="3785"/>
    <cellStyle name="Normal 2 2 2 18 2 4 2" xfId="3786"/>
    <cellStyle name="Normal 2 2 2 18 2 4 3" xfId="3787"/>
    <cellStyle name="Normal 2 2 2 18 2 4 4" xfId="3788"/>
    <cellStyle name="Normal 2 2 2 18 2 4 5" xfId="3789"/>
    <cellStyle name="Normal 2 2 2 18 2 5" xfId="3790"/>
    <cellStyle name="Normal 2 2 2 18 2 5 2" xfId="3791"/>
    <cellStyle name="Normal 2 2 2 18 2 5 3" xfId="3792"/>
    <cellStyle name="Normal 2 2 2 18 2 5 4" xfId="3793"/>
    <cellStyle name="Normal 2 2 2 18 2 6" xfId="3794"/>
    <cellStyle name="Normal 2 2 2 18 2 6 2" xfId="3795"/>
    <cellStyle name="Normal 2 2 2 18 2 6 3" xfId="3796"/>
    <cellStyle name="Normal 2 2 2 18 2 6 4" xfId="3797"/>
    <cellStyle name="Normal 2 2 2 18 2 7" xfId="3798"/>
    <cellStyle name="Normal 2 2 2 18 2 8" xfId="3799"/>
    <cellStyle name="Normal 2 2 2 18 2 9" xfId="3800"/>
    <cellStyle name="Normal 2 2 2 18 3" xfId="153"/>
    <cellStyle name="Normal 2 2 2 18 3 10" xfId="3802"/>
    <cellStyle name="Normal 2 2 2 18 3 11" xfId="3803"/>
    <cellStyle name="Normal 2 2 2 18 3 12" xfId="3804"/>
    <cellStyle name="Normal 2 2 2 18 3 13" xfId="3805"/>
    <cellStyle name="Normal 2 2 2 18 3 14" xfId="3801"/>
    <cellStyle name="Normal 2 2 2 18 3 2" xfId="3806"/>
    <cellStyle name="Normal 2 2 2 18 3 2 2" xfId="3807"/>
    <cellStyle name="Normal 2 2 2 18 3 2 2 2" xfId="3808"/>
    <cellStyle name="Normal 2 2 2 18 3 2 3" xfId="3809"/>
    <cellStyle name="Normal 2 2 2 18 3 2 4" xfId="3810"/>
    <cellStyle name="Normal 2 2 2 18 3 2 5" xfId="3811"/>
    <cellStyle name="Normal 2 2 2 18 3 3" xfId="3812"/>
    <cellStyle name="Normal 2 2 2 18 3 3 2" xfId="3813"/>
    <cellStyle name="Normal 2 2 2 18 3 3 3" xfId="3814"/>
    <cellStyle name="Normal 2 2 2 18 3 3 4" xfId="3815"/>
    <cellStyle name="Normal 2 2 2 18 3 3 5" xfId="3816"/>
    <cellStyle name="Normal 2 2 2 18 3 4" xfId="3817"/>
    <cellStyle name="Normal 2 2 2 18 3 4 2" xfId="3818"/>
    <cellStyle name="Normal 2 2 2 18 3 4 3" xfId="3819"/>
    <cellStyle name="Normal 2 2 2 18 3 4 4" xfId="3820"/>
    <cellStyle name="Normal 2 2 2 18 3 5" xfId="3821"/>
    <cellStyle name="Normal 2 2 2 18 3 5 2" xfId="3822"/>
    <cellStyle name="Normal 2 2 2 18 3 5 3" xfId="3823"/>
    <cellStyle name="Normal 2 2 2 18 3 5 4" xfId="3824"/>
    <cellStyle name="Normal 2 2 2 18 3 6" xfId="3825"/>
    <cellStyle name="Normal 2 2 2 18 3 7" xfId="3826"/>
    <cellStyle name="Normal 2 2 2 18 3 8" xfId="3827"/>
    <cellStyle name="Normal 2 2 2 18 3 9" xfId="3828"/>
    <cellStyle name="Normal 2 2 2 18 4" xfId="154"/>
    <cellStyle name="Normal 2 2 2 18 4 10" xfId="3829"/>
    <cellStyle name="Normal 2 2 2 18 4 2" xfId="3830"/>
    <cellStyle name="Normal 2 2 2 18 4 2 2" xfId="3831"/>
    <cellStyle name="Normal 2 2 2 18 4 2 3" xfId="3832"/>
    <cellStyle name="Normal 2 2 2 18 4 3" xfId="3833"/>
    <cellStyle name="Normal 2 2 2 18 4 3 2" xfId="3834"/>
    <cellStyle name="Normal 2 2 2 18 4 4" xfId="3835"/>
    <cellStyle name="Normal 2 2 2 18 4 5" xfId="3836"/>
    <cellStyle name="Normal 2 2 2 18 4 6" xfId="3837"/>
    <cellStyle name="Normal 2 2 2 18 4 7" xfId="3838"/>
    <cellStyle name="Normal 2 2 2 18 4 8" xfId="3839"/>
    <cellStyle name="Normal 2 2 2 18 4 9" xfId="3840"/>
    <cellStyle name="Normal 2 2 2 18 5" xfId="3841"/>
    <cellStyle name="Normal 2 2 2 18 5 2" xfId="3842"/>
    <cellStyle name="Normal 2 2 2 18 5 2 2" xfId="3843"/>
    <cellStyle name="Normal 2 2 2 18 5 3" xfId="3844"/>
    <cellStyle name="Normal 2 2 2 18 5 4" xfId="3845"/>
    <cellStyle name="Normal 2 2 2 18 5 5" xfId="3846"/>
    <cellStyle name="Normal 2 2 2 18 6" xfId="3847"/>
    <cellStyle name="Normal 2 2 2 18 6 2" xfId="3848"/>
    <cellStyle name="Normal 2 2 2 18 6 3" xfId="3849"/>
    <cellStyle name="Normal 2 2 2 18 6 4" xfId="3850"/>
    <cellStyle name="Normal 2 2 2 18 6 5" xfId="3851"/>
    <cellStyle name="Normal 2 2 2 18 7" xfId="3852"/>
    <cellStyle name="Normal 2 2 2 18 7 2" xfId="3853"/>
    <cellStyle name="Normal 2 2 2 18 7 3" xfId="3854"/>
    <cellStyle name="Normal 2 2 2 18 7 4" xfId="3855"/>
    <cellStyle name="Normal 2 2 2 18 8" xfId="3856"/>
    <cellStyle name="Normal 2 2 2 18 8 2" xfId="3857"/>
    <cellStyle name="Normal 2 2 2 18 8 3" xfId="3858"/>
    <cellStyle name="Normal 2 2 2 18 8 4" xfId="3859"/>
    <cellStyle name="Normal 2 2 2 18 9" xfId="3860"/>
    <cellStyle name="Normal 2 2 2 19" xfId="155"/>
    <cellStyle name="Normal 2 2 2 19 10" xfId="3862"/>
    <cellStyle name="Normal 2 2 2 19 11" xfId="3863"/>
    <cellStyle name="Normal 2 2 2 19 12" xfId="3864"/>
    <cellStyle name="Normal 2 2 2 19 13" xfId="3865"/>
    <cellStyle name="Normal 2 2 2 19 14" xfId="3866"/>
    <cellStyle name="Normal 2 2 2 19 15" xfId="3867"/>
    <cellStyle name="Normal 2 2 2 19 16" xfId="3868"/>
    <cellStyle name="Normal 2 2 2 19 17" xfId="3861"/>
    <cellStyle name="Normal 2 2 2 19 2" xfId="156"/>
    <cellStyle name="Normal 2 2 2 19 2 10" xfId="3870"/>
    <cellStyle name="Normal 2 2 2 19 2 11" xfId="3871"/>
    <cellStyle name="Normal 2 2 2 19 2 12" xfId="3872"/>
    <cellStyle name="Normal 2 2 2 19 2 13" xfId="3873"/>
    <cellStyle name="Normal 2 2 2 19 2 14" xfId="3874"/>
    <cellStyle name="Normal 2 2 2 19 2 15" xfId="3869"/>
    <cellStyle name="Normal 2 2 2 19 2 2" xfId="157"/>
    <cellStyle name="Normal 2 2 2 19 2 2 10" xfId="3875"/>
    <cellStyle name="Normal 2 2 2 19 2 2 2" xfId="3876"/>
    <cellStyle name="Normal 2 2 2 19 2 2 2 2" xfId="3877"/>
    <cellStyle name="Normal 2 2 2 19 2 2 2 3" xfId="3878"/>
    <cellStyle name="Normal 2 2 2 19 2 2 3" xfId="3879"/>
    <cellStyle name="Normal 2 2 2 19 2 2 3 2" xfId="3880"/>
    <cellStyle name="Normal 2 2 2 19 2 2 4" xfId="3881"/>
    <cellStyle name="Normal 2 2 2 19 2 2 5" xfId="3882"/>
    <cellStyle name="Normal 2 2 2 19 2 2 6" xfId="3883"/>
    <cellStyle name="Normal 2 2 2 19 2 2 7" xfId="3884"/>
    <cellStyle name="Normal 2 2 2 19 2 2 8" xfId="3885"/>
    <cellStyle name="Normal 2 2 2 19 2 2 9" xfId="3886"/>
    <cellStyle name="Normal 2 2 2 19 2 3" xfId="3887"/>
    <cellStyle name="Normal 2 2 2 19 2 3 2" xfId="3888"/>
    <cellStyle name="Normal 2 2 2 19 2 3 2 2" xfId="3889"/>
    <cellStyle name="Normal 2 2 2 19 2 3 3" xfId="3890"/>
    <cellStyle name="Normal 2 2 2 19 2 3 4" xfId="3891"/>
    <cellStyle name="Normal 2 2 2 19 2 3 5" xfId="3892"/>
    <cellStyle name="Normal 2 2 2 19 2 4" xfId="3893"/>
    <cellStyle name="Normal 2 2 2 19 2 4 2" xfId="3894"/>
    <cellStyle name="Normal 2 2 2 19 2 4 3" xfId="3895"/>
    <cellStyle name="Normal 2 2 2 19 2 4 4" xfId="3896"/>
    <cellStyle name="Normal 2 2 2 19 2 4 5" xfId="3897"/>
    <cellStyle name="Normal 2 2 2 19 2 5" xfId="3898"/>
    <cellStyle name="Normal 2 2 2 19 2 5 2" xfId="3899"/>
    <cellStyle name="Normal 2 2 2 19 2 5 3" xfId="3900"/>
    <cellStyle name="Normal 2 2 2 19 2 5 4" xfId="3901"/>
    <cellStyle name="Normal 2 2 2 19 2 6" xfId="3902"/>
    <cellStyle name="Normal 2 2 2 19 2 6 2" xfId="3903"/>
    <cellStyle name="Normal 2 2 2 19 2 6 3" xfId="3904"/>
    <cellStyle name="Normal 2 2 2 19 2 6 4" xfId="3905"/>
    <cellStyle name="Normal 2 2 2 19 2 7" xfId="3906"/>
    <cellStyle name="Normal 2 2 2 19 2 8" xfId="3907"/>
    <cellStyle name="Normal 2 2 2 19 2 9" xfId="3908"/>
    <cellStyle name="Normal 2 2 2 19 3" xfId="158"/>
    <cellStyle name="Normal 2 2 2 19 3 10" xfId="3910"/>
    <cellStyle name="Normal 2 2 2 19 3 11" xfId="3911"/>
    <cellStyle name="Normal 2 2 2 19 3 12" xfId="3912"/>
    <cellStyle name="Normal 2 2 2 19 3 13" xfId="3913"/>
    <cellStyle name="Normal 2 2 2 19 3 14" xfId="3909"/>
    <cellStyle name="Normal 2 2 2 19 3 2" xfId="3914"/>
    <cellStyle name="Normal 2 2 2 19 3 2 2" xfId="3915"/>
    <cellStyle name="Normal 2 2 2 19 3 2 2 2" xfId="3916"/>
    <cellStyle name="Normal 2 2 2 19 3 2 3" xfId="3917"/>
    <cellStyle name="Normal 2 2 2 19 3 2 4" xfId="3918"/>
    <cellStyle name="Normal 2 2 2 19 3 2 5" xfId="3919"/>
    <cellStyle name="Normal 2 2 2 19 3 3" xfId="3920"/>
    <cellStyle name="Normal 2 2 2 19 3 3 2" xfId="3921"/>
    <cellStyle name="Normal 2 2 2 19 3 3 3" xfId="3922"/>
    <cellStyle name="Normal 2 2 2 19 3 3 4" xfId="3923"/>
    <cellStyle name="Normal 2 2 2 19 3 3 5" xfId="3924"/>
    <cellStyle name="Normal 2 2 2 19 3 4" xfId="3925"/>
    <cellStyle name="Normal 2 2 2 19 3 4 2" xfId="3926"/>
    <cellStyle name="Normal 2 2 2 19 3 4 3" xfId="3927"/>
    <cellStyle name="Normal 2 2 2 19 3 4 4" xfId="3928"/>
    <cellStyle name="Normal 2 2 2 19 3 5" xfId="3929"/>
    <cellStyle name="Normal 2 2 2 19 3 5 2" xfId="3930"/>
    <cellStyle name="Normal 2 2 2 19 3 5 3" xfId="3931"/>
    <cellStyle name="Normal 2 2 2 19 3 5 4" xfId="3932"/>
    <cellStyle name="Normal 2 2 2 19 3 6" xfId="3933"/>
    <cellStyle name="Normal 2 2 2 19 3 7" xfId="3934"/>
    <cellStyle name="Normal 2 2 2 19 3 8" xfId="3935"/>
    <cellStyle name="Normal 2 2 2 19 3 9" xfId="3936"/>
    <cellStyle name="Normal 2 2 2 19 4" xfId="159"/>
    <cellStyle name="Normal 2 2 2 19 4 10" xfId="3937"/>
    <cellStyle name="Normal 2 2 2 19 4 2" xfId="3938"/>
    <cellStyle name="Normal 2 2 2 19 4 2 2" xfId="3939"/>
    <cellStyle name="Normal 2 2 2 19 4 2 3" xfId="3940"/>
    <cellStyle name="Normal 2 2 2 19 4 3" xfId="3941"/>
    <cellStyle name="Normal 2 2 2 19 4 3 2" xfId="3942"/>
    <cellStyle name="Normal 2 2 2 19 4 4" xfId="3943"/>
    <cellStyle name="Normal 2 2 2 19 4 5" xfId="3944"/>
    <cellStyle name="Normal 2 2 2 19 4 6" xfId="3945"/>
    <cellStyle name="Normal 2 2 2 19 4 7" xfId="3946"/>
    <cellStyle name="Normal 2 2 2 19 4 8" xfId="3947"/>
    <cellStyle name="Normal 2 2 2 19 4 9" xfId="3948"/>
    <cellStyle name="Normal 2 2 2 19 5" xfId="3949"/>
    <cellStyle name="Normal 2 2 2 19 5 2" xfId="3950"/>
    <cellStyle name="Normal 2 2 2 19 5 2 2" xfId="3951"/>
    <cellStyle name="Normal 2 2 2 19 5 3" xfId="3952"/>
    <cellStyle name="Normal 2 2 2 19 5 4" xfId="3953"/>
    <cellStyle name="Normal 2 2 2 19 5 5" xfId="3954"/>
    <cellStyle name="Normal 2 2 2 19 6" xfId="3955"/>
    <cellStyle name="Normal 2 2 2 19 6 2" xfId="3956"/>
    <cellStyle name="Normal 2 2 2 19 6 3" xfId="3957"/>
    <cellStyle name="Normal 2 2 2 19 6 4" xfId="3958"/>
    <cellStyle name="Normal 2 2 2 19 6 5" xfId="3959"/>
    <cellStyle name="Normal 2 2 2 19 7" xfId="3960"/>
    <cellStyle name="Normal 2 2 2 19 7 2" xfId="3961"/>
    <cellStyle name="Normal 2 2 2 19 7 3" xfId="3962"/>
    <cellStyle name="Normal 2 2 2 19 7 4" xfId="3963"/>
    <cellStyle name="Normal 2 2 2 19 8" xfId="3964"/>
    <cellStyle name="Normal 2 2 2 19 8 2" xfId="3965"/>
    <cellStyle name="Normal 2 2 2 19 8 3" xfId="3966"/>
    <cellStyle name="Normal 2 2 2 19 8 4" xfId="3967"/>
    <cellStyle name="Normal 2 2 2 19 9" xfId="3968"/>
    <cellStyle name="Normal 2 2 2 2" xfId="160"/>
    <cellStyle name="Normal 2 2 2 2 10" xfId="3970"/>
    <cellStyle name="Normal 2 2 2 2 11" xfId="3971"/>
    <cellStyle name="Normal 2 2 2 2 12" xfId="3972"/>
    <cellStyle name="Normal 2 2 2 2 13" xfId="3973"/>
    <cellStyle name="Normal 2 2 2 2 14" xfId="3974"/>
    <cellStyle name="Normal 2 2 2 2 15" xfId="3975"/>
    <cellStyle name="Normal 2 2 2 2 16" xfId="3976"/>
    <cellStyle name="Normal 2 2 2 2 17" xfId="3969"/>
    <cellStyle name="Normal 2 2 2 2 2" xfId="161"/>
    <cellStyle name="Normal 2 2 2 2 2 10" xfId="3978"/>
    <cellStyle name="Normal 2 2 2 2 2 11" xfId="3979"/>
    <cellStyle name="Normal 2 2 2 2 2 12" xfId="3980"/>
    <cellStyle name="Normal 2 2 2 2 2 13" xfId="3981"/>
    <cellStyle name="Normal 2 2 2 2 2 14" xfId="3982"/>
    <cellStyle name="Normal 2 2 2 2 2 15" xfId="3977"/>
    <cellStyle name="Normal 2 2 2 2 2 2" xfId="162"/>
    <cellStyle name="Normal 2 2 2 2 2 2 10" xfId="3983"/>
    <cellStyle name="Normal 2 2 2 2 2 2 2" xfId="3984"/>
    <cellStyle name="Normal 2 2 2 2 2 2 2 2" xfId="3985"/>
    <cellStyle name="Normal 2 2 2 2 2 2 2 3" xfId="3986"/>
    <cellStyle name="Normal 2 2 2 2 2 2 3" xfId="3987"/>
    <cellStyle name="Normal 2 2 2 2 2 2 3 2" xfId="3988"/>
    <cellStyle name="Normal 2 2 2 2 2 2 4" xfId="3989"/>
    <cellStyle name="Normal 2 2 2 2 2 2 5" xfId="3990"/>
    <cellStyle name="Normal 2 2 2 2 2 2 6" xfId="3991"/>
    <cellStyle name="Normal 2 2 2 2 2 2 7" xfId="3992"/>
    <cellStyle name="Normal 2 2 2 2 2 2 8" xfId="3993"/>
    <cellStyle name="Normal 2 2 2 2 2 2 9" xfId="3994"/>
    <cellStyle name="Normal 2 2 2 2 2 3" xfId="3995"/>
    <cellStyle name="Normal 2 2 2 2 2 3 2" xfId="3996"/>
    <cellStyle name="Normal 2 2 2 2 2 3 2 2" xfId="3997"/>
    <cellStyle name="Normal 2 2 2 2 2 3 3" xfId="3998"/>
    <cellStyle name="Normal 2 2 2 2 2 3 4" xfId="3999"/>
    <cellStyle name="Normal 2 2 2 2 2 3 5" xfId="4000"/>
    <cellStyle name="Normal 2 2 2 2 2 4" xfId="4001"/>
    <cellStyle name="Normal 2 2 2 2 2 4 2" xfId="4002"/>
    <cellStyle name="Normal 2 2 2 2 2 4 3" xfId="4003"/>
    <cellStyle name="Normal 2 2 2 2 2 4 4" xfId="4004"/>
    <cellStyle name="Normal 2 2 2 2 2 4 5" xfId="4005"/>
    <cellStyle name="Normal 2 2 2 2 2 5" xfId="4006"/>
    <cellStyle name="Normal 2 2 2 2 2 5 2" xfId="4007"/>
    <cellStyle name="Normal 2 2 2 2 2 5 3" xfId="4008"/>
    <cellStyle name="Normal 2 2 2 2 2 5 4" xfId="4009"/>
    <cellStyle name="Normal 2 2 2 2 2 6" xfId="4010"/>
    <cellStyle name="Normal 2 2 2 2 2 6 2" xfId="4011"/>
    <cellStyle name="Normal 2 2 2 2 2 6 3" xfId="4012"/>
    <cellStyle name="Normal 2 2 2 2 2 6 4" xfId="4013"/>
    <cellStyle name="Normal 2 2 2 2 2 7" xfId="4014"/>
    <cellStyle name="Normal 2 2 2 2 2 8" xfId="4015"/>
    <cellStyle name="Normal 2 2 2 2 2 9" xfId="4016"/>
    <cellStyle name="Normal 2 2 2 2 3" xfId="163"/>
    <cellStyle name="Normal 2 2 2 2 3 10" xfId="4018"/>
    <cellStyle name="Normal 2 2 2 2 3 11" xfId="4019"/>
    <cellStyle name="Normal 2 2 2 2 3 12" xfId="4020"/>
    <cellStyle name="Normal 2 2 2 2 3 13" xfId="4021"/>
    <cellStyle name="Normal 2 2 2 2 3 14" xfId="4017"/>
    <cellStyle name="Normal 2 2 2 2 3 2" xfId="4022"/>
    <cellStyle name="Normal 2 2 2 2 3 2 2" xfId="4023"/>
    <cellStyle name="Normal 2 2 2 2 3 2 2 2" xfId="4024"/>
    <cellStyle name="Normal 2 2 2 2 3 2 3" xfId="4025"/>
    <cellStyle name="Normal 2 2 2 2 3 2 4" xfId="4026"/>
    <cellStyle name="Normal 2 2 2 2 3 2 5" xfId="4027"/>
    <cellStyle name="Normal 2 2 2 2 3 3" xfId="4028"/>
    <cellStyle name="Normal 2 2 2 2 3 3 2" xfId="4029"/>
    <cellStyle name="Normal 2 2 2 2 3 3 3" xfId="4030"/>
    <cellStyle name="Normal 2 2 2 2 3 3 4" xfId="4031"/>
    <cellStyle name="Normal 2 2 2 2 3 3 5" xfId="4032"/>
    <cellStyle name="Normal 2 2 2 2 3 4" xfId="4033"/>
    <cellStyle name="Normal 2 2 2 2 3 4 2" xfId="4034"/>
    <cellStyle name="Normal 2 2 2 2 3 4 3" xfId="4035"/>
    <cellStyle name="Normal 2 2 2 2 3 4 4" xfId="4036"/>
    <cellStyle name="Normal 2 2 2 2 3 5" xfId="4037"/>
    <cellStyle name="Normal 2 2 2 2 3 5 2" xfId="4038"/>
    <cellStyle name="Normal 2 2 2 2 3 5 3" xfId="4039"/>
    <cellStyle name="Normal 2 2 2 2 3 5 4" xfId="4040"/>
    <cellStyle name="Normal 2 2 2 2 3 6" xfId="4041"/>
    <cellStyle name="Normal 2 2 2 2 3 7" xfId="4042"/>
    <cellStyle name="Normal 2 2 2 2 3 8" xfId="4043"/>
    <cellStyle name="Normal 2 2 2 2 3 9" xfId="4044"/>
    <cellStyle name="Normal 2 2 2 2 4" xfId="164"/>
    <cellStyle name="Normal 2 2 2 2 4 10" xfId="4045"/>
    <cellStyle name="Normal 2 2 2 2 4 2" xfId="4046"/>
    <cellStyle name="Normal 2 2 2 2 4 2 2" xfId="4047"/>
    <cellStyle name="Normal 2 2 2 2 4 2 3" xfId="4048"/>
    <cellStyle name="Normal 2 2 2 2 4 3" xfId="4049"/>
    <cellStyle name="Normal 2 2 2 2 4 3 2" xfId="4050"/>
    <cellStyle name="Normal 2 2 2 2 4 4" xfId="4051"/>
    <cellStyle name="Normal 2 2 2 2 4 5" xfId="4052"/>
    <cellStyle name="Normal 2 2 2 2 4 6" xfId="4053"/>
    <cellStyle name="Normal 2 2 2 2 4 7" xfId="4054"/>
    <cellStyle name="Normal 2 2 2 2 4 8" xfId="4055"/>
    <cellStyle name="Normal 2 2 2 2 4 9" xfId="4056"/>
    <cellStyle name="Normal 2 2 2 2 5" xfId="4057"/>
    <cellStyle name="Normal 2 2 2 2 5 2" xfId="4058"/>
    <cellStyle name="Normal 2 2 2 2 5 2 2" xfId="4059"/>
    <cellStyle name="Normal 2 2 2 2 5 3" xfId="4060"/>
    <cellStyle name="Normal 2 2 2 2 5 4" xfId="4061"/>
    <cellStyle name="Normal 2 2 2 2 5 5" xfId="4062"/>
    <cellStyle name="Normal 2 2 2 2 6" xfId="4063"/>
    <cellStyle name="Normal 2 2 2 2 6 2" xfId="4064"/>
    <cellStyle name="Normal 2 2 2 2 6 3" xfId="4065"/>
    <cellStyle name="Normal 2 2 2 2 6 4" xfId="4066"/>
    <cellStyle name="Normal 2 2 2 2 6 5" xfId="4067"/>
    <cellStyle name="Normal 2 2 2 2 7" xfId="4068"/>
    <cellStyle name="Normal 2 2 2 2 7 2" xfId="4069"/>
    <cellStyle name="Normal 2 2 2 2 7 3" xfId="4070"/>
    <cellStyle name="Normal 2 2 2 2 7 4" xfId="4071"/>
    <cellStyle name="Normal 2 2 2 2 8" xfId="4072"/>
    <cellStyle name="Normal 2 2 2 2 8 2" xfId="4073"/>
    <cellStyle name="Normal 2 2 2 2 8 3" xfId="4074"/>
    <cellStyle name="Normal 2 2 2 2 8 4" xfId="4075"/>
    <cellStyle name="Normal 2 2 2 2 9" xfId="4076"/>
    <cellStyle name="Normal 2 2 2 20" xfId="165"/>
    <cellStyle name="Normal 2 2 2 20 10" xfId="4078"/>
    <cellStyle name="Normal 2 2 2 20 11" xfId="4079"/>
    <cellStyle name="Normal 2 2 2 20 12" xfId="4080"/>
    <cellStyle name="Normal 2 2 2 20 13" xfId="4081"/>
    <cellStyle name="Normal 2 2 2 20 14" xfId="4082"/>
    <cellStyle name="Normal 2 2 2 20 15" xfId="4083"/>
    <cellStyle name="Normal 2 2 2 20 16" xfId="4084"/>
    <cellStyle name="Normal 2 2 2 20 17" xfId="4077"/>
    <cellStyle name="Normal 2 2 2 20 2" xfId="166"/>
    <cellStyle name="Normal 2 2 2 20 2 10" xfId="4086"/>
    <cellStyle name="Normal 2 2 2 20 2 11" xfId="4087"/>
    <cellStyle name="Normal 2 2 2 20 2 12" xfId="4088"/>
    <cellStyle name="Normal 2 2 2 20 2 13" xfId="4089"/>
    <cellStyle name="Normal 2 2 2 20 2 14" xfId="4090"/>
    <cellStyle name="Normal 2 2 2 20 2 15" xfId="4085"/>
    <cellStyle name="Normal 2 2 2 20 2 2" xfId="167"/>
    <cellStyle name="Normal 2 2 2 20 2 2 10" xfId="4091"/>
    <cellStyle name="Normal 2 2 2 20 2 2 2" xfId="4092"/>
    <cellStyle name="Normal 2 2 2 20 2 2 2 2" xfId="4093"/>
    <cellStyle name="Normal 2 2 2 20 2 2 2 3" xfId="4094"/>
    <cellStyle name="Normal 2 2 2 20 2 2 3" xfId="4095"/>
    <cellStyle name="Normal 2 2 2 20 2 2 3 2" xfId="4096"/>
    <cellStyle name="Normal 2 2 2 20 2 2 4" xfId="4097"/>
    <cellStyle name="Normal 2 2 2 20 2 2 5" xfId="4098"/>
    <cellStyle name="Normal 2 2 2 20 2 2 6" xfId="4099"/>
    <cellStyle name="Normal 2 2 2 20 2 2 7" xfId="4100"/>
    <cellStyle name="Normal 2 2 2 20 2 2 8" xfId="4101"/>
    <cellStyle name="Normal 2 2 2 20 2 2 9" xfId="4102"/>
    <cellStyle name="Normal 2 2 2 20 2 3" xfId="4103"/>
    <cellStyle name="Normal 2 2 2 20 2 3 2" xfId="4104"/>
    <cellStyle name="Normal 2 2 2 20 2 3 2 2" xfId="4105"/>
    <cellStyle name="Normal 2 2 2 20 2 3 3" xfId="4106"/>
    <cellStyle name="Normal 2 2 2 20 2 3 4" xfId="4107"/>
    <cellStyle name="Normal 2 2 2 20 2 3 5" xfId="4108"/>
    <cellStyle name="Normal 2 2 2 20 2 4" xfId="4109"/>
    <cellStyle name="Normal 2 2 2 20 2 4 2" xfId="4110"/>
    <cellStyle name="Normal 2 2 2 20 2 4 3" xfId="4111"/>
    <cellStyle name="Normal 2 2 2 20 2 4 4" xfId="4112"/>
    <cellStyle name="Normal 2 2 2 20 2 4 5" xfId="4113"/>
    <cellStyle name="Normal 2 2 2 20 2 5" xfId="4114"/>
    <cellStyle name="Normal 2 2 2 20 2 5 2" xfId="4115"/>
    <cellStyle name="Normal 2 2 2 20 2 5 3" xfId="4116"/>
    <cellStyle name="Normal 2 2 2 20 2 5 4" xfId="4117"/>
    <cellStyle name="Normal 2 2 2 20 2 6" xfId="4118"/>
    <cellStyle name="Normal 2 2 2 20 2 6 2" xfId="4119"/>
    <cellStyle name="Normal 2 2 2 20 2 6 3" xfId="4120"/>
    <cellStyle name="Normal 2 2 2 20 2 6 4" xfId="4121"/>
    <cellStyle name="Normal 2 2 2 20 2 7" xfId="4122"/>
    <cellStyle name="Normal 2 2 2 20 2 8" xfId="4123"/>
    <cellStyle name="Normal 2 2 2 20 2 9" xfId="4124"/>
    <cellStyle name="Normal 2 2 2 20 3" xfId="168"/>
    <cellStyle name="Normal 2 2 2 20 3 10" xfId="4126"/>
    <cellStyle name="Normal 2 2 2 20 3 11" xfId="4127"/>
    <cellStyle name="Normal 2 2 2 20 3 12" xfId="4128"/>
    <cellStyle name="Normal 2 2 2 20 3 13" xfId="4129"/>
    <cellStyle name="Normal 2 2 2 20 3 14" xfId="4125"/>
    <cellStyle name="Normal 2 2 2 20 3 2" xfId="4130"/>
    <cellStyle name="Normal 2 2 2 20 3 2 2" xfId="4131"/>
    <cellStyle name="Normal 2 2 2 20 3 2 2 2" xfId="4132"/>
    <cellStyle name="Normal 2 2 2 20 3 2 3" xfId="4133"/>
    <cellStyle name="Normal 2 2 2 20 3 2 4" xfId="4134"/>
    <cellStyle name="Normal 2 2 2 20 3 2 5" xfId="4135"/>
    <cellStyle name="Normal 2 2 2 20 3 3" xfId="4136"/>
    <cellStyle name="Normal 2 2 2 20 3 3 2" xfId="4137"/>
    <cellStyle name="Normal 2 2 2 20 3 3 3" xfId="4138"/>
    <cellStyle name="Normal 2 2 2 20 3 3 4" xfId="4139"/>
    <cellStyle name="Normal 2 2 2 20 3 3 5" xfId="4140"/>
    <cellStyle name="Normal 2 2 2 20 3 4" xfId="4141"/>
    <cellStyle name="Normal 2 2 2 20 3 4 2" xfId="4142"/>
    <cellStyle name="Normal 2 2 2 20 3 4 3" xfId="4143"/>
    <cellStyle name="Normal 2 2 2 20 3 4 4" xfId="4144"/>
    <cellStyle name="Normal 2 2 2 20 3 5" xfId="4145"/>
    <cellStyle name="Normal 2 2 2 20 3 5 2" xfId="4146"/>
    <cellStyle name="Normal 2 2 2 20 3 5 3" xfId="4147"/>
    <cellStyle name="Normal 2 2 2 20 3 5 4" xfId="4148"/>
    <cellStyle name="Normal 2 2 2 20 3 6" xfId="4149"/>
    <cellStyle name="Normal 2 2 2 20 3 7" xfId="4150"/>
    <cellStyle name="Normal 2 2 2 20 3 8" xfId="4151"/>
    <cellStyle name="Normal 2 2 2 20 3 9" xfId="4152"/>
    <cellStyle name="Normal 2 2 2 20 4" xfId="169"/>
    <cellStyle name="Normal 2 2 2 20 4 10" xfId="4153"/>
    <cellStyle name="Normal 2 2 2 20 4 2" xfId="4154"/>
    <cellStyle name="Normal 2 2 2 20 4 2 2" xfId="4155"/>
    <cellStyle name="Normal 2 2 2 20 4 2 3" xfId="4156"/>
    <cellStyle name="Normal 2 2 2 20 4 3" xfId="4157"/>
    <cellStyle name="Normal 2 2 2 20 4 3 2" xfId="4158"/>
    <cellStyle name="Normal 2 2 2 20 4 4" xfId="4159"/>
    <cellStyle name="Normal 2 2 2 20 4 5" xfId="4160"/>
    <cellStyle name="Normal 2 2 2 20 4 6" xfId="4161"/>
    <cellStyle name="Normal 2 2 2 20 4 7" xfId="4162"/>
    <cellStyle name="Normal 2 2 2 20 4 8" xfId="4163"/>
    <cellStyle name="Normal 2 2 2 20 4 9" xfId="4164"/>
    <cellStyle name="Normal 2 2 2 20 5" xfId="4165"/>
    <cellStyle name="Normal 2 2 2 20 5 2" xfId="4166"/>
    <cellStyle name="Normal 2 2 2 20 5 2 2" xfId="4167"/>
    <cellStyle name="Normal 2 2 2 20 5 3" xfId="4168"/>
    <cellStyle name="Normal 2 2 2 20 5 4" xfId="4169"/>
    <cellStyle name="Normal 2 2 2 20 5 5" xfId="4170"/>
    <cellStyle name="Normal 2 2 2 20 6" xfId="4171"/>
    <cellStyle name="Normal 2 2 2 20 6 2" xfId="4172"/>
    <cellStyle name="Normal 2 2 2 20 6 3" xfId="4173"/>
    <cellStyle name="Normal 2 2 2 20 6 4" xfId="4174"/>
    <cellStyle name="Normal 2 2 2 20 6 5" xfId="4175"/>
    <cellStyle name="Normal 2 2 2 20 7" xfId="4176"/>
    <cellStyle name="Normal 2 2 2 20 7 2" xfId="4177"/>
    <cellStyle name="Normal 2 2 2 20 7 3" xfId="4178"/>
    <cellStyle name="Normal 2 2 2 20 7 4" xfId="4179"/>
    <cellStyle name="Normal 2 2 2 20 8" xfId="4180"/>
    <cellStyle name="Normal 2 2 2 20 8 2" xfId="4181"/>
    <cellStyle name="Normal 2 2 2 20 8 3" xfId="4182"/>
    <cellStyle name="Normal 2 2 2 20 8 4" xfId="4183"/>
    <cellStyle name="Normal 2 2 2 20 9" xfId="4184"/>
    <cellStyle name="Normal 2 2 2 21" xfId="170"/>
    <cellStyle name="Normal 2 2 2 21 10" xfId="4186"/>
    <cellStyle name="Normal 2 2 2 21 11" xfId="4187"/>
    <cellStyle name="Normal 2 2 2 21 12" xfId="4188"/>
    <cellStyle name="Normal 2 2 2 21 13" xfId="4189"/>
    <cellStyle name="Normal 2 2 2 21 14" xfId="4190"/>
    <cellStyle name="Normal 2 2 2 21 15" xfId="4191"/>
    <cellStyle name="Normal 2 2 2 21 16" xfId="4192"/>
    <cellStyle name="Normal 2 2 2 21 17" xfId="4185"/>
    <cellStyle name="Normal 2 2 2 21 2" xfId="171"/>
    <cellStyle name="Normal 2 2 2 21 2 10" xfId="4194"/>
    <cellStyle name="Normal 2 2 2 21 2 11" xfId="4195"/>
    <cellStyle name="Normal 2 2 2 21 2 12" xfId="4196"/>
    <cellStyle name="Normal 2 2 2 21 2 13" xfId="4197"/>
    <cellStyle name="Normal 2 2 2 21 2 14" xfId="4198"/>
    <cellStyle name="Normal 2 2 2 21 2 15" xfId="4193"/>
    <cellStyle name="Normal 2 2 2 21 2 2" xfId="172"/>
    <cellStyle name="Normal 2 2 2 21 2 2 10" xfId="4199"/>
    <cellStyle name="Normal 2 2 2 21 2 2 2" xfId="4200"/>
    <cellStyle name="Normal 2 2 2 21 2 2 2 2" xfId="4201"/>
    <cellStyle name="Normal 2 2 2 21 2 2 2 3" xfId="4202"/>
    <cellStyle name="Normal 2 2 2 21 2 2 3" xfId="4203"/>
    <cellStyle name="Normal 2 2 2 21 2 2 3 2" xfId="4204"/>
    <cellStyle name="Normal 2 2 2 21 2 2 4" xfId="4205"/>
    <cellStyle name="Normal 2 2 2 21 2 2 5" xfId="4206"/>
    <cellStyle name="Normal 2 2 2 21 2 2 6" xfId="4207"/>
    <cellStyle name="Normal 2 2 2 21 2 2 7" xfId="4208"/>
    <cellStyle name="Normal 2 2 2 21 2 2 8" xfId="4209"/>
    <cellStyle name="Normal 2 2 2 21 2 2 9" xfId="4210"/>
    <cellStyle name="Normal 2 2 2 21 2 3" xfId="4211"/>
    <cellStyle name="Normal 2 2 2 21 2 3 2" xfId="4212"/>
    <cellStyle name="Normal 2 2 2 21 2 3 2 2" xfId="4213"/>
    <cellStyle name="Normal 2 2 2 21 2 3 3" xfId="4214"/>
    <cellStyle name="Normal 2 2 2 21 2 3 4" xfId="4215"/>
    <cellStyle name="Normal 2 2 2 21 2 3 5" xfId="4216"/>
    <cellStyle name="Normal 2 2 2 21 2 4" xfId="4217"/>
    <cellStyle name="Normal 2 2 2 21 2 4 2" xfId="4218"/>
    <cellStyle name="Normal 2 2 2 21 2 4 3" xfId="4219"/>
    <cellStyle name="Normal 2 2 2 21 2 4 4" xfId="4220"/>
    <cellStyle name="Normal 2 2 2 21 2 4 5" xfId="4221"/>
    <cellStyle name="Normal 2 2 2 21 2 5" xfId="4222"/>
    <cellStyle name="Normal 2 2 2 21 2 5 2" xfId="4223"/>
    <cellStyle name="Normal 2 2 2 21 2 5 3" xfId="4224"/>
    <cellStyle name="Normal 2 2 2 21 2 5 4" xfId="4225"/>
    <cellStyle name="Normal 2 2 2 21 2 6" xfId="4226"/>
    <cellStyle name="Normal 2 2 2 21 2 6 2" xfId="4227"/>
    <cellStyle name="Normal 2 2 2 21 2 6 3" xfId="4228"/>
    <cellStyle name="Normal 2 2 2 21 2 6 4" xfId="4229"/>
    <cellStyle name="Normal 2 2 2 21 2 7" xfId="4230"/>
    <cellStyle name="Normal 2 2 2 21 2 8" xfId="4231"/>
    <cellStyle name="Normal 2 2 2 21 2 9" xfId="4232"/>
    <cellStyle name="Normal 2 2 2 21 3" xfId="173"/>
    <cellStyle name="Normal 2 2 2 21 3 10" xfId="4234"/>
    <cellStyle name="Normal 2 2 2 21 3 11" xfId="4235"/>
    <cellStyle name="Normal 2 2 2 21 3 12" xfId="4236"/>
    <cellStyle name="Normal 2 2 2 21 3 13" xfId="4237"/>
    <cellStyle name="Normal 2 2 2 21 3 14" xfId="4233"/>
    <cellStyle name="Normal 2 2 2 21 3 2" xfId="4238"/>
    <cellStyle name="Normal 2 2 2 21 3 2 2" xfId="4239"/>
    <cellStyle name="Normal 2 2 2 21 3 2 2 2" xfId="4240"/>
    <cellStyle name="Normal 2 2 2 21 3 2 3" xfId="4241"/>
    <cellStyle name="Normal 2 2 2 21 3 2 4" xfId="4242"/>
    <cellStyle name="Normal 2 2 2 21 3 2 5" xfId="4243"/>
    <cellStyle name="Normal 2 2 2 21 3 3" xfId="4244"/>
    <cellStyle name="Normal 2 2 2 21 3 3 2" xfId="4245"/>
    <cellStyle name="Normal 2 2 2 21 3 3 3" xfId="4246"/>
    <cellStyle name="Normal 2 2 2 21 3 3 4" xfId="4247"/>
    <cellStyle name="Normal 2 2 2 21 3 3 5" xfId="4248"/>
    <cellStyle name="Normal 2 2 2 21 3 4" xfId="4249"/>
    <cellStyle name="Normal 2 2 2 21 3 4 2" xfId="4250"/>
    <cellStyle name="Normal 2 2 2 21 3 4 3" xfId="4251"/>
    <cellStyle name="Normal 2 2 2 21 3 4 4" xfId="4252"/>
    <cellStyle name="Normal 2 2 2 21 3 5" xfId="4253"/>
    <cellStyle name="Normal 2 2 2 21 3 5 2" xfId="4254"/>
    <cellStyle name="Normal 2 2 2 21 3 5 3" xfId="4255"/>
    <cellStyle name="Normal 2 2 2 21 3 5 4" xfId="4256"/>
    <cellStyle name="Normal 2 2 2 21 3 6" xfId="4257"/>
    <cellStyle name="Normal 2 2 2 21 3 7" xfId="4258"/>
    <cellStyle name="Normal 2 2 2 21 3 8" xfId="4259"/>
    <cellStyle name="Normal 2 2 2 21 3 9" xfId="4260"/>
    <cellStyle name="Normal 2 2 2 21 4" xfId="174"/>
    <cellStyle name="Normal 2 2 2 21 4 10" xfId="4261"/>
    <cellStyle name="Normal 2 2 2 21 4 2" xfId="4262"/>
    <cellStyle name="Normal 2 2 2 21 4 2 2" xfId="4263"/>
    <cellStyle name="Normal 2 2 2 21 4 2 3" xfId="4264"/>
    <cellStyle name="Normal 2 2 2 21 4 3" xfId="4265"/>
    <cellStyle name="Normal 2 2 2 21 4 3 2" xfId="4266"/>
    <cellStyle name="Normal 2 2 2 21 4 4" xfId="4267"/>
    <cellStyle name="Normal 2 2 2 21 4 5" xfId="4268"/>
    <cellStyle name="Normal 2 2 2 21 4 6" xfId="4269"/>
    <cellStyle name="Normal 2 2 2 21 4 7" xfId="4270"/>
    <cellStyle name="Normal 2 2 2 21 4 8" xfId="4271"/>
    <cellStyle name="Normal 2 2 2 21 4 9" xfId="4272"/>
    <cellStyle name="Normal 2 2 2 21 5" xfId="4273"/>
    <cellStyle name="Normal 2 2 2 21 5 2" xfId="4274"/>
    <cellStyle name="Normal 2 2 2 21 5 2 2" xfId="4275"/>
    <cellStyle name="Normal 2 2 2 21 5 3" xfId="4276"/>
    <cellStyle name="Normal 2 2 2 21 5 4" xfId="4277"/>
    <cellStyle name="Normal 2 2 2 21 5 5" xfId="4278"/>
    <cellStyle name="Normal 2 2 2 21 6" xfId="4279"/>
    <cellStyle name="Normal 2 2 2 21 6 2" xfId="4280"/>
    <cellStyle name="Normal 2 2 2 21 6 3" xfId="4281"/>
    <cellStyle name="Normal 2 2 2 21 6 4" xfId="4282"/>
    <cellStyle name="Normal 2 2 2 21 6 5" xfId="4283"/>
    <cellStyle name="Normal 2 2 2 21 7" xfId="4284"/>
    <cellStyle name="Normal 2 2 2 21 7 2" xfId="4285"/>
    <cellStyle name="Normal 2 2 2 21 7 3" xfId="4286"/>
    <cellStyle name="Normal 2 2 2 21 7 4" xfId="4287"/>
    <cellStyle name="Normal 2 2 2 21 8" xfId="4288"/>
    <cellStyle name="Normal 2 2 2 21 8 2" xfId="4289"/>
    <cellStyle name="Normal 2 2 2 21 8 3" xfId="4290"/>
    <cellStyle name="Normal 2 2 2 21 8 4" xfId="4291"/>
    <cellStyle name="Normal 2 2 2 21 9" xfId="4292"/>
    <cellStyle name="Normal 2 2 2 22" xfId="175"/>
    <cellStyle name="Normal 2 2 2 22 10" xfId="4294"/>
    <cellStyle name="Normal 2 2 2 22 11" xfId="4295"/>
    <cellStyle name="Normal 2 2 2 22 12" xfId="4296"/>
    <cellStyle name="Normal 2 2 2 22 13" xfId="4297"/>
    <cellStyle name="Normal 2 2 2 22 14" xfId="4298"/>
    <cellStyle name="Normal 2 2 2 22 15" xfId="4299"/>
    <cellStyle name="Normal 2 2 2 22 16" xfId="4300"/>
    <cellStyle name="Normal 2 2 2 22 17" xfId="4293"/>
    <cellStyle name="Normal 2 2 2 22 2" xfId="176"/>
    <cellStyle name="Normal 2 2 2 22 2 10" xfId="4302"/>
    <cellStyle name="Normal 2 2 2 22 2 11" xfId="4303"/>
    <cellStyle name="Normal 2 2 2 22 2 12" xfId="4304"/>
    <cellStyle name="Normal 2 2 2 22 2 13" xfId="4305"/>
    <cellStyle name="Normal 2 2 2 22 2 14" xfId="4301"/>
    <cellStyle name="Normal 2 2 2 22 2 2" xfId="4306"/>
    <cellStyle name="Normal 2 2 2 22 2 2 2" xfId="4307"/>
    <cellStyle name="Normal 2 2 2 22 2 2 2 2" xfId="4308"/>
    <cellStyle name="Normal 2 2 2 22 2 2 3" xfId="4309"/>
    <cellStyle name="Normal 2 2 2 22 2 2 4" xfId="4310"/>
    <cellStyle name="Normal 2 2 2 22 2 2 5" xfId="4311"/>
    <cellStyle name="Normal 2 2 2 22 2 3" xfId="4312"/>
    <cellStyle name="Normal 2 2 2 22 2 3 2" xfId="4313"/>
    <cellStyle name="Normal 2 2 2 22 2 3 3" xfId="4314"/>
    <cellStyle name="Normal 2 2 2 22 2 3 4" xfId="4315"/>
    <cellStyle name="Normal 2 2 2 22 2 3 5" xfId="4316"/>
    <cellStyle name="Normal 2 2 2 22 2 4" xfId="4317"/>
    <cellStyle name="Normal 2 2 2 22 2 4 2" xfId="4318"/>
    <cellStyle name="Normal 2 2 2 22 2 4 3" xfId="4319"/>
    <cellStyle name="Normal 2 2 2 22 2 4 4" xfId="4320"/>
    <cellStyle name="Normal 2 2 2 22 2 5" xfId="4321"/>
    <cellStyle name="Normal 2 2 2 22 2 5 2" xfId="4322"/>
    <cellStyle name="Normal 2 2 2 22 2 5 3" xfId="4323"/>
    <cellStyle name="Normal 2 2 2 22 2 5 4" xfId="4324"/>
    <cellStyle name="Normal 2 2 2 22 2 6" xfId="4325"/>
    <cellStyle name="Normal 2 2 2 22 2 7" xfId="4326"/>
    <cellStyle name="Normal 2 2 2 22 2 8" xfId="4327"/>
    <cellStyle name="Normal 2 2 2 22 2 9" xfId="4328"/>
    <cellStyle name="Normal 2 2 2 22 3" xfId="177"/>
    <cellStyle name="Normal 2 2 2 22 3 10" xfId="4330"/>
    <cellStyle name="Normal 2 2 2 22 3 11" xfId="4331"/>
    <cellStyle name="Normal 2 2 2 22 3 12" xfId="4332"/>
    <cellStyle name="Normal 2 2 2 22 3 13" xfId="4333"/>
    <cellStyle name="Normal 2 2 2 22 3 14" xfId="4329"/>
    <cellStyle name="Normal 2 2 2 22 3 2" xfId="4334"/>
    <cellStyle name="Normal 2 2 2 22 3 2 2" xfId="4335"/>
    <cellStyle name="Normal 2 2 2 22 3 2 2 2" xfId="4336"/>
    <cellStyle name="Normal 2 2 2 22 3 2 3" xfId="4337"/>
    <cellStyle name="Normal 2 2 2 22 3 2 4" xfId="4338"/>
    <cellStyle name="Normal 2 2 2 22 3 2 5" xfId="4339"/>
    <cellStyle name="Normal 2 2 2 22 3 3" xfId="4340"/>
    <cellStyle name="Normal 2 2 2 22 3 3 2" xfId="4341"/>
    <cellStyle name="Normal 2 2 2 22 3 3 3" xfId="4342"/>
    <cellStyle name="Normal 2 2 2 22 3 3 4" xfId="4343"/>
    <cellStyle name="Normal 2 2 2 22 3 3 5" xfId="4344"/>
    <cellStyle name="Normal 2 2 2 22 3 4" xfId="4345"/>
    <cellStyle name="Normal 2 2 2 22 3 4 2" xfId="4346"/>
    <cellStyle name="Normal 2 2 2 22 3 4 3" xfId="4347"/>
    <cellStyle name="Normal 2 2 2 22 3 4 4" xfId="4348"/>
    <cellStyle name="Normal 2 2 2 22 3 5" xfId="4349"/>
    <cellStyle name="Normal 2 2 2 22 3 5 2" xfId="4350"/>
    <cellStyle name="Normal 2 2 2 22 3 5 3" xfId="4351"/>
    <cellStyle name="Normal 2 2 2 22 3 5 4" xfId="4352"/>
    <cellStyle name="Normal 2 2 2 22 3 6" xfId="4353"/>
    <cellStyle name="Normal 2 2 2 22 3 7" xfId="4354"/>
    <cellStyle name="Normal 2 2 2 22 3 8" xfId="4355"/>
    <cellStyle name="Normal 2 2 2 22 3 9" xfId="4356"/>
    <cellStyle name="Normal 2 2 2 22 4" xfId="178"/>
    <cellStyle name="Normal 2 2 2 22 4 10" xfId="4357"/>
    <cellStyle name="Normal 2 2 2 22 4 2" xfId="4358"/>
    <cellStyle name="Normal 2 2 2 22 4 2 2" xfId="4359"/>
    <cellStyle name="Normal 2 2 2 22 4 2 3" xfId="4360"/>
    <cellStyle name="Normal 2 2 2 22 4 3" xfId="4361"/>
    <cellStyle name="Normal 2 2 2 22 4 3 2" xfId="4362"/>
    <cellStyle name="Normal 2 2 2 22 4 4" xfId="4363"/>
    <cellStyle name="Normal 2 2 2 22 4 5" xfId="4364"/>
    <cellStyle name="Normal 2 2 2 22 4 6" xfId="4365"/>
    <cellStyle name="Normal 2 2 2 22 4 7" xfId="4366"/>
    <cellStyle name="Normal 2 2 2 22 4 8" xfId="4367"/>
    <cellStyle name="Normal 2 2 2 22 4 9" xfId="4368"/>
    <cellStyle name="Normal 2 2 2 22 5" xfId="4369"/>
    <cellStyle name="Normal 2 2 2 22 5 2" xfId="4370"/>
    <cellStyle name="Normal 2 2 2 22 5 2 2" xfId="4371"/>
    <cellStyle name="Normal 2 2 2 22 5 3" xfId="4372"/>
    <cellStyle name="Normal 2 2 2 22 5 4" xfId="4373"/>
    <cellStyle name="Normal 2 2 2 22 5 5" xfId="4374"/>
    <cellStyle name="Normal 2 2 2 22 6" xfId="4375"/>
    <cellStyle name="Normal 2 2 2 22 6 2" xfId="4376"/>
    <cellStyle name="Normal 2 2 2 22 6 3" xfId="4377"/>
    <cellStyle name="Normal 2 2 2 22 6 4" xfId="4378"/>
    <cellStyle name="Normal 2 2 2 22 6 5" xfId="4379"/>
    <cellStyle name="Normal 2 2 2 22 7" xfId="4380"/>
    <cellStyle name="Normal 2 2 2 22 7 2" xfId="4381"/>
    <cellStyle name="Normal 2 2 2 22 7 3" xfId="4382"/>
    <cellStyle name="Normal 2 2 2 22 7 4" xfId="4383"/>
    <cellStyle name="Normal 2 2 2 22 8" xfId="4384"/>
    <cellStyle name="Normal 2 2 2 22 8 2" xfId="4385"/>
    <cellStyle name="Normal 2 2 2 22 8 3" xfId="4386"/>
    <cellStyle name="Normal 2 2 2 22 8 4" xfId="4387"/>
    <cellStyle name="Normal 2 2 2 22 9" xfId="4388"/>
    <cellStyle name="Normal 2 2 2 23" xfId="179"/>
    <cellStyle name="Normal 2 2 2 23 10" xfId="4390"/>
    <cellStyle name="Normal 2 2 2 23 11" xfId="4391"/>
    <cellStyle name="Normal 2 2 2 23 12" xfId="4392"/>
    <cellStyle name="Normal 2 2 2 23 13" xfId="4393"/>
    <cellStyle name="Normal 2 2 2 23 14" xfId="4394"/>
    <cellStyle name="Normal 2 2 2 23 15" xfId="4395"/>
    <cellStyle name="Normal 2 2 2 23 16" xfId="4396"/>
    <cellStyle name="Normal 2 2 2 23 17" xfId="4389"/>
    <cellStyle name="Normal 2 2 2 23 2" xfId="180"/>
    <cellStyle name="Normal 2 2 2 23 2 10" xfId="4398"/>
    <cellStyle name="Normal 2 2 2 23 2 11" xfId="4399"/>
    <cellStyle name="Normal 2 2 2 23 2 12" xfId="4400"/>
    <cellStyle name="Normal 2 2 2 23 2 13" xfId="4401"/>
    <cellStyle name="Normal 2 2 2 23 2 14" xfId="4397"/>
    <cellStyle name="Normal 2 2 2 23 2 2" xfId="4402"/>
    <cellStyle name="Normal 2 2 2 23 2 2 2" xfId="4403"/>
    <cellStyle name="Normal 2 2 2 23 2 2 2 2" xfId="4404"/>
    <cellStyle name="Normal 2 2 2 23 2 2 3" xfId="4405"/>
    <cellStyle name="Normal 2 2 2 23 2 2 4" xfId="4406"/>
    <cellStyle name="Normal 2 2 2 23 2 2 5" xfId="4407"/>
    <cellStyle name="Normal 2 2 2 23 2 3" xfId="4408"/>
    <cellStyle name="Normal 2 2 2 23 2 3 2" xfId="4409"/>
    <cellStyle name="Normal 2 2 2 23 2 3 3" xfId="4410"/>
    <cellStyle name="Normal 2 2 2 23 2 3 4" xfId="4411"/>
    <cellStyle name="Normal 2 2 2 23 2 3 5" xfId="4412"/>
    <cellStyle name="Normal 2 2 2 23 2 4" xfId="4413"/>
    <cellStyle name="Normal 2 2 2 23 2 4 2" xfId="4414"/>
    <cellStyle name="Normal 2 2 2 23 2 4 3" xfId="4415"/>
    <cellStyle name="Normal 2 2 2 23 2 4 4" xfId="4416"/>
    <cellStyle name="Normal 2 2 2 23 2 5" xfId="4417"/>
    <cellStyle name="Normal 2 2 2 23 2 5 2" xfId="4418"/>
    <cellStyle name="Normal 2 2 2 23 2 5 3" xfId="4419"/>
    <cellStyle name="Normal 2 2 2 23 2 5 4" xfId="4420"/>
    <cellStyle name="Normal 2 2 2 23 2 6" xfId="4421"/>
    <cellStyle name="Normal 2 2 2 23 2 7" xfId="4422"/>
    <cellStyle name="Normal 2 2 2 23 2 8" xfId="4423"/>
    <cellStyle name="Normal 2 2 2 23 2 9" xfId="4424"/>
    <cellStyle name="Normal 2 2 2 23 3" xfId="181"/>
    <cellStyle name="Normal 2 2 2 23 3 10" xfId="4426"/>
    <cellStyle name="Normal 2 2 2 23 3 11" xfId="4427"/>
    <cellStyle name="Normal 2 2 2 23 3 12" xfId="4428"/>
    <cellStyle name="Normal 2 2 2 23 3 13" xfId="4429"/>
    <cellStyle name="Normal 2 2 2 23 3 14" xfId="4425"/>
    <cellStyle name="Normal 2 2 2 23 3 2" xfId="4430"/>
    <cellStyle name="Normal 2 2 2 23 3 2 2" xfId="4431"/>
    <cellStyle name="Normal 2 2 2 23 3 2 2 2" xfId="4432"/>
    <cellStyle name="Normal 2 2 2 23 3 2 3" xfId="4433"/>
    <cellStyle name="Normal 2 2 2 23 3 2 4" xfId="4434"/>
    <cellStyle name="Normal 2 2 2 23 3 2 5" xfId="4435"/>
    <cellStyle name="Normal 2 2 2 23 3 3" xfId="4436"/>
    <cellStyle name="Normal 2 2 2 23 3 3 2" xfId="4437"/>
    <cellStyle name="Normal 2 2 2 23 3 3 3" xfId="4438"/>
    <cellStyle name="Normal 2 2 2 23 3 3 4" xfId="4439"/>
    <cellStyle name="Normal 2 2 2 23 3 3 5" xfId="4440"/>
    <cellStyle name="Normal 2 2 2 23 3 4" xfId="4441"/>
    <cellStyle name="Normal 2 2 2 23 3 4 2" xfId="4442"/>
    <cellStyle name="Normal 2 2 2 23 3 4 3" xfId="4443"/>
    <cellStyle name="Normal 2 2 2 23 3 4 4" xfId="4444"/>
    <cellStyle name="Normal 2 2 2 23 3 5" xfId="4445"/>
    <cellStyle name="Normal 2 2 2 23 3 5 2" xfId="4446"/>
    <cellStyle name="Normal 2 2 2 23 3 5 3" xfId="4447"/>
    <cellStyle name="Normal 2 2 2 23 3 5 4" xfId="4448"/>
    <cellStyle name="Normal 2 2 2 23 3 6" xfId="4449"/>
    <cellStyle name="Normal 2 2 2 23 3 7" xfId="4450"/>
    <cellStyle name="Normal 2 2 2 23 3 8" xfId="4451"/>
    <cellStyle name="Normal 2 2 2 23 3 9" xfId="4452"/>
    <cellStyle name="Normal 2 2 2 23 4" xfId="182"/>
    <cellStyle name="Normal 2 2 2 23 4 10" xfId="4453"/>
    <cellStyle name="Normal 2 2 2 23 4 2" xfId="4454"/>
    <cellStyle name="Normal 2 2 2 23 4 2 2" xfId="4455"/>
    <cellStyle name="Normal 2 2 2 23 4 2 3" xfId="4456"/>
    <cellStyle name="Normal 2 2 2 23 4 3" xfId="4457"/>
    <cellStyle name="Normal 2 2 2 23 4 3 2" xfId="4458"/>
    <cellStyle name="Normal 2 2 2 23 4 4" xfId="4459"/>
    <cellStyle name="Normal 2 2 2 23 4 5" xfId="4460"/>
    <cellStyle name="Normal 2 2 2 23 4 6" xfId="4461"/>
    <cellStyle name="Normal 2 2 2 23 4 7" xfId="4462"/>
    <cellStyle name="Normal 2 2 2 23 4 8" xfId="4463"/>
    <cellStyle name="Normal 2 2 2 23 4 9" xfId="4464"/>
    <cellStyle name="Normal 2 2 2 23 5" xfId="4465"/>
    <cellStyle name="Normal 2 2 2 23 5 2" xfId="4466"/>
    <cellStyle name="Normal 2 2 2 23 5 2 2" xfId="4467"/>
    <cellStyle name="Normal 2 2 2 23 5 3" xfId="4468"/>
    <cellStyle name="Normal 2 2 2 23 5 4" xfId="4469"/>
    <cellStyle name="Normal 2 2 2 23 5 5" xfId="4470"/>
    <cellStyle name="Normal 2 2 2 23 6" xfId="4471"/>
    <cellStyle name="Normal 2 2 2 23 6 2" xfId="4472"/>
    <cellStyle name="Normal 2 2 2 23 6 3" xfId="4473"/>
    <cellStyle name="Normal 2 2 2 23 6 4" xfId="4474"/>
    <cellStyle name="Normal 2 2 2 23 6 5" xfId="4475"/>
    <cellStyle name="Normal 2 2 2 23 7" xfId="4476"/>
    <cellStyle name="Normal 2 2 2 23 7 2" xfId="4477"/>
    <cellStyle name="Normal 2 2 2 23 7 3" xfId="4478"/>
    <cellStyle name="Normal 2 2 2 23 7 4" xfId="4479"/>
    <cellStyle name="Normal 2 2 2 23 8" xfId="4480"/>
    <cellStyle name="Normal 2 2 2 23 8 2" xfId="4481"/>
    <cellStyle name="Normal 2 2 2 23 8 3" xfId="4482"/>
    <cellStyle name="Normal 2 2 2 23 8 4" xfId="4483"/>
    <cellStyle name="Normal 2 2 2 23 9" xfId="4484"/>
    <cellStyle name="Normal 2 2 2 24" xfId="183"/>
    <cellStyle name="Normal 2 2 2 24 10" xfId="4486"/>
    <cellStyle name="Normal 2 2 2 24 11" xfId="4487"/>
    <cellStyle name="Normal 2 2 2 24 12" xfId="4488"/>
    <cellStyle name="Normal 2 2 2 24 13" xfId="4489"/>
    <cellStyle name="Normal 2 2 2 24 14" xfId="4490"/>
    <cellStyle name="Normal 2 2 2 24 15" xfId="4491"/>
    <cellStyle name="Normal 2 2 2 24 16" xfId="4492"/>
    <cellStyle name="Normal 2 2 2 24 17" xfId="4485"/>
    <cellStyle name="Normal 2 2 2 24 2" xfId="184"/>
    <cellStyle name="Normal 2 2 2 24 2 10" xfId="4494"/>
    <cellStyle name="Normal 2 2 2 24 2 11" xfId="4495"/>
    <cellStyle name="Normal 2 2 2 24 2 12" xfId="4496"/>
    <cellStyle name="Normal 2 2 2 24 2 13" xfId="4497"/>
    <cellStyle name="Normal 2 2 2 24 2 14" xfId="4493"/>
    <cellStyle name="Normal 2 2 2 24 2 2" xfId="4498"/>
    <cellStyle name="Normal 2 2 2 24 2 2 2" xfId="4499"/>
    <cellStyle name="Normal 2 2 2 24 2 2 2 2" xfId="4500"/>
    <cellStyle name="Normal 2 2 2 24 2 2 3" xfId="4501"/>
    <cellStyle name="Normal 2 2 2 24 2 2 4" xfId="4502"/>
    <cellStyle name="Normal 2 2 2 24 2 2 5" xfId="4503"/>
    <cellStyle name="Normal 2 2 2 24 2 3" xfId="4504"/>
    <cellStyle name="Normal 2 2 2 24 2 3 2" xfId="4505"/>
    <cellStyle name="Normal 2 2 2 24 2 3 3" xfId="4506"/>
    <cellStyle name="Normal 2 2 2 24 2 3 4" xfId="4507"/>
    <cellStyle name="Normal 2 2 2 24 2 3 5" xfId="4508"/>
    <cellStyle name="Normal 2 2 2 24 2 4" xfId="4509"/>
    <cellStyle name="Normal 2 2 2 24 2 4 2" xfId="4510"/>
    <cellStyle name="Normal 2 2 2 24 2 4 3" xfId="4511"/>
    <cellStyle name="Normal 2 2 2 24 2 4 4" xfId="4512"/>
    <cellStyle name="Normal 2 2 2 24 2 5" xfId="4513"/>
    <cellStyle name="Normal 2 2 2 24 2 5 2" xfId="4514"/>
    <cellStyle name="Normal 2 2 2 24 2 5 3" xfId="4515"/>
    <cellStyle name="Normal 2 2 2 24 2 5 4" xfId="4516"/>
    <cellStyle name="Normal 2 2 2 24 2 6" xfId="4517"/>
    <cellStyle name="Normal 2 2 2 24 2 7" xfId="4518"/>
    <cellStyle name="Normal 2 2 2 24 2 8" xfId="4519"/>
    <cellStyle name="Normal 2 2 2 24 2 9" xfId="4520"/>
    <cellStyle name="Normal 2 2 2 24 3" xfId="185"/>
    <cellStyle name="Normal 2 2 2 24 3 10" xfId="4522"/>
    <cellStyle name="Normal 2 2 2 24 3 11" xfId="4523"/>
    <cellStyle name="Normal 2 2 2 24 3 12" xfId="4524"/>
    <cellStyle name="Normal 2 2 2 24 3 13" xfId="4525"/>
    <cellStyle name="Normal 2 2 2 24 3 14" xfId="4521"/>
    <cellStyle name="Normal 2 2 2 24 3 2" xfId="4526"/>
    <cellStyle name="Normal 2 2 2 24 3 2 2" xfId="4527"/>
    <cellStyle name="Normal 2 2 2 24 3 2 2 2" xfId="4528"/>
    <cellStyle name="Normal 2 2 2 24 3 2 3" xfId="4529"/>
    <cellStyle name="Normal 2 2 2 24 3 2 4" xfId="4530"/>
    <cellStyle name="Normal 2 2 2 24 3 2 5" xfId="4531"/>
    <cellStyle name="Normal 2 2 2 24 3 3" xfId="4532"/>
    <cellStyle name="Normal 2 2 2 24 3 3 2" xfId="4533"/>
    <cellStyle name="Normal 2 2 2 24 3 3 3" xfId="4534"/>
    <cellStyle name="Normal 2 2 2 24 3 3 4" xfId="4535"/>
    <cellStyle name="Normal 2 2 2 24 3 3 5" xfId="4536"/>
    <cellStyle name="Normal 2 2 2 24 3 4" xfId="4537"/>
    <cellStyle name="Normal 2 2 2 24 3 4 2" xfId="4538"/>
    <cellStyle name="Normal 2 2 2 24 3 4 3" xfId="4539"/>
    <cellStyle name="Normal 2 2 2 24 3 4 4" xfId="4540"/>
    <cellStyle name="Normal 2 2 2 24 3 5" xfId="4541"/>
    <cellStyle name="Normal 2 2 2 24 3 5 2" xfId="4542"/>
    <cellStyle name="Normal 2 2 2 24 3 5 3" xfId="4543"/>
    <cellStyle name="Normal 2 2 2 24 3 5 4" xfId="4544"/>
    <cellStyle name="Normal 2 2 2 24 3 6" xfId="4545"/>
    <cellStyle name="Normal 2 2 2 24 3 7" xfId="4546"/>
    <cellStyle name="Normal 2 2 2 24 3 8" xfId="4547"/>
    <cellStyle name="Normal 2 2 2 24 3 9" xfId="4548"/>
    <cellStyle name="Normal 2 2 2 24 4" xfId="186"/>
    <cellStyle name="Normal 2 2 2 24 4 10" xfId="4549"/>
    <cellStyle name="Normal 2 2 2 24 4 2" xfId="4550"/>
    <cellStyle name="Normal 2 2 2 24 4 2 2" xfId="4551"/>
    <cellStyle name="Normal 2 2 2 24 4 2 3" xfId="4552"/>
    <cellStyle name="Normal 2 2 2 24 4 3" xfId="4553"/>
    <cellStyle name="Normal 2 2 2 24 4 3 2" xfId="4554"/>
    <cellStyle name="Normal 2 2 2 24 4 4" xfId="4555"/>
    <cellStyle name="Normal 2 2 2 24 4 5" xfId="4556"/>
    <cellStyle name="Normal 2 2 2 24 4 6" xfId="4557"/>
    <cellStyle name="Normal 2 2 2 24 4 7" xfId="4558"/>
    <cellStyle name="Normal 2 2 2 24 4 8" xfId="4559"/>
    <cellStyle name="Normal 2 2 2 24 4 9" xfId="4560"/>
    <cellStyle name="Normal 2 2 2 24 5" xfId="4561"/>
    <cellStyle name="Normal 2 2 2 24 5 2" xfId="4562"/>
    <cellStyle name="Normal 2 2 2 24 5 2 2" xfId="4563"/>
    <cellStyle name="Normal 2 2 2 24 5 3" xfId="4564"/>
    <cellStyle name="Normal 2 2 2 24 5 4" xfId="4565"/>
    <cellStyle name="Normal 2 2 2 24 5 5" xfId="4566"/>
    <cellStyle name="Normal 2 2 2 24 6" xfId="4567"/>
    <cellStyle name="Normal 2 2 2 24 6 2" xfId="4568"/>
    <cellStyle name="Normal 2 2 2 24 6 3" xfId="4569"/>
    <cellStyle name="Normal 2 2 2 24 6 4" xfId="4570"/>
    <cellStyle name="Normal 2 2 2 24 6 5" xfId="4571"/>
    <cellStyle name="Normal 2 2 2 24 7" xfId="4572"/>
    <cellStyle name="Normal 2 2 2 24 7 2" xfId="4573"/>
    <cellStyle name="Normal 2 2 2 24 7 3" xfId="4574"/>
    <cellStyle name="Normal 2 2 2 24 7 4" xfId="4575"/>
    <cellStyle name="Normal 2 2 2 24 8" xfId="4576"/>
    <cellStyle name="Normal 2 2 2 24 8 2" xfId="4577"/>
    <cellStyle name="Normal 2 2 2 24 8 3" xfId="4578"/>
    <cellStyle name="Normal 2 2 2 24 8 4" xfId="4579"/>
    <cellStyle name="Normal 2 2 2 24 9" xfId="4580"/>
    <cellStyle name="Normal 2 2 2 25" xfId="187"/>
    <cellStyle name="Normal 2 2 2 25 10" xfId="4582"/>
    <cellStyle name="Normal 2 2 2 25 11" xfId="4583"/>
    <cellStyle name="Normal 2 2 2 25 12" xfId="4584"/>
    <cellStyle name="Normal 2 2 2 25 13" xfId="4585"/>
    <cellStyle name="Normal 2 2 2 25 14" xfId="4586"/>
    <cellStyle name="Normal 2 2 2 25 15" xfId="4587"/>
    <cellStyle name="Normal 2 2 2 25 16" xfId="4588"/>
    <cellStyle name="Normal 2 2 2 25 17" xfId="4581"/>
    <cellStyle name="Normal 2 2 2 25 2" xfId="188"/>
    <cellStyle name="Normal 2 2 2 25 2 10" xfId="4590"/>
    <cellStyle name="Normal 2 2 2 25 2 11" xfId="4591"/>
    <cellStyle name="Normal 2 2 2 25 2 12" xfId="4592"/>
    <cellStyle name="Normal 2 2 2 25 2 13" xfId="4593"/>
    <cellStyle name="Normal 2 2 2 25 2 14" xfId="4589"/>
    <cellStyle name="Normal 2 2 2 25 2 2" xfId="4594"/>
    <cellStyle name="Normal 2 2 2 25 2 2 2" xfId="4595"/>
    <cellStyle name="Normal 2 2 2 25 2 2 2 2" xfId="4596"/>
    <cellStyle name="Normal 2 2 2 25 2 2 3" xfId="4597"/>
    <cellStyle name="Normal 2 2 2 25 2 2 4" xfId="4598"/>
    <cellStyle name="Normal 2 2 2 25 2 2 5" xfId="4599"/>
    <cellStyle name="Normal 2 2 2 25 2 3" xfId="4600"/>
    <cellStyle name="Normal 2 2 2 25 2 3 2" xfId="4601"/>
    <cellStyle name="Normal 2 2 2 25 2 3 3" xfId="4602"/>
    <cellStyle name="Normal 2 2 2 25 2 3 4" xfId="4603"/>
    <cellStyle name="Normal 2 2 2 25 2 3 5" xfId="4604"/>
    <cellStyle name="Normal 2 2 2 25 2 4" xfId="4605"/>
    <cellStyle name="Normal 2 2 2 25 2 4 2" xfId="4606"/>
    <cellStyle name="Normal 2 2 2 25 2 4 3" xfId="4607"/>
    <cellStyle name="Normal 2 2 2 25 2 4 4" xfId="4608"/>
    <cellStyle name="Normal 2 2 2 25 2 5" xfId="4609"/>
    <cellStyle name="Normal 2 2 2 25 2 5 2" xfId="4610"/>
    <cellStyle name="Normal 2 2 2 25 2 5 3" xfId="4611"/>
    <cellStyle name="Normal 2 2 2 25 2 5 4" xfId="4612"/>
    <cellStyle name="Normal 2 2 2 25 2 6" xfId="4613"/>
    <cellStyle name="Normal 2 2 2 25 2 7" xfId="4614"/>
    <cellStyle name="Normal 2 2 2 25 2 8" xfId="4615"/>
    <cellStyle name="Normal 2 2 2 25 2 9" xfId="4616"/>
    <cellStyle name="Normal 2 2 2 25 3" xfId="189"/>
    <cellStyle name="Normal 2 2 2 25 3 10" xfId="4618"/>
    <cellStyle name="Normal 2 2 2 25 3 11" xfId="4619"/>
    <cellStyle name="Normal 2 2 2 25 3 12" xfId="4620"/>
    <cellStyle name="Normal 2 2 2 25 3 13" xfId="4621"/>
    <cellStyle name="Normal 2 2 2 25 3 14" xfId="4617"/>
    <cellStyle name="Normal 2 2 2 25 3 2" xfId="4622"/>
    <cellStyle name="Normal 2 2 2 25 3 2 2" xfId="4623"/>
    <cellStyle name="Normal 2 2 2 25 3 2 2 2" xfId="4624"/>
    <cellStyle name="Normal 2 2 2 25 3 2 3" xfId="4625"/>
    <cellStyle name="Normal 2 2 2 25 3 2 4" xfId="4626"/>
    <cellStyle name="Normal 2 2 2 25 3 2 5" xfId="4627"/>
    <cellStyle name="Normal 2 2 2 25 3 3" xfId="4628"/>
    <cellStyle name="Normal 2 2 2 25 3 3 2" xfId="4629"/>
    <cellStyle name="Normal 2 2 2 25 3 3 3" xfId="4630"/>
    <cellStyle name="Normal 2 2 2 25 3 3 4" xfId="4631"/>
    <cellStyle name="Normal 2 2 2 25 3 3 5" xfId="4632"/>
    <cellStyle name="Normal 2 2 2 25 3 4" xfId="4633"/>
    <cellStyle name="Normal 2 2 2 25 3 4 2" xfId="4634"/>
    <cellStyle name="Normal 2 2 2 25 3 4 3" xfId="4635"/>
    <cellStyle name="Normal 2 2 2 25 3 4 4" xfId="4636"/>
    <cellStyle name="Normal 2 2 2 25 3 5" xfId="4637"/>
    <cellStyle name="Normal 2 2 2 25 3 5 2" xfId="4638"/>
    <cellStyle name="Normal 2 2 2 25 3 5 3" xfId="4639"/>
    <cellStyle name="Normal 2 2 2 25 3 5 4" xfId="4640"/>
    <cellStyle name="Normal 2 2 2 25 3 6" xfId="4641"/>
    <cellStyle name="Normal 2 2 2 25 3 7" xfId="4642"/>
    <cellStyle name="Normal 2 2 2 25 3 8" xfId="4643"/>
    <cellStyle name="Normal 2 2 2 25 3 9" xfId="4644"/>
    <cellStyle name="Normal 2 2 2 25 4" xfId="190"/>
    <cellStyle name="Normal 2 2 2 25 4 10" xfId="4645"/>
    <cellStyle name="Normal 2 2 2 25 4 2" xfId="4646"/>
    <cellStyle name="Normal 2 2 2 25 4 2 2" xfId="4647"/>
    <cellStyle name="Normal 2 2 2 25 4 2 3" xfId="4648"/>
    <cellStyle name="Normal 2 2 2 25 4 3" xfId="4649"/>
    <cellStyle name="Normal 2 2 2 25 4 3 2" xfId="4650"/>
    <cellStyle name="Normal 2 2 2 25 4 4" xfId="4651"/>
    <cellStyle name="Normal 2 2 2 25 4 5" xfId="4652"/>
    <cellStyle name="Normal 2 2 2 25 4 6" xfId="4653"/>
    <cellStyle name="Normal 2 2 2 25 4 7" xfId="4654"/>
    <cellStyle name="Normal 2 2 2 25 4 8" xfId="4655"/>
    <cellStyle name="Normal 2 2 2 25 4 9" xfId="4656"/>
    <cellStyle name="Normal 2 2 2 25 5" xfId="4657"/>
    <cellStyle name="Normal 2 2 2 25 5 2" xfId="4658"/>
    <cellStyle name="Normal 2 2 2 25 5 2 2" xfId="4659"/>
    <cellStyle name="Normal 2 2 2 25 5 3" xfId="4660"/>
    <cellStyle name="Normal 2 2 2 25 5 4" xfId="4661"/>
    <cellStyle name="Normal 2 2 2 25 5 5" xfId="4662"/>
    <cellStyle name="Normal 2 2 2 25 6" xfId="4663"/>
    <cellStyle name="Normal 2 2 2 25 6 2" xfId="4664"/>
    <cellStyle name="Normal 2 2 2 25 6 3" xfId="4665"/>
    <cellStyle name="Normal 2 2 2 25 6 4" xfId="4666"/>
    <cellStyle name="Normal 2 2 2 25 6 5" xfId="4667"/>
    <cellStyle name="Normal 2 2 2 25 7" xfId="4668"/>
    <cellStyle name="Normal 2 2 2 25 7 2" xfId="4669"/>
    <cellStyle name="Normal 2 2 2 25 7 3" xfId="4670"/>
    <cellStyle name="Normal 2 2 2 25 7 4" xfId="4671"/>
    <cellStyle name="Normal 2 2 2 25 8" xfId="4672"/>
    <cellStyle name="Normal 2 2 2 25 8 2" xfId="4673"/>
    <cellStyle name="Normal 2 2 2 25 8 3" xfId="4674"/>
    <cellStyle name="Normal 2 2 2 25 8 4" xfId="4675"/>
    <cellStyle name="Normal 2 2 2 25 9" xfId="4676"/>
    <cellStyle name="Normal 2 2 2 26" xfId="191"/>
    <cellStyle name="Normal 2 2 2 26 10" xfId="4678"/>
    <cellStyle name="Normal 2 2 2 26 11" xfId="4679"/>
    <cellStyle name="Normal 2 2 2 26 12" xfId="4680"/>
    <cellStyle name="Normal 2 2 2 26 13" xfId="4681"/>
    <cellStyle name="Normal 2 2 2 26 14" xfId="4682"/>
    <cellStyle name="Normal 2 2 2 26 15" xfId="4683"/>
    <cellStyle name="Normal 2 2 2 26 16" xfId="4684"/>
    <cellStyle name="Normal 2 2 2 26 17" xfId="4677"/>
    <cellStyle name="Normal 2 2 2 26 2" xfId="192"/>
    <cellStyle name="Normal 2 2 2 26 2 10" xfId="4686"/>
    <cellStyle name="Normal 2 2 2 26 2 11" xfId="4687"/>
    <cellStyle name="Normal 2 2 2 26 2 12" xfId="4688"/>
    <cellStyle name="Normal 2 2 2 26 2 13" xfId="4689"/>
    <cellStyle name="Normal 2 2 2 26 2 14" xfId="4685"/>
    <cellStyle name="Normal 2 2 2 26 2 2" xfId="4690"/>
    <cellStyle name="Normal 2 2 2 26 2 2 2" xfId="4691"/>
    <cellStyle name="Normal 2 2 2 26 2 2 2 2" xfId="4692"/>
    <cellStyle name="Normal 2 2 2 26 2 2 3" xfId="4693"/>
    <cellStyle name="Normal 2 2 2 26 2 2 4" xfId="4694"/>
    <cellStyle name="Normal 2 2 2 26 2 2 5" xfId="4695"/>
    <cellStyle name="Normal 2 2 2 26 2 3" xfId="4696"/>
    <cellStyle name="Normal 2 2 2 26 2 3 2" xfId="4697"/>
    <cellStyle name="Normal 2 2 2 26 2 3 3" xfId="4698"/>
    <cellStyle name="Normal 2 2 2 26 2 3 4" xfId="4699"/>
    <cellStyle name="Normal 2 2 2 26 2 3 5" xfId="4700"/>
    <cellStyle name="Normal 2 2 2 26 2 4" xfId="4701"/>
    <cellStyle name="Normal 2 2 2 26 2 4 2" xfId="4702"/>
    <cellStyle name="Normal 2 2 2 26 2 4 3" xfId="4703"/>
    <cellStyle name="Normal 2 2 2 26 2 4 4" xfId="4704"/>
    <cellStyle name="Normal 2 2 2 26 2 5" xfId="4705"/>
    <cellStyle name="Normal 2 2 2 26 2 5 2" xfId="4706"/>
    <cellStyle name="Normal 2 2 2 26 2 5 3" xfId="4707"/>
    <cellStyle name="Normal 2 2 2 26 2 5 4" xfId="4708"/>
    <cellStyle name="Normal 2 2 2 26 2 6" xfId="4709"/>
    <cellStyle name="Normal 2 2 2 26 2 7" xfId="4710"/>
    <cellStyle name="Normal 2 2 2 26 2 8" xfId="4711"/>
    <cellStyle name="Normal 2 2 2 26 2 9" xfId="4712"/>
    <cellStyle name="Normal 2 2 2 26 3" xfId="193"/>
    <cellStyle name="Normal 2 2 2 26 3 10" xfId="4714"/>
    <cellStyle name="Normal 2 2 2 26 3 11" xfId="4715"/>
    <cellStyle name="Normal 2 2 2 26 3 12" xfId="4716"/>
    <cellStyle name="Normal 2 2 2 26 3 13" xfId="4717"/>
    <cellStyle name="Normal 2 2 2 26 3 14" xfId="4713"/>
    <cellStyle name="Normal 2 2 2 26 3 2" xfId="4718"/>
    <cellStyle name="Normal 2 2 2 26 3 2 2" xfId="4719"/>
    <cellStyle name="Normal 2 2 2 26 3 2 2 2" xfId="4720"/>
    <cellStyle name="Normal 2 2 2 26 3 2 3" xfId="4721"/>
    <cellStyle name="Normal 2 2 2 26 3 2 4" xfId="4722"/>
    <cellStyle name="Normal 2 2 2 26 3 2 5" xfId="4723"/>
    <cellStyle name="Normal 2 2 2 26 3 3" xfId="4724"/>
    <cellStyle name="Normal 2 2 2 26 3 3 2" xfId="4725"/>
    <cellStyle name="Normal 2 2 2 26 3 3 3" xfId="4726"/>
    <cellStyle name="Normal 2 2 2 26 3 3 4" xfId="4727"/>
    <cellStyle name="Normal 2 2 2 26 3 3 5" xfId="4728"/>
    <cellStyle name="Normal 2 2 2 26 3 4" xfId="4729"/>
    <cellStyle name="Normal 2 2 2 26 3 4 2" xfId="4730"/>
    <cellStyle name="Normal 2 2 2 26 3 4 3" xfId="4731"/>
    <cellStyle name="Normal 2 2 2 26 3 4 4" xfId="4732"/>
    <cellStyle name="Normal 2 2 2 26 3 5" xfId="4733"/>
    <cellStyle name="Normal 2 2 2 26 3 5 2" xfId="4734"/>
    <cellStyle name="Normal 2 2 2 26 3 5 3" xfId="4735"/>
    <cellStyle name="Normal 2 2 2 26 3 5 4" xfId="4736"/>
    <cellStyle name="Normal 2 2 2 26 3 6" xfId="4737"/>
    <cellStyle name="Normal 2 2 2 26 3 7" xfId="4738"/>
    <cellStyle name="Normal 2 2 2 26 3 8" xfId="4739"/>
    <cellStyle name="Normal 2 2 2 26 3 9" xfId="4740"/>
    <cellStyle name="Normal 2 2 2 26 4" xfId="194"/>
    <cellStyle name="Normal 2 2 2 26 4 10" xfId="4741"/>
    <cellStyle name="Normal 2 2 2 26 4 2" xfId="4742"/>
    <cellStyle name="Normal 2 2 2 26 4 2 2" xfId="4743"/>
    <cellStyle name="Normal 2 2 2 26 4 2 3" xfId="4744"/>
    <cellStyle name="Normal 2 2 2 26 4 3" xfId="4745"/>
    <cellStyle name="Normal 2 2 2 26 4 3 2" xfId="4746"/>
    <cellStyle name="Normal 2 2 2 26 4 4" xfId="4747"/>
    <cellStyle name="Normal 2 2 2 26 4 5" xfId="4748"/>
    <cellStyle name="Normal 2 2 2 26 4 6" xfId="4749"/>
    <cellStyle name="Normal 2 2 2 26 4 7" xfId="4750"/>
    <cellStyle name="Normal 2 2 2 26 4 8" xfId="4751"/>
    <cellStyle name="Normal 2 2 2 26 4 9" xfId="4752"/>
    <cellStyle name="Normal 2 2 2 26 5" xfId="4753"/>
    <cellStyle name="Normal 2 2 2 26 5 2" xfId="4754"/>
    <cellStyle name="Normal 2 2 2 26 5 2 2" xfId="4755"/>
    <cellStyle name="Normal 2 2 2 26 5 3" xfId="4756"/>
    <cellStyle name="Normal 2 2 2 26 5 4" xfId="4757"/>
    <cellStyle name="Normal 2 2 2 26 5 5" xfId="4758"/>
    <cellStyle name="Normal 2 2 2 26 6" xfId="4759"/>
    <cellStyle name="Normal 2 2 2 26 6 2" xfId="4760"/>
    <cellStyle name="Normal 2 2 2 26 6 3" xfId="4761"/>
    <cellStyle name="Normal 2 2 2 26 6 4" xfId="4762"/>
    <cellStyle name="Normal 2 2 2 26 6 5" xfId="4763"/>
    <cellStyle name="Normal 2 2 2 26 7" xfId="4764"/>
    <cellStyle name="Normal 2 2 2 26 7 2" xfId="4765"/>
    <cellStyle name="Normal 2 2 2 26 7 3" xfId="4766"/>
    <cellStyle name="Normal 2 2 2 26 7 4" xfId="4767"/>
    <cellStyle name="Normal 2 2 2 26 8" xfId="4768"/>
    <cellStyle name="Normal 2 2 2 26 8 2" xfId="4769"/>
    <cellStyle name="Normal 2 2 2 26 8 3" xfId="4770"/>
    <cellStyle name="Normal 2 2 2 26 8 4" xfId="4771"/>
    <cellStyle name="Normal 2 2 2 26 9" xfId="4772"/>
    <cellStyle name="Normal 2 2 2 27" xfId="195"/>
    <cellStyle name="Normal 2 2 2 27 10" xfId="4774"/>
    <cellStyle name="Normal 2 2 2 27 11" xfId="4775"/>
    <cellStyle name="Normal 2 2 2 27 12" xfId="4776"/>
    <cellStyle name="Normal 2 2 2 27 13" xfId="4777"/>
    <cellStyle name="Normal 2 2 2 27 14" xfId="4778"/>
    <cellStyle name="Normal 2 2 2 27 15" xfId="4779"/>
    <cellStyle name="Normal 2 2 2 27 16" xfId="4780"/>
    <cellStyle name="Normal 2 2 2 27 17" xfId="4773"/>
    <cellStyle name="Normal 2 2 2 27 2" xfId="196"/>
    <cellStyle name="Normal 2 2 2 27 2 10" xfId="4782"/>
    <cellStyle name="Normal 2 2 2 27 2 11" xfId="4783"/>
    <cellStyle name="Normal 2 2 2 27 2 12" xfId="4784"/>
    <cellStyle name="Normal 2 2 2 27 2 13" xfId="4785"/>
    <cellStyle name="Normal 2 2 2 27 2 14" xfId="4781"/>
    <cellStyle name="Normal 2 2 2 27 2 2" xfId="4786"/>
    <cellStyle name="Normal 2 2 2 27 2 2 2" xfId="4787"/>
    <cellStyle name="Normal 2 2 2 27 2 2 2 2" xfId="4788"/>
    <cellStyle name="Normal 2 2 2 27 2 2 3" xfId="4789"/>
    <cellStyle name="Normal 2 2 2 27 2 2 4" xfId="4790"/>
    <cellStyle name="Normal 2 2 2 27 2 2 5" xfId="4791"/>
    <cellStyle name="Normal 2 2 2 27 2 3" xfId="4792"/>
    <cellStyle name="Normal 2 2 2 27 2 3 2" xfId="4793"/>
    <cellStyle name="Normal 2 2 2 27 2 3 3" xfId="4794"/>
    <cellStyle name="Normal 2 2 2 27 2 3 4" xfId="4795"/>
    <cellStyle name="Normal 2 2 2 27 2 3 5" xfId="4796"/>
    <cellStyle name="Normal 2 2 2 27 2 4" xfId="4797"/>
    <cellStyle name="Normal 2 2 2 27 2 4 2" xfId="4798"/>
    <cellStyle name="Normal 2 2 2 27 2 4 3" xfId="4799"/>
    <cellStyle name="Normal 2 2 2 27 2 4 4" xfId="4800"/>
    <cellStyle name="Normal 2 2 2 27 2 5" xfId="4801"/>
    <cellStyle name="Normal 2 2 2 27 2 5 2" xfId="4802"/>
    <cellStyle name="Normal 2 2 2 27 2 5 3" xfId="4803"/>
    <cellStyle name="Normal 2 2 2 27 2 5 4" xfId="4804"/>
    <cellStyle name="Normal 2 2 2 27 2 6" xfId="4805"/>
    <cellStyle name="Normal 2 2 2 27 2 7" xfId="4806"/>
    <cellStyle name="Normal 2 2 2 27 2 8" xfId="4807"/>
    <cellStyle name="Normal 2 2 2 27 2 9" xfId="4808"/>
    <cellStyle name="Normal 2 2 2 27 3" xfId="197"/>
    <cellStyle name="Normal 2 2 2 27 3 10" xfId="4810"/>
    <cellStyle name="Normal 2 2 2 27 3 11" xfId="4811"/>
    <cellStyle name="Normal 2 2 2 27 3 12" xfId="4812"/>
    <cellStyle name="Normal 2 2 2 27 3 13" xfId="4813"/>
    <cellStyle name="Normal 2 2 2 27 3 14" xfId="4809"/>
    <cellStyle name="Normal 2 2 2 27 3 2" xfId="4814"/>
    <cellStyle name="Normal 2 2 2 27 3 2 2" xfId="4815"/>
    <cellStyle name="Normal 2 2 2 27 3 2 2 2" xfId="4816"/>
    <cellStyle name="Normal 2 2 2 27 3 2 3" xfId="4817"/>
    <cellStyle name="Normal 2 2 2 27 3 2 4" xfId="4818"/>
    <cellStyle name="Normal 2 2 2 27 3 2 5" xfId="4819"/>
    <cellStyle name="Normal 2 2 2 27 3 3" xfId="4820"/>
    <cellStyle name="Normal 2 2 2 27 3 3 2" xfId="4821"/>
    <cellStyle name="Normal 2 2 2 27 3 3 3" xfId="4822"/>
    <cellStyle name="Normal 2 2 2 27 3 3 4" xfId="4823"/>
    <cellStyle name="Normal 2 2 2 27 3 3 5" xfId="4824"/>
    <cellStyle name="Normal 2 2 2 27 3 4" xfId="4825"/>
    <cellStyle name="Normal 2 2 2 27 3 4 2" xfId="4826"/>
    <cellStyle name="Normal 2 2 2 27 3 4 3" xfId="4827"/>
    <cellStyle name="Normal 2 2 2 27 3 4 4" xfId="4828"/>
    <cellStyle name="Normal 2 2 2 27 3 5" xfId="4829"/>
    <cellStyle name="Normal 2 2 2 27 3 5 2" xfId="4830"/>
    <cellStyle name="Normal 2 2 2 27 3 5 3" xfId="4831"/>
    <cellStyle name="Normal 2 2 2 27 3 5 4" xfId="4832"/>
    <cellStyle name="Normal 2 2 2 27 3 6" xfId="4833"/>
    <cellStyle name="Normal 2 2 2 27 3 7" xfId="4834"/>
    <cellStyle name="Normal 2 2 2 27 3 8" xfId="4835"/>
    <cellStyle name="Normal 2 2 2 27 3 9" xfId="4836"/>
    <cellStyle name="Normal 2 2 2 27 4" xfId="198"/>
    <cellStyle name="Normal 2 2 2 27 4 10" xfId="4837"/>
    <cellStyle name="Normal 2 2 2 27 4 2" xfId="4838"/>
    <cellStyle name="Normal 2 2 2 27 4 2 2" xfId="4839"/>
    <cellStyle name="Normal 2 2 2 27 4 2 3" xfId="4840"/>
    <cellStyle name="Normal 2 2 2 27 4 3" xfId="4841"/>
    <cellStyle name="Normal 2 2 2 27 4 3 2" xfId="4842"/>
    <cellStyle name="Normal 2 2 2 27 4 4" xfId="4843"/>
    <cellStyle name="Normal 2 2 2 27 4 5" xfId="4844"/>
    <cellStyle name="Normal 2 2 2 27 4 6" xfId="4845"/>
    <cellStyle name="Normal 2 2 2 27 4 7" xfId="4846"/>
    <cellStyle name="Normal 2 2 2 27 4 8" xfId="4847"/>
    <cellStyle name="Normal 2 2 2 27 4 9" xfId="4848"/>
    <cellStyle name="Normal 2 2 2 27 5" xfId="4849"/>
    <cellStyle name="Normal 2 2 2 27 5 2" xfId="4850"/>
    <cellStyle name="Normal 2 2 2 27 5 2 2" xfId="4851"/>
    <cellStyle name="Normal 2 2 2 27 5 3" xfId="4852"/>
    <cellStyle name="Normal 2 2 2 27 5 4" xfId="4853"/>
    <cellStyle name="Normal 2 2 2 27 5 5" xfId="4854"/>
    <cellStyle name="Normal 2 2 2 27 6" xfId="4855"/>
    <cellStyle name="Normal 2 2 2 27 6 2" xfId="4856"/>
    <cellStyle name="Normal 2 2 2 27 6 3" xfId="4857"/>
    <cellStyle name="Normal 2 2 2 27 6 4" xfId="4858"/>
    <cellStyle name="Normal 2 2 2 27 6 5" xfId="4859"/>
    <cellStyle name="Normal 2 2 2 27 7" xfId="4860"/>
    <cellStyle name="Normal 2 2 2 27 7 2" xfId="4861"/>
    <cellStyle name="Normal 2 2 2 27 7 3" xfId="4862"/>
    <cellStyle name="Normal 2 2 2 27 7 4" xfId="4863"/>
    <cellStyle name="Normal 2 2 2 27 8" xfId="4864"/>
    <cellStyle name="Normal 2 2 2 27 8 2" xfId="4865"/>
    <cellStyle name="Normal 2 2 2 27 8 3" xfId="4866"/>
    <cellStyle name="Normal 2 2 2 27 8 4" xfId="4867"/>
    <cellStyle name="Normal 2 2 2 27 9" xfId="4868"/>
    <cellStyle name="Normal 2 2 2 28" xfId="199"/>
    <cellStyle name="Normal 2 2 2 28 10" xfId="4870"/>
    <cellStyle name="Normal 2 2 2 28 11" xfId="4871"/>
    <cellStyle name="Normal 2 2 2 28 12" xfId="4872"/>
    <cellStyle name="Normal 2 2 2 28 13" xfId="4873"/>
    <cellStyle name="Normal 2 2 2 28 14" xfId="4874"/>
    <cellStyle name="Normal 2 2 2 28 15" xfId="4869"/>
    <cellStyle name="Normal 2 2 2 28 2" xfId="200"/>
    <cellStyle name="Normal 2 2 2 28 2 10" xfId="4875"/>
    <cellStyle name="Normal 2 2 2 28 2 2" xfId="4876"/>
    <cellStyle name="Normal 2 2 2 28 2 2 2" xfId="4877"/>
    <cellStyle name="Normal 2 2 2 28 2 2 3" xfId="4878"/>
    <cellStyle name="Normal 2 2 2 28 2 3" xfId="4879"/>
    <cellStyle name="Normal 2 2 2 28 2 3 2" xfId="4880"/>
    <cellStyle name="Normal 2 2 2 28 2 4" xfId="4881"/>
    <cellStyle name="Normal 2 2 2 28 2 5" xfId="4882"/>
    <cellStyle name="Normal 2 2 2 28 2 6" xfId="4883"/>
    <cellStyle name="Normal 2 2 2 28 2 7" xfId="4884"/>
    <cellStyle name="Normal 2 2 2 28 2 8" xfId="4885"/>
    <cellStyle name="Normal 2 2 2 28 2 9" xfId="4886"/>
    <cellStyle name="Normal 2 2 2 28 3" xfId="4887"/>
    <cellStyle name="Normal 2 2 2 28 3 2" xfId="4888"/>
    <cellStyle name="Normal 2 2 2 28 3 2 2" xfId="4889"/>
    <cellStyle name="Normal 2 2 2 28 3 3" xfId="4890"/>
    <cellStyle name="Normal 2 2 2 28 3 4" xfId="4891"/>
    <cellStyle name="Normal 2 2 2 28 3 5" xfId="4892"/>
    <cellStyle name="Normal 2 2 2 28 4" xfId="4893"/>
    <cellStyle name="Normal 2 2 2 28 4 2" xfId="4894"/>
    <cellStyle name="Normal 2 2 2 28 4 3" xfId="4895"/>
    <cellStyle name="Normal 2 2 2 28 4 4" xfId="4896"/>
    <cellStyle name="Normal 2 2 2 28 4 5" xfId="4897"/>
    <cellStyle name="Normal 2 2 2 28 5" xfId="4898"/>
    <cellStyle name="Normal 2 2 2 28 5 2" xfId="4899"/>
    <cellStyle name="Normal 2 2 2 28 5 3" xfId="4900"/>
    <cellStyle name="Normal 2 2 2 28 5 4" xfId="4901"/>
    <cellStyle name="Normal 2 2 2 28 6" xfId="4902"/>
    <cellStyle name="Normal 2 2 2 28 6 2" xfId="4903"/>
    <cellStyle name="Normal 2 2 2 28 6 3" xfId="4904"/>
    <cellStyle name="Normal 2 2 2 28 6 4" xfId="4905"/>
    <cellStyle name="Normal 2 2 2 28 7" xfId="4906"/>
    <cellStyle name="Normal 2 2 2 28 8" xfId="4907"/>
    <cellStyle name="Normal 2 2 2 28 9" xfId="4908"/>
    <cellStyle name="Normal 2 2 2 29" xfId="201"/>
    <cellStyle name="Normal 2 2 2 29 10" xfId="4910"/>
    <cellStyle name="Normal 2 2 2 29 11" xfId="4911"/>
    <cellStyle name="Normal 2 2 2 29 12" xfId="4912"/>
    <cellStyle name="Normal 2 2 2 29 13" xfId="4913"/>
    <cellStyle name="Normal 2 2 2 29 14" xfId="4914"/>
    <cellStyle name="Normal 2 2 2 29 15" xfId="4909"/>
    <cellStyle name="Normal 2 2 2 29 2" xfId="202"/>
    <cellStyle name="Normal 2 2 2 29 2 10" xfId="4915"/>
    <cellStyle name="Normal 2 2 2 29 2 2" xfId="4916"/>
    <cellStyle name="Normal 2 2 2 29 2 2 2" xfId="4917"/>
    <cellStyle name="Normal 2 2 2 29 2 2 3" xfId="4918"/>
    <cellStyle name="Normal 2 2 2 29 2 3" xfId="4919"/>
    <cellStyle name="Normal 2 2 2 29 2 3 2" xfId="4920"/>
    <cellStyle name="Normal 2 2 2 29 2 4" xfId="4921"/>
    <cellStyle name="Normal 2 2 2 29 2 5" xfId="4922"/>
    <cellStyle name="Normal 2 2 2 29 2 6" xfId="4923"/>
    <cellStyle name="Normal 2 2 2 29 2 7" xfId="4924"/>
    <cellStyle name="Normal 2 2 2 29 2 8" xfId="4925"/>
    <cellStyle name="Normal 2 2 2 29 2 9" xfId="4926"/>
    <cellStyle name="Normal 2 2 2 29 3" xfId="4927"/>
    <cellStyle name="Normal 2 2 2 29 3 2" xfId="4928"/>
    <cellStyle name="Normal 2 2 2 29 3 2 2" xfId="4929"/>
    <cellStyle name="Normal 2 2 2 29 3 3" xfId="4930"/>
    <cellStyle name="Normal 2 2 2 29 3 4" xfId="4931"/>
    <cellStyle name="Normal 2 2 2 29 3 5" xfId="4932"/>
    <cellStyle name="Normal 2 2 2 29 4" xfId="4933"/>
    <cellStyle name="Normal 2 2 2 29 4 2" xfId="4934"/>
    <cellStyle name="Normal 2 2 2 29 4 3" xfId="4935"/>
    <cellStyle name="Normal 2 2 2 29 4 4" xfId="4936"/>
    <cellStyle name="Normal 2 2 2 29 4 5" xfId="4937"/>
    <cellStyle name="Normal 2 2 2 29 5" xfId="4938"/>
    <cellStyle name="Normal 2 2 2 29 5 2" xfId="4939"/>
    <cellStyle name="Normal 2 2 2 29 5 3" xfId="4940"/>
    <cellStyle name="Normal 2 2 2 29 5 4" xfId="4941"/>
    <cellStyle name="Normal 2 2 2 29 6" xfId="4942"/>
    <cellStyle name="Normal 2 2 2 29 6 2" xfId="4943"/>
    <cellStyle name="Normal 2 2 2 29 6 3" xfId="4944"/>
    <cellStyle name="Normal 2 2 2 29 6 4" xfId="4945"/>
    <cellStyle name="Normal 2 2 2 29 7" xfId="4946"/>
    <cellStyle name="Normal 2 2 2 29 8" xfId="4947"/>
    <cellStyle name="Normal 2 2 2 29 9" xfId="4948"/>
    <cellStyle name="Normal 2 2 2 3" xfId="203"/>
    <cellStyle name="Normal 2 2 2 3 10" xfId="4950"/>
    <cellStyle name="Normal 2 2 2 3 11" xfId="4951"/>
    <cellStyle name="Normal 2 2 2 3 12" xfId="4952"/>
    <cellStyle name="Normal 2 2 2 3 13" xfId="4953"/>
    <cellStyle name="Normal 2 2 2 3 14" xfId="4954"/>
    <cellStyle name="Normal 2 2 2 3 15" xfId="4955"/>
    <cellStyle name="Normal 2 2 2 3 16" xfId="4956"/>
    <cellStyle name="Normal 2 2 2 3 17" xfId="4949"/>
    <cellStyle name="Normal 2 2 2 3 2" xfId="204"/>
    <cellStyle name="Normal 2 2 2 3 2 10" xfId="4958"/>
    <cellStyle name="Normal 2 2 2 3 2 11" xfId="4959"/>
    <cellStyle name="Normal 2 2 2 3 2 12" xfId="4960"/>
    <cellStyle name="Normal 2 2 2 3 2 13" xfId="4961"/>
    <cellStyle name="Normal 2 2 2 3 2 14" xfId="4962"/>
    <cellStyle name="Normal 2 2 2 3 2 15" xfId="4957"/>
    <cellStyle name="Normal 2 2 2 3 2 2" xfId="205"/>
    <cellStyle name="Normal 2 2 2 3 2 2 10" xfId="4963"/>
    <cellStyle name="Normal 2 2 2 3 2 2 2" xfId="4964"/>
    <cellStyle name="Normal 2 2 2 3 2 2 2 2" xfId="4965"/>
    <cellStyle name="Normal 2 2 2 3 2 2 2 3" xfId="4966"/>
    <cellStyle name="Normal 2 2 2 3 2 2 3" xfId="4967"/>
    <cellStyle name="Normal 2 2 2 3 2 2 3 2" xfId="4968"/>
    <cellStyle name="Normal 2 2 2 3 2 2 4" xfId="4969"/>
    <cellStyle name="Normal 2 2 2 3 2 2 5" xfId="4970"/>
    <cellStyle name="Normal 2 2 2 3 2 2 6" xfId="4971"/>
    <cellStyle name="Normal 2 2 2 3 2 2 7" xfId="4972"/>
    <cellStyle name="Normal 2 2 2 3 2 2 8" xfId="4973"/>
    <cellStyle name="Normal 2 2 2 3 2 2 9" xfId="4974"/>
    <cellStyle name="Normal 2 2 2 3 2 3" xfId="4975"/>
    <cellStyle name="Normal 2 2 2 3 2 3 2" xfId="4976"/>
    <cellStyle name="Normal 2 2 2 3 2 3 2 2" xfId="4977"/>
    <cellStyle name="Normal 2 2 2 3 2 3 3" xfId="4978"/>
    <cellStyle name="Normal 2 2 2 3 2 3 4" xfId="4979"/>
    <cellStyle name="Normal 2 2 2 3 2 3 5" xfId="4980"/>
    <cellStyle name="Normal 2 2 2 3 2 4" xfId="4981"/>
    <cellStyle name="Normal 2 2 2 3 2 4 2" xfId="4982"/>
    <cellStyle name="Normal 2 2 2 3 2 4 3" xfId="4983"/>
    <cellStyle name="Normal 2 2 2 3 2 4 4" xfId="4984"/>
    <cellStyle name="Normal 2 2 2 3 2 4 5" xfId="4985"/>
    <cellStyle name="Normal 2 2 2 3 2 5" xfId="4986"/>
    <cellStyle name="Normal 2 2 2 3 2 5 2" xfId="4987"/>
    <cellStyle name="Normal 2 2 2 3 2 5 3" xfId="4988"/>
    <cellStyle name="Normal 2 2 2 3 2 5 4" xfId="4989"/>
    <cellStyle name="Normal 2 2 2 3 2 6" xfId="4990"/>
    <cellStyle name="Normal 2 2 2 3 2 6 2" xfId="4991"/>
    <cellStyle name="Normal 2 2 2 3 2 6 3" xfId="4992"/>
    <cellStyle name="Normal 2 2 2 3 2 6 4" xfId="4993"/>
    <cellStyle name="Normal 2 2 2 3 2 7" xfId="4994"/>
    <cellStyle name="Normal 2 2 2 3 2 8" xfId="4995"/>
    <cellStyle name="Normal 2 2 2 3 2 9" xfId="4996"/>
    <cellStyle name="Normal 2 2 2 3 3" xfId="206"/>
    <cellStyle name="Normal 2 2 2 3 3 10" xfId="4998"/>
    <cellStyle name="Normal 2 2 2 3 3 11" xfId="4999"/>
    <cellStyle name="Normal 2 2 2 3 3 12" xfId="5000"/>
    <cellStyle name="Normal 2 2 2 3 3 13" xfId="5001"/>
    <cellStyle name="Normal 2 2 2 3 3 14" xfId="4997"/>
    <cellStyle name="Normal 2 2 2 3 3 2" xfId="5002"/>
    <cellStyle name="Normal 2 2 2 3 3 2 2" xfId="5003"/>
    <cellStyle name="Normal 2 2 2 3 3 2 2 2" xfId="5004"/>
    <cellStyle name="Normal 2 2 2 3 3 2 3" xfId="5005"/>
    <cellStyle name="Normal 2 2 2 3 3 2 4" xfId="5006"/>
    <cellStyle name="Normal 2 2 2 3 3 2 5" xfId="5007"/>
    <cellStyle name="Normal 2 2 2 3 3 3" xfId="5008"/>
    <cellStyle name="Normal 2 2 2 3 3 3 2" xfId="5009"/>
    <cellStyle name="Normal 2 2 2 3 3 3 3" xfId="5010"/>
    <cellStyle name="Normal 2 2 2 3 3 3 4" xfId="5011"/>
    <cellStyle name="Normal 2 2 2 3 3 3 5" xfId="5012"/>
    <cellStyle name="Normal 2 2 2 3 3 4" xfId="5013"/>
    <cellStyle name="Normal 2 2 2 3 3 4 2" xfId="5014"/>
    <cellStyle name="Normal 2 2 2 3 3 4 3" xfId="5015"/>
    <cellStyle name="Normal 2 2 2 3 3 4 4" xfId="5016"/>
    <cellStyle name="Normal 2 2 2 3 3 5" xfId="5017"/>
    <cellStyle name="Normal 2 2 2 3 3 5 2" xfId="5018"/>
    <cellStyle name="Normal 2 2 2 3 3 5 3" xfId="5019"/>
    <cellStyle name="Normal 2 2 2 3 3 5 4" xfId="5020"/>
    <cellStyle name="Normal 2 2 2 3 3 6" xfId="5021"/>
    <cellStyle name="Normal 2 2 2 3 3 7" xfId="5022"/>
    <cellStyle name="Normal 2 2 2 3 3 8" xfId="5023"/>
    <cellStyle name="Normal 2 2 2 3 3 9" xfId="5024"/>
    <cellStyle name="Normal 2 2 2 3 4" xfId="207"/>
    <cellStyle name="Normal 2 2 2 3 4 10" xfId="5025"/>
    <cellStyle name="Normal 2 2 2 3 4 2" xfId="5026"/>
    <cellStyle name="Normal 2 2 2 3 4 2 2" xfId="5027"/>
    <cellStyle name="Normal 2 2 2 3 4 2 3" xfId="5028"/>
    <cellStyle name="Normal 2 2 2 3 4 3" xfId="5029"/>
    <cellStyle name="Normal 2 2 2 3 4 3 2" xfId="5030"/>
    <cellStyle name="Normal 2 2 2 3 4 4" xfId="5031"/>
    <cellStyle name="Normal 2 2 2 3 4 5" xfId="5032"/>
    <cellStyle name="Normal 2 2 2 3 4 6" xfId="5033"/>
    <cellStyle name="Normal 2 2 2 3 4 7" xfId="5034"/>
    <cellStyle name="Normal 2 2 2 3 4 8" xfId="5035"/>
    <cellStyle name="Normal 2 2 2 3 4 9" xfId="5036"/>
    <cellStyle name="Normal 2 2 2 3 5" xfId="5037"/>
    <cellStyle name="Normal 2 2 2 3 5 2" xfId="5038"/>
    <cellStyle name="Normal 2 2 2 3 5 2 2" xfId="5039"/>
    <cellStyle name="Normal 2 2 2 3 5 3" xfId="5040"/>
    <cellStyle name="Normal 2 2 2 3 5 4" xfId="5041"/>
    <cellStyle name="Normal 2 2 2 3 5 5" xfId="5042"/>
    <cellStyle name="Normal 2 2 2 3 6" xfId="5043"/>
    <cellStyle name="Normal 2 2 2 3 6 2" xfId="5044"/>
    <cellStyle name="Normal 2 2 2 3 6 3" xfId="5045"/>
    <cellStyle name="Normal 2 2 2 3 6 4" xfId="5046"/>
    <cellStyle name="Normal 2 2 2 3 6 5" xfId="5047"/>
    <cellStyle name="Normal 2 2 2 3 7" xfId="5048"/>
    <cellStyle name="Normal 2 2 2 3 7 2" xfId="5049"/>
    <cellStyle name="Normal 2 2 2 3 7 3" xfId="5050"/>
    <cellStyle name="Normal 2 2 2 3 7 4" xfId="5051"/>
    <cellStyle name="Normal 2 2 2 3 8" xfId="5052"/>
    <cellStyle name="Normal 2 2 2 3 8 2" xfId="5053"/>
    <cellStyle name="Normal 2 2 2 3 8 3" xfId="5054"/>
    <cellStyle name="Normal 2 2 2 3 8 4" xfId="5055"/>
    <cellStyle name="Normal 2 2 2 3 9" xfId="5056"/>
    <cellStyle name="Normal 2 2 2 30" xfId="208"/>
    <cellStyle name="Normal 2 2 2 30 10" xfId="5058"/>
    <cellStyle name="Normal 2 2 2 30 11" xfId="5059"/>
    <cellStyle name="Normal 2 2 2 30 12" xfId="5060"/>
    <cellStyle name="Normal 2 2 2 30 13" xfId="5057"/>
    <cellStyle name="Normal 2 2 2 30 2" xfId="5061"/>
    <cellStyle name="Normal 2 2 2 30 2 2" xfId="5062"/>
    <cellStyle name="Normal 2 2 2 30 2 2 2" xfId="5063"/>
    <cellStyle name="Normal 2 2 2 30 2 3" xfId="5064"/>
    <cellStyle name="Normal 2 2 2 30 2 4" xfId="5065"/>
    <cellStyle name="Normal 2 2 2 30 2 5" xfId="5066"/>
    <cellStyle name="Normal 2 2 2 30 3" xfId="5067"/>
    <cellStyle name="Normal 2 2 2 30 3 2" xfId="5068"/>
    <cellStyle name="Normal 2 2 2 30 3 3" xfId="5069"/>
    <cellStyle name="Normal 2 2 2 30 3 4" xfId="5070"/>
    <cellStyle name="Normal 2 2 2 30 3 5" xfId="5071"/>
    <cellStyle name="Normal 2 2 2 30 4" xfId="5072"/>
    <cellStyle name="Normal 2 2 2 30 4 2" xfId="5073"/>
    <cellStyle name="Normal 2 2 2 30 4 3" xfId="5074"/>
    <cellStyle name="Normal 2 2 2 30 4 4" xfId="5075"/>
    <cellStyle name="Normal 2 2 2 30 5" xfId="5076"/>
    <cellStyle name="Normal 2 2 2 30 6" xfId="5077"/>
    <cellStyle name="Normal 2 2 2 30 7" xfId="5078"/>
    <cellStyle name="Normal 2 2 2 30 8" xfId="5079"/>
    <cellStyle name="Normal 2 2 2 30 9" xfId="5080"/>
    <cellStyle name="Normal 2 2 2 31" xfId="209"/>
    <cellStyle name="Normal 2 2 2 31 10" xfId="5081"/>
    <cellStyle name="Normal 2 2 2 31 2" xfId="5082"/>
    <cellStyle name="Normal 2 2 2 31 2 2" xfId="5083"/>
    <cellStyle name="Normal 2 2 2 31 2 3" xfId="5084"/>
    <cellStyle name="Normal 2 2 2 31 3" xfId="5085"/>
    <cellStyle name="Normal 2 2 2 31 3 2" xfId="5086"/>
    <cellStyle name="Normal 2 2 2 31 4" xfId="5087"/>
    <cellStyle name="Normal 2 2 2 31 5" xfId="5088"/>
    <cellStyle name="Normal 2 2 2 31 6" xfId="5089"/>
    <cellStyle name="Normal 2 2 2 31 7" xfId="5090"/>
    <cellStyle name="Normal 2 2 2 31 8" xfId="5091"/>
    <cellStyle name="Normal 2 2 2 31 9" xfId="5092"/>
    <cellStyle name="Normal 2 2 2 32" xfId="473"/>
    <cellStyle name="Normal 2 2 2 32 10" xfId="5093"/>
    <cellStyle name="Normal 2 2 2 32 2" xfId="5094"/>
    <cellStyle name="Normal 2 2 2 32 2 2" xfId="5095"/>
    <cellStyle name="Normal 2 2 2 32 2 3" xfId="5096"/>
    <cellStyle name="Normal 2 2 2 32 3" xfId="5097"/>
    <cellStyle name="Normal 2 2 2 32 3 2" xfId="5098"/>
    <cellStyle name="Normal 2 2 2 32 4" xfId="5099"/>
    <cellStyle name="Normal 2 2 2 32 5" xfId="5100"/>
    <cellStyle name="Normal 2 2 2 32 6" xfId="5101"/>
    <cellStyle name="Normal 2 2 2 32 7" xfId="5102"/>
    <cellStyle name="Normal 2 2 2 32 8" xfId="5103"/>
    <cellStyle name="Normal 2 2 2 32 9" xfId="5104"/>
    <cellStyle name="Normal 2 2 2 33" xfId="5105"/>
    <cellStyle name="Normal 2 2 2 33 2" xfId="5106"/>
    <cellStyle name="Normal 2 2 2 33 2 2" xfId="5107"/>
    <cellStyle name="Normal 2 2 2 33 3" xfId="5108"/>
    <cellStyle name="Normal 2 2 2 33 3 2" xfId="5109"/>
    <cellStyle name="Normal 2 2 2 33 4" xfId="5110"/>
    <cellStyle name="Normal 2 2 2 33 5" xfId="5111"/>
    <cellStyle name="Normal 2 2 2 33 6" xfId="5112"/>
    <cellStyle name="Normal 2 2 2 33 7" xfId="5113"/>
    <cellStyle name="Normal 2 2 2 34" xfId="5114"/>
    <cellStyle name="Normal 2 2 2 34 2" xfId="5115"/>
    <cellStyle name="Normal 2 2 2 34 2 2" xfId="5116"/>
    <cellStyle name="Normal 2 2 2 34 3" xfId="5117"/>
    <cellStyle name="Normal 2 2 2 34 3 2" xfId="5118"/>
    <cellStyle name="Normal 2 2 2 34 4" xfId="5119"/>
    <cellStyle name="Normal 2 2 2 34 5" xfId="5120"/>
    <cellStyle name="Normal 2 2 2 34 6" xfId="5121"/>
    <cellStyle name="Normal 2 2 2 34 7" xfId="5122"/>
    <cellStyle name="Normal 2 2 2 35" xfId="5123"/>
    <cellStyle name="Normal 2 2 2 35 2" xfId="5124"/>
    <cellStyle name="Normal 2 2 2 35 3" xfId="5125"/>
    <cellStyle name="Normal 2 2 2 35 4" xfId="5126"/>
    <cellStyle name="Normal 2 2 2 35 5" xfId="5127"/>
    <cellStyle name="Normal 2 2 2 36" xfId="5128"/>
    <cellStyle name="Normal 2 2 2 36 2" xfId="5129"/>
    <cellStyle name="Normal 2 2 2 36 3" xfId="5130"/>
    <cellStyle name="Normal 2 2 2 36 4" xfId="5131"/>
    <cellStyle name="Normal 2 2 2 36 5" xfId="5132"/>
    <cellStyle name="Normal 2 2 2 37" xfId="5133"/>
    <cellStyle name="Normal 2 2 2 37 2" xfId="5134"/>
    <cellStyle name="Normal 2 2 2 37 3" xfId="5135"/>
    <cellStyle name="Normal 2 2 2 37 4" xfId="5136"/>
    <cellStyle name="Normal 2 2 2 37 5" xfId="5137"/>
    <cellStyle name="Normal 2 2 2 38" xfId="5138"/>
    <cellStyle name="Normal 2 2 2 39" xfId="5139"/>
    <cellStyle name="Normal 2 2 2 4" xfId="210"/>
    <cellStyle name="Normal 2 2 2 4 10" xfId="5141"/>
    <cellStyle name="Normal 2 2 2 4 11" xfId="5142"/>
    <cellStyle name="Normal 2 2 2 4 12" xfId="5143"/>
    <cellStyle name="Normal 2 2 2 4 13" xfId="5144"/>
    <cellStyle name="Normal 2 2 2 4 14" xfId="5145"/>
    <cellStyle name="Normal 2 2 2 4 15" xfId="5146"/>
    <cellStyle name="Normal 2 2 2 4 16" xfId="5147"/>
    <cellStyle name="Normal 2 2 2 4 17" xfId="5140"/>
    <cellStyle name="Normal 2 2 2 4 2" xfId="211"/>
    <cellStyle name="Normal 2 2 2 4 2 10" xfId="5149"/>
    <cellStyle name="Normal 2 2 2 4 2 11" xfId="5150"/>
    <cellStyle name="Normal 2 2 2 4 2 12" xfId="5151"/>
    <cellStyle name="Normal 2 2 2 4 2 13" xfId="5152"/>
    <cellStyle name="Normal 2 2 2 4 2 14" xfId="5153"/>
    <cellStyle name="Normal 2 2 2 4 2 15" xfId="5148"/>
    <cellStyle name="Normal 2 2 2 4 2 2" xfId="212"/>
    <cellStyle name="Normal 2 2 2 4 2 2 10" xfId="5154"/>
    <cellStyle name="Normal 2 2 2 4 2 2 2" xfId="5155"/>
    <cellStyle name="Normal 2 2 2 4 2 2 2 2" xfId="5156"/>
    <cellStyle name="Normal 2 2 2 4 2 2 2 3" xfId="5157"/>
    <cellStyle name="Normal 2 2 2 4 2 2 3" xfId="5158"/>
    <cellStyle name="Normal 2 2 2 4 2 2 3 2" xfId="5159"/>
    <cellStyle name="Normal 2 2 2 4 2 2 4" xfId="5160"/>
    <cellStyle name="Normal 2 2 2 4 2 2 5" xfId="5161"/>
    <cellStyle name="Normal 2 2 2 4 2 2 6" xfId="5162"/>
    <cellStyle name="Normal 2 2 2 4 2 2 7" xfId="5163"/>
    <cellStyle name="Normal 2 2 2 4 2 2 8" xfId="5164"/>
    <cellStyle name="Normal 2 2 2 4 2 2 9" xfId="5165"/>
    <cellStyle name="Normal 2 2 2 4 2 3" xfId="5166"/>
    <cellStyle name="Normal 2 2 2 4 2 3 2" xfId="5167"/>
    <cellStyle name="Normal 2 2 2 4 2 3 2 2" xfId="5168"/>
    <cellStyle name="Normal 2 2 2 4 2 3 3" xfId="5169"/>
    <cellStyle name="Normal 2 2 2 4 2 3 4" xfId="5170"/>
    <cellStyle name="Normal 2 2 2 4 2 3 5" xfId="5171"/>
    <cellStyle name="Normal 2 2 2 4 2 4" xfId="5172"/>
    <cellStyle name="Normal 2 2 2 4 2 4 2" xfId="5173"/>
    <cellStyle name="Normal 2 2 2 4 2 4 3" xfId="5174"/>
    <cellStyle name="Normal 2 2 2 4 2 4 4" xfId="5175"/>
    <cellStyle name="Normal 2 2 2 4 2 4 5" xfId="5176"/>
    <cellStyle name="Normal 2 2 2 4 2 5" xfId="5177"/>
    <cellStyle name="Normal 2 2 2 4 2 5 2" xfId="5178"/>
    <cellStyle name="Normal 2 2 2 4 2 5 3" xfId="5179"/>
    <cellStyle name="Normal 2 2 2 4 2 5 4" xfId="5180"/>
    <cellStyle name="Normal 2 2 2 4 2 6" xfId="5181"/>
    <cellStyle name="Normal 2 2 2 4 2 6 2" xfId="5182"/>
    <cellStyle name="Normal 2 2 2 4 2 6 3" xfId="5183"/>
    <cellStyle name="Normal 2 2 2 4 2 6 4" xfId="5184"/>
    <cellStyle name="Normal 2 2 2 4 2 7" xfId="5185"/>
    <cellStyle name="Normal 2 2 2 4 2 8" xfId="5186"/>
    <cellStyle name="Normal 2 2 2 4 2 9" xfId="5187"/>
    <cellStyle name="Normal 2 2 2 4 3" xfId="213"/>
    <cellStyle name="Normal 2 2 2 4 3 10" xfId="5189"/>
    <cellStyle name="Normal 2 2 2 4 3 11" xfId="5190"/>
    <cellStyle name="Normal 2 2 2 4 3 12" xfId="5191"/>
    <cellStyle name="Normal 2 2 2 4 3 13" xfId="5192"/>
    <cellStyle name="Normal 2 2 2 4 3 14" xfId="5188"/>
    <cellStyle name="Normal 2 2 2 4 3 2" xfId="5193"/>
    <cellStyle name="Normal 2 2 2 4 3 2 2" xfId="5194"/>
    <cellStyle name="Normal 2 2 2 4 3 2 2 2" xfId="5195"/>
    <cellStyle name="Normal 2 2 2 4 3 2 3" xfId="5196"/>
    <cellStyle name="Normal 2 2 2 4 3 2 4" xfId="5197"/>
    <cellStyle name="Normal 2 2 2 4 3 2 5" xfId="5198"/>
    <cellStyle name="Normal 2 2 2 4 3 3" xfId="5199"/>
    <cellStyle name="Normal 2 2 2 4 3 3 2" xfId="5200"/>
    <cellStyle name="Normal 2 2 2 4 3 3 3" xfId="5201"/>
    <cellStyle name="Normal 2 2 2 4 3 3 4" xfId="5202"/>
    <cellStyle name="Normal 2 2 2 4 3 3 5" xfId="5203"/>
    <cellStyle name="Normal 2 2 2 4 3 4" xfId="5204"/>
    <cellStyle name="Normal 2 2 2 4 3 4 2" xfId="5205"/>
    <cellStyle name="Normal 2 2 2 4 3 4 3" xfId="5206"/>
    <cellStyle name="Normal 2 2 2 4 3 4 4" xfId="5207"/>
    <cellStyle name="Normal 2 2 2 4 3 5" xfId="5208"/>
    <cellStyle name="Normal 2 2 2 4 3 5 2" xfId="5209"/>
    <cellStyle name="Normal 2 2 2 4 3 5 3" xfId="5210"/>
    <cellStyle name="Normal 2 2 2 4 3 5 4" xfId="5211"/>
    <cellStyle name="Normal 2 2 2 4 3 6" xfId="5212"/>
    <cellStyle name="Normal 2 2 2 4 3 7" xfId="5213"/>
    <cellStyle name="Normal 2 2 2 4 3 8" xfId="5214"/>
    <cellStyle name="Normal 2 2 2 4 3 9" xfId="5215"/>
    <cellStyle name="Normal 2 2 2 4 4" xfId="214"/>
    <cellStyle name="Normal 2 2 2 4 4 10" xfId="5216"/>
    <cellStyle name="Normal 2 2 2 4 4 2" xfId="5217"/>
    <cellStyle name="Normal 2 2 2 4 4 2 2" xfId="5218"/>
    <cellStyle name="Normal 2 2 2 4 4 2 3" xfId="5219"/>
    <cellStyle name="Normal 2 2 2 4 4 3" xfId="5220"/>
    <cellStyle name="Normal 2 2 2 4 4 3 2" xfId="5221"/>
    <cellStyle name="Normal 2 2 2 4 4 4" xfId="5222"/>
    <cellStyle name="Normal 2 2 2 4 4 5" xfId="5223"/>
    <cellStyle name="Normal 2 2 2 4 4 6" xfId="5224"/>
    <cellStyle name="Normal 2 2 2 4 4 7" xfId="5225"/>
    <cellStyle name="Normal 2 2 2 4 4 8" xfId="5226"/>
    <cellStyle name="Normal 2 2 2 4 4 9" xfId="5227"/>
    <cellStyle name="Normal 2 2 2 4 5" xfId="5228"/>
    <cellStyle name="Normal 2 2 2 4 5 2" xfId="5229"/>
    <cellStyle name="Normal 2 2 2 4 5 2 2" xfId="5230"/>
    <cellStyle name="Normal 2 2 2 4 5 3" xfId="5231"/>
    <cellStyle name="Normal 2 2 2 4 5 4" xfId="5232"/>
    <cellStyle name="Normal 2 2 2 4 5 5" xfId="5233"/>
    <cellStyle name="Normal 2 2 2 4 6" xfId="5234"/>
    <cellStyle name="Normal 2 2 2 4 6 2" xfId="5235"/>
    <cellStyle name="Normal 2 2 2 4 6 3" xfId="5236"/>
    <cellStyle name="Normal 2 2 2 4 6 4" xfId="5237"/>
    <cellStyle name="Normal 2 2 2 4 6 5" xfId="5238"/>
    <cellStyle name="Normal 2 2 2 4 7" xfId="5239"/>
    <cellStyle name="Normal 2 2 2 4 7 2" xfId="5240"/>
    <cellStyle name="Normal 2 2 2 4 7 3" xfId="5241"/>
    <cellStyle name="Normal 2 2 2 4 7 4" xfId="5242"/>
    <cellStyle name="Normal 2 2 2 4 8" xfId="5243"/>
    <cellStyle name="Normal 2 2 2 4 8 2" xfId="5244"/>
    <cellStyle name="Normal 2 2 2 4 8 3" xfId="5245"/>
    <cellStyle name="Normal 2 2 2 4 8 4" xfId="5246"/>
    <cellStyle name="Normal 2 2 2 4 9" xfId="5247"/>
    <cellStyle name="Normal 2 2 2 40" xfId="5248"/>
    <cellStyle name="Normal 2 2 2 41" xfId="5249"/>
    <cellStyle name="Normal 2 2 2 42" xfId="5250"/>
    <cellStyle name="Normal 2 2 2 43" xfId="5251"/>
    <cellStyle name="Normal 2 2 2 44" xfId="5252"/>
    <cellStyle name="Normal 2 2 2 45" xfId="5253"/>
    <cellStyle name="Normal 2 2 2 46" xfId="5254"/>
    <cellStyle name="Normal 2 2 2 47" xfId="5255"/>
    <cellStyle name="Normal 2 2 2 48" xfId="2888"/>
    <cellStyle name="Normal 2 2 2 5" xfId="215"/>
    <cellStyle name="Normal 2 2 2 5 10" xfId="5257"/>
    <cellStyle name="Normal 2 2 2 5 11" xfId="5258"/>
    <cellStyle name="Normal 2 2 2 5 12" xfId="5259"/>
    <cellStyle name="Normal 2 2 2 5 13" xfId="5260"/>
    <cellStyle name="Normal 2 2 2 5 14" xfId="5261"/>
    <cellStyle name="Normal 2 2 2 5 15" xfId="5262"/>
    <cellStyle name="Normal 2 2 2 5 16" xfId="5263"/>
    <cellStyle name="Normal 2 2 2 5 17" xfId="5256"/>
    <cellStyle name="Normal 2 2 2 5 2" xfId="216"/>
    <cellStyle name="Normal 2 2 2 5 2 10" xfId="5265"/>
    <cellStyle name="Normal 2 2 2 5 2 11" xfId="5266"/>
    <cellStyle name="Normal 2 2 2 5 2 12" xfId="5267"/>
    <cellStyle name="Normal 2 2 2 5 2 13" xfId="5268"/>
    <cellStyle name="Normal 2 2 2 5 2 14" xfId="5269"/>
    <cellStyle name="Normal 2 2 2 5 2 15" xfId="5264"/>
    <cellStyle name="Normal 2 2 2 5 2 2" xfId="217"/>
    <cellStyle name="Normal 2 2 2 5 2 2 10" xfId="5270"/>
    <cellStyle name="Normal 2 2 2 5 2 2 2" xfId="5271"/>
    <cellStyle name="Normal 2 2 2 5 2 2 2 2" xfId="5272"/>
    <cellStyle name="Normal 2 2 2 5 2 2 2 3" xfId="5273"/>
    <cellStyle name="Normal 2 2 2 5 2 2 3" xfId="5274"/>
    <cellStyle name="Normal 2 2 2 5 2 2 3 2" xfId="5275"/>
    <cellStyle name="Normal 2 2 2 5 2 2 4" xfId="5276"/>
    <cellStyle name="Normal 2 2 2 5 2 2 5" xfId="5277"/>
    <cellStyle name="Normal 2 2 2 5 2 2 6" xfId="5278"/>
    <cellStyle name="Normal 2 2 2 5 2 2 7" xfId="5279"/>
    <cellStyle name="Normal 2 2 2 5 2 2 8" xfId="5280"/>
    <cellStyle name="Normal 2 2 2 5 2 2 9" xfId="5281"/>
    <cellStyle name="Normal 2 2 2 5 2 3" xfId="5282"/>
    <cellStyle name="Normal 2 2 2 5 2 3 2" xfId="5283"/>
    <cellStyle name="Normal 2 2 2 5 2 3 2 2" xfId="5284"/>
    <cellStyle name="Normal 2 2 2 5 2 3 3" xfId="5285"/>
    <cellStyle name="Normal 2 2 2 5 2 3 4" xfId="5286"/>
    <cellStyle name="Normal 2 2 2 5 2 3 5" xfId="5287"/>
    <cellStyle name="Normal 2 2 2 5 2 4" xfId="5288"/>
    <cellStyle name="Normal 2 2 2 5 2 4 2" xfId="5289"/>
    <cellStyle name="Normal 2 2 2 5 2 4 3" xfId="5290"/>
    <cellStyle name="Normal 2 2 2 5 2 4 4" xfId="5291"/>
    <cellStyle name="Normal 2 2 2 5 2 4 5" xfId="5292"/>
    <cellStyle name="Normal 2 2 2 5 2 5" xfId="5293"/>
    <cellStyle name="Normal 2 2 2 5 2 5 2" xfId="5294"/>
    <cellStyle name="Normal 2 2 2 5 2 5 3" xfId="5295"/>
    <cellStyle name="Normal 2 2 2 5 2 5 4" xfId="5296"/>
    <cellStyle name="Normal 2 2 2 5 2 6" xfId="5297"/>
    <cellStyle name="Normal 2 2 2 5 2 6 2" xfId="5298"/>
    <cellStyle name="Normal 2 2 2 5 2 6 3" xfId="5299"/>
    <cellStyle name="Normal 2 2 2 5 2 6 4" xfId="5300"/>
    <cellStyle name="Normal 2 2 2 5 2 7" xfId="5301"/>
    <cellStyle name="Normal 2 2 2 5 2 8" xfId="5302"/>
    <cellStyle name="Normal 2 2 2 5 2 9" xfId="5303"/>
    <cellStyle name="Normal 2 2 2 5 3" xfId="218"/>
    <cellStyle name="Normal 2 2 2 5 3 10" xfId="5305"/>
    <cellStyle name="Normal 2 2 2 5 3 11" xfId="5306"/>
    <cellStyle name="Normal 2 2 2 5 3 12" xfId="5307"/>
    <cellStyle name="Normal 2 2 2 5 3 13" xfId="5308"/>
    <cellStyle name="Normal 2 2 2 5 3 14" xfId="5304"/>
    <cellStyle name="Normal 2 2 2 5 3 2" xfId="5309"/>
    <cellStyle name="Normal 2 2 2 5 3 2 2" xfId="5310"/>
    <cellStyle name="Normal 2 2 2 5 3 2 2 2" xfId="5311"/>
    <cellStyle name="Normal 2 2 2 5 3 2 3" xfId="5312"/>
    <cellStyle name="Normal 2 2 2 5 3 2 4" xfId="5313"/>
    <cellStyle name="Normal 2 2 2 5 3 2 5" xfId="5314"/>
    <cellStyle name="Normal 2 2 2 5 3 3" xfId="5315"/>
    <cellStyle name="Normal 2 2 2 5 3 3 2" xfId="5316"/>
    <cellStyle name="Normal 2 2 2 5 3 3 3" xfId="5317"/>
    <cellStyle name="Normal 2 2 2 5 3 3 4" xfId="5318"/>
    <cellStyle name="Normal 2 2 2 5 3 3 5" xfId="5319"/>
    <cellStyle name="Normal 2 2 2 5 3 4" xfId="5320"/>
    <cellStyle name="Normal 2 2 2 5 3 4 2" xfId="5321"/>
    <cellStyle name="Normal 2 2 2 5 3 4 3" xfId="5322"/>
    <cellStyle name="Normal 2 2 2 5 3 4 4" xfId="5323"/>
    <cellStyle name="Normal 2 2 2 5 3 5" xfId="5324"/>
    <cellStyle name="Normal 2 2 2 5 3 5 2" xfId="5325"/>
    <cellStyle name="Normal 2 2 2 5 3 5 3" xfId="5326"/>
    <cellStyle name="Normal 2 2 2 5 3 5 4" xfId="5327"/>
    <cellStyle name="Normal 2 2 2 5 3 6" xfId="5328"/>
    <cellStyle name="Normal 2 2 2 5 3 7" xfId="5329"/>
    <cellStyle name="Normal 2 2 2 5 3 8" xfId="5330"/>
    <cellStyle name="Normal 2 2 2 5 3 9" xfId="5331"/>
    <cellStyle name="Normal 2 2 2 5 4" xfId="219"/>
    <cellStyle name="Normal 2 2 2 5 4 10" xfId="5332"/>
    <cellStyle name="Normal 2 2 2 5 4 2" xfId="5333"/>
    <cellStyle name="Normal 2 2 2 5 4 2 2" xfId="5334"/>
    <cellStyle name="Normal 2 2 2 5 4 2 3" xfId="5335"/>
    <cellStyle name="Normal 2 2 2 5 4 3" xfId="5336"/>
    <cellStyle name="Normal 2 2 2 5 4 3 2" xfId="5337"/>
    <cellStyle name="Normal 2 2 2 5 4 4" xfId="5338"/>
    <cellStyle name="Normal 2 2 2 5 4 5" xfId="5339"/>
    <cellStyle name="Normal 2 2 2 5 4 6" xfId="5340"/>
    <cellStyle name="Normal 2 2 2 5 4 7" xfId="5341"/>
    <cellStyle name="Normal 2 2 2 5 4 8" xfId="5342"/>
    <cellStyle name="Normal 2 2 2 5 4 9" xfId="5343"/>
    <cellStyle name="Normal 2 2 2 5 5" xfId="5344"/>
    <cellStyle name="Normal 2 2 2 5 5 2" xfId="5345"/>
    <cellStyle name="Normal 2 2 2 5 5 2 2" xfId="5346"/>
    <cellStyle name="Normal 2 2 2 5 5 3" xfId="5347"/>
    <cellStyle name="Normal 2 2 2 5 5 4" xfId="5348"/>
    <cellStyle name="Normal 2 2 2 5 5 5" xfId="5349"/>
    <cellStyle name="Normal 2 2 2 5 6" xfId="5350"/>
    <cellStyle name="Normal 2 2 2 5 6 2" xfId="5351"/>
    <cellStyle name="Normal 2 2 2 5 6 3" xfId="5352"/>
    <cellStyle name="Normal 2 2 2 5 6 4" xfId="5353"/>
    <cellStyle name="Normal 2 2 2 5 6 5" xfId="5354"/>
    <cellStyle name="Normal 2 2 2 5 7" xfId="5355"/>
    <cellStyle name="Normal 2 2 2 5 7 2" xfId="5356"/>
    <cellStyle name="Normal 2 2 2 5 7 3" xfId="5357"/>
    <cellStyle name="Normal 2 2 2 5 7 4" xfId="5358"/>
    <cellStyle name="Normal 2 2 2 5 8" xfId="5359"/>
    <cellStyle name="Normal 2 2 2 5 8 2" xfId="5360"/>
    <cellStyle name="Normal 2 2 2 5 8 3" xfId="5361"/>
    <cellStyle name="Normal 2 2 2 5 8 4" xfId="5362"/>
    <cellStyle name="Normal 2 2 2 5 9" xfId="5363"/>
    <cellStyle name="Normal 2 2 2 6" xfId="220"/>
    <cellStyle name="Normal 2 2 2 6 10" xfId="5365"/>
    <cellStyle name="Normal 2 2 2 6 11" xfId="5366"/>
    <cellStyle name="Normal 2 2 2 6 12" xfId="5367"/>
    <cellStyle name="Normal 2 2 2 6 13" xfId="5368"/>
    <cellStyle name="Normal 2 2 2 6 14" xfId="5369"/>
    <cellStyle name="Normal 2 2 2 6 15" xfId="5370"/>
    <cellStyle name="Normal 2 2 2 6 16" xfId="5371"/>
    <cellStyle name="Normal 2 2 2 6 17" xfId="5364"/>
    <cellStyle name="Normal 2 2 2 6 2" xfId="221"/>
    <cellStyle name="Normal 2 2 2 6 2 10" xfId="5373"/>
    <cellStyle name="Normal 2 2 2 6 2 11" xfId="5374"/>
    <cellStyle name="Normal 2 2 2 6 2 12" xfId="5375"/>
    <cellStyle name="Normal 2 2 2 6 2 13" xfId="5376"/>
    <cellStyle name="Normal 2 2 2 6 2 14" xfId="5377"/>
    <cellStyle name="Normal 2 2 2 6 2 15" xfId="5372"/>
    <cellStyle name="Normal 2 2 2 6 2 2" xfId="222"/>
    <cellStyle name="Normal 2 2 2 6 2 2 10" xfId="5378"/>
    <cellStyle name="Normal 2 2 2 6 2 2 2" xfId="5379"/>
    <cellStyle name="Normal 2 2 2 6 2 2 2 2" xfId="5380"/>
    <cellStyle name="Normal 2 2 2 6 2 2 2 3" xfId="5381"/>
    <cellStyle name="Normal 2 2 2 6 2 2 3" xfId="5382"/>
    <cellStyle name="Normal 2 2 2 6 2 2 3 2" xfId="5383"/>
    <cellStyle name="Normal 2 2 2 6 2 2 4" xfId="5384"/>
    <cellStyle name="Normal 2 2 2 6 2 2 5" xfId="5385"/>
    <cellStyle name="Normal 2 2 2 6 2 2 6" xfId="5386"/>
    <cellStyle name="Normal 2 2 2 6 2 2 7" xfId="5387"/>
    <cellStyle name="Normal 2 2 2 6 2 2 8" xfId="5388"/>
    <cellStyle name="Normal 2 2 2 6 2 2 9" xfId="5389"/>
    <cellStyle name="Normal 2 2 2 6 2 3" xfId="5390"/>
    <cellStyle name="Normal 2 2 2 6 2 3 2" xfId="5391"/>
    <cellStyle name="Normal 2 2 2 6 2 3 2 2" xfId="5392"/>
    <cellStyle name="Normal 2 2 2 6 2 3 3" xfId="5393"/>
    <cellStyle name="Normal 2 2 2 6 2 3 4" xfId="5394"/>
    <cellStyle name="Normal 2 2 2 6 2 3 5" xfId="5395"/>
    <cellStyle name="Normal 2 2 2 6 2 4" xfId="5396"/>
    <cellStyle name="Normal 2 2 2 6 2 4 2" xfId="5397"/>
    <cellStyle name="Normal 2 2 2 6 2 4 3" xfId="5398"/>
    <cellStyle name="Normal 2 2 2 6 2 4 4" xfId="5399"/>
    <cellStyle name="Normal 2 2 2 6 2 4 5" xfId="5400"/>
    <cellStyle name="Normal 2 2 2 6 2 5" xfId="5401"/>
    <cellStyle name="Normal 2 2 2 6 2 5 2" xfId="5402"/>
    <cellStyle name="Normal 2 2 2 6 2 5 3" xfId="5403"/>
    <cellStyle name="Normal 2 2 2 6 2 5 4" xfId="5404"/>
    <cellStyle name="Normal 2 2 2 6 2 6" xfId="5405"/>
    <cellStyle name="Normal 2 2 2 6 2 6 2" xfId="5406"/>
    <cellStyle name="Normal 2 2 2 6 2 6 3" xfId="5407"/>
    <cellStyle name="Normal 2 2 2 6 2 6 4" xfId="5408"/>
    <cellStyle name="Normal 2 2 2 6 2 7" xfId="5409"/>
    <cellStyle name="Normal 2 2 2 6 2 8" xfId="5410"/>
    <cellStyle name="Normal 2 2 2 6 2 9" xfId="5411"/>
    <cellStyle name="Normal 2 2 2 6 3" xfId="223"/>
    <cellStyle name="Normal 2 2 2 6 3 10" xfId="5413"/>
    <cellStyle name="Normal 2 2 2 6 3 11" xfId="5414"/>
    <cellStyle name="Normal 2 2 2 6 3 12" xfId="5415"/>
    <cellStyle name="Normal 2 2 2 6 3 13" xfId="5416"/>
    <cellStyle name="Normal 2 2 2 6 3 14" xfId="5412"/>
    <cellStyle name="Normal 2 2 2 6 3 2" xfId="5417"/>
    <cellStyle name="Normal 2 2 2 6 3 2 2" xfId="5418"/>
    <cellStyle name="Normal 2 2 2 6 3 2 2 2" xfId="5419"/>
    <cellStyle name="Normal 2 2 2 6 3 2 3" xfId="5420"/>
    <cellStyle name="Normal 2 2 2 6 3 2 4" xfId="5421"/>
    <cellStyle name="Normal 2 2 2 6 3 2 5" xfId="5422"/>
    <cellStyle name="Normal 2 2 2 6 3 3" xfId="5423"/>
    <cellStyle name="Normal 2 2 2 6 3 3 2" xfId="5424"/>
    <cellStyle name="Normal 2 2 2 6 3 3 3" xfId="5425"/>
    <cellStyle name="Normal 2 2 2 6 3 3 4" xfId="5426"/>
    <cellStyle name="Normal 2 2 2 6 3 3 5" xfId="5427"/>
    <cellStyle name="Normal 2 2 2 6 3 4" xfId="5428"/>
    <cellStyle name="Normal 2 2 2 6 3 4 2" xfId="5429"/>
    <cellStyle name="Normal 2 2 2 6 3 4 3" xfId="5430"/>
    <cellStyle name="Normal 2 2 2 6 3 4 4" xfId="5431"/>
    <cellStyle name="Normal 2 2 2 6 3 5" xfId="5432"/>
    <cellStyle name="Normal 2 2 2 6 3 5 2" xfId="5433"/>
    <cellStyle name="Normal 2 2 2 6 3 5 3" xfId="5434"/>
    <cellStyle name="Normal 2 2 2 6 3 5 4" xfId="5435"/>
    <cellStyle name="Normal 2 2 2 6 3 6" xfId="5436"/>
    <cellStyle name="Normal 2 2 2 6 3 7" xfId="5437"/>
    <cellStyle name="Normal 2 2 2 6 3 8" xfId="5438"/>
    <cellStyle name="Normal 2 2 2 6 3 9" xfId="5439"/>
    <cellStyle name="Normal 2 2 2 6 4" xfId="224"/>
    <cellStyle name="Normal 2 2 2 6 4 10" xfId="5440"/>
    <cellStyle name="Normal 2 2 2 6 4 2" xfId="5441"/>
    <cellStyle name="Normal 2 2 2 6 4 2 2" xfId="5442"/>
    <cellStyle name="Normal 2 2 2 6 4 2 3" xfId="5443"/>
    <cellStyle name="Normal 2 2 2 6 4 3" xfId="5444"/>
    <cellStyle name="Normal 2 2 2 6 4 3 2" xfId="5445"/>
    <cellStyle name="Normal 2 2 2 6 4 4" xfId="5446"/>
    <cellStyle name="Normal 2 2 2 6 4 5" xfId="5447"/>
    <cellStyle name="Normal 2 2 2 6 4 6" xfId="5448"/>
    <cellStyle name="Normal 2 2 2 6 4 7" xfId="5449"/>
    <cellStyle name="Normal 2 2 2 6 4 8" xfId="5450"/>
    <cellStyle name="Normal 2 2 2 6 4 9" xfId="5451"/>
    <cellStyle name="Normal 2 2 2 6 5" xfId="5452"/>
    <cellStyle name="Normal 2 2 2 6 5 2" xfId="5453"/>
    <cellStyle name="Normal 2 2 2 6 5 2 2" xfId="5454"/>
    <cellStyle name="Normal 2 2 2 6 5 3" xfId="5455"/>
    <cellStyle name="Normal 2 2 2 6 5 4" xfId="5456"/>
    <cellStyle name="Normal 2 2 2 6 5 5" xfId="5457"/>
    <cellStyle name="Normal 2 2 2 6 6" xfId="5458"/>
    <cellStyle name="Normal 2 2 2 6 6 2" xfId="5459"/>
    <cellStyle name="Normal 2 2 2 6 6 3" xfId="5460"/>
    <cellStyle name="Normal 2 2 2 6 6 4" xfId="5461"/>
    <cellStyle name="Normal 2 2 2 6 6 5" xfId="5462"/>
    <cellStyle name="Normal 2 2 2 6 7" xfId="5463"/>
    <cellStyle name="Normal 2 2 2 6 7 2" xfId="5464"/>
    <cellStyle name="Normal 2 2 2 6 7 3" xfId="5465"/>
    <cellStyle name="Normal 2 2 2 6 7 4" xfId="5466"/>
    <cellStyle name="Normal 2 2 2 6 8" xfId="5467"/>
    <cellStyle name="Normal 2 2 2 6 8 2" xfId="5468"/>
    <cellStyle name="Normal 2 2 2 6 8 3" xfId="5469"/>
    <cellStyle name="Normal 2 2 2 6 8 4" xfId="5470"/>
    <cellStyle name="Normal 2 2 2 6 9" xfId="5471"/>
    <cellStyle name="Normal 2 2 2 7" xfId="225"/>
    <cellStyle name="Normal 2 2 2 7 10" xfId="5473"/>
    <cellStyle name="Normal 2 2 2 7 11" xfId="5474"/>
    <cellStyle name="Normal 2 2 2 7 12" xfId="5475"/>
    <cellStyle name="Normal 2 2 2 7 13" xfId="5476"/>
    <cellStyle name="Normal 2 2 2 7 14" xfId="5477"/>
    <cellStyle name="Normal 2 2 2 7 15" xfId="5478"/>
    <cellStyle name="Normal 2 2 2 7 16" xfId="5479"/>
    <cellStyle name="Normal 2 2 2 7 17" xfId="5472"/>
    <cellStyle name="Normal 2 2 2 7 2" xfId="226"/>
    <cellStyle name="Normal 2 2 2 7 2 10" xfId="5481"/>
    <cellStyle name="Normal 2 2 2 7 2 11" xfId="5482"/>
    <cellStyle name="Normal 2 2 2 7 2 12" xfId="5483"/>
    <cellStyle name="Normal 2 2 2 7 2 13" xfId="5484"/>
    <cellStyle name="Normal 2 2 2 7 2 14" xfId="5485"/>
    <cellStyle name="Normal 2 2 2 7 2 15" xfId="5480"/>
    <cellStyle name="Normal 2 2 2 7 2 2" xfId="227"/>
    <cellStyle name="Normal 2 2 2 7 2 2 10" xfId="5486"/>
    <cellStyle name="Normal 2 2 2 7 2 2 2" xfId="5487"/>
    <cellStyle name="Normal 2 2 2 7 2 2 2 2" xfId="5488"/>
    <cellStyle name="Normal 2 2 2 7 2 2 2 3" xfId="5489"/>
    <cellStyle name="Normal 2 2 2 7 2 2 3" xfId="5490"/>
    <cellStyle name="Normal 2 2 2 7 2 2 3 2" xfId="5491"/>
    <cellStyle name="Normal 2 2 2 7 2 2 4" xfId="5492"/>
    <cellStyle name="Normal 2 2 2 7 2 2 5" xfId="5493"/>
    <cellStyle name="Normal 2 2 2 7 2 2 6" xfId="5494"/>
    <cellStyle name="Normal 2 2 2 7 2 2 7" xfId="5495"/>
    <cellStyle name="Normal 2 2 2 7 2 2 8" xfId="5496"/>
    <cellStyle name="Normal 2 2 2 7 2 2 9" xfId="5497"/>
    <cellStyle name="Normal 2 2 2 7 2 3" xfId="5498"/>
    <cellStyle name="Normal 2 2 2 7 2 3 2" xfId="5499"/>
    <cellStyle name="Normal 2 2 2 7 2 3 2 2" xfId="5500"/>
    <cellStyle name="Normal 2 2 2 7 2 3 3" xfId="5501"/>
    <cellStyle name="Normal 2 2 2 7 2 3 4" xfId="5502"/>
    <cellStyle name="Normal 2 2 2 7 2 3 5" xfId="5503"/>
    <cellStyle name="Normal 2 2 2 7 2 4" xfId="5504"/>
    <cellStyle name="Normal 2 2 2 7 2 4 2" xfId="5505"/>
    <cellStyle name="Normal 2 2 2 7 2 4 3" xfId="5506"/>
    <cellStyle name="Normal 2 2 2 7 2 4 4" xfId="5507"/>
    <cellStyle name="Normal 2 2 2 7 2 4 5" xfId="5508"/>
    <cellStyle name="Normal 2 2 2 7 2 5" xfId="5509"/>
    <cellStyle name="Normal 2 2 2 7 2 5 2" xfId="5510"/>
    <cellStyle name="Normal 2 2 2 7 2 5 3" xfId="5511"/>
    <cellStyle name="Normal 2 2 2 7 2 5 4" xfId="5512"/>
    <cellStyle name="Normal 2 2 2 7 2 6" xfId="5513"/>
    <cellStyle name="Normal 2 2 2 7 2 6 2" xfId="5514"/>
    <cellStyle name="Normal 2 2 2 7 2 6 3" xfId="5515"/>
    <cellStyle name="Normal 2 2 2 7 2 6 4" xfId="5516"/>
    <cellStyle name="Normal 2 2 2 7 2 7" xfId="5517"/>
    <cellStyle name="Normal 2 2 2 7 2 8" xfId="5518"/>
    <cellStyle name="Normal 2 2 2 7 2 9" xfId="5519"/>
    <cellStyle name="Normal 2 2 2 7 3" xfId="228"/>
    <cellStyle name="Normal 2 2 2 7 3 10" xfId="5521"/>
    <cellStyle name="Normal 2 2 2 7 3 11" xfId="5522"/>
    <cellStyle name="Normal 2 2 2 7 3 12" xfId="5523"/>
    <cellStyle name="Normal 2 2 2 7 3 13" xfId="5524"/>
    <cellStyle name="Normal 2 2 2 7 3 14" xfId="5520"/>
    <cellStyle name="Normal 2 2 2 7 3 2" xfId="5525"/>
    <cellStyle name="Normal 2 2 2 7 3 2 2" xfId="5526"/>
    <cellStyle name="Normal 2 2 2 7 3 2 2 2" xfId="5527"/>
    <cellStyle name="Normal 2 2 2 7 3 2 3" xfId="5528"/>
    <cellStyle name="Normal 2 2 2 7 3 2 4" xfId="5529"/>
    <cellStyle name="Normal 2 2 2 7 3 2 5" xfId="5530"/>
    <cellStyle name="Normal 2 2 2 7 3 3" xfId="5531"/>
    <cellStyle name="Normal 2 2 2 7 3 3 2" xfId="5532"/>
    <cellStyle name="Normal 2 2 2 7 3 3 3" xfId="5533"/>
    <cellStyle name="Normal 2 2 2 7 3 3 4" xfId="5534"/>
    <cellStyle name="Normal 2 2 2 7 3 3 5" xfId="5535"/>
    <cellStyle name="Normal 2 2 2 7 3 4" xfId="5536"/>
    <cellStyle name="Normal 2 2 2 7 3 4 2" xfId="5537"/>
    <cellStyle name="Normal 2 2 2 7 3 4 3" xfId="5538"/>
    <cellStyle name="Normal 2 2 2 7 3 4 4" xfId="5539"/>
    <cellStyle name="Normal 2 2 2 7 3 5" xfId="5540"/>
    <cellStyle name="Normal 2 2 2 7 3 5 2" xfId="5541"/>
    <cellStyle name="Normal 2 2 2 7 3 5 3" xfId="5542"/>
    <cellStyle name="Normal 2 2 2 7 3 5 4" xfId="5543"/>
    <cellStyle name="Normal 2 2 2 7 3 6" xfId="5544"/>
    <cellStyle name="Normal 2 2 2 7 3 7" xfId="5545"/>
    <cellStyle name="Normal 2 2 2 7 3 8" xfId="5546"/>
    <cellStyle name="Normal 2 2 2 7 3 9" xfId="5547"/>
    <cellStyle name="Normal 2 2 2 7 4" xfId="229"/>
    <cellStyle name="Normal 2 2 2 7 4 10" xfId="5548"/>
    <cellStyle name="Normal 2 2 2 7 4 2" xfId="5549"/>
    <cellStyle name="Normal 2 2 2 7 4 2 2" xfId="5550"/>
    <cellStyle name="Normal 2 2 2 7 4 2 3" xfId="5551"/>
    <cellStyle name="Normal 2 2 2 7 4 3" xfId="5552"/>
    <cellStyle name="Normal 2 2 2 7 4 3 2" xfId="5553"/>
    <cellStyle name="Normal 2 2 2 7 4 4" xfId="5554"/>
    <cellStyle name="Normal 2 2 2 7 4 5" xfId="5555"/>
    <cellStyle name="Normal 2 2 2 7 4 6" xfId="5556"/>
    <cellStyle name="Normal 2 2 2 7 4 7" xfId="5557"/>
    <cellStyle name="Normal 2 2 2 7 4 8" xfId="5558"/>
    <cellStyle name="Normal 2 2 2 7 4 9" xfId="5559"/>
    <cellStyle name="Normal 2 2 2 7 5" xfId="5560"/>
    <cellStyle name="Normal 2 2 2 7 5 2" xfId="5561"/>
    <cellStyle name="Normal 2 2 2 7 5 2 2" xfId="5562"/>
    <cellStyle name="Normal 2 2 2 7 5 3" xfId="5563"/>
    <cellStyle name="Normal 2 2 2 7 5 4" xfId="5564"/>
    <cellStyle name="Normal 2 2 2 7 5 5" xfId="5565"/>
    <cellStyle name="Normal 2 2 2 7 6" xfId="5566"/>
    <cellStyle name="Normal 2 2 2 7 6 2" xfId="5567"/>
    <cellStyle name="Normal 2 2 2 7 6 3" xfId="5568"/>
    <cellStyle name="Normal 2 2 2 7 6 4" xfId="5569"/>
    <cellStyle name="Normal 2 2 2 7 6 5" xfId="5570"/>
    <cellStyle name="Normal 2 2 2 7 7" xfId="5571"/>
    <cellStyle name="Normal 2 2 2 7 7 2" xfId="5572"/>
    <cellStyle name="Normal 2 2 2 7 7 3" xfId="5573"/>
    <cellStyle name="Normal 2 2 2 7 7 4" xfId="5574"/>
    <cellStyle name="Normal 2 2 2 7 8" xfId="5575"/>
    <cellStyle name="Normal 2 2 2 7 8 2" xfId="5576"/>
    <cellStyle name="Normal 2 2 2 7 8 3" xfId="5577"/>
    <cellStyle name="Normal 2 2 2 7 8 4" xfId="5578"/>
    <cellStyle name="Normal 2 2 2 7 9" xfId="5579"/>
    <cellStyle name="Normal 2 2 2 8" xfId="230"/>
    <cellStyle name="Normal 2 2 2 8 10" xfId="5581"/>
    <cellStyle name="Normal 2 2 2 8 11" xfId="5582"/>
    <cellStyle name="Normal 2 2 2 8 12" xfId="5583"/>
    <cellStyle name="Normal 2 2 2 8 13" xfId="5584"/>
    <cellStyle name="Normal 2 2 2 8 14" xfId="5585"/>
    <cellStyle name="Normal 2 2 2 8 15" xfId="5586"/>
    <cellStyle name="Normal 2 2 2 8 16" xfId="5587"/>
    <cellStyle name="Normal 2 2 2 8 17" xfId="5580"/>
    <cellStyle name="Normal 2 2 2 8 2" xfId="231"/>
    <cellStyle name="Normal 2 2 2 8 2 10" xfId="5589"/>
    <cellStyle name="Normal 2 2 2 8 2 11" xfId="5590"/>
    <cellStyle name="Normal 2 2 2 8 2 12" xfId="5591"/>
    <cellStyle name="Normal 2 2 2 8 2 13" xfId="5592"/>
    <cellStyle name="Normal 2 2 2 8 2 14" xfId="5593"/>
    <cellStyle name="Normal 2 2 2 8 2 15" xfId="5588"/>
    <cellStyle name="Normal 2 2 2 8 2 2" xfId="232"/>
    <cellStyle name="Normal 2 2 2 8 2 2 10" xfId="5594"/>
    <cellStyle name="Normal 2 2 2 8 2 2 2" xfId="5595"/>
    <cellStyle name="Normal 2 2 2 8 2 2 2 2" xfId="5596"/>
    <cellStyle name="Normal 2 2 2 8 2 2 2 3" xfId="5597"/>
    <cellStyle name="Normal 2 2 2 8 2 2 3" xfId="5598"/>
    <cellStyle name="Normal 2 2 2 8 2 2 3 2" xfId="5599"/>
    <cellStyle name="Normal 2 2 2 8 2 2 4" xfId="5600"/>
    <cellStyle name="Normal 2 2 2 8 2 2 5" xfId="5601"/>
    <cellStyle name="Normal 2 2 2 8 2 2 6" xfId="5602"/>
    <cellStyle name="Normal 2 2 2 8 2 2 7" xfId="5603"/>
    <cellStyle name="Normal 2 2 2 8 2 2 8" xfId="5604"/>
    <cellStyle name="Normal 2 2 2 8 2 2 9" xfId="5605"/>
    <cellStyle name="Normal 2 2 2 8 2 3" xfId="5606"/>
    <cellStyle name="Normal 2 2 2 8 2 3 2" xfId="5607"/>
    <cellStyle name="Normal 2 2 2 8 2 3 2 2" xfId="5608"/>
    <cellStyle name="Normal 2 2 2 8 2 3 3" xfId="5609"/>
    <cellStyle name="Normal 2 2 2 8 2 3 4" xfId="5610"/>
    <cellStyle name="Normal 2 2 2 8 2 3 5" xfId="5611"/>
    <cellStyle name="Normal 2 2 2 8 2 4" xfId="5612"/>
    <cellStyle name="Normal 2 2 2 8 2 4 2" xfId="5613"/>
    <cellStyle name="Normal 2 2 2 8 2 4 3" xfId="5614"/>
    <cellStyle name="Normal 2 2 2 8 2 4 4" xfId="5615"/>
    <cellStyle name="Normal 2 2 2 8 2 4 5" xfId="5616"/>
    <cellStyle name="Normal 2 2 2 8 2 5" xfId="5617"/>
    <cellStyle name="Normal 2 2 2 8 2 5 2" xfId="5618"/>
    <cellStyle name="Normal 2 2 2 8 2 5 3" xfId="5619"/>
    <cellStyle name="Normal 2 2 2 8 2 5 4" xfId="5620"/>
    <cellStyle name="Normal 2 2 2 8 2 6" xfId="5621"/>
    <cellStyle name="Normal 2 2 2 8 2 6 2" xfId="5622"/>
    <cellStyle name="Normal 2 2 2 8 2 6 3" xfId="5623"/>
    <cellStyle name="Normal 2 2 2 8 2 6 4" xfId="5624"/>
    <cellStyle name="Normal 2 2 2 8 2 7" xfId="5625"/>
    <cellStyle name="Normal 2 2 2 8 2 8" xfId="5626"/>
    <cellStyle name="Normal 2 2 2 8 2 9" xfId="5627"/>
    <cellStyle name="Normal 2 2 2 8 3" xfId="233"/>
    <cellStyle name="Normal 2 2 2 8 3 10" xfId="5629"/>
    <cellStyle name="Normal 2 2 2 8 3 11" xfId="5630"/>
    <cellStyle name="Normal 2 2 2 8 3 12" xfId="5631"/>
    <cellStyle name="Normal 2 2 2 8 3 13" xfId="5632"/>
    <cellStyle name="Normal 2 2 2 8 3 14" xfId="5628"/>
    <cellStyle name="Normal 2 2 2 8 3 2" xfId="5633"/>
    <cellStyle name="Normal 2 2 2 8 3 2 2" xfId="5634"/>
    <cellStyle name="Normal 2 2 2 8 3 2 2 2" xfId="5635"/>
    <cellStyle name="Normal 2 2 2 8 3 2 3" xfId="5636"/>
    <cellStyle name="Normal 2 2 2 8 3 2 4" xfId="5637"/>
    <cellStyle name="Normal 2 2 2 8 3 2 5" xfId="5638"/>
    <cellStyle name="Normal 2 2 2 8 3 3" xfId="5639"/>
    <cellStyle name="Normal 2 2 2 8 3 3 2" xfId="5640"/>
    <cellStyle name="Normal 2 2 2 8 3 3 3" xfId="5641"/>
    <cellStyle name="Normal 2 2 2 8 3 3 4" xfId="5642"/>
    <cellStyle name="Normal 2 2 2 8 3 3 5" xfId="5643"/>
    <cellStyle name="Normal 2 2 2 8 3 4" xfId="5644"/>
    <cellStyle name="Normal 2 2 2 8 3 4 2" xfId="5645"/>
    <cellStyle name="Normal 2 2 2 8 3 4 3" xfId="5646"/>
    <cellStyle name="Normal 2 2 2 8 3 4 4" xfId="5647"/>
    <cellStyle name="Normal 2 2 2 8 3 5" xfId="5648"/>
    <cellStyle name="Normal 2 2 2 8 3 5 2" xfId="5649"/>
    <cellStyle name="Normal 2 2 2 8 3 5 3" xfId="5650"/>
    <cellStyle name="Normal 2 2 2 8 3 5 4" xfId="5651"/>
    <cellStyle name="Normal 2 2 2 8 3 6" xfId="5652"/>
    <cellStyle name="Normal 2 2 2 8 3 7" xfId="5653"/>
    <cellStyle name="Normal 2 2 2 8 3 8" xfId="5654"/>
    <cellStyle name="Normal 2 2 2 8 3 9" xfId="5655"/>
    <cellStyle name="Normal 2 2 2 8 4" xfId="234"/>
    <cellStyle name="Normal 2 2 2 8 4 10" xfId="5656"/>
    <cellStyle name="Normal 2 2 2 8 4 2" xfId="5657"/>
    <cellStyle name="Normal 2 2 2 8 4 2 2" xfId="5658"/>
    <cellStyle name="Normal 2 2 2 8 4 2 3" xfId="5659"/>
    <cellStyle name="Normal 2 2 2 8 4 3" xfId="5660"/>
    <cellStyle name="Normal 2 2 2 8 4 3 2" xfId="5661"/>
    <cellStyle name="Normal 2 2 2 8 4 4" xfId="5662"/>
    <cellStyle name="Normal 2 2 2 8 4 5" xfId="5663"/>
    <cellStyle name="Normal 2 2 2 8 4 6" xfId="5664"/>
    <cellStyle name="Normal 2 2 2 8 4 7" xfId="5665"/>
    <cellStyle name="Normal 2 2 2 8 4 8" xfId="5666"/>
    <cellStyle name="Normal 2 2 2 8 4 9" xfId="5667"/>
    <cellStyle name="Normal 2 2 2 8 5" xfId="5668"/>
    <cellStyle name="Normal 2 2 2 8 5 2" xfId="5669"/>
    <cellStyle name="Normal 2 2 2 8 5 2 2" xfId="5670"/>
    <cellStyle name="Normal 2 2 2 8 5 3" xfId="5671"/>
    <cellStyle name="Normal 2 2 2 8 5 4" xfId="5672"/>
    <cellStyle name="Normal 2 2 2 8 5 5" xfId="5673"/>
    <cellStyle name="Normal 2 2 2 8 6" xfId="5674"/>
    <cellStyle name="Normal 2 2 2 8 6 2" xfId="5675"/>
    <cellStyle name="Normal 2 2 2 8 6 3" xfId="5676"/>
    <cellStyle name="Normal 2 2 2 8 6 4" xfId="5677"/>
    <cellStyle name="Normal 2 2 2 8 6 5" xfId="5678"/>
    <cellStyle name="Normal 2 2 2 8 7" xfId="5679"/>
    <cellStyle name="Normal 2 2 2 8 7 2" xfId="5680"/>
    <cellStyle name="Normal 2 2 2 8 7 3" xfId="5681"/>
    <cellStyle name="Normal 2 2 2 8 7 4" xfId="5682"/>
    <cellStyle name="Normal 2 2 2 8 8" xfId="5683"/>
    <cellStyle name="Normal 2 2 2 8 8 2" xfId="5684"/>
    <cellStyle name="Normal 2 2 2 8 8 3" xfId="5685"/>
    <cellStyle name="Normal 2 2 2 8 8 4" xfId="5686"/>
    <cellStyle name="Normal 2 2 2 8 9" xfId="5687"/>
    <cellStyle name="Normal 2 2 2 9" xfId="235"/>
    <cellStyle name="Normal 2 2 2 9 10" xfId="5689"/>
    <cellStyle name="Normal 2 2 2 9 11" xfId="5690"/>
    <cellStyle name="Normal 2 2 2 9 12" xfId="5691"/>
    <cellStyle name="Normal 2 2 2 9 13" xfId="5692"/>
    <cellStyle name="Normal 2 2 2 9 14" xfId="5693"/>
    <cellStyle name="Normal 2 2 2 9 15" xfId="5694"/>
    <cellStyle name="Normal 2 2 2 9 16" xfId="5695"/>
    <cellStyle name="Normal 2 2 2 9 17" xfId="5688"/>
    <cellStyle name="Normal 2 2 2 9 2" xfId="236"/>
    <cellStyle name="Normal 2 2 2 9 2 10" xfId="5697"/>
    <cellStyle name="Normal 2 2 2 9 2 11" xfId="5698"/>
    <cellStyle name="Normal 2 2 2 9 2 12" xfId="5699"/>
    <cellStyle name="Normal 2 2 2 9 2 13" xfId="5700"/>
    <cellStyle name="Normal 2 2 2 9 2 14" xfId="5701"/>
    <cellStyle name="Normal 2 2 2 9 2 15" xfId="5696"/>
    <cellStyle name="Normal 2 2 2 9 2 2" xfId="237"/>
    <cellStyle name="Normal 2 2 2 9 2 2 10" xfId="5702"/>
    <cellStyle name="Normal 2 2 2 9 2 2 2" xfId="5703"/>
    <cellStyle name="Normal 2 2 2 9 2 2 2 2" xfId="5704"/>
    <cellStyle name="Normal 2 2 2 9 2 2 2 3" xfId="5705"/>
    <cellStyle name="Normal 2 2 2 9 2 2 3" xfId="5706"/>
    <cellStyle name="Normal 2 2 2 9 2 2 3 2" xfId="5707"/>
    <cellStyle name="Normal 2 2 2 9 2 2 4" xfId="5708"/>
    <cellStyle name="Normal 2 2 2 9 2 2 5" xfId="5709"/>
    <cellStyle name="Normal 2 2 2 9 2 2 6" xfId="5710"/>
    <cellStyle name="Normal 2 2 2 9 2 2 7" xfId="5711"/>
    <cellStyle name="Normal 2 2 2 9 2 2 8" xfId="5712"/>
    <cellStyle name="Normal 2 2 2 9 2 2 9" xfId="5713"/>
    <cellStyle name="Normal 2 2 2 9 2 3" xfId="5714"/>
    <cellStyle name="Normal 2 2 2 9 2 3 2" xfId="5715"/>
    <cellStyle name="Normal 2 2 2 9 2 3 2 2" xfId="5716"/>
    <cellStyle name="Normal 2 2 2 9 2 3 3" xfId="5717"/>
    <cellStyle name="Normal 2 2 2 9 2 3 4" xfId="5718"/>
    <cellStyle name="Normal 2 2 2 9 2 3 5" xfId="5719"/>
    <cellStyle name="Normal 2 2 2 9 2 4" xfId="5720"/>
    <cellStyle name="Normal 2 2 2 9 2 4 2" xfId="5721"/>
    <cellStyle name="Normal 2 2 2 9 2 4 3" xfId="5722"/>
    <cellStyle name="Normal 2 2 2 9 2 4 4" xfId="5723"/>
    <cellStyle name="Normal 2 2 2 9 2 4 5" xfId="5724"/>
    <cellStyle name="Normal 2 2 2 9 2 5" xfId="5725"/>
    <cellStyle name="Normal 2 2 2 9 2 5 2" xfId="5726"/>
    <cellStyle name="Normal 2 2 2 9 2 5 3" xfId="5727"/>
    <cellStyle name="Normal 2 2 2 9 2 5 4" xfId="5728"/>
    <cellStyle name="Normal 2 2 2 9 2 6" xfId="5729"/>
    <cellStyle name="Normal 2 2 2 9 2 6 2" xfId="5730"/>
    <cellStyle name="Normal 2 2 2 9 2 6 3" xfId="5731"/>
    <cellStyle name="Normal 2 2 2 9 2 6 4" xfId="5732"/>
    <cellStyle name="Normal 2 2 2 9 2 7" xfId="5733"/>
    <cellStyle name="Normal 2 2 2 9 2 8" xfId="5734"/>
    <cellStyle name="Normal 2 2 2 9 2 9" xfId="5735"/>
    <cellStyle name="Normal 2 2 2 9 3" xfId="238"/>
    <cellStyle name="Normal 2 2 2 9 3 10" xfId="5737"/>
    <cellStyle name="Normal 2 2 2 9 3 11" xfId="5738"/>
    <cellStyle name="Normal 2 2 2 9 3 12" xfId="5739"/>
    <cellStyle name="Normal 2 2 2 9 3 13" xfId="5740"/>
    <cellStyle name="Normal 2 2 2 9 3 14" xfId="5736"/>
    <cellStyle name="Normal 2 2 2 9 3 2" xfId="5741"/>
    <cellStyle name="Normal 2 2 2 9 3 2 2" xfId="5742"/>
    <cellStyle name="Normal 2 2 2 9 3 2 2 2" xfId="5743"/>
    <cellStyle name="Normal 2 2 2 9 3 2 3" xfId="5744"/>
    <cellStyle name="Normal 2 2 2 9 3 2 4" xfId="5745"/>
    <cellStyle name="Normal 2 2 2 9 3 2 5" xfId="5746"/>
    <cellStyle name="Normal 2 2 2 9 3 3" xfId="5747"/>
    <cellStyle name="Normal 2 2 2 9 3 3 2" xfId="5748"/>
    <cellStyle name="Normal 2 2 2 9 3 3 3" xfId="5749"/>
    <cellStyle name="Normal 2 2 2 9 3 3 4" xfId="5750"/>
    <cellStyle name="Normal 2 2 2 9 3 3 5" xfId="5751"/>
    <cellStyle name="Normal 2 2 2 9 3 4" xfId="5752"/>
    <cellStyle name="Normal 2 2 2 9 3 4 2" xfId="5753"/>
    <cellStyle name="Normal 2 2 2 9 3 4 3" xfId="5754"/>
    <cellStyle name="Normal 2 2 2 9 3 4 4" xfId="5755"/>
    <cellStyle name="Normal 2 2 2 9 3 5" xfId="5756"/>
    <cellStyle name="Normal 2 2 2 9 3 5 2" xfId="5757"/>
    <cellStyle name="Normal 2 2 2 9 3 5 3" xfId="5758"/>
    <cellStyle name="Normal 2 2 2 9 3 5 4" xfId="5759"/>
    <cellStyle name="Normal 2 2 2 9 3 6" xfId="5760"/>
    <cellStyle name="Normal 2 2 2 9 3 7" xfId="5761"/>
    <cellStyle name="Normal 2 2 2 9 3 8" xfId="5762"/>
    <cellStyle name="Normal 2 2 2 9 3 9" xfId="5763"/>
    <cellStyle name="Normal 2 2 2 9 4" xfId="239"/>
    <cellStyle name="Normal 2 2 2 9 4 10" xfId="5764"/>
    <cellStyle name="Normal 2 2 2 9 4 2" xfId="5765"/>
    <cellStyle name="Normal 2 2 2 9 4 2 2" xfId="5766"/>
    <cellStyle name="Normal 2 2 2 9 4 2 3" xfId="5767"/>
    <cellStyle name="Normal 2 2 2 9 4 3" xfId="5768"/>
    <cellStyle name="Normal 2 2 2 9 4 3 2" xfId="5769"/>
    <cellStyle name="Normal 2 2 2 9 4 4" xfId="5770"/>
    <cellStyle name="Normal 2 2 2 9 4 5" xfId="5771"/>
    <cellStyle name="Normal 2 2 2 9 4 6" xfId="5772"/>
    <cellStyle name="Normal 2 2 2 9 4 7" xfId="5773"/>
    <cellStyle name="Normal 2 2 2 9 4 8" xfId="5774"/>
    <cellStyle name="Normal 2 2 2 9 4 9" xfId="5775"/>
    <cellStyle name="Normal 2 2 2 9 5" xfId="5776"/>
    <cellStyle name="Normal 2 2 2 9 5 2" xfId="5777"/>
    <cellStyle name="Normal 2 2 2 9 5 2 2" xfId="5778"/>
    <cellStyle name="Normal 2 2 2 9 5 3" xfId="5779"/>
    <cellStyle name="Normal 2 2 2 9 5 4" xfId="5780"/>
    <cellStyle name="Normal 2 2 2 9 5 5" xfId="5781"/>
    <cellStyle name="Normal 2 2 2 9 6" xfId="5782"/>
    <cellStyle name="Normal 2 2 2 9 6 2" xfId="5783"/>
    <cellStyle name="Normal 2 2 2 9 6 3" xfId="5784"/>
    <cellStyle name="Normal 2 2 2 9 6 4" xfId="5785"/>
    <cellStyle name="Normal 2 2 2 9 6 5" xfId="5786"/>
    <cellStyle name="Normal 2 2 2 9 7" xfId="5787"/>
    <cellStyle name="Normal 2 2 2 9 7 2" xfId="5788"/>
    <cellStyle name="Normal 2 2 2 9 7 3" xfId="5789"/>
    <cellStyle name="Normal 2 2 2 9 7 4" xfId="5790"/>
    <cellStyle name="Normal 2 2 2 9 8" xfId="5791"/>
    <cellStyle name="Normal 2 2 2 9 8 2" xfId="5792"/>
    <cellStyle name="Normal 2 2 2 9 8 3" xfId="5793"/>
    <cellStyle name="Normal 2 2 2 9 8 4" xfId="5794"/>
    <cellStyle name="Normal 2 2 2 9 9" xfId="5795"/>
    <cellStyle name="Normal 2 2 3" xfId="240"/>
    <cellStyle name="Normal 2 2 3 10" xfId="241"/>
    <cellStyle name="Normal 2 2 3 10 10" xfId="5798"/>
    <cellStyle name="Normal 2 2 3 10 11" xfId="5799"/>
    <cellStyle name="Normal 2 2 3 10 12" xfId="5800"/>
    <cellStyle name="Normal 2 2 3 10 13" xfId="5801"/>
    <cellStyle name="Normal 2 2 3 10 14" xfId="5802"/>
    <cellStyle name="Normal 2 2 3 10 15" xfId="5803"/>
    <cellStyle name="Normal 2 2 3 10 16" xfId="5804"/>
    <cellStyle name="Normal 2 2 3 10 17" xfId="5797"/>
    <cellStyle name="Normal 2 2 3 10 2" xfId="242"/>
    <cellStyle name="Normal 2 2 3 10 2 10" xfId="5806"/>
    <cellStyle name="Normal 2 2 3 10 2 11" xfId="5807"/>
    <cellStyle name="Normal 2 2 3 10 2 12" xfId="5808"/>
    <cellStyle name="Normal 2 2 3 10 2 13" xfId="5809"/>
    <cellStyle name="Normal 2 2 3 10 2 14" xfId="5810"/>
    <cellStyle name="Normal 2 2 3 10 2 15" xfId="5805"/>
    <cellStyle name="Normal 2 2 3 10 2 2" xfId="243"/>
    <cellStyle name="Normal 2 2 3 10 2 2 10" xfId="5811"/>
    <cellStyle name="Normal 2 2 3 10 2 2 2" xfId="5812"/>
    <cellStyle name="Normal 2 2 3 10 2 2 2 2" xfId="5813"/>
    <cellStyle name="Normal 2 2 3 10 2 2 2 3" xfId="5814"/>
    <cellStyle name="Normal 2 2 3 10 2 2 3" xfId="5815"/>
    <cellStyle name="Normal 2 2 3 10 2 2 3 2" xfId="5816"/>
    <cellStyle name="Normal 2 2 3 10 2 2 4" xfId="5817"/>
    <cellStyle name="Normal 2 2 3 10 2 2 5" xfId="5818"/>
    <cellStyle name="Normal 2 2 3 10 2 2 6" xfId="5819"/>
    <cellStyle name="Normal 2 2 3 10 2 2 7" xfId="5820"/>
    <cellStyle name="Normal 2 2 3 10 2 2 8" xfId="5821"/>
    <cellStyle name="Normal 2 2 3 10 2 2 9" xfId="5822"/>
    <cellStyle name="Normal 2 2 3 10 2 3" xfId="5823"/>
    <cellStyle name="Normal 2 2 3 10 2 3 2" xfId="5824"/>
    <cellStyle name="Normal 2 2 3 10 2 3 2 2" xfId="5825"/>
    <cellStyle name="Normal 2 2 3 10 2 3 3" xfId="5826"/>
    <cellStyle name="Normal 2 2 3 10 2 3 4" xfId="5827"/>
    <cellStyle name="Normal 2 2 3 10 2 3 5" xfId="5828"/>
    <cellStyle name="Normal 2 2 3 10 2 4" xfId="5829"/>
    <cellStyle name="Normal 2 2 3 10 2 4 2" xfId="5830"/>
    <cellStyle name="Normal 2 2 3 10 2 4 3" xfId="5831"/>
    <cellStyle name="Normal 2 2 3 10 2 4 4" xfId="5832"/>
    <cellStyle name="Normal 2 2 3 10 2 4 5" xfId="5833"/>
    <cellStyle name="Normal 2 2 3 10 2 5" xfId="5834"/>
    <cellStyle name="Normal 2 2 3 10 2 5 2" xfId="5835"/>
    <cellStyle name="Normal 2 2 3 10 2 5 3" xfId="5836"/>
    <cellStyle name="Normal 2 2 3 10 2 5 4" xfId="5837"/>
    <cellStyle name="Normal 2 2 3 10 2 6" xfId="5838"/>
    <cellStyle name="Normal 2 2 3 10 2 6 2" xfId="5839"/>
    <cellStyle name="Normal 2 2 3 10 2 6 3" xfId="5840"/>
    <cellStyle name="Normal 2 2 3 10 2 6 4" xfId="5841"/>
    <cellStyle name="Normal 2 2 3 10 2 7" xfId="5842"/>
    <cellStyle name="Normal 2 2 3 10 2 8" xfId="5843"/>
    <cellStyle name="Normal 2 2 3 10 2 9" xfId="5844"/>
    <cellStyle name="Normal 2 2 3 10 3" xfId="244"/>
    <cellStyle name="Normal 2 2 3 10 3 10" xfId="5846"/>
    <cellStyle name="Normal 2 2 3 10 3 11" xfId="5847"/>
    <cellStyle name="Normal 2 2 3 10 3 12" xfId="5848"/>
    <cellStyle name="Normal 2 2 3 10 3 13" xfId="5849"/>
    <cellStyle name="Normal 2 2 3 10 3 14" xfId="5845"/>
    <cellStyle name="Normal 2 2 3 10 3 2" xfId="5850"/>
    <cellStyle name="Normal 2 2 3 10 3 2 2" xfId="5851"/>
    <cellStyle name="Normal 2 2 3 10 3 2 2 2" xfId="5852"/>
    <cellStyle name="Normal 2 2 3 10 3 2 3" xfId="5853"/>
    <cellStyle name="Normal 2 2 3 10 3 2 4" xfId="5854"/>
    <cellStyle name="Normal 2 2 3 10 3 2 5" xfId="5855"/>
    <cellStyle name="Normal 2 2 3 10 3 3" xfId="5856"/>
    <cellStyle name="Normal 2 2 3 10 3 3 2" xfId="5857"/>
    <cellStyle name="Normal 2 2 3 10 3 3 3" xfId="5858"/>
    <cellStyle name="Normal 2 2 3 10 3 3 4" xfId="5859"/>
    <cellStyle name="Normal 2 2 3 10 3 3 5" xfId="5860"/>
    <cellStyle name="Normal 2 2 3 10 3 4" xfId="5861"/>
    <cellStyle name="Normal 2 2 3 10 3 4 2" xfId="5862"/>
    <cellStyle name="Normal 2 2 3 10 3 4 3" xfId="5863"/>
    <cellStyle name="Normal 2 2 3 10 3 4 4" xfId="5864"/>
    <cellStyle name="Normal 2 2 3 10 3 5" xfId="5865"/>
    <cellStyle name="Normal 2 2 3 10 3 5 2" xfId="5866"/>
    <cellStyle name="Normal 2 2 3 10 3 5 3" xfId="5867"/>
    <cellStyle name="Normal 2 2 3 10 3 5 4" xfId="5868"/>
    <cellStyle name="Normal 2 2 3 10 3 6" xfId="5869"/>
    <cellStyle name="Normal 2 2 3 10 3 7" xfId="5870"/>
    <cellStyle name="Normal 2 2 3 10 3 8" xfId="5871"/>
    <cellStyle name="Normal 2 2 3 10 3 9" xfId="5872"/>
    <cellStyle name="Normal 2 2 3 10 4" xfId="245"/>
    <cellStyle name="Normal 2 2 3 10 4 10" xfId="5873"/>
    <cellStyle name="Normal 2 2 3 10 4 2" xfId="5874"/>
    <cellStyle name="Normal 2 2 3 10 4 2 2" xfId="5875"/>
    <cellStyle name="Normal 2 2 3 10 4 2 3" xfId="5876"/>
    <cellStyle name="Normal 2 2 3 10 4 3" xfId="5877"/>
    <cellStyle name="Normal 2 2 3 10 4 3 2" xfId="5878"/>
    <cellStyle name="Normal 2 2 3 10 4 4" xfId="5879"/>
    <cellStyle name="Normal 2 2 3 10 4 5" xfId="5880"/>
    <cellStyle name="Normal 2 2 3 10 4 6" xfId="5881"/>
    <cellStyle name="Normal 2 2 3 10 4 7" xfId="5882"/>
    <cellStyle name="Normal 2 2 3 10 4 8" xfId="5883"/>
    <cellStyle name="Normal 2 2 3 10 4 9" xfId="5884"/>
    <cellStyle name="Normal 2 2 3 10 5" xfId="5885"/>
    <cellStyle name="Normal 2 2 3 10 5 2" xfId="5886"/>
    <cellStyle name="Normal 2 2 3 10 5 2 2" xfId="5887"/>
    <cellStyle name="Normal 2 2 3 10 5 3" xfId="5888"/>
    <cellStyle name="Normal 2 2 3 10 5 4" xfId="5889"/>
    <cellStyle name="Normal 2 2 3 10 5 5" xfId="5890"/>
    <cellStyle name="Normal 2 2 3 10 6" xfId="5891"/>
    <cellStyle name="Normal 2 2 3 10 6 2" xfId="5892"/>
    <cellStyle name="Normal 2 2 3 10 6 3" xfId="5893"/>
    <cellStyle name="Normal 2 2 3 10 6 4" xfId="5894"/>
    <cellStyle name="Normal 2 2 3 10 6 5" xfId="5895"/>
    <cellStyle name="Normal 2 2 3 10 7" xfId="5896"/>
    <cellStyle name="Normal 2 2 3 10 7 2" xfId="5897"/>
    <cellStyle name="Normal 2 2 3 10 7 3" xfId="5898"/>
    <cellStyle name="Normal 2 2 3 10 7 4" xfId="5899"/>
    <cellStyle name="Normal 2 2 3 10 8" xfId="5900"/>
    <cellStyle name="Normal 2 2 3 10 8 2" xfId="5901"/>
    <cellStyle name="Normal 2 2 3 10 8 3" xfId="5902"/>
    <cellStyle name="Normal 2 2 3 10 8 4" xfId="5903"/>
    <cellStyle name="Normal 2 2 3 10 9" xfId="5904"/>
    <cellStyle name="Normal 2 2 3 11" xfId="246"/>
    <cellStyle name="Normal 2 2 3 11 10" xfId="5906"/>
    <cellStyle name="Normal 2 2 3 11 11" xfId="5907"/>
    <cellStyle name="Normal 2 2 3 11 12" xfId="5908"/>
    <cellStyle name="Normal 2 2 3 11 13" xfId="5909"/>
    <cellStyle name="Normal 2 2 3 11 14" xfId="5910"/>
    <cellStyle name="Normal 2 2 3 11 15" xfId="5911"/>
    <cellStyle name="Normal 2 2 3 11 16" xfId="5912"/>
    <cellStyle name="Normal 2 2 3 11 17" xfId="5905"/>
    <cellStyle name="Normal 2 2 3 11 2" xfId="247"/>
    <cellStyle name="Normal 2 2 3 11 2 10" xfId="5914"/>
    <cellStyle name="Normal 2 2 3 11 2 11" xfId="5915"/>
    <cellStyle name="Normal 2 2 3 11 2 12" xfId="5916"/>
    <cellStyle name="Normal 2 2 3 11 2 13" xfId="5917"/>
    <cellStyle name="Normal 2 2 3 11 2 14" xfId="5918"/>
    <cellStyle name="Normal 2 2 3 11 2 15" xfId="5913"/>
    <cellStyle name="Normal 2 2 3 11 2 2" xfId="248"/>
    <cellStyle name="Normal 2 2 3 11 2 2 10" xfId="5919"/>
    <cellStyle name="Normal 2 2 3 11 2 2 2" xfId="5920"/>
    <cellStyle name="Normal 2 2 3 11 2 2 2 2" xfId="5921"/>
    <cellStyle name="Normal 2 2 3 11 2 2 2 3" xfId="5922"/>
    <cellStyle name="Normal 2 2 3 11 2 2 3" xfId="5923"/>
    <cellStyle name="Normal 2 2 3 11 2 2 3 2" xfId="5924"/>
    <cellStyle name="Normal 2 2 3 11 2 2 4" xfId="5925"/>
    <cellStyle name="Normal 2 2 3 11 2 2 5" xfId="5926"/>
    <cellStyle name="Normal 2 2 3 11 2 2 6" xfId="5927"/>
    <cellStyle name="Normal 2 2 3 11 2 2 7" xfId="5928"/>
    <cellStyle name="Normal 2 2 3 11 2 2 8" xfId="5929"/>
    <cellStyle name="Normal 2 2 3 11 2 2 9" xfId="5930"/>
    <cellStyle name="Normal 2 2 3 11 2 3" xfId="5931"/>
    <cellStyle name="Normal 2 2 3 11 2 3 2" xfId="5932"/>
    <cellStyle name="Normal 2 2 3 11 2 3 2 2" xfId="5933"/>
    <cellStyle name="Normal 2 2 3 11 2 3 3" xfId="5934"/>
    <cellStyle name="Normal 2 2 3 11 2 3 4" xfId="5935"/>
    <cellStyle name="Normal 2 2 3 11 2 3 5" xfId="5936"/>
    <cellStyle name="Normal 2 2 3 11 2 4" xfId="5937"/>
    <cellStyle name="Normal 2 2 3 11 2 4 2" xfId="5938"/>
    <cellStyle name="Normal 2 2 3 11 2 4 3" xfId="5939"/>
    <cellStyle name="Normal 2 2 3 11 2 4 4" xfId="5940"/>
    <cellStyle name="Normal 2 2 3 11 2 4 5" xfId="5941"/>
    <cellStyle name="Normal 2 2 3 11 2 5" xfId="5942"/>
    <cellStyle name="Normal 2 2 3 11 2 5 2" xfId="5943"/>
    <cellStyle name="Normal 2 2 3 11 2 5 3" xfId="5944"/>
    <cellStyle name="Normal 2 2 3 11 2 5 4" xfId="5945"/>
    <cellStyle name="Normal 2 2 3 11 2 6" xfId="5946"/>
    <cellStyle name="Normal 2 2 3 11 2 6 2" xfId="5947"/>
    <cellStyle name="Normal 2 2 3 11 2 6 3" xfId="5948"/>
    <cellStyle name="Normal 2 2 3 11 2 6 4" xfId="5949"/>
    <cellStyle name="Normal 2 2 3 11 2 7" xfId="5950"/>
    <cellStyle name="Normal 2 2 3 11 2 8" xfId="5951"/>
    <cellStyle name="Normal 2 2 3 11 2 9" xfId="5952"/>
    <cellStyle name="Normal 2 2 3 11 3" xfId="249"/>
    <cellStyle name="Normal 2 2 3 11 3 10" xfId="5954"/>
    <cellStyle name="Normal 2 2 3 11 3 11" xfId="5955"/>
    <cellStyle name="Normal 2 2 3 11 3 12" xfId="5956"/>
    <cellStyle name="Normal 2 2 3 11 3 13" xfId="5957"/>
    <cellStyle name="Normal 2 2 3 11 3 14" xfId="5953"/>
    <cellStyle name="Normal 2 2 3 11 3 2" xfId="5958"/>
    <cellStyle name="Normal 2 2 3 11 3 2 2" xfId="5959"/>
    <cellStyle name="Normal 2 2 3 11 3 2 2 2" xfId="5960"/>
    <cellStyle name="Normal 2 2 3 11 3 2 3" xfId="5961"/>
    <cellStyle name="Normal 2 2 3 11 3 2 4" xfId="5962"/>
    <cellStyle name="Normal 2 2 3 11 3 2 5" xfId="5963"/>
    <cellStyle name="Normal 2 2 3 11 3 3" xfId="5964"/>
    <cellStyle name="Normal 2 2 3 11 3 3 2" xfId="5965"/>
    <cellStyle name="Normal 2 2 3 11 3 3 3" xfId="5966"/>
    <cellStyle name="Normal 2 2 3 11 3 3 4" xfId="5967"/>
    <cellStyle name="Normal 2 2 3 11 3 3 5" xfId="5968"/>
    <cellStyle name="Normal 2 2 3 11 3 4" xfId="5969"/>
    <cellStyle name="Normal 2 2 3 11 3 4 2" xfId="5970"/>
    <cellStyle name="Normal 2 2 3 11 3 4 3" xfId="5971"/>
    <cellStyle name="Normal 2 2 3 11 3 4 4" xfId="5972"/>
    <cellStyle name="Normal 2 2 3 11 3 5" xfId="5973"/>
    <cellStyle name="Normal 2 2 3 11 3 5 2" xfId="5974"/>
    <cellStyle name="Normal 2 2 3 11 3 5 3" xfId="5975"/>
    <cellStyle name="Normal 2 2 3 11 3 5 4" xfId="5976"/>
    <cellStyle name="Normal 2 2 3 11 3 6" xfId="5977"/>
    <cellStyle name="Normal 2 2 3 11 3 7" xfId="5978"/>
    <cellStyle name="Normal 2 2 3 11 3 8" xfId="5979"/>
    <cellStyle name="Normal 2 2 3 11 3 9" xfId="5980"/>
    <cellStyle name="Normal 2 2 3 11 4" xfId="250"/>
    <cellStyle name="Normal 2 2 3 11 4 10" xfId="5981"/>
    <cellStyle name="Normal 2 2 3 11 4 2" xfId="5982"/>
    <cellStyle name="Normal 2 2 3 11 4 2 2" xfId="5983"/>
    <cellStyle name="Normal 2 2 3 11 4 2 3" xfId="5984"/>
    <cellStyle name="Normal 2 2 3 11 4 3" xfId="5985"/>
    <cellStyle name="Normal 2 2 3 11 4 3 2" xfId="5986"/>
    <cellStyle name="Normal 2 2 3 11 4 4" xfId="5987"/>
    <cellStyle name="Normal 2 2 3 11 4 5" xfId="5988"/>
    <cellStyle name="Normal 2 2 3 11 4 6" xfId="5989"/>
    <cellStyle name="Normal 2 2 3 11 4 7" xfId="5990"/>
    <cellStyle name="Normal 2 2 3 11 4 8" xfId="5991"/>
    <cellStyle name="Normal 2 2 3 11 4 9" xfId="5992"/>
    <cellStyle name="Normal 2 2 3 11 5" xfId="5993"/>
    <cellStyle name="Normal 2 2 3 11 5 2" xfId="5994"/>
    <cellStyle name="Normal 2 2 3 11 5 2 2" xfId="5995"/>
    <cellStyle name="Normal 2 2 3 11 5 3" xfId="5996"/>
    <cellStyle name="Normal 2 2 3 11 5 4" xfId="5997"/>
    <cellStyle name="Normal 2 2 3 11 5 5" xfId="5998"/>
    <cellStyle name="Normal 2 2 3 11 6" xfId="5999"/>
    <cellStyle name="Normal 2 2 3 11 6 2" xfId="6000"/>
    <cellStyle name="Normal 2 2 3 11 6 3" xfId="6001"/>
    <cellStyle name="Normal 2 2 3 11 6 4" xfId="6002"/>
    <cellStyle name="Normal 2 2 3 11 6 5" xfId="6003"/>
    <cellStyle name="Normal 2 2 3 11 7" xfId="6004"/>
    <cellStyle name="Normal 2 2 3 11 7 2" xfId="6005"/>
    <cellStyle name="Normal 2 2 3 11 7 3" xfId="6006"/>
    <cellStyle name="Normal 2 2 3 11 7 4" xfId="6007"/>
    <cellStyle name="Normal 2 2 3 11 8" xfId="6008"/>
    <cellStyle name="Normal 2 2 3 11 8 2" xfId="6009"/>
    <cellStyle name="Normal 2 2 3 11 8 3" xfId="6010"/>
    <cellStyle name="Normal 2 2 3 11 8 4" xfId="6011"/>
    <cellStyle name="Normal 2 2 3 11 9" xfId="6012"/>
    <cellStyle name="Normal 2 2 3 12" xfId="251"/>
    <cellStyle name="Normal 2 2 3 12 10" xfId="6014"/>
    <cellStyle name="Normal 2 2 3 12 11" xfId="6015"/>
    <cellStyle name="Normal 2 2 3 12 12" xfId="6016"/>
    <cellStyle name="Normal 2 2 3 12 13" xfId="6017"/>
    <cellStyle name="Normal 2 2 3 12 14" xfId="6018"/>
    <cellStyle name="Normal 2 2 3 12 15" xfId="6019"/>
    <cellStyle name="Normal 2 2 3 12 16" xfId="6020"/>
    <cellStyle name="Normal 2 2 3 12 17" xfId="6013"/>
    <cellStyle name="Normal 2 2 3 12 2" xfId="252"/>
    <cellStyle name="Normal 2 2 3 12 2 10" xfId="6022"/>
    <cellStyle name="Normal 2 2 3 12 2 11" xfId="6023"/>
    <cellStyle name="Normal 2 2 3 12 2 12" xfId="6024"/>
    <cellStyle name="Normal 2 2 3 12 2 13" xfId="6025"/>
    <cellStyle name="Normal 2 2 3 12 2 14" xfId="6026"/>
    <cellStyle name="Normal 2 2 3 12 2 15" xfId="6021"/>
    <cellStyle name="Normal 2 2 3 12 2 2" xfId="253"/>
    <cellStyle name="Normal 2 2 3 12 2 2 10" xfId="6027"/>
    <cellStyle name="Normal 2 2 3 12 2 2 2" xfId="6028"/>
    <cellStyle name="Normal 2 2 3 12 2 2 2 2" xfId="6029"/>
    <cellStyle name="Normal 2 2 3 12 2 2 2 3" xfId="6030"/>
    <cellStyle name="Normal 2 2 3 12 2 2 3" xfId="6031"/>
    <cellStyle name="Normal 2 2 3 12 2 2 3 2" xfId="6032"/>
    <cellStyle name="Normal 2 2 3 12 2 2 4" xfId="6033"/>
    <cellStyle name="Normal 2 2 3 12 2 2 5" xfId="6034"/>
    <cellStyle name="Normal 2 2 3 12 2 2 6" xfId="6035"/>
    <cellStyle name="Normal 2 2 3 12 2 2 7" xfId="6036"/>
    <cellStyle name="Normal 2 2 3 12 2 2 8" xfId="6037"/>
    <cellStyle name="Normal 2 2 3 12 2 2 9" xfId="6038"/>
    <cellStyle name="Normal 2 2 3 12 2 3" xfId="6039"/>
    <cellStyle name="Normal 2 2 3 12 2 3 2" xfId="6040"/>
    <cellStyle name="Normal 2 2 3 12 2 3 2 2" xfId="6041"/>
    <cellStyle name="Normal 2 2 3 12 2 3 3" xfId="6042"/>
    <cellStyle name="Normal 2 2 3 12 2 3 4" xfId="6043"/>
    <cellStyle name="Normal 2 2 3 12 2 3 5" xfId="6044"/>
    <cellStyle name="Normal 2 2 3 12 2 4" xfId="6045"/>
    <cellStyle name="Normal 2 2 3 12 2 4 2" xfId="6046"/>
    <cellStyle name="Normal 2 2 3 12 2 4 3" xfId="6047"/>
    <cellStyle name="Normal 2 2 3 12 2 4 4" xfId="6048"/>
    <cellStyle name="Normal 2 2 3 12 2 4 5" xfId="6049"/>
    <cellStyle name="Normal 2 2 3 12 2 5" xfId="6050"/>
    <cellStyle name="Normal 2 2 3 12 2 5 2" xfId="6051"/>
    <cellStyle name="Normal 2 2 3 12 2 5 3" xfId="6052"/>
    <cellStyle name="Normal 2 2 3 12 2 5 4" xfId="6053"/>
    <cellStyle name="Normal 2 2 3 12 2 6" xfId="6054"/>
    <cellStyle name="Normal 2 2 3 12 2 6 2" xfId="6055"/>
    <cellStyle name="Normal 2 2 3 12 2 6 3" xfId="6056"/>
    <cellStyle name="Normal 2 2 3 12 2 6 4" xfId="6057"/>
    <cellStyle name="Normal 2 2 3 12 2 7" xfId="6058"/>
    <cellStyle name="Normal 2 2 3 12 2 8" xfId="6059"/>
    <cellStyle name="Normal 2 2 3 12 2 9" xfId="6060"/>
    <cellStyle name="Normal 2 2 3 12 3" xfId="254"/>
    <cellStyle name="Normal 2 2 3 12 3 10" xfId="6062"/>
    <cellStyle name="Normal 2 2 3 12 3 11" xfId="6063"/>
    <cellStyle name="Normal 2 2 3 12 3 12" xfId="6064"/>
    <cellStyle name="Normal 2 2 3 12 3 13" xfId="6065"/>
    <cellStyle name="Normal 2 2 3 12 3 14" xfId="6061"/>
    <cellStyle name="Normal 2 2 3 12 3 2" xfId="6066"/>
    <cellStyle name="Normal 2 2 3 12 3 2 2" xfId="6067"/>
    <cellStyle name="Normal 2 2 3 12 3 2 2 2" xfId="6068"/>
    <cellStyle name="Normal 2 2 3 12 3 2 3" xfId="6069"/>
    <cellStyle name="Normal 2 2 3 12 3 2 4" xfId="6070"/>
    <cellStyle name="Normal 2 2 3 12 3 2 5" xfId="6071"/>
    <cellStyle name="Normal 2 2 3 12 3 3" xfId="6072"/>
    <cellStyle name="Normal 2 2 3 12 3 3 2" xfId="6073"/>
    <cellStyle name="Normal 2 2 3 12 3 3 3" xfId="6074"/>
    <cellStyle name="Normal 2 2 3 12 3 3 4" xfId="6075"/>
    <cellStyle name="Normal 2 2 3 12 3 3 5" xfId="6076"/>
    <cellStyle name="Normal 2 2 3 12 3 4" xfId="6077"/>
    <cellStyle name="Normal 2 2 3 12 3 4 2" xfId="6078"/>
    <cellStyle name="Normal 2 2 3 12 3 4 3" xfId="6079"/>
    <cellStyle name="Normal 2 2 3 12 3 4 4" xfId="6080"/>
    <cellStyle name="Normal 2 2 3 12 3 5" xfId="6081"/>
    <cellStyle name="Normal 2 2 3 12 3 5 2" xfId="6082"/>
    <cellStyle name="Normal 2 2 3 12 3 5 3" xfId="6083"/>
    <cellStyle name="Normal 2 2 3 12 3 5 4" xfId="6084"/>
    <cellStyle name="Normal 2 2 3 12 3 6" xfId="6085"/>
    <cellStyle name="Normal 2 2 3 12 3 7" xfId="6086"/>
    <cellStyle name="Normal 2 2 3 12 3 8" xfId="6087"/>
    <cellStyle name="Normal 2 2 3 12 3 9" xfId="6088"/>
    <cellStyle name="Normal 2 2 3 12 4" xfId="255"/>
    <cellStyle name="Normal 2 2 3 12 4 10" xfId="6089"/>
    <cellStyle name="Normal 2 2 3 12 4 2" xfId="6090"/>
    <cellStyle name="Normal 2 2 3 12 4 2 2" xfId="6091"/>
    <cellStyle name="Normal 2 2 3 12 4 2 3" xfId="6092"/>
    <cellStyle name="Normal 2 2 3 12 4 3" xfId="6093"/>
    <cellStyle name="Normal 2 2 3 12 4 3 2" xfId="6094"/>
    <cellStyle name="Normal 2 2 3 12 4 4" xfId="6095"/>
    <cellStyle name="Normal 2 2 3 12 4 5" xfId="6096"/>
    <cellStyle name="Normal 2 2 3 12 4 6" xfId="6097"/>
    <cellStyle name="Normal 2 2 3 12 4 7" xfId="6098"/>
    <cellStyle name="Normal 2 2 3 12 4 8" xfId="6099"/>
    <cellStyle name="Normal 2 2 3 12 4 9" xfId="6100"/>
    <cellStyle name="Normal 2 2 3 12 5" xfId="6101"/>
    <cellStyle name="Normal 2 2 3 12 5 2" xfId="6102"/>
    <cellStyle name="Normal 2 2 3 12 5 2 2" xfId="6103"/>
    <cellStyle name="Normal 2 2 3 12 5 3" xfId="6104"/>
    <cellStyle name="Normal 2 2 3 12 5 4" xfId="6105"/>
    <cellStyle name="Normal 2 2 3 12 5 5" xfId="6106"/>
    <cellStyle name="Normal 2 2 3 12 6" xfId="6107"/>
    <cellStyle name="Normal 2 2 3 12 6 2" xfId="6108"/>
    <cellStyle name="Normal 2 2 3 12 6 3" xfId="6109"/>
    <cellStyle name="Normal 2 2 3 12 6 4" xfId="6110"/>
    <cellStyle name="Normal 2 2 3 12 6 5" xfId="6111"/>
    <cellStyle name="Normal 2 2 3 12 7" xfId="6112"/>
    <cellStyle name="Normal 2 2 3 12 7 2" xfId="6113"/>
    <cellStyle name="Normal 2 2 3 12 7 3" xfId="6114"/>
    <cellStyle name="Normal 2 2 3 12 7 4" xfId="6115"/>
    <cellStyle name="Normal 2 2 3 12 8" xfId="6116"/>
    <cellStyle name="Normal 2 2 3 12 8 2" xfId="6117"/>
    <cellStyle name="Normal 2 2 3 12 8 3" xfId="6118"/>
    <cellStyle name="Normal 2 2 3 12 8 4" xfId="6119"/>
    <cellStyle name="Normal 2 2 3 12 9" xfId="6120"/>
    <cellStyle name="Normal 2 2 3 13" xfId="256"/>
    <cellStyle name="Normal 2 2 3 13 10" xfId="6122"/>
    <cellStyle name="Normal 2 2 3 13 11" xfId="6123"/>
    <cellStyle name="Normal 2 2 3 13 12" xfId="6124"/>
    <cellStyle name="Normal 2 2 3 13 13" xfId="6125"/>
    <cellStyle name="Normal 2 2 3 13 14" xfId="6126"/>
    <cellStyle name="Normal 2 2 3 13 15" xfId="6127"/>
    <cellStyle name="Normal 2 2 3 13 16" xfId="6128"/>
    <cellStyle name="Normal 2 2 3 13 17" xfId="6121"/>
    <cellStyle name="Normal 2 2 3 13 2" xfId="257"/>
    <cellStyle name="Normal 2 2 3 13 2 10" xfId="6130"/>
    <cellStyle name="Normal 2 2 3 13 2 11" xfId="6131"/>
    <cellStyle name="Normal 2 2 3 13 2 12" xfId="6132"/>
    <cellStyle name="Normal 2 2 3 13 2 13" xfId="6133"/>
    <cellStyle name="Normal 2 2 3 13 2 14" xfId="6134"/>
    <cellStyle name="Normal 2 2 3 13 2 15" xfId="6129"/>
    <cellStyle name="Normal 2 2 3 13 2 2" xfId="258"/>
    <cellStyle name="Normal 2 2 3 13 2 2 10" xfId="6135"/>
    <cellStyle name="Normal 2 2 3 13 2 2 2" xfId="6136"/>
    <cellStyle name="Normal 2 2 3 13 2 2 2 2" xfId="6137"/>
    <cellStyle name="Normal 2 2 3 13 2 2 2 3" xfId="6138"/>
    <cellStyle name="Normal 2 2 3 13 2 2 3" xfId="6139"/>
    <cellStyle name="Normal 2 2 3 13 2 2 3 2" xfId="6140"/>
    <cellStyle name="Normal 2 2 3 13 2 2 4" xfId="6141"/>
    <cellStyle name="Normal 2 2 3 13 2 2 5" xfId="6142"/>
    <cellStyle name="Normal 2 2 3 13 2 2 6" xfId="6143"/>
    <cellStyle name="Normal 2 2 3 13 2 2 7" xfId="6144"/>
    <cellStyle name="Normal 2 2 3 13 2 2 8" xfId="6145"/>
    <cellStyle name="Normal 2 2 3 13 2 2 9" xfId="6146"/>
    <cellStyle name="Normal 2 2 3 13 2 3" xfId="6147"/>
    <cellStyle name="Normal 2 2 3 13 2 3 2" xfId="6148"/>
    <cellStyle name="Normal 2 2 3 13 2 3 2 2" xfId="6149"/>
    <cellStyle name="Normal 2 2 3 13 2 3 3" xfId="6150"/>
    <cellStyle name="Normal 2 2 3 13 2 3 4" xfId="6151"/>
    <cellStyle name="Normal 2 2 3 13 2 3 5" xfId="6152"/>
    <cellStyle name="Normal 2 2 3 13 2 4" xfId="6153"/>
    <cellStyle name="Normal 2 2 3 13 2 4 2" xfId="6154"/>
    <cellStyle name="Normal 2 2 3 13 2 4 3" xfId="6155"/>
    <cellStyle name="Normal 2 2 3 13 2 4 4" xfId="6156"/>
    <cellStyle name="Normal 2 2 3 13 2 4 5" xfId="6157"/>
    <cellStyle name="Normal 2 2 3 13 2 5" xfId="6158"/>
    <cellStyle name="Normal 2 2 3 13 2 5 2" xfId="6159"/>
    <cellStyle name="Normal 2 2 3 13 2 5 3" xfId="6160"/>
    <cellStyle name="Normal 2 2 3 13 2 5 4" xfId="6161"/>
    <cellStyle name="Normal 2 2 3 13 2 6" xfId="6162"/>
    <cellStyle name="Normal 2 2 3 13 2 6 2" xfId="6163"/>
    <cellStyle name="Normal 2 2 3 13 2 6 3" xfId="6164"/>
    <cellStyle name="Normal 2 2 3 13 2 6 4" xfId="6165"/>
    <cellStyle name="Normal 2 2 3 13 2 7" xfId="6166"/>
    <cellStyle name="Normal 2 2 3 13 2 8" xfId="6167"/>
    <cellStyle name="Normal 2 2 3 13 2 9" xfId="6168"/>
    <cellStyle name="Normal 2 2 3 13 3" xfId="259"/>
    <cellStyle name="Normal 2 2 3 13 3 10" xfId="6170"/>
    <cellStyle name="Normal 2 2 3 13 3 11" xfId="6171"/>
    <cellStyle name="Normal 2 2 3 13 3 12" xfId="6172"/>
    <cellStyle name="Normal 2 2 3 13 3 13" xfId="6173"/>
    <cellStyle name="Normal 2 2 3 13 3 14" xfId="6169"/>
    <cellStyle name="Normal 2 2 3 13 3 2" xfId="6174"/>
    <cellStyle name="Normal 2 2 3 13 3 2 2" xfId="6175"/>
    <cellStyle name="Normal 2 2 3 13 3 2 2 2" xfId="6176"/>
    <cellStyle name="Normal 2 2 3 13 3 2 3" xfId="6177"/>
    <cellStyle name="Normal 2 2 3 13 3 2 4" xfId="6178"/>
    <cellStyle name="Normal 2 2 3 13 3 2 5" xfId="6179"/>
    <cellStyle name="Normal 2 2 3 13 3 3" xfId="6180"/>
    <cellStyle name="Normal 2 2 3 13 3 3 2" xfId="6181"/>
    <cellStyle name="Normal 2 2 3 13 3 3 3" xfId="6182"/>
    <cellStyle name="Normal 2 2 3 13 3 3 4" xfId="6183"/>
    <cellStyle name="Normal 2 2 3 13 3 3 5" xfId="6184"/>
    <cellStyle name="Normal 2 2 3 13 3 4" xfId="6185"/>
    <cellStyle name="Normal 2 2 3 13 3 4 2" xfId="6186"/>
    <cellStyle name="Normal 2 2 3 13 3 4 3" xfId="6187"/>
    <cellStyle name="Normal 2 2 3 13 3 4 4" xfId="6188"/>
    <cellStyle name="Normal 2 2 3 13 3 5" xfId="6189"/>
    <cellStyle name="Normal 2 2 3 13 3 5 2" xfId="6190"/>
    <cellStyle name="Normal 2 2 3 13 3 5 3" xfId="6191"/>
    <cellStyle name="Normal 2 2 3 13 3 5 4" xfId="6192"/>
    <cellStyle name="Normal 2 2 3 13 3 6" xfId="6193"/>
    <cellStyle name="Normal 2 2 3 13 3 7" xfId="6194"/>
    <cellStyle name="Normal 2 2 3 13 3 8" xfId="6195"/>
    <cellStyle name="Normal 2 2 3 13 3 9" xfId="6196"/>
    <cellStyle name="Normal 2 2 3 13 4" xfId="260"/>
    <cellStyle name="Normal 2 2 3 13 4 10" xfId="6197"/>
    <cellStyle name="Normal 2 2 3 13 4 2" xfId="6198"/>
    <cellStyle name="Normal 2 2 3 13 4 2 2" xfId="6199"/>
    <cellStyle name="Normal 2 2 3 13 4 2 3" xfId="6200"/>
    <cellStyle name="Normal 2 2 3 13 4 3" xfId="6201"/>
    <cellStyle name="Normal 2 2 3 13 4 3 2" xfId="6202"/>
    <cellStyle name="Normal 2 2 3 13 4 4" xfId="6203"/>
    <cellStyle name="Normal 2 2 3 13 4 5" xfId="6204"/>
    <cellStyle name="Normal 2 2 3 13 4 6" xfId="6205"/>
    <cellStyle name="Normal 2 2 3 13 4 7" xfId="6206"/>
    <cellStyle name="Normal 2 2 3 13 4 8" xfId="6207"/>
    <cellStyle name="Normal 2 2 3 13 4 9" xfId="6208"/>
    <cellStyle name="Normal 2 2 3 13 5" xfId="6209"/>
    <cellStyle name="Normal 2 2 3 13 5 2" xfId="6210"/>
    <cellStyle name="Normal 2 2 3 13 5 2 2" xfId="6211"/>
    <cellStyle name="Normal 2 2 3 13 5 3" xfId="6212"/>
    <cellStyle name="Normal 2 2 3 13 5 4" xfId="6213"/>
    <cellStyle name="Normal 2 2 3 13 5 5" xfId="6214"/>
    <cellStyle name="Normal 2 2 3 13 6" xfId="6215"/>
    <cellStyle name="Normal 2 2 3 13 6 2" xfId="6216"/>
    <cellStyle name="Normal 2 2 3 13 6 3" xfId="6217"/>
    <cellStyle name="Normal 2 2 3 13 6 4" xfId="6218"/>
    <cellStyle name="Normal 2 2 3 13 6 5" xfId="6219"/>
    <cellStyle name="Normal 2 2 3 13 7" xfId="6220"/>
    <cellStyle name="Normal 2 2 3 13 7 2" xfId="6221"/>
    <cellStyle name="Normal 2 2 3 13 7 3" xfId="6222"/>
    <cellStyle name="Normal 2 2 3 13 7 4" xfId="6223"/>
    <cellStyle name="Normal 2 2 3 13 8" xfId="6224"/>
    <cellStyle name="Normal 2 2 3 13 8 2" xfId="6225"/>
    <cellStyle name="Normal 2 2 3 13 8 3" xfId="6226"/>
    <cellStyle name="Normal 2 2 3 13 8 4" xfId="6227"/>
    <cellStyle name="Normal 2 2 3 13 9" xfId="6228"/>
    <cellStyle name="Normal 2 2 3 14" xfId="261"/>
    <cellStyle name="Normal 2 2 3 14 10" xfId="6230"/>
    <cellStyle name="Normal 2 2 3 14 11" xfId="6231"/>
    <cellStyle name="Normal 2 2 3 14 12" xfId="6232"/>
    <cellStyle name="Normal 2 2 3 14 13" xfId="6233"/>
    <cellStyle name="Normal 2 2 3 14 14" xfId="6234"/>
    <cellStyle name="Normal 2 2 3 14 15" xfId="6235"/>
    <cellStyle name="Normal 2 2 3 14 16" xfId="6236"/>
    <cellStyle name="Normal 2 2 3 14 17" xfId="6229"/>
    <cellStyle name="Normal 2 2 3 14 2" xfId="262"/>
    <cellStyle name="Normal 2 2 3 14 2 10" xfId="6238"/>
    <cellStyle name="Normal 2 2 3 14 2 11" xfId="6239"/>
    <cellStyle name="Normal 2 2 3 14 2 12" xfId="6240"/>
    <cellStyle name="Normal 2 2 3 14 2 13" xfId="6241"/>
    <cellStyle name="Normal 2 2 3 14 2 14" xfId="6242"/>
    <cellStyle name="Normal 2 2 3 14 2 15" xfId="6237"/>
    <cellStyle name="Normal 2 2 3 14 2 2" xfId="263"/>
    <cellStyle name="Normal 2 2 3 14 2 2 10" xfId="6243"/>
    <cellStyle name="Normal 2 2 3 14 2 2 2" xfId="6244"/>
    <cellStyle name="Normal 2 2 3 14 2 2 2 2" xfId="6245"/>
    <cellStyle name="Normal 2 2 3 14 2 2 2 3" xfId="6246"/>
    <cellStyle name="Normal 2 2 3 14 2 2 3" xfId="6247"/>
    <cellStyle name="Normal 2 2 3 14 2 2 3 2" xfId="6248"/>
    <cellStyle name="Normal 2 2 3 14 2 2 4" xfId="6249"/>
    <cellStyle name="Normal 2 2 3 14 2 2 5" xfId="6250"/>
    <cellStyle name="Normal 2 2 3 14 2 2 6" xfId="6251"/>
    <cellStyle name="Normal 2 2 3 14 2 2 7" xfId="6252"/>
    <cellStyle name="Normal 2 2 3 14 2 2 8" xfId="6253"/>
    <cellStyle name="Normal 2 2 3 14 2 2 9" xfId="6254"/>
    <cellStyle name="Normal 2 2 3 14 2 3" xfId="6255"/>
    <cellStyle name="Normal 2 2 3 14 2 3 2" xfId="6256"/>
    <cellStyle name="Normal 2 2 3 14 2 3 2 2" xfId="6257"/>
    <cellStyle name="Normal 2 2 3 14 2 3 3" xfId="6258"/>
    <cellStyle name="Normal 2 2 3 14 2 3 4" xfId="6259"/>
    <cellStyle name="Normal 2 2 3 14 2 3 5" xfId="6260"/>
    <cellStyle name="Normal 2 2 3 14 2 4" xfId="6261"/>
    <cellStyle name="Normal 2 2 3 14 2 4 2" xfId="6262"/>
    <cellStyle name="Normal 2 2 3 14 2 4 3" xfId="6263"/>
    <cellStyle name="Normal 2 2 3 14 2 4 4" xfId="6264"/>
    <cellStyle name="Normal 2 2 3 14 2 4 5" xfId="6265"/>
    <cellStyle name="Normal 2 2 3 14 2 5" xfId="6266"/>
    <cellStyle name="Normal 2 2 3 14 2 5 2" xfId="6267"/>
    <cellStyle name="Normal 2 2 3 14 2 5 3" xfId="6268"/>
    <cellStyle name="Normal 2 2 3 14 2 5 4" xfId="6269"/>
    <cellStyle name="Normal 2 2 3 14 2 6" xfId="6270"/>
    <cellStyle name="Normal 2 2 3 14 2 6 2" xfId="6271"/>
    <cellStyle name="Normal 2 2 3 14 2 6 3" xfId="6272"/>
    <cellStyle name="Normal 2 2 3 14 2 6 4" xfId="6273"/>
    <cellStyle name="Normal 2 2 3 14 2 7" xfId="6274"/>
    <cellStyle name="Normal 2 2 3 14 2 8" xfId="6275"/>
    <cellStyle name="Normal 2 2 3 14 2 9" xfId="6276"/>
    <cellStyle name="Normal 2 2 3 14 3" xfId="264"/>
    <cellStyle name="Normal 2 2 3 14 3 10" xfId="6278"/>
    <cellStyle name="Normal 2 2 3 14 3 11" xfId="6279"/>
    <cellStyle name="Normal 2 2 3 14 3 12" xfId="6280"/>
    <cellStyle name="Normal 2 2 3 14 3 13" xfId="6281"/>
    <cellStyle name="Normal 2 2 3 14 3 14" xfId="6277"/>
    <cellStyle name="Normal 2 2 3 14 3 2" xfId="6282"/>
    <cellStyle name="Normal 2 2 3 14 3 2 2" xfId="6283"/>
    <cellStyle name="Normal 2 2 3 14 3 2 2 2" xfId="6284"/>
    <cellStyle name="Normal 2 2 3 14 3 2 3" xfId="6285"/>
    <cellStyle name="Normal 2 2 3 14 3 2 4" xfId="6286"/>
    <cellStyle name="Normal 2 2 3 14 3 2 5" xfId="6287"/>
    <cellStyle name="Normal 2 2 3 14 3 3" xfId="6288"/>
    <cellStyle name="Normal 2 2 3 14 3 3 2" xfId="6289"/>
    <cellStyle name="Normal 2 2 3 14 3 3 3" xfId="6290"/>
    <cellStyle name="Normal 2 2 3 14 3 3 4" xfId="6291"/>
    <cellStyle name="Normal 2 2 3 14 3 3 5" xfId="6292"/>
    <cellStyle name="Normal 2 2 3 14 3 4" xfId="6293"/>
    <cellStyle name="Normal 2 2 3 14 3 4 2" xfId="6294"/>
    <cellStyle name="Normal 2 2 3 14 3 4 3" xfId="6295"/>
    <cellStyle name="Normal 2 2 3 14 3 4 4" xfId="6296"/>
    <cellStyle name="Normal 2 2 3 14 3 5" xfId="6297"/>
    <cellStyle name="Normal 2 2 3 14 3 5 2" xfId="6298"/>
    <cellStyle name="Normal 2 2 3 14 3 5 3" xfId="6299"/>
    <cellStyle name="Normal 2 2 3 14 3 5 4" xfId="6300"/>
    <cellStyle name="Normal 2 2 3 14 3 6" xfId="6301"/>
    <cellStyle name="Normal 2 2 3 14 3 7" xfId="6302"/>
    <cellStyle name="Normal 2 2 3 14 3 8" xfId="6303"/>
    <cellStyle name="Normal 2 2 3 14 3 9" xfId="6304"/>
    <cellStyle name="Normal 2 2 3 14 4" xfId="265"/>
    <cellStyle name="Normal 2 2 3 14 4 10" xfId="6305"/>
    <cellStyle name="Normal 2 2 3 14 4 2" xfId="6306"/>
    <cellStyle name="Normal 2 2 3 14 4 2 2" xfId="6307"/>
    <cellStyle name="Normal 2 2 3 14 4 2 3" xfId="6308"/>
    <cellStyle name="Normal 2 2 3 14 4 3" xfId="6309"/>
    <cellStyle name="Normal 2 2 3 14 4 3 2" xfId="6310"/>
    <cellStyle name="Normal 2 2 3 14 4 4" xfId="6311"/>
    <cellStyle name="Normal 2 2 3 14 4 5" xfId="6312"/>
    <cellStyle name="Normal 2 2 3 14 4 6" xfId="6313"/>
    <cellStyle name="Normal 2 2 3 14 4 7" xfId="6314"/>
    <cellStyle name="Normal 2 2 3 14 4 8" xfId="6315"/>
    <cellStyle name="Normal 2 2 3 14 4 9" xfId="6316"/>
    <cellStyle name="Normal 2 2 3 14 5" xfId="6317"/>
    <cellStyle name="Normal 2 2 3 14 5 2" xfId="6318"/>
    <cellStyle name="Normal 2 2 3 14 5 2 2" xfId="6319"/>
    <cellStyle name="Normal 2 2 3 14 5 3" xfId="6320"/>
    <cellStyle name="Normal 2 2 3 14 5 4" xfId="6321"/>
    <cellStyle name="Normal 2 2 3 14 5 5" xfId="6322"/>
    <cellStyle name="Normal 2 2 3 14 6" xfId="6323"/>
    <cellStyle name="Normal 2 2 3 14 6 2" xfId="6324"/>
    <cellStyle name="Normal 2 2 3 14 6 3" xfId="6325"/>
    <cellStyle name="Normal 2 2 3 14 6 4" xfId="6326"/>
    <cellStyle name="Normal 2 2 3 14 6 5" xfId="6327"/>
    <cellStyle name="Normal 2 2 3 14 7" xfId="6328"/>
    <cellStyle name="Normal 2 2 3 14 7 2" xfId="6329"/>
    <cellStyle name="Normal 2 2 3 14 7 3" xfId="6330"/>
    <cellStyle name="Normal 2 2 3 14 7 4" xfId="6331"/>
    <cellStyle name="Normal 2 2 3 14 8" xfId="6332"/>
    <cellStyle name="Normal 2 2 3 14 8 2" xfId="6333"/>
    <cellStyle name="Normal 2 2 3 14 8 3" xfId="6334"/>
    <cellStyle name="Normal 2 2 3 14 8 4" xfId="6335"/>
    <cellStyle name="Normal 2 2 3 14 9" xfId="6336"/>
    <cellStyle name="Normal 2 2 3 15" xfId="266"/>
    <cellStyle name="Normal 2 2 3 15 10" xfId="6338"/>
    <cellStyle name="Normal 2 2 3 15 11" xfId="6339"/>
    <cellStyle name="Normal 2 2 3 15 12" xfId="6340"/>
    <cellStyle name="Normal 2 2 3 15 13" xfId="6341"/>
    <cellStyle name="Normal 2 2 3 15 14" xfId="6342"/>
    <cellStyle name="Normal 2 2 3 15 15" xfId="6343"/>
    <cellStyle name="Normal 2 2 3 15 16" xfId="6344"/>
    <cellStyle name="Normal 2 2 3 15 17" xfId="6337"/>
    <cellStyle name="Normal 2 2 3 15 2" xfId="267"/>
    <cellStyle name="Normal 2 2 3 15 2 10" xfId="6346"/>
    <cellStyle name="Normal 2 2 3 15 2 11" xfId="6347"/>
    <cellStyle name="Normal 2 2 3 15 2 12" xfId="6348"/>
    <cellStyle name="Normal 2 2 3 15 2 13" xfId="6349"/>
    <cellStyle name="Normal 2 2 3 15 2 14" xfId="6350"/>
    <cellStyle name="Normal 2 2 3 15 2 15" xfId="6345"/>
    <cellStyle name="Normal 2 2 3 15 2 2" xfId="268"/>
    <cellStyle name="Normal 2 2 3 15 2 2 10" xfId="6351"/>
    <cellStyle name="Normal 2 2 3 15 2 2 2" xfId="6352"/>
    <cellStyle name="Normal 2 2 3 15 2 2 2 2" xfId="6353"/>
    <cellStyle name="Normal 2 2 3 15 2 2 2 3" xfId="6354"/>
    <cellStyle name="Normal 2 2 3 15 2 2 3" xfId="6355"/>
    <cellStyle name="Normal 2 2 3 15 2 2 3 2" xfId="6356"/>
    <cellStyle name="Normal 2 2 3 15 2 2 4" xfId="6357"/>
    <cellStyle name="Normal 2 2 3 15 2 2 5" xfId="6358"/>
    <cellStyle name="Normal 2 2 3 15 2 2 6" xfId="6359"/>
    <cellStyle name="Normal 2 2 3 15 2 2 7" xfId="6360"/>
    <cellStyle name="Normal 2 2 3 15 2 2 8" xfId="6361"/>
    <cellStyle name="Normal 2 2 3 15 2 2 9" xfId="6362"/>
    <cellStyle name="Normal 2 2 3 15 2 3" xfId="6363"/>
    <cellStyle name="Normal 2 2 3 15 2 3 2" xfId="6364"/>
    <cellStyle name="Normal 2 2 3 15 2 3 2 2" xfId="6365"/>
    <cellStyle name="Normal 2 2 3 15 2 3 3" xfId="6366"/>
    <cellStyle name="Normal 2 2 3 15 2 3 4" xfId="6367"/>
    <cellStyle name="Normal 2 2 3 15 2 3 5" xfId="6368"/>
    <cellStyle name="Normal 2 2 3 15 2 4" xfId="6369"/>
    <cellStyle name="Normal 2 2 3 15 2 4 2" xfId="6370"/>
    <cellStyle name="Normal 2 2 3 15 2 4 3" xfId="6371"/>
    <cellStyle name="Normal 2 2 3 15 2 4 4" xfId="6372"/>
    <cellStyle name="Normal 2 2 3 15 2 4 5" xfId="6373"/>
    <cellStyle name="Normal 2 2 3 15 2 5" xfId="6374"/>
    <cellStyle name="Normal 2 2 3 15 2 5 2" xfId="6375"/>
    <cellStyle name="Normal 2 2 3 15 2 5 3" xfId="6376"/>
    <cellStyle name="Normal 2 2 3 15 2 5 4" xfId="6377"/>
    <cellStyle name="Normal 2 2 3 15 2 6" xfId="6378"/>
    <cellStyle name="Normal 2 2 3 15 2 6 2" xfId="6379"/>
    <cellStyle name="Normal 2 2 3 15 2 6 3" xfId="6380"/>
    <cellStyle name="Normal 2 2 3 15 2 6 4" xfId="6381"/>
    <cellStyle name="Normal 2 2 3 15 2 7" xfId="6382"/>
    <cellStyle name="Normal 2 2 3 15 2 8" xfId="6383"/>
    <cellStyle name="Normal 2 2 3 15 2 9" xfId="6384"/>
    <cellStyle name="Normal 2 2 3 15 3" xfId="269"/>
    <cellStyle name="Normal 2 2 3 15 3 10" xfId="6386"/>
    <cellStyle name="Normal 2 2 3 15 3 11" xfId="6387"/>
    <cellStyle name="Normal 2 2 3 15 3 12" xfId="6388"/>
    <cellStyle name="Normal 2 2 3 15 3 13" xfId="6389"/>
    <cellStyle name="Normal 2 2 3 15 3 14" xfId="6385"/>
    <cellStyle name="Normal 2 2 3 15 3 2" xfId="6390"/>
    <cellStyle name="Normal 2 2 3 15 3 2 2" xfId="6391"/>
    <cellStyle name="Normal 2 2 3 15 3 2 2 2" xfId="6392"/>
    <cellStyle name="Normal 2 2 3 15 3 2 3" xfId="6393"/>
    <cellStyle name="Normal 2 2 3 15 3 2 4" xfId="6394"/>
    <cellStyle name="Normal 2 2 3 15 3 2 5" xfId="6395"/>
    <cellStyle name="Normal 2 2 3 15 3 3" xfId="6396"/>
    <cellStyle name="Normal 2 2 3 15 3 3 2" xfId="6397"/>
    <cellStyle name="Normal 2 2 3 15 3 3 3" xfId="6398"/>
    <cellStyle name="Normal 2 2 3 15 3 3 4" xfId="6399"/>
    <cellStyle name="Normal 2 2 3 15 3 3 5" xfId="6400"/>
    <cellStyle name="Normal 2 2 3 15 3 4" xfId="6401"/>
    <cellStyle name="Normal 2 2 3 15 3 4 2" xfId="6402"/>
    <cellStyle name="Normal 2 2 3 15 3 4 3" xfId="6403"/>
    <cellStyle name="Normal 2 2 3 15 3 4 4" xfId="6404"/>
    <cellStyle name="Normal 2 2 3 15 3 5" xfId="6405"/>
    <cellStyle name="Normal 2 2 3 15 3 5 2" xfId="6406"/>
    <cellStyle name="Normal 2 2 3 15 3 5 3" xfId="6407"/>
    <cellStyle name="Normal 2 2 3 15 3 5 4" xfId="6408"/>
    <cellStyle name="Normal 2 2 3 15 3 6" xfId="6409"/>
    <cellStyle name="Normal 2 2 3 15 3 7" xfId="6410"/>
    <cellStyle name="Normal 2 2 3 15 3 8" xfId="6411"/>
    <cellStyle name="Normal 2 2 3 15 3 9" xfId="6412"/>
    <cellStyle name="Normal 2 2 3 15 4" xfId="270"/>
    <cellStyle name="Normal 2 2 3 15 4 10" xfId="6413"/>
    <cellStyle name="Normal 2 2 3 15 4 2" xfId="6414"/>
    <cellStyle name="Normal 2 2 3 15 4 2 2" xfId="6415"/>
    <cellStyle name="Normal 2 2 3 15 4 2 3" xfId="6416"/>
    <cellStyle name="Normal 2 2 3 15 4 3" xfId="6417"/>
    <cellStyle name="Normal 2 2 3 15 4 3 2" xfId="6418"/>
    <cellStyle name="Normal 2 2 3 15 4 4" xfId="6419"/>
    <cellStyle name="Normal 2 2 3 15 4 5" xfId="6420"/>
    <cellStyle name="Normal 2 2 3 15 4 6" xfId="6421"/>
    <cellStyle name="Normal 2 2 3 15 4 7" xfId="6422"/>
    <cellStyle name="Normal 2 2 3 15 4 8" xfId="6423"/>
    <cellStyle name="Normal 2 2 3 15 4 9" xfId="6424"/>
    <cellStyle name="Normal 2 2 3 15 5" xfId="6425"/>
    <cellStyle name="Normal 2 2 3 15 5 2" xfId="6426"/>
    <cellStyle name="Normal 2 2 3 15 5 2 2" xfId="6427"/>
    <cellStyle name="Normal 2 2 3 15 5 3" xfId="6428"/>
    <cellStyle name="Normal 2 2 3 15 5 4" xfId="6429"/>
    <cellStyle name="Normal 2 2 3 15 5 5" xfId="6430"/>
    <cellStyle name="Normal 2 2 3 15 6" xfId="6431"/>
    <cellStyle name="Normal 2 2 3 15 6 2" xfId="6432"/>
    <cellStyle name="Normal 2 2 3 15 6 3" xfId="6433"/>
    <cellStyle name="Normal 2 2 3 15 6 4" xfId="6434"/>
    <cellStyle name="Normal 2 2 3 15 6 5" xfId="6435"/>
    <cellStyle name="Normal 2 2 3 15 7" xfId="6436"/>
    <cellStyle name="Normal 2 2 3 15 7 2" xfId="6437"/>
    <cellStyle name="Normal 2 2 3 15 7 3" xfId="6438"/>
    <cellStyle name="Normal 2 2 3 15 7 4" xfId="6439"/>
    <cellStyle name="Normal 2 2 3 15 8" xfId="6440"/>
    <cellStyle name="Normal 2 2 3 15 8 2" xfId="6441"/>
    <cellStyle name="Normal 2 2 3 15 8 3" xfId="6442"/>
    <cellStyle name="Normal 2 2 3 15 8 4" xfId="6443"/>
    <cellStyle name="Normal 2 2 3 15 9" xfId="6444"/>
    <cellStyle name="Normal 2 2 3 16" xfId="271"/>
    <cellStyle name="Normal 2 2 3 16 10" xfId="6446"/>
    <cellStyle name="Normal 2 2 3 16 11" xfId="6447"/>
    <cellStyle name="Normal 2 2 3 16 12" xfId="6448"/>
    <cellStyle name="Normal 2 2 3 16 13" xfId="6449"/>
    <cellStyle name="Normal 2 2 3 16 14" xfId="6450"/>
    <cellStyle name="Normal 2 2 3 16 15" xfId="6451"/>
    <cellStyle name="Normal 2 2 3 16 16" xfId="6452"/>
    <cellStyle name="Normal 2 2 3 16 17" xfId="6445"/>
    <cellStyle name="Normal 2 2 3 16 2" xfId="272"/>
    <cellStyle name="Normal 2 2 3 16 2 10" xfId="6454"/>
    <cellStyle name="Normal 2 2 3 16 2 11" xfId="6455"/>
    <cellStyle name="Normal 2 2 3 16 2 12" xfId="6456"/>
    <cellStyle name="Normal 2 2 3 16 2 13" xfId="6457"/>
    <cellStyle name="Normal 2 2 3 16 2 14" xfId="6458"/>
    <cellStyle name="Normal 2 2 3 16 2 15" xfId="6453"/>
    <cellStyle name="Normal 2 2 3 16 2 2" xfId="273"/>
    <cellStyle name="Normal 2 2 3 16 2 2 10" xfId="6459"/>
    <cellStyle name="Normal 2 2 3 16 2 2 2" xfId="6460"/>
    <cellStyle name="Normal 2 2 3 16 2 2 2 2" xfId="6461"/>
    <cellStyle name="Normal 2 2 3 16 2 2 2 3" xfId="6462"/>
    <cellStyle name="Normal 2 2 3 16 2 2 3" xfId="6463"/>
    <cellStyle name="Normal 2 2 3 16 2 2 3 2" xfId="6464"/>
    <cellStyle name="Normal 2 2 3 16 2 2 4" xfId="6465"/>
    <cellStyle name="Normal 2 2 3 16 2 2 5" xfId="6466"/>
    <cellStyle name="Normal 2 2 3 16 2 2 6" xfId="6467"/>
    <cellStyle name="Normal 2 2 3 16 2 2 7" xfId="6468"/>
    <cellStyle name="Normal 2 2 3 16 2 2 8" xfId="6469"/>
    <cellStyle name="Normal 2 2 3 16 2 2 9" xfId="6470"/>
    <cellStyle name="Normal 2 2 3 16 2 3" xfId="6471"/>
    <cellStyle name="Normal 2 2 3 16 2 3 2" xfId="6472"/>
    <cellStyle name="Normal 2 2 3 16 2 3 2 2" xfId="6473"/>
    <cellStyle name="Normal 2 2 3 16 2 3 3" xfId="6474"/>
    <cellStyle name="Normal 2 2 3 16 2 3 4" xfId="6475"/>
    <cellStyle name="Normal 2 2 3 16 2 3 5" xfId="6476"/>
    <cellStyle name="Normal 2 2 3 16 2 4" xfId="6477"/>
    <cellStyle name="Normal 2 2 3 16 2 4 2" xfId="6478"/>
    <cellStyle name="Normal 2 2 3 16 2 4 3" xfId="6479"/>
    <cellStyle name="Normal 2 2 3 16 2 4 4" xfId="6480"/>
    <cellStyle name="Normal 2 2 3 16 2 4 5" xfId="6481"/>
    <cellStyle name="Normal 2 2 3 16 2 5" xfId="6482"/>
    <cellStyle name="Normal 2 2 3 16 2 5 2" xfId="6483"/>
    <cellStyle name="Normal 2 2 3 16 2 5 3" xfId="6484"/>
    <cellStyle name="Normal 2 2 3 16 2 5 4" xfId="6485"/>
    <cellStyle name="Normal 2 2 3 16 2 6" xfId="6486"/>
    <cellStyle name="Normal 2 2 3 16 2 6 2" xfId="6487"/>
    <cellStyle name="Normal 2 2 3 16 2 6 3" xfId="6488"/>
    <cellStyle name="Normal 2 2 3 16 2 6 4" xfId="6489"/>
    <cellStyle name="Normal 2 2 3 16 2 7" xfId="6490"/>
    <cellStyle name="Normal 2 2 3 16 2 8" xfId="6491"/>
    <cellStyle name="Normal 2 2 3 16 2 9" xfId="6492"/>
    <cellStyle name="Normal 2 2 3 16 3" xfId="274"/>
    <cellStyle name="Normal 2 2 3 16 3 10" xfId="6494"/>
    <cellStyle name="Normal 2 2 3 16 3 11" xfId="6495"/>
    <cellStyle name="Normal 2 2 3 16 3 12" xfId="6496"/>
    <cellStyle name="Normal 2 2 3 16 3 13" xfId="6497"/>
    <cellStyle name="Normal 2 2 3 16 3 14" xfId="6493"/>
    <cellStyle name="Normal 2 2 3 16 3 2" xfId="6498"/>
    <cellStyle name="Normal 2 2 3 16 3 2 2" xfId="6499"/>
    <cellStyle name="Normal 2 2 3 16 3 2 2 2" xfId="6500"/>
    <cellStyle name="Normal 2 2 3 16 3 2 3" xfId="6501"/>
    <cellStyle name="Normal 2 2 3 16 3 2 4" xfId="6502"/>
    <cellStyle name="Normal 2 2 3 16 3 2 5" xfId="6503"/>
    <cellStyle name="Normal 2 2 3 16 3 3" xfId="6504"/>
    <cellStyle name="Normal 2 2 3 16 3 3 2" xfId="6505"/>
    <cellStyle name="Normal 2 2 3 16 3 3 3" xfId="6506"/>
    <cellStyle name="Normal 2 2 3 16 3 3 4" xfId="6507"/>
    <cellStyle name="Normal 2 2 3 16 3 3 5" xfId="6508"/>
    <cellStyle name="Normal 2 2 3 16 3 4" xfId="6509"/>
    <cellStyle name="Normal 2 2 3 16 3 4 2" xfId="6510"/>
    <cellStyle name="Normal 2 2 3 16 3 4 3" xfId="6511"/>
    <cellStyle name="Normal 2 2 3 16 3 4 4" xfId="6512"/>
    <cellStyle name="Normal 2 2 3 16 3 5" xfId="6513"/>
    <cellStyle name="Normal 2 2 3 16 3 5 2" xfId="6514"/>
    <cellStyle name="Normal 2 2 3 16 3 5 3" xfId="6515"/>
    <cellStyle name="Normal 2 2 3 16 3 5 4" xfId="6516"/>
    <cellStyle name="Normal 2 2 3 16 3 6" xfId="6517"/>
    <cellStyle name="Normal 2 2 3 16 3 7" xfId="6518"/>
    <cellStyle name="Normal 2 2 3 16 3 8" xfId="6519"/>
    <cellStyle name="Normal 2 2 3 16 3 9" xfId="6520"/>
    <cellStyle name="Normal 2 2 3 16 4" xfId="275"/>
    <cellStyle name="Normal 2 2 3 16 4 10" xfId="6521"/>
    <cellStyle name="Normal 2 2 3 16 4 2" xfId="6522"/>
    <cellStyle name="Normal 2 2 3 16 4 2 2" xfId="6523"/>
    <cellStyle name="Normal 2 2 3 16 4 2 3" xfId="6524"/>
    <cellStyle name="Normal 2 2 3 16 4 3" xfId="6525"/>
    <cellStyle name="Normal 2 2 3 16 4 3 2" xfId="6526"/>
    <cellStyle name="Normal 2 2 3 16 4 4" xfId="6527"/>
    <cellStyle name="Normal 2 2 3 16 4 5" xfId="6528"/>
    <cellStyle name="Normal 2 2 3 16 4 6" xfId="6529"/>
    <cellStyle name="Normal 2 2 3 16 4 7" xfId="6530"/>
    <cellStyle name="Normal 2 2 3 16 4 8" xfId="6531"/>
    <cellStyle name="Normal 2 2 3 16 4 9" xfId="6532"/>
    <cellStyle name="Normal 2 2 3 16 5" xfId="6533"/>
    <cellStyle name="Normal 2 2 3 16 5 2" xfId="6534"/>
    <cellStyle name="Normal 2 2 3 16 5 2 2" xfId="6535"/>
    <cellStyle name="Normal 2 2 3 16 5 3" xfId="6536"/>
    <cellStyle name="Normal 2 2 3 16 5 4" xfId="6537"/>
    <cellStyle name="Normal 2 2 3 16 5 5" xfId="6538"/>
    <cellStyle name="Normal 2 2 3 16 6" xfId="6539"/>
    <cellStyle name="Normal 2 2 3 16 6 2" xfId="6540"/>
    <cellStyle name="Normal 2 2 3 16 6 3" xfId="6541"/>
    <cellStyle name="Normal 2 2 3 16 6 4" xfId="6542"/>
    <cellStyle name="Normal 2 2 3 16 6 5" xfId="6543"/>
    <cellStyle name="Normal 2 2 3 16 7" xfId="6544"/>
    <cellStyle name="Normal 2 2 3 16 7 2" xfId="6545"/>
    <cellStyle name="Normal 2 2 3 16 7 3" xfId="6546"/>
    <cellStyle name="Normal 2 2 3 16 7 4" xfId="6547"/>
    <cellStyle name="Normal 2 2 3 16 8" xfId="6548"/>
    <cellStyle name="Normal 2 2 3 16 8 2" xfId="6549"/>
    <cellStyle name="Normal 2 2 3 16 8 3" xfId="6550"/>
    <cellStyle name="Normal 2 2 3 16 8 4" xfId="6551"/>
    <cellStyle name="Normal 2 2 3 16 9" xfId="6552"/>
    <cellStyle name="Normal 2 2 3 17" xfId="276"/>
    <cellStyle name="Normal 2 2 3 17 10" xfId="6554"/>
    <cellStyle name="Normal 2 2 3 17 11" xfId="6555"/>
    <cellStyle name="Normal 2 2 3 17 12" xfId="6556"/>
    <cellStyle name="Normal 2 2 3 17 13" xfId="6557"/>
    <cellStyle name="Normal 2 2 3 17 14" xfId="6558"/>
    <cellStyle name="Normal 2 2 3 17 15" xfId="6559"/>
    <cellStyle name="Normal 2 2 3 17 16" xfId="6560"/>
    <cellStyle name="Normal 2 2 3 17 17" xfId="6553"/>
    <cellStyle name="Normal 2 2 3 17 2" xfId="277"/>
    <cellStyle name="Normal 2 2 3 17 2 10" xfId="6562"/>
    <cellStyle name="Normal 2 2 3 17 2 11" xfId="6563"/>
    <cellStyle name="Normal 2 2 3 17 2 12" xfId="6564"/>
    <cellStyle name="Normal 2 2 3 17 2 13" xfId="6565"/>
    <cellStyle name="Normal 2 2 3 17 2 14" xfId="6566"/>
    <cellStyle name="Normal 2 2 3 17 2 15" xfId="6561"/>
    <cellStyle name="Normal 2 2 3 17 2 2" xfId="278"/>
    <cellStyle name="Normal 2 2 3 17 2 2 10" xfId="6567"/>
    <cellStyle name="Normal 2 2 3 17 2 2 2" xfId="6568"/>
    <cellStyle name="Normal 2 2 3 17 2 2 2 2" xfId="6569"/>
    <cellStyle name="Normal 2 2 3 17 2 2 2 3" xfId="6570"/>
    <cellStyle name="Normal 2 2 3 17 2 2 3" xfId="6571"/>
    <cellStyle name="Normal 2 2 3 17 2 2 3 2" xfId="6572"/>
    <cellStyle name="Normal 2 2 3 17 2 2 4" xfId="6573"/>
    <cellStyle name="Normal 2 2 3 17 2 2 5" xfId="6574"/>
    <cellStyle name="Normal 2 2 3 17 2 2 6" xfId="6575"/>
    <cellStyle name="Normal 2 2 3 17 2 2 7" xfId="6576"/>
    <cellStyle name="Normal 2 2 3 17 2 2 8" xfId="6577"/>
    <cellStyle name="Normal 2 2 3 17 2 2 9" xfId="6578"/>
    <cellStyle name="Normal 2 2 3 17 2 3" xfId="6579"/>
    <cellStyle name="Normal 2 2 3 17 2 3 2" xfId="6580"/>
    <cellStyle name="Normal 2 2 3 17 2 3 2 2" xfId="6581"/>
    <cellStyle name="Normal 2 2 3 17 2 3 3" xfId="6582"/>
    <cellStyle name="Normal 2 2 3 17 2 3 4" xfId="6583"/>
    <cellStyle name="Normal 2 2 3 17 2 3 5" xfId="6584"/>
    <cellStyle name="Normal 2 2 3 17 2 4" xfId="6585"/>
    <cellStyle name="Normal 2 2 3 17 2 4 2" xfId="6586"/>
    <cellStyle name="Normal 2 2 3 17 2 4 3" xfId="6587"/>
    <cellStyle name="Normal 2 2 3 17 2 4 4" xfId="6588"/>
    <cellStyle name="Normal 2 2 3 17 2 4 5" xfId="6589"/>
    <cellStyle name="Normal 2 2 3 17 2 5" xfId="6590"/>
    <cellStyle name="Normal 2 2 3 17 2 5 2" xfId="6591"/>
    <cellStyle name="Normal 2 2 3 17 2 5 3" xfId="6592"/>
    <cellStyle name="Normal 2 2 3 17 2 5 4" xfId="6593"/>
    <cellStyle name="Normal 2 2 3 17 2 6" xfId="6594"/>
    <cellStyle name="Normal 2 2 3 17 2 6 2" xfId="6595"/>
    <cellStyle name="Normal 2 2 3 17 2 6 3" xfId="6596"/>
    <cellStyle name="Normal 2 2 3 17 2 6 4" xfId="6597"/>
    <cellStyle name="Normal 2 2 3 17 2 7" xfId="6598"/>
    <cellStyle name="Normal 2 2 3 17 2 8" xfId="6599"/>
    <cellStyle name="Normal 2 2 3 17 2 9" xfId="6600"/>
    <cellStyle name="Normal 2 2 3 17 3" xfId="279"/>
    <cellStyle name="Normal 2 2 3 17 3 10" xfId="6602"/>
    <cellStyle name="Normal 2 2 3 17 3 11" xfId="6603"/>
    <cellStyle name="Normal 2 2 3 17 3 12" xfId="6604"/>
    <cellStyle name="Normal 2 2 3 17 3 13" xfId="6605"/>
    <cellStyle name="Normal 2 2 3 17 3 14" xfId="6601"/>
    <cellStyle name="Normal 2 2 3 17 3 2" xfId="6606"/>
    <cellStyle name="Normal 2 2 3 17 3 2 2" xfId="6607"/>
    <cellStyle name="Normal 2 2 3 17 3 2 2 2" xfId="6608"/>
    <cellStyle name="Normal 2 2 3 17 3 2 3" xfId="6609"/>
    <cellStyle name="Normal 2 2 3 17 3 2 4" xfId="6610"/>
    <cellStyle name="Normal 2 2 3 17 3 2 5" xfId="6611"/>
    <cellStyle name="Normal 2 2 3 17 3 3" xfId="6612"/>
    <cellStyle name="Normal 2 2 3 17 3 3 2" xfId="6613"/>
    <cellStyle name="Normal 2 2 3 17 3 3 3" xfId="6614"/>
    <cellStyle name="Normal 2 2 3 17 3 3 4" xfId="6615"/>
    <cellStyle name="Normal 2 2 3 17 3 3 5" xfId="6616"/>
    <cellStyle name="Normal 2 2 3 17 3 4" xfId="6617"/>
    <cellStyle name="Normal 2 2 3 17 3 4 2" xfId="6618"/>
    <cellStyle name="Normal 2 2 3 17 3 4 3" xfId="6619"/>
    <cellStyle name="Normal 2 2 3 17 3 4 4" xfId="6620"/>
    <cellStyle name="Normal 2 2 3 17 3 5" xfId="6621"/>
    <cellStyle name="Normal 2 2 3 17 3 5 2" xfId="6622"/>
    <cellStyle name="Normal 2 2 3 17 3 5 3" xfId="6623"/>
    <cellStyle name="Normal 2 2 3 17 3 5 4" xfId="6624"/>
    <cellStyle name="Normal 2 2 3 17 3 6" xfId="6625"/>
    <cellStyle name="Normal 2 2 3 17 3 7" xfId="6626"/>
    <cellStyle name="Normal 2 2 3 17 3 8" xfId="6627"/>
    <cellStyle name="Normal 2 2 3 17 3 9" xfId="6628"/>
    <cellStyle name="Normal 2 2 3 17 4" xfId="280"/>
    <cellStyle name="Normal 2 2 3 17 4 10" xfId="6629"/>
    <cellStyle name="Normal 2 2 3 17 4 2" xfId="6630"/>
    <cellStyle name="Normal 2 2 3 17 4 2 2" xfId="6631"/>
    <cellStyle name="Normal 2 2 3 17 4 2 3" xfId="6632"/>
    <cellStyle name="Normal 2 2 3 17 4 3" xfId="6633"/>
    <cellStyle name="Normal 2 2 3 17 4 3 2" xfId="6634"/>
    <cellStyle name="Normal 2 2 3 17 4 4" xfId="6635"/>
    <cellStyle name="Normal 2 2 3 17 4 5" xfId="6636"/>
    <cellStyle name="Normal 2 2 3 17 4 6" xfId="6637"/>
    <cellStyle name="Normal 2 2 3 17 4 7" xfId="6638"/>
    <cellStyle name="Normal 2 2 3 17 4 8" xfId="6639"/>
    <cellStyle name="Normal 2 2 3 17 4 9" xfId="6640"/>
    <cellStyle name="Normal 2 2 3 17 5" xfId="6641"/>
    <cellStyle name="Normal 2 2 3 17 5 2" xfId="6642"/>
    <cellStyle name="Normal 2 2 3 17 5 2 2" xfId="6643"/>
    <cellStyle name="Normal 2 2 3 17 5 3" xfId="6644"/>
    <cellStyle name="Normal 2 2 3 17 5 4" xfId="6645"/>
    <cellStyle name="Normal 2 2 3 17 5 5" xfId="6646"/>
    <cellStyle name="Normal 2 2 3 17 6" xfId="6647"/>
    <cellStyle name="Normal 2 2 3 17 6 2" xfId="6648"/>
    <cellStyle name="Normal 2 2 3 17 6 3" xfId="6649"/>
    <cellStyle name="Normal 2 2 3 17 6 4" xfId="6650"/>
    <cellStyle name="Normal 2 2 3 17 6 5" xfId="6651"/>
    <cellStyle name="Normal 2 2 3 17 7" xfId="6652"/>
    <cellStyle name="Normal 2 2 3 17 7 2" xfId="6653"/>
    <cellStyle name="Normal 2 2 3 17 7 3" xfId="6654"/>
    <cellStyle name="Normal 2 2 3 17 7 4" xfId="6655"/>
    <cellStyle name="Normal 2 2 3 17 8" xfId="6656"/>
    <cellStyle name="Normal 2 2 3 17 8 2" xfId="6657"/>
    <cellStyle name="Normal 2 2 3 17 8 3" xfId="6658"/>
    <cellStyle name="Normal 2 2 3 17 8 4" xfId="6659"/>
    <cellStyle name="Normal 2 2 3 17 9" xfId="6660"/>
    <cellStyle name="Normal 2 2 3 18" xfId="281"/>
    <cellStyle name="Normal 2 2 3 18 10" xfId="6662"/>
    <cellStyle name="Normal 2 2 3 18 11" xfId="6663"/>
    <cellStyle name="Normal 2 2 3 18 12" xfId="6664"/>
    <cellStyle name="Normal 2 2 3 18 13" xfId="6665"/>
    <cellStyle name="Normal 2 2 3 18 14" xfId="6666"/>
    <cellStyle name="Normal 2 2 3 18 15" xfId="6667"/>
    <cellStyle name="Normal 2 2 3 18 16" xfId="6668"/>
    <cellStyle name="Normal 2 2 3 18 17" xfId="6661"/>
    <cellStyle name="Normal 2 2 3 18 2" xfId="282"/>
    <cellStyle name="Normal 2 2 3 18 2 10" xfId="6670"/>
    <cellStyle name="Normal 2 2 3 18 2 11" xfId="6671"/>
    <cellStyle name="Normal 2 2 3 18 2 12" xfId="6672"/>
    <cellStyle name="Normal 2 2 3 18 2 13" xfId="6673"/>
    <cellStyle name="Normal 2 2 3 18 2 14" xfId="6674"/>
    <cellStyle name="Normal 2 2 3 18 2 15" xfId="6669"/>
    <cellStyle name="Normal 2 2 3 18 2 2" xfId="283"/>
    <cellStyle name="Normal 2 2 3 18 2 2 10" xfId="6675"/>
    <cellStyle name="Normal 2 2 3 18 2 2 2" xfId="6676"/>
    <cellStyle name="Normal 2 2 3 18 2 2 2 2" xfId="6677"/>
    <cellStyle name="Normal 2 2 3 18 2 2 2 3" xfId="6678"/>
    <cellStyle name="Normal 2 2 3 18 2 2 3" xfId="6679"/>
    <cellStyle name="Normal 2 2 3 18 2 2 3 2" xfId="6680"/>
    <cellStyle name="Normal 2 2 3 18 2 2 4" xfId="6681"/>
    <cellStyle name="Normal 2 2 3 18 2 2 5" xfId="6682"/>
    <cellStyle name="Normal 2 2 3 18 2 2 6" xfId="6683"/>
    <cellStyle name="Normal 2 2 3 18 2 2 7" xfId="6684"/>
    <cellStyle name="Normal 2 2 3 18 2 2 8" xfId="6685"/>
    <cellStyle name="Normal 2 2 3 18 2 2 9" xfId="6686"/>
    <cellStyle name="Normal 2 2 3 18 2 3" xfId="6687"/>
    <cellStyle name="Normal 2 2 3 18 2 3 2" xfId="6688"/>
    <cellStyle name="Normal 2 2 3 18 2 3 2 2" xfId="6689"/>
    <cellStyle name="Normal 2 2 3 18 2 3 3" xfId="6690"/>
    <cellStyle name="Normal 2 2 3 18 2 3 4" xfId="6691"/>
    <cellStyle name="Normal 2 2 3 18 2 3 5" xfId="6692"/>
    <cellStyle name="Normal 2 2 3 18 2 4" xfId="6693"/>
    <cellStyle name="Normal 2 2 3 18 2 4 2" xfId="6694"/>
    <cellStyle name="Normal 2 2 3 18 2 4 3" xfId="6695"/>
    <cellStyle name="Normal 2 2 3 18 2 4 4" xfId="6696"/>
    <cellStyle name="Normal 2 2 3 18 2 4 5" xfId="6697"/>
    <cellStyle name="Normal 2 2 3 18 2 5" xfId="6698"/>
    <cellStyle name="Normal 2 2 3 18 2 5 2" xfId="6699"/>
    <cellStyle name="Normal 2 2 3 18 2 5 3" xfId="6700"/>
    <cellStyle name="Normal 2 2 3 18 2 5 4" xfId="6701"/>
    <cellStyle name="Normal 2 2 3 18 2 6" xfId="6702"/>
    <cellStyle name="Normal 2 2 3 18 2 6 2" xfId="6703"/>
    <cellStyle name="Normal 2 2 3 18 2 6 3" xfId="6704"/>
    <cellStyle name="Normal 2 2 3 18 2 6 4" xfId="6705"/>
    <cellStyle name="Normal 2 2 3 18 2 7" xfId="6706"/>
    <cellStyle name="Normal 2 2 3 18 2 8" xfId="6707"/>
    <cellStyle name="Normal 2 2 3 18 2 9" xfId="6708"/>
    <cellStyle name="Normal 2 2 3 18 3" xfId="284"/>
    <cellStyle name="Normal 2 2 3 18 3 10" xfId="6710"/>
    <cellStyle name="Normal 2 2 3 18 3 11" xfId="6711"/>
    <cellStyle name="Normal 2 2 3 18 3 12" xfId="6712"/>
    <cellStyle name="Normal 2 2 3 18 3 13" xfId="6713"/>
    <cellStyle name="Normal 2 2 3 18 3 14" xfId="6709"/>
    <cellStyle name="Normal 2 2 3 18 3 2" xfId="6714"/>
    <cellStyle name="Normal 2 2 3 18 3 2 2" xfId="6715"/>
    <cellStyle name="Normal 2 2 3 18 3 2 2 2" xfId="6716"/>
    <cellStyle name="Normal 2 2 3 18 3 2 3" xfId="6717"/>
    <cellStyle name="Normal 2 2 3 18 3 2 4" xfId="6718"/>
    <cellStyle name="Normal 2 2 3 18 3 2 5" xfId="6719"/>
    <cellStyle name="Normal 2 2 3 18 3 3" xfId="6720"/>
    <cellStyle name="Normal 2 2 3 18 3 3 2" xfId="6721"/>
    <cellStyle name="Normal 2 2 3 18 3 3 3" xfId="6722"/>
    <cellStyle name="Normal 2 2 3 18 3 3 4" xfId="6723"/>
    <cellStyle name="Normal 2 2 3 18 3 3 5" xfId="6724"/>
    <cellStyle name="Normal 2 2 3 18 3 4" xfId="6725"/>
    <cellStyle name="Normal 2 2 3 18 3 4 2" xfId="6726"/>
    <cellStyle name="Normal 2 2 3 18 3 4 3" xfId="6727"/>
    <cellStyle name="Normal 2 2 3 18 3 4 4" xfId="6728"/>
    <cellStyle name="Normal 2 2 3 18 3 5" xfId="6729"/>
    <cellStyle name="Normal 2 2 3 18 3 5 2" xfId="6730"/>
    <cellStyle name="Normal 2 2 3 18 3 5 3" xfId="6731"/>
    <cellStyle name="Normal 2 2 3 18 3 5 4" xfId="6732"/>
    <cellStyle name="Normal 2 2 3 18 3 6" xfId="6733"/>
    <cellStyle name="Normal 2 2 3 18 3 7" xfId="6734"/>
    <cellStyle name="Normal 2 2 3 18 3 8" xfId="6735"/>
    <cellStyle name="Normal 2 2 3 18 3 9" xfId="6736"/>
    <cellStyle name="Normal 2 2 3 18 4" xfId="285"/>
    <cellStyle name="Normal 2 2 3 18 4 10" xfId="6737"/>
    <cellStyle name="Normal 2 2 3 18 4 2" xfId="6738"/>
    <cellStyle name="Normal 2 2 3 18 4 2 2" xfId="6739"/>
    <cellStyle name="Normal 2 2 3 18 4 2 3" xfId="6740"/>
    <cellStyle name="Normal 2 2 3 18 4 3" xfId="6741"/>
    <cellStyle name="Normal 2 2 3 18 4 3 2" xfId="6742"/>
    <cellStyle name="Normal 2 2 3 18 4 4" xfId="6743"/>
    <cellStyle name="Normal 2 2 3 18 4 5" xfId="6744"/>
    <cellStyle name="Normal 2 2 3 18 4 6" xfId="6745"/>
    <cellStyle name="Normal 2 2 3 18 4 7" xfId="6746"/>
    <cellStyle name="Normal 2 2 3 18 4 8" xfId="6747"/>
    <cellStyle name="Normal 2 2 3 18 4 9" xfId="6748"/>
    <cellStyle name="Normal 2 2 3 18 5" xfId="6749"/>
    <cellStyle name="Normal 2 2 3 18 5 2" xfId="6750"/>
    <cellStyle name="Normal 2 2 3 18 5 2 2" xfId="6751"/>
    <cellStyle name="Normal 2 2 3 18 5 3" xfId="6752"/>
    <cellStyle name="Normal 2 2 3 18 5 4" xfId="6753"/>
    <cellStyle name="Normal 2 2 3 18 5 5" xfId="6754"/>
    <cellStyle name="Normal 2 2 3 18 6" xfId="6755"/>
    <cellStyle name="Normal 2 2 3 18 6 2" xfId="6756"/>
    <cellStyle name="Normal 2 2 3 18 6 3" xfId="6757"/>
    <cellStyle name="Normal 2 2 3 18 6 4" xfId="6758"/>
    <cellStyle name="Normal 2 2 3 18 6 5" xfId="6759"/>
    <cellStyle name="Normal 2 2 3 18 7" xfId="6760"/>
    <cellStyle name="Normal 2 2 3 18 7 2" xfId="6761"/>
    <cellStyle name="Normal 2 2 3 18 7 3" xfId="6762"/>
    <cellStyle name="Normal 2 2 3 18 7 4" xfId="6763"/>
    <cellStyle name="Normal 2 2 3 18 8" xfId="6764"/>
    <cellStyle name="Normal 2 2 3 18 8 2" xfId="6765"/>
    <cellStyle name="Normal 2 2 3 18 8 3" xfId="6766"/>
    <cellStyle name="Normal 2 2 3 18 8 4" xfId="6767"/>
    <cellStyle name="Normal 2 2 3 18 9" xfId="6768"/>
    <cellStyle name="Normal 2 2 3 19" xfId="286"/>
    <cellStyle name="Normal 2 2 3 19 10" xfId="6770"/>
    <cellStyle name="Normal 2 2 3 19 11" xfId="6771"/>
    <cellStyle name="Normal 2 2 3 19 12" xfId="6772"/>
    <cellStyle name="Normal 2 2 3 19 13" xfId="6773"/>
    <cellStyle name="Normal 2 2 3 19 14" xfId="6774"/>
    <cellStyle name="Normal 2 2 3 19 15" xfId="6775"/>
    <cellStyle name="Normal 2 2 3 19 16" xfId="6776"/>
    <cellStyle name="Normal 2 2 3 19 17" xfId="6769"/>
    <cellStyle name="Normal 2 2 3 19 2" xfId="287"/>
    <cellStyle name="Normal 2 2 3 19 2 10" xfId="6778"/>
    <cellStyle name="Normal 2 2 3 19 2 11" xfId="6779"/>
    <cellStyle name="Normal 2 2 3 19 2 12" xfId="6780"/>
    <cellStyle name="Normal 2 2 3 19 2 13" xfId="6781"/>
    <cellStyle name="Normal 2 2 3 19 2 14" xfId="6782"/>
    <cellStyle name="Normal 2 2 3 19 2 15" xfId="6777"/>
    <cellStyle name="Normal 2 2 3 19 2 2" xfId="288"/>
    <cellStyle name="Normal 2 2 3 19 2 2 10" xfId="6783"/>
    <cellStyle name="Normal 2 2 3 19 2 2 2" xfId="6784"/>
    <cellStyle name="Normal 2 2 3 19 2 2 2 2" xfId="6785"/>
    <cellStyle name="Normal 2 2 3 19 2 2 2 3" xfId="6786"/>
    <cellStyle name="Normal 2 2 3 19 2 2 3" xfId="6787"/>
    <cellStyle name="Normal 2 2 3 19 2 2 3 2" xfId="6788"/>
    <cellStyle name="Normal 2 2 3 19 2 2 4" xfId="6789"/>
    <cellStyle name="Normal 2 2 3 19 2 2 5" xfId="6790"/>
    <cellStyle name="Normal 2 2 3 19 2 2 6" xfId="6791"/>
    <cellStyle name="Normal 2 2 3 19 2 2 7" xfId="6792"/>
    <cellStyle name="Normal 2 2 3 19 2 2 8" xfId="6793"/>
    <cellStyle name="Normal 2 2 3 19 2 2 9" xfId="6794"/>
    <cellStyle name="Normal 2 2 3 19 2 3" xfId="6795"/>
    <cellStyle name="Normal 2 2 3 19 2 3 2" xfId="6796"/>
    <cellStyle name="Normal 2 2 3 19 2 3 2 2" xfId="6797"/>
    <cellStyle name="Normal 2 2 3 19 2 3 3" xfId="6798"/>
    <cellStyle name="Normal 2 2 3 19 2 3 4" xfId="6799"/>
    <cellStyle name="Normal 2 2 3 19 2 3 5" xfId="6800"/>
    <cellStyle name="Normal 2 2 3 19 2 4" xfId="6801"/>
    <cellStyle name="Normal 2 2 3 19 2 4 2" xfId="6802"/>
    <cellStyle name="Normal 2 2 3 19 2 4 3" xfId="6803"/>
    <cellStyle name="Normal 2 2 3 19 2 4 4" xfId="6804"/>
    <cellStyle name="Normal 2 2 3 19 2 4 5" xfId="6805"/>
    <cellStyle name="Normal 2 2 3 19 2 5" xfId="6806"/>
    <cellStyle name="Normal 2 2 3 19 2 5 2" xfId="6807"/>
    <cellStyle name="Normal 2 2 3 19 2 5 3" xfId="6808"/>
    <cellStyle name="Normal 2 2 3 19 2 5 4" xfId="6809"/>
    <cellStyle name="Normal 2 2 3 19 2 6" xfId="6810"/>
    <cellStyle name="Normal 2 2 3 19 2 6 2" xfId="6811"/>
    <cellStyle name="Normal 2 2 3 19 2 6 3" xfId="6812"/>
    <cellStyle name="Normal 2 2 3 19 2 6 4" xfId="6813"/>
    <cellStyle name="Normal 2 2 3 19 2 7" xfId="6814"/>
    <cellStyle name="Normal 2 2 3 19 2 8" xfId="6815"/>
    <cellStyle name="Normal 2 2 3 19 2 9" xfId="6816"/>
    <cellStyle name="Normal 2 2 3 19 3" xfId="289"/>
    <cellStyle name="Normal 2 2 3 19 3 10" xfId="6818"/>
    <cellStyle name="Normal 2 2 3 19 3 11" xfId="6819"/>
    <cellStyle name="Normal 2 2 3 19 3 12" xfId="6820"/>
    <cellStyle name="Normal 2 2 3 19 3 13" xfId="6821"/>
    <cellStyle name="Normal 2 2 3 19 3 14" xfId="6817"/>
    <cellStyle name="Normal 2 2 3 19 3 2" xfId="6822"/>
    <cellStyle name="Normal 2 2 3 19 3 2 2" xfId="6823"/>
    <cellStyle name="Normal 2 2 3 19 3 2 2 2" xfId="6824"/>
    <cellStyle name="Normal 2 2 3 19 3 2 3" xfId="6825"/>
    <cellStyle name="Normal 2 2 3 19 3 2 4" xfId="6826"/>
    <cellStyle name="Normal 2 2 3 19 3 2 5" xfId="6827"/>
    <cellStyle name="Normal 2 2 3 19 3 3" xfId="6828"/>
    <cellStyle name="Normal 2 2 3 19 3 3 2" xfId="6829"/>
    <cellStyle name="Normal 2 2 3 19 3 3 3" xfId="6830"/>
    <cellStyle name="Normal 2 2 3 19 3 3 4" xfId="6831"/>
    <cellStyle name="Normal 2 2 3 19 3 3 5" xfId="6832"/>
    <cellStyle name="Normal 2 2 3 19 3 4" xfId="6833"/>
    <cellStyle name="Normal 2 2 3 19 3 4 2" xfId="6834"/>
    <cellStyle name="Normal 2 2 3 19 3 4 3" xfId="6835"/>
    <cellStyle name="Normal 2 2 3 19 3 4 4" xfId="6836"/>
    <cellStyle name="Normal 2 2 3 19 3 5" xfId="6837"/>
    <cellStyle name="Normal 2 2 3 19 3 5 2" xfId="6838"/>
    <cellStyle name="Normal 2 2 3 19 3 5 3" xfId="6839"/>
    <cellStyle name="Normal 2 2 3 19 3 5 4" xfId="6840"/>
    <cellStyle name="Normal 2 2 3 19 3 6" xfId="6841"/>
    <cellStyle name="Normal 2 2 3 19 3 7" xfId="6842"/>
    <cellStyle name="Normal 2 2 3 19 3 8" xfId="6843"/>
    <cellStyle name="Normal 2 2 3 19 3 9" xfId="6844"/>
    <cellStyle name="Normal 2 2 3 19 4" xfId="290"/>
    <cellStyle name="Normal 2 2 3 19 4 10" xfId="6845"/>
    <cellStyle name="Normal 2 2 3 19 4 2" xfId="6846"/>
    <cellStyle name="Normal 2 2 3 19 4 2 2" xfId="6847"/>
    <cellStyle name="Normal 2 2 3 19 4 2 3" xfId="6848"/>
    <cellStyle name="Normal 2 2 3 19 4 3" xfId="6849"/>
    <cellStyle name="Normal 2 2 3 19 4 3 2" xfId="6850"/>
    <cellStyle name="Normal 2 2 3 19 4 4" xfId="6851"/>
    <cellStyle name="Normal 2 2 3 19 4 5" xfId="6852"/>
    <cellStyle name="Normal 2 2 3 19 4 6" xfId="6853"/>
    <cellStyle name="Normal 2 2 3 19 4 7" xfId="6854"/>
    <cellStyle name="Normal 2 2 3 19 4 8" xfId="6855"/>
    <cellStyle name="Normal 2 2 3 19 4 9" xfId="6856"/>
    <cellStyle name="Normal 2 2 3 19 5" xfId="6857"/>
    <cellStyle name="Normal 2 2 3 19 5 2" xfId="6858"/>
    <cellStyle name="Normal 2 2 3 19 5 2 2" xfId="6859"/>
    <cellStyle name="Normal 2 2 3 19 5 3" xfId="6860"/>
    <cellStyle name="Normal 2 2 3 19 5 4" xfId="6861"/>
    <cellStyle name="Normal 2 2 3 19 5 5" xfId="6862"/>
    <cellStyle name="Normal 2 2 3 19 6" xfId="6863"/>
    <cellStyle name="Normal 2 2 3 19 6 2" xfId="6864"/>
    <cellStyle name="Normal 2 2 3 19 6 3" xfId="6865"/>
    <cellStyle name="Normal 2 2 3 19 6 4" xfId="6866"/>
    <cellStyle name="Normal 2 2 3 19 6 5" xfId="6867"/>
    <cellStyle name="Normal 2 2 3 19 7" xfId="6868"/>
    <cellStyle name="Normal 2 2 3 19 7 2" xfId="6869"/>
    <cellStyle name="Normal 2 2 3 19 7 3" xfId="6870"/>
    <cellStyle name="Normal 2 2 3 19 7 4" xfId="6871"/>
    <cellStyle name="Normal 2 2 3 19 8" xfId="6872"/>
    <cellStyle name="Normal 2 2 3 19 8 2" xfId="6873"/>
    <cellStyle name="Normal 2 2 3 19 8 3" xfId="6874"/>
    <cellStyle name="Normal 2 2 3 19 8 4" xfId="6875"/>
    <cellStyle name="Normal 2 2 3 19 9" xfId="6876"/>
    <cellStyle name="Normal 2 2 3 2" xfId="291"/>
    <cellStyle name="Normal 2 2 3 2 10" xfId="6878"/>
    <cellStyle name="Normal 2 2 3 2 11" xfId="6879"/>
    <cellStyle name="Normal 2 2 3 2 12" xfId="6880"/>
    <cellStyle name="Normal 2 2 3 2 13" xfId="6881"/>
    <cellStyle name="Normal 2 2 3 2 14" xfId="6882"/>
    <cellStyle name="Normal 2 2 3 2 15" xfId="6883"/>
    <cellStyle name="Normal 2 2 3 2 16" xfId="6884"/>
    <cellStyle name="Normal 2 2 3 2 17" xfId="6877"/>
    <cellStyle name="Normal 2 2 3 2 2" xfId="292"/>
    <cellStyle name="Normal 2 2 3 2 2 10" xfId="6886"/>
    <cellStyle name="Normal 2 2 3 2 2 11" xfId="6887"/>
    <cellStyle name="Normal 2 2 3 2 2 12" xfId="6888"/>
    <cellStyle name="Normal 2 2 3 2 2 13" xfId="6889"/>
    <cellStyle name="Normal 2 2 3 2 2 14" xfId="6890"/>
    <cellStyle name="Normal 2 2 3 2 2 15" xfId="6885"/>
    <cellStyle name="Normal 2 2 3 2 2 2" xfId="293"/>
    <cellStyle name="Normal 2 2 3 2 2 2 10" xfId="6891"/>
    <cellStyle name="Normal 2 2 3 2 2 2 2" xfId="6892"/>
    <cellStyle name="Normal 2 2 3 2 2 2 2 2" xfId="6893"/>
    <cellStyle name="Normal 2 2 3 2 2 2 2 3" xfId="6894"/>
    <cellStyle name="Normal 2 2 3 2 2 2 3" xfId="6895"/>
    <cellStyle name="Normal 2 2 3 2 2 2 3 2" xfId="6896"/>
    <cellStyle name="Normal 2 2 3 2 2 2 4" xfId="6897"/>
    <cellStyle name="Normal 2 2 3 2 2 2 5" xfId="6898"/>
    <cellStyle name="Normal 2 2 3 2 2 2 6" xfId="6899"/>
    <cellStyle name="Normal 2 2 3 2 2 2 7" xfId="6900"/>
    <cellStyle name="Normal 2 2 3 2 2 2 8" xfId="6901"/>
    <cellStyle name="Normal 2 2 3 2 2 2 9" xfId="6902"/>
    <cellStyle name="Normal 2 2 3 2 2 3" xfId="6903"/>
    <cellStyle name="Normal 2 2 3 2 2 3 2" xfId="6904"/>
    <cellStyle name="Normal 2 2 3 2 2 3 2 2" xfId="6905"/>
    <cellStyle name="Normal 2 2 3 2 2 3 3" xfId="6906"/>
    <cellStyle name="Normal 2 2 3 2 2 3 4" xfId="6907"/>
    <cellStyle name="Normal 2 2 3 2 2 3 5" xfId="6908"/>
    <cellStyle name="Normal 2 2 3 2 2 4" xfId="6909"/>
    <cellStyle name="Normal 2 2 3 2 2 4 2" xfId="6910"/>
    <cellStyle name="Normal 2 2 3 2 2 4 3" xfId="6911"/>
    <cellStyle name="Normal 2 2 3 2 2 4 4" xfId="6912"/>
    <cellStyle name="Normal 2 2 3 2 2 4 5" xfId="6913"/>
    <cellStyle name="Normal 2 2 3 2 2 5" xfId="6914"/>
    <cellStyle name="Normal 2 2 3 2 2 5 2" xfId="6915"/>
    <cellStyle name="Normal 2 2 3 2 2 5 3" xfId="6916"/>
    <cellStyle name="Normal 2 2 3 2 2 5 4" xfId="6917"/>
    <cellStyle name="Normal 2 2 3 2 2 6" xfId="6918"/>
    <cellStyle name="Normal 2 2 3 2 2 6 2" xfId="6919"/>
    <cellStyle name="Normal 2 2 3 2 2 6 3" xfId="6920"/>
    <cellStyle name="Normal 2 2 3 2 2 6 4" xfId="6921"/>
    <cellStyle name="Normal 2 2 3 2 2 7" xfId="6922"/>
    <cellStyle name="Normal 2 2 3 2 2 8" xfId="6923"/>
    <cellStyle name="Normal 2 2 3 2 2 9" xfId="6924"/>
    <cellStyle name="Normal 2 2 3 2 3" xfId="294"/>
    <cellStyle name="Normal 2 2 3 2 3 10" xfId="6926"/>
    <cellStyle name="Normal 2 2 3 2 3 11" xfId="6927"/>
    <cellStyle name="Normal 2 2 3 2 3 12" xfId="6928"/>
    <cellStyle name="Normal 2 2 3 2 3 13" xfId="6929"/>
    <cellStyle name="Normal 2 2 3 2 3 14" xfId="6925"/>
    <cellStyle name="Normal 2 2 3 2 3 2" xfId="6930"/>
    <cellStyle name="Normal 2 2 3 2 3 2 2" xfId="6931"/>
    <cellStyle name="Normal 2 2 3 2 3 2 2 2" xfId="6932"/>
    <cellStyle name="Normal 2 2 3 2 3 2 3" xfId="6933"/>
    <cellStyle name="Normal 2 2 3 2 3 2 4" xfId="6934"/>
    <cellStyle name="Normal 2 2 3 2 3 2 5" xfId="6935"/>
    <cellStyle name="Normal 2 2 3 2 3 3" xfId="6936"/>
    <cellStyle name="Normal 2 2 3 2 3 3 2" xfId="6937"/>
    <cellStyle name="Normal 2 2 3 2 3 3 3" xfId="6938"/>
    <cellStyle name="Normal 2 2 3 2 3 3 4" xfId="6939"/>
    <cellStyle name="Normal 2 2 3 2 3 3 5" xfId="6940"/>
    <cellStyle name="Normal 2 2 3 2 3 4" xfId="6941"/>
    <cellStyle name="Normal 2 2 3 2 3 4 2" xfId="6942"/>
    <cellStyle name="Normal 2 2 3 2 3 4 3" xfId="6943"/>
    <cellStyle name="Normal 2 2 3 2 3 4 4" xfId="6944"/>
    <cellStyle name="Normal 2 2 3 2 3 5" xfId="6945"/>
    <cellStyle name="Normal 2 2 3 2 3 5 2" xfId="6946"/>
    <cellStyle name="Normal 2 2 3 2 3 5 3" xfId="6947"/>
    <cellStyle name="Normal 2 2 3 2 3 5 4" xfId="6948"/>
    <cellStyle name="Normal 2 2 3 2 3 6" xfId="6949"/>
    <cellStyle name="Normal 2 2 3 2 3 7" xfId="6950"/>
    <cellStyle name="Normal 2 2 3 2 3 8" xfId="6951"/>
    <cellStyle name="Normal 2 2 3 2 3 9" xfId="6952"/>
    <cellStyle name="Normal 2 2 3 2 4" xfId="295"/>
    <cellStyle name="Normal 2 2 3 2 4 10" xfId="6953"/>
    <cellStyle name="Normal 2 2 3 2 4 2" xfId="6954"/>
    <cellStyle name="Normal 2 2 3 2 4 2 2" xfId="6955"/>
    <cellStyle name="Normal 2 2 3 2 4 2 3" xfId="6956"/>
    <cellStyle name="Normal 2 2 3 2 4 3" xfId="6957"/>
    <cellStyle name="Normal 2 2 3 2 4 3 2" xfId="6958"/>
    <cellStyle name="Normal 2 2 3 2 4 4" xfId="6959"/>
    <cellStyle name="Normal 2 2 3 2 4 5" xfId="6960"/>
    <cellStyle name="Normal 2 2 3 2 4 6" xfId="6961"/>
    <cellStyle name="Normal 2 2 3 2 4 7" xfId="6962"/>
    <cellStyle name="Normal 2 2 3 2 4 8" xfId="6963"/>
    <cellStyle name="Normal 2 2 3 2 4 9" xfId="6964"/>
    <cellStyle name="Normal 2 2 3 2 5" xfId="6965"/>
    <cellStyle name="Normal 2 2 3 2 5 2" xfId="6966"/>
    <cellStyle name="Normal 2 2 3 2 5 2 2" xfId="6967"/>
    <cellStyle name="Normal 2 2 3 2 5 3" xfId="6968"/>
    <cellStyle name="Normal 2 2 3 2 5 4" xfId="6969"/>
    <cellStyle name="Normal 2 2 3 2 5 5" xfId="6970"/>
    <cellStyle name="Normal 2 2 3 2 6" xfId="6971"/>
    <cellStyle name="Normal 2 2 3 2 6 2" xfId="6972"/>
    <cellStyle name="Normal 2 2 3 2 6 3" xfId="6973"/>
    <cellStyle name="Normal 2 2 3 2 6 4" xfId="6974"/>
    <cellStyle name="Normal 2 2 3 2 6 5" xfId="6975"/>
    <cellStyle name="Normal 2 2 3 2 7" xfId="6976"/>
    <cellStyle name="Normal 2 2 3 2 7 2" xfId="6977"/>
    <cellStyle name="Normal 2 2 3 2 7 3" xfId="6978"/>
    <cellStyle name="Normal 2 2 3 2 7 4" xfId="6979"/>
    <cellStyle name="Normal 2 2 3 2 8" xfId="6980"/>
    <cellStyle name="Normal 2 2 3 2 8 2" xfId="6981"/>
    <cellStyle name="Normal 2 2 3 2 8 3" xfId="6982"/>
    <cellStyle name="Normal 2 2 3 2 8 4" xfId="6983"/>
    <cellStyle name="Normal 2 2 3 2 9" xfId="6984"/>
    <cellStyle name="Normal 2 2 3 20" xfId="296"/>
    <cellStyle name="Normal 2 2 3 20 10" xfId="6986"/>
    <cellStyle name="Normal 2 2 3 20 11" xfId="6987"/>
    <cellStyle name="Normal 2 2 3 20 12" xfId="6988"/>
    <cellStyle name="Normal 2 2 3 20 13" xfId="6989"/>
    <cellStyle name="Normal 2 2 3 20 14" xfId="6990"/>
    <cellStyle name="Normal 2 2 3 20 15" xfId="6991"/>
    <cellStyle name="Normal 2 2 3 20 16" xfId="6992"/>
    <cellStyle name="Normal 2 2 3 20 17" xfId="6985"/>
    <cellStyle name="Normal 2 2 3 20 2" xfId="297"/>
    <cellStyle name="Normal 2 2 3 20 2 10" xfId="6994"/>
    <cellStyle name="Normal 2 2 3 20 2 11" xfId="6995"/>
    <cellStyle name="Normal 2 2 3 20 2 12" xfId="6996"/>
    <cellStyle name="Normal 2 2 3 20 2 13" xfId="6997"/>
    <cellStyle name="Normal 2 2 3 20 2 14" xfId="6998"/>
    <cellStyle name="Normal 2 2 3 20 2 15" xfId="6993"/>
    <cellStyle name="Normal 2 2 3 20 2 2" xfId="298"/>
    <cellStyle name="Normal 2 2 3 20 2 2 10" xfId="6999"/>
    <cellStyle name="Normal 2 2 3 20 2 2 2" xfId="7000"/>
    <cellStyle name="Normal 2 2 3 20 2 2 2 2" xfId="7001"/>
    <cellStyle name="Normal 2 2 3 20 2 2 2 3" xfId="7002"/>
    <cellStyle name="Normal 2 2 3 20 2 2 3" xfId="7003"/>
    <cellStyle name="Normal 2 2 3 20 2 2 3 2" xfId="7004"/>
    <cellStyle name="Normal 2 2 3 20 2 2 4" xfId="7005"/>
    <cellStyle name="Normal 2 2 3 20 2 2 5" xfId="7006"/>
    <cellStyle name="Normal 2 2 3 20 2 2 6" xfId="7007"/>
    <cellStyle name="Normal 2 2 3 20 2 2 7" xfId="7008"/>
    <cellStyle name="Normal 2 2 3 20 2 2 8" xfId="7009"/>
    <cellStyle name="Normal 2 2 3 20 2 2 9" xfId="7010"/>
    <cellStyle name="Normal 2 2 3 20 2 3" xfId="7011"/>
    <cellStyle name="Normal 2 2 3 20 2 3 2" xfId="7012"/>
    <cellStyle name="Normal 2 2 3 20 2 3 2 2" xfId="7013"/>
    <cellStyle name="Normal 2 2 3 20 2 3 3" xfId="7014"/>
    <cellStyle name="Normal 2 2 3 20 2 3 4" xfId="7015"/>
    <cellStyle name="Normal 2 2 3 20 2 3 5" xfId="7016"/>
    <cellStyle name="Normal 2 2 3 20 2 4" xfId="7017"/>
    <cellStyle name="Normal 2 2 3 20 2 4 2" xfId="7018"/>
    <cellStyle name="Normal 2 2 3 20 2 4 3" xfId="7019"/>
    <cellStyle name="Normal 2 2 3 20 2 4 4" xfId="7020"/>
    <cellStyle name="Normal 2 2 3 20 2 4 5" xfId="7021"/>
    <cellStyle name="Normal 2 2 3 20 2 5" xfId="7022"/>
    <cellStyle name="Normal 2 2 3 20 2 5 2" xfId="7023"/>
    <cellStyle name="Normal 2 2 3 20 2 5 3" xfId="7024"/>
    <cellStyle name="Normal 2 2 3 20 2 5 4" xfId="7025"/>
    <cellStyle name="Normal 2 2 3 20 2 6" xfId="7026"/>
    <cellStyle name="Normal 2 2 3 20 2 6 2" xfId="7027"/>
    <cellStyle name="Normal 2 2 3 20 2 6 3" xfId="7028"/>
    <cellStyle name="Normal 2 2 3 20 2 6 4" xfId="7029"/>
    <cellStyle name="Normal 2 2 3 20 2 7" xfId="7030"/>
    <cellStyle name="Normal 2 2 3 20 2 8" xfId="7031"/>
    <cellStyle name="Normal 2 2 3 20 2 9" xfId="7032"/>
    <cellStyle name="Normal 2 2 3 20 3" xfId="299"/>
    <cellStyle name="Normal 2 2 3 20 3 10" xfId="7034"/>
    <cellStyle name="Normal 2 2 3 20 3 11" xfId="7035"/>
    <cellStyle name="Normal 2 2 3 20 3 12" xfId="7036"/>
    <cellStyle name="Normal 2 2 3 20 3 13" xfId="7037"/>
    <cellStyle name="Normal 2 2 3 20 3 14" xfId="7033"/>
    <cellStyle name="Normal 2 2 3 20 3 2" xfId="7038"/>
    <cellStyle name="Normal 2 2 3 20 3 2 2" xfId="7039"/>
    <cellStyle name="Normal 2 2 3 20 3 2 2 2" xfId="7040"/>
    <cellStyle name="Normal 2 2 3 20 3 2 3" xfId="7041"/>
    <cellStyle name="Normal 2 2 3 20 3 2 4" xfId="7042"/>
    <cellStyle name="Normal 2 2 3 20 3 2 5" xfId="7043"/>
    <cellStyle name="Normal 2 2 3 20 3 3" xfId="7044"/>
    <cellStyle name="Normal 2 2 3 20 3 3 2" xfId="7045"/>
    <cellStyle name="Normal 2 2 3 20 3 3 3" xfId="7046"/>
    <cellStyle name="Normal 2 2 3 20 3 3 4" xfId="7047"/>
    <cellStyle name="Normal 2 2 3 20 3 3 5" xfId="7048"/>
    <cellStyle name="Normal 2 2 3 20 3 4" xfId="7049"/>
    <cellStyle name="Normal 2 2 3 20 3 4 2" xfId="7050"/>
    <cellStyle name="Normal 2 2 3 20 3 4 3" xfId="7051"/>
    <cellStyle name="Normal 2 2 3 20 3 4 4" xfId="7052"/>
    <cellStyle name="Normal 2 2 3 20 3 5" xfId="7053"/>
    <cellStyle name="Normal 2 2 3 20 3 5 2" xfId="7054"/>
    <cellStyle name="Normal 2 2 3 20 3 5 3" xfId="7055"/>
    <cellStyle name="Normal 2 2 3 20 3 5 4" xfId="7056"/>
    <cellStyle name="Normal 2 2 3 20 3 6" xfId="7057"/>
    <cellStyle name="Normal 2 2 3 20 3 7" xfId="7058"/>
    <cellStyle name="Normal 2 2 3 20 3 8" xfId="7059"/>
    <cellStyle name="Normal 2 2 3 20 3 9" xfId="7060"/>
    <cellStyle name="Normal 2 2 3 20 4" xfId="300"/>
    <cellStyle name="Normal 2 2 3 20 4 10" xfId="7061"/>
    <cellStyle name="Normal 2 2 3 20 4 2" xfId="7062"/>
    <cellStyle name="Normal 2 2 3 20 4 2 2" xfId="7063"/>
    <cellStyle name="Normal 2 2 3 20 4 2 3" xfId="7064"/>
    <cellStyle name="Normal 2 2 3 20 4 3" xfId="7065"/>
    <cellStyle name="Normal 2 2 3 20 4 3 2" xfId="7066"/>
    <cellStyle name="Normal 2 2 3 20 4 4" xfId="7067"/>
    <cellStyle name="Normal 2 2 3 20 4 5" xfId="7068"/>
    <cellStyle name="Normal 2 2 3 20 4 6" xfId="7069"/>
    <cellStyle name="Normal 2 2 3 20 4 7" xfId="7070"/>
    <cellStyle name="Normal 2 2 3 20 4 8" xfId="7071"/>
    <cellStyle name="Normal 2 2 3 20 4 9" xfId="7072"/>
    <cellStyle name="Normal 2 2 3 20 5" xfId="7073"/>
    <cellStyle name="Normal 2 2 3 20 5 2" xfId="7074"/>
    <cellStyle name="Normal 2 2 3 20 5 2 2" xfId="7075"/>
    <cellStyle name="Normal 2 2 3 20 5 3" xfId="7076"/>
    <cellStyle name="Normal 2 2 3 20 5 4" xfId="7077"/>
    <cellStyle name="Normal 2 2 3 20 5 5" xfId="7078"/>
    <cellStyle name="Normal 2 2 3 20 6" xfId="7079"/>
    <cellStyle name="Normal 2 2 3 20 6 2" xfId="7080"/>
    <cellStyle name="Normal 2 2 3 20 6 3" xfId="7081"/>
    <cellStyle name="Normal 2 2 3 20 6 4" xfId="7082"/>
    <cellStyle name="Normal 2 2 3 20 6 5" xfId="7083"/>
    <cellStyle name="Normal 2 2 3 20 7" xfId="7084"/>
    <cellStyle name="Normal 2 2 3 20 7 2" xfId="7085"/>
    <cellStyle name="Normal 2 2 3 20 7 3" xfId="7086"/>
    <cellStyle name="Normal 2 2 3 20 7 4" xfId="7087"/>
    <cellStyle name="Normal 2 2 3 20 8" xfId="7088"/>
    <cellStyle name="Normal 2 2 3 20 8 2" xfId="7089"/>
    <cellStyle name="Normal 2 2 3 20 8 3" xfId="7090"/>
    <cellStyle name="Normal 2 2 3 20 8 4" xfId="7091"/>
    <cellStyle name="Normal 2 2 3 20 9" xfId="7092"/>
    <cellStyle name="Normal 2 2 3 21" xfId="301"/>
    <cellStyle name="Normal 2 2 3 21 10" xfId="7094"/>
    <cellStyle name="Normal 2 2 3 21 11" xfId="7095"/>
    <cellStyle name="Normal 2 2 3 21 12" xfId="7096"/>
    <cellStyle name="Normal 2 2 3 21 13" xfId="7097"/>
    <cellStyle name="Normal 2 2 3 21 14" xfId="7098"/>
    <cellStyle name="Normal 2 2 3 21 15" xfId="7099"/>
    <cellStyle name="Normal 2 2 3 21 16" xfId="7100"/>
    <cellStyle name="Normal 2 2 3 21 17" xfId="7093"/>
    <cellStyle name="Normal 2 2 3 21 2" xfId="302"/>
    <cellStyle name="Normal 2 2 3 21 2 10" xfId="7102"/>
    <cellStyle name="Normal 2 2 3 21 2 11" xfId="7103"/>
    <cellStyle name="Normal 2 2 3 21 2 12" xfId="7104"/>
    <cellStyle name="Normal 2 2 3 21 2 13" xfId="7105"/>
    <cellStyle name="Normal 2 2 3 21 2 14" xfId="7106"/>
    <cellStyle name="Normal 2 2 3 21 2 15" xfId="7101"/>
    <cellStyle name="Normal 2 2 3 21 2 2" xfId="303"/>
    <cellStyle name="Normal 2 2 3 21 2 2 10" xfId="7107"/>
    <cellStyle name="Normal 2 2 3 21 2 2 2" xfId="7108"/>
    <cellStyle name="Normal 2 2 3 21 2 2 2 2" xfId="7109"/>
    <cellStyle name="Normal 2 2 3 21 2 2 2 3" xfId="7110"/>
    <cellStyle name="Normal 2 2 3 21 2 2 3" xfId="7111"/>
    <cellStyle name="Normal 2 2 3 21 2 2 3 2" xfId="7112"/>
    <cellStyle name="Normal 2 2 3 21 2 2 4" xfId="7113"/>
    <cellStyle name="Normal 2 2 3 21 2 2 5" xfId="7114"/>
    <cellStyle name="Normal 2 2 3 21 2 2 6" xfId="7115"/>
    <cellStyle name="Normal 2 2 3 21 2 2 7" xfId="7116"/>
    <cellStyle name="Normal 2 2 3 21 2 2 8" xfId="7117"/>
    <cellStyle name="Normal 2 2 3 21 2 2 9" xfId="7118"/>
    <cellStyle name="Normal 2 2 3 21 2 3" xfId="7119"/>
    <cellStyle name="Normal 2 2 3 21 2 3 2" xfId="7120"/>
    <cellStyle name="Normal 2 2 3 21 2 3 2 2" xfId="7121"/>
    <cellStyle name="Normal 2 2 3 21 2 3 3" xfId="7122"/>
    <cellStyle name="Normal 2 2 3 21 2 3 4" xfId="7123"/>
    <cellStyle name="Normal 2 2 3 21 2 3 5" xfId="7124"/>
    <cellStyle name="Normal 2 2 3 21 2 4" xfId="7125"/>
    <cellStyle name="Normal 2 2 3 21 2 4 2" xfId="7126"/>
    <cellStyle name="Normal 2 2 3 21 2 4 3" xfId="7127"/>
    <cellStyle name="Normal 2 2 3 21 2 4 4" xfId="7128"/>
    <cellStyle name="Normal 2 2 3 21 2 4 5" xfId="7129"/>
    <cellStyle name="Normal 2 2 3 21 2 5" xfId="7130"/>
    <cellStyle name="Normal 2 2 3 21 2 5 2" xfId="7131"/>
    <cellStyle name="Normal 2 2 3 21 2 5 3" xfId="7132"/>
    <cellStyle name="Normal 2 2 3 21 2 5 4" xfId="7133"/>
    <cellStyle name="Normal 2 2 3 21 2 6" xfId="7134"/>
    <cellStyle name="Normal 2 2 3 21 2 6 2" xfId="7135"/>
    <cellStyle name="Normal 2 2 3 21 2 6 3" xfId="7136"/>
    <cellStyle name="Normal 2 2 3 21 2 6 4" xfId="7137"/>
    <cellStyle name="Normal 2 2 3 21 2 7" xfId="7138"/>
    <cellStyle name="Normal 2 2 3 21 2 8" xfId="7139"/>
    <cellStyle name="Normal 2 2 3 21 2 9" xfId="7140"/>
    <cellStyle name="Normal 2 2 3 21 3" xfId="304"/>
    <cellStyle name="Normal 2 2 3 21 3 10" xfId="7142"/>
    <cellStyle name="Normal 2 2 3 21 3 11" xfId="7143"/>
    <cellStyle name="Normal 2 2 3 21 3 12" xfId="7144"/>
    <cellStyle name="Normal 2 2 3 21 3 13" xfId="7145"/>
    <cellStyle name="Normal 2 2 3 21 3 14" xfId="7141"/>
    <cellStyle name="Normal 2 2 3 21 3 2" xfId="7146"/>
    <cellStyle name="Normal 2 2 3 21 3 2 2" xfId="7147"/>
    <cellStyle name="Normal 2 2 3 21 3 2 2 2" xfId="7148"/>
    <cellStyle name="Normal 2 2 3 21 3 2 3" xfId="7149"/>
    <cellStyle name="Normal 2 2 3 21 3 2 4" xfId="7150"/>
    <cellStyle name="Normal 2 2 3 21 3 2 5" xfId="7151"/>
    <cellStyle name="Normal 2 2 3 21 3 3" xfId="7152"/>
    <cellStyle name="Normal 2 2 3 21 3 3 2" xfId="7153"/>
    <cellStyle name="Normal 2 2 3 21 3 3 3" xfId="7154"/>
    <cellStyle name="Normal 2 2 3 21 3 3 4" xfId="7155"/>
    <cellStyle name="Normal 2 2 3 21 3 3 5" xfId="7156"/>
    <cellStyle name="Normal 2 2 3 21 3 4" xfId="7157"/>
    <cellStyle name="Normal 2 2 3 21 3 4 2" xfId="7158"/>
    <cellStyle name="Normal 2 2 3 21 3 4 3" xfId="7159"/>
    <cellStyle name="Normal 2 2 3 21 3 4 4" xfId="7160"/>
    <cellStyle name="Normal 2 2 3 21 3 5" xfId="7161"/>
    <cellStyle name="Normal 2 2 3 21 3 5 2" xfId="7162"/>
    <cellStyle name="Normal 2 2 3 21 3 5 3" xfId="7163"/>
    <cellStyle name="Normal 2 2 3 21 3 5 4" xfId="7164"/>
    <cellStyle name="Normal 2 2 3 21 3 6" xfId="7165"/>
    <cellStyle name="Normal 2 2 3 21 3 7" xfId="7166"/>
    <cellStyle name="Normal 2 2 3 21 3 8" xfId="7167"/>
    <cellStyle name="Normal 2 2 3 21 3 9" xfId="7168"/>
    <cellStyle name="Normal 2 2 3 21 4" xfId="305"/>
    <cellStyle name="Normal 2 2 3 21 4 10" xfId="7169"/>
    <cellStyle name="Normal 2 2 3 21 4 2" xfId="7170"/>
    <cellStyle name="Normal 2 2 3 21 4 2 2" xfId="7171"/>
    <cellStyle name="Normal 2 2 3 21 4 2 3" xfId="7172"/>
    <cellStyle name="Normal 2 2 3 21 4 3" xfId="7173"/>
    <cellStyle name="Normal 2 2 3 21 4 3 2" xfId="7174"/>
    <cellStyle name="Normal 2 2 3 21 4 4" xfId="7175"/>
    <cellStyle name="Normal 2 2 3 21 4 5" xfId="7176"/>
    <cellStyle name="Normal 2 2 3 21 4 6" xfId="7177"/>
    <cellStyle name="Normal 2 2 3 21 4 7" xfId="7178"/>
    <cellStyle name="Normal 2 2 3 21 4 8" xfId="7179"/>
    <cellStyle name="Normal 2 2 3 21 4 9" xfId="7180"/>
    <cellStyle name="Normal 2 2 3 21 5" xfId="7181"/>
    <cellStyle name="Normal 2 2 3 21 5 2" xfId="7182"/>
    <cellStyle name="Normal 2 2 3 21 5 2 2" xfId="7183"/>
    <cellStyle name="Normal 2 2 3 21 5 3" xfId="7184"/>
    <cellStyle name="Normal 2 2 3 21 5 4" xfId="7185"/>
    <cellStyle name="Normal 2 2 3 21 5 5" xfId="7186"/>
    <cellStyle name="Normal 2 2 3 21 6" xfId="7187"/>
    <cellStyle name="Normal 2 2 3 21 6 2" xfId="7188"/>
    <cellStyle name="Normal 2 2 3 21 6 3" xfId="7189"/>
    <cellStyle name="Normal 2 2 3 21 6 4" xfId="7190"/>
    <cellStyle name="Normal 2 2 3 21 6 5" xfId="7191"/>
    <cellStyle name="Normal 2 2 3 21 7" xfId="7192"/>
    <cellStyle name="Normal 2 2 3 21 7 2" xfId="7193"/>
    <cellStyle name="Normal 2 2 3 21 7 3" xfId="7194"/>
    <cellStyle name="Normal 2 2 3 21 7 4" xfId="7195"/>
    <cellStyle name="Normal 2 2 3 21 8" xfId="7196"/>
    <cellStyle name="Normal 2 2 3 21 8 2" xfId="7197"/>
    <cellStyle name="Normal 2 2 3 21 8 3" xfId="7198"/>
    <cellStyle name="Normal 2 2 3 21 8 4" xfId="7199"/>
    <cellStyle name="Normal 2 2 3 21 9" xfId="7200"/>
    <cellStyle name="Normal 2 2 3 22" xfId="306"/>
    <cellStyle name="Normal 2 2 3 22 10" xfId="7202"/>
    <cellStyle name="Normal 2 2 3 22 11" xfId="7203"/>
    <cellStyle name="Normal 2 2 3 22 12" xfId="7204"/>
    <cellStyle name="Normal 2 2 3 22 13" xfId="7205"/>
    <cellStyle name="Normal 2 2 3 22 14" xfId="7206"/>
    <cellStyle name="Normal 2 2 3 22 15" xfId="7207"/>
    <cellStyle name="Normal 2 2 3 22 16" xfId="7208"/>
    <cellStyle name="Normal 2 2 3 22 17" xfId="7201"/>
    <cellStyle name="Normal 2 2 3 22 2" xfId="307"/>
    <cellStyle name="Normal 2 2 3 22 2 10" xfId="7210"/>
    <cellStyle name="Normal 2 2 3 22 2 11" xfId="7211"/>
    <cellStyle name="Normal 2 2 3 22 2 12" xfId="7212"/>
    <cellStyle name="Normal 2 2 3 22 2 13" xfId="7213"/>
    <cellStyle name="Normal 2 2 3 22 2 14" xfId="7209"/>
    <cellStyle name="Normal 2 2 3 22 2 2" xfId="7214"/>
    <cellStyle name="Normal 2 2 3 22 2 2 2" xfId="7215"/>
    <cellStyle name="Normal 2 2 3 22 2 2 2 2" xfId="7216"/>
    <cellStyle name="Normal 2 2 3 22 2 2 3" xfId="7217"/>
    <cellStyle name="Normal 2 2 3 22 2 2 4" xfId="7218"/>
    <cellStyle name="Normal 2 2 3 22 2 2 5" xfId="7219"/>
    <cellStyle name="Normal 2 2 3 22 2 3" xfId="7220"/>
    <cellStyle name="Normal 2 2 3 22 2 3 2" xfId="7221"/>
    <cellStyle name="Normal 2 2 3 22 2 3 3" xfId="7222"/>
    <cellStyle name="Normal 2 2 3 22 2 3 4" xfId="7223"/>
    <cellStyle name="Normal 2 2 3 22 2 3 5" xfId="7224"/>
    <cellStyle name="Normal 2 2 3 22 2 4" xfId="7225"/>
    <cellStyle name="Normal 2 2 3 22 2 4 2" xfId="7226"/>
    <cellStyle name="Normal 2 2 3 22 2 4 3" xfId="7227"/>
    <cellStyle name="Normal 2 2 3 22 2 4 4" xfId="7228"/>
    <cellStyle name="Normal 2 2 3 22 2 5" xfId="7229"/>
    <cellStyle name="Normal 2 2 3 22 2 5 2" xfId="7230"/>
    <cellStyle name="Normal 2 2 3 22 2 5 3" xfId="7231"/>
    <cellStyle name="Normal 2 2 3 22 2 5 4" xfId="7232"/>
    <cellStyle name="Normal 2 2 3 22 2 6" xfId="7233"/>
    <cellStyle name="Normal 2 2 3 22 2 7" xfId="7234"/>
    <cellStyle name="Normal 2 2 3 22 2 8" xfId="7235"/>
    <cellStyle name="Normal 2 2 3 22 2 9" xfId="7236"/>
    <cellStyle name="Normal 2 2 3 22 3" xfId="308"/>
    <cellStyle name="Normal 2 2 3 22 3 10" xfId="7238"/>
    <cellStyle name="Normal 2 2 3 22 3 11" xfId="7239"/>
    <cellStyle name="Normal 2 2 3 22 3 12" xfId="7240"/>
    <cellStyle name="Normal 2 2 3 22 3 13" xfId="7241"/>
    <cellStyle name="Normal 2 2 3 22 3 14" xfId="7237"/>
    <cellStyle name="Normal 2 2 3 22 3 2" xfId="7242"/>
    <cellStyle name="Normal 2 2 3 22 3 2 2" xfId="7243"/>
    <cellStyle name="Normal 2 2 3 22 3 2 2 2" xfId="7244"/>
    <cellStyle name="Normal 2 2 3 22 3 2 3" xfId="7245"/>
    <cellStyle name="Normal 2 2 3 22 3 2 4" xfId="7246"/>
    <cellStyle name="Normal 2 2 3 22 3 2 5" xfId="7247"/>
    <cellStyle name="Normal 2 2 3 22 3 3" xfId="7248"/>
    <cellStyle name="Normal 2 2 3 22 3 3 2" xfId="7249"/>
    <cellStyle name="Normal 2 2 3 22 3 3 3" xfId="7250"/>
    <cellStyle name="Normal 2 2 3 22 3 3 4" xfId="7251"/>
    <cellStyle name="Normal 2 2 3 22 3 3 5" xfId="7252"/>
    <cellStyle name="Normal 2 2 3 22 3 4" xfId="7253"/>
    <cellStyle name="Normal 2 2 3 22 3 4 2" xfId="7254"/>
    <cellStyle name="Normal 2 2 3 22 3 4 3" xfId="7255"/>
    <cellStyle name="Normal 2 2 3 22 3 4 4" xfId="7256"/>
    <cellStyle name="Normal 2 2 3 22 3 5" xfId="7257"/>
    <cellStyle name="Normal 2 2 3 22 3 5 2" xfId="7258"/>
    <cellStyle name="Normal 2 2 3 22 3 5 3" xfId="7259"/>
    <cellStyle name="Normal 2 2 3 22 3 5 4" xfId="7260"/>
    <cellStyle name="Normal 2 2 3 22 3 6" xfId="7261"/>
    <cellStyle name="Normal 2 2 3 22 3 7" xfId="7262"/>
    <cellStyle name="Normal 2 2 3 22 3 8" xfId="7263"/>
    <cellStyle name="Normal 2 2 3 22 3 9" xfId="7264"/>
    <cellStyle name="Normal 2 2 3 22 4" xfId="309"/>
    <cellStyle name="Normal 2 2 3 22 4 10" xfId="7265"/>
    <cellStyle name="Normal 2 2 3 22 4 2" xfId="7266"/>
    <cellStyle name="Normal 2 2 3 22 4 2 2" xfId="7267"/>
    <cellStyle name="Normal 2 2 3 22 4 2 3" xfId="7268"/>
    <cellStyle name="Normal 2 2 3 22 4 3" xfId="7269"/>
    <cellStyle name="Normal 2 2 3 22 4 3 2" xfId="7270"/>
    <cellStyle name="Normal 2 2 3 22 4 4" xfId="7271"/>
    <cellStyle name="Normal 2 2 3 22 4 5" xfId="7272"/>
    <cellStyle name="Normal 2 2 3 22 4 6" xfId="7273"/>
    <cellStyle name="Normal 2 2 3 22 4 7" xfId="7274"/>
    <cellStyle name="Normal 2 2 3 22 4 8" xfId="7275"/>
    <cellStyle name="Normal 2 2 3 22 4 9" xfId="7276"/>
    <cellStyle name="Normal 2 2 3 22 5" xfId="7277"/>
    <cellStyle name="Normal 2 2 3 22 5 2" xfId="7278"/>
    <cellStyle name="Normal 2 2 3 22 5 2 2" xfId="7279"/>
    <cellStyle name="Normal 2 2 3 22 5 3" xfId="7280"/>
    <cellStyle name="Normal 2 2 3 22 5 4" xfId="7281"/>
    <cellStyle name="Normal 2 2 3 22 5 5" xfId="7282"/>
    <cellStyle name="Normal 2 2 3 22 6" xfId="7283"/>
    <cellStyle name="Normal 2 2 3 22 6 2" xfId="7284"/>
    <cellStyle name="Normal 2 2 3 22 6 3" xfId="7285"/>
    <cellStyle name="Normal 2 2 3 22 6 4" xfId="7286"/>
    <cellStyle name="Normal 2 2 3 22 6 5" xfId="7287"/>
    <cellStyle name="Normal 2 2 3 22 7" xfId="7288"/>
    <cellStyle name="Normal 2 2 3 22 7 2" xfId="7289"/>
    <cellStyle name="Normal 2 2 3 22 7 3" xfId="7290"/>
    <cellStyle name="Normal 2 2 3 22 7 4" xfId="7291"/>
    <cellStyle name="Normal 2 2 3 22 8" xfId="7292"/>
    <cellStyle name="Normal 2 2 3 22 8 2" xfId="7293"/>
    <cellStyle name="Normal 2 2 3 22 8 3" xfId="7294"/>
    <cellStyle name="Normal 2 2 3 22 8 4" xfId="7295"/>
    <cellStyle name="Normal 2 2 3 22 9" xfId="7296"/>
    <cellStyle name="Normal 2 2 3 23" xfId="310"/>
    <cellStyle name="Normal 2 2 3 23 10" xfId="7298"/>
    <cellStyle name="Normal 2 2 3 23 11" xfId="7299"/>
    <cellStyle name="Normal 2 2 3 23 12" xfId="7300"/>
    <cellStyle name="Normal 2 2 3 23 13" xfId="7301"/>
    <cellStyle name="Normal 2 2 3 23 14" xfId="7302"/>
    <cellStyle name="Normal 2 2 3 23 15" xfId="7303"/>
    <cellStyle name="Normal 2 2 3 23 16" xfId="7304"/>
    <cellStyle name="Normal 2 2 3 23 17" xfId="7297"/>
    <cellStyle name="Normal 2 2 3 23 2" xfId="311"/>
    <cellStyle name="Normal 2 2 3 23 2 10" xfId="7306"/>
    <cellStyle name="Normal 2 2 3 23 2 11" xfId="7307"/>
    <cellStyle name="Normal 2 2 3 23 2 12" xfId="7308"/>
    <cellStyle name="Normal 2 2 3 23 2 13" xfId="7309"/>
    <cellStyle name="Normal 2 2 3 23 2 14" xfId="7305"/>
    <cellStyle name="Normal 2 2 3 23 2 2" xfId="7310"/>
    <cellStyle name="Normal 2 2 3 23 2 2 2" xfId="7311"/>
    <cellStyle name="Normal 2 2 3 23 2 2 2 2" xfId="7312"/>
    <cellStyle name="Normal 2 2 3 23 2 2 3" xfId="7313"/>
    <cellStyle name="Normal 2 2 3 23 2 2 4" xfId="7314"/>
    <cellStyle name="Normal 2 2 3 23 2 2 5" xfId="7315"/>
    <cellStyle name="Normal 2 2 3 23 2 3" xfId="7316"/>
    <cellStyle name="Normal 2 2 3 23 2 3 2" xfId="7317"/>
    <cellStyle name="Normal 2 2 3 23 2 3 3" xfId="7318"/>
    <cellStyle name="Normal 2 2 3 23 2 3 4" xfId="7319"/>
    <cellStyle name="Normal 2 2 3 23 2 3 5" xfId="7320"/>
    <cellStyle name="Normal 2 2 3 23 2 4" xfId="7321"/>
    <cellStyle name="Normal 2 2 3 23 2 4 2" xfId="7322"/>
    <cellStyle name="Normal 2 2 3 23 2 4 3" xfId="7323"/>
    <cellStyle name="Normal 2 2 3 23 2 4 4" xfId="7324"/>
    <cellStyle name="Normal 2 2 3 23 2 5" xfId="7325"/>
    <cellStyle name="Normal 2 2 3 23 2 5 2" xfId="7326"/>
    <cellStyle name="Normal 2 2 3 23 2 5 3" xfId="7327"/>
    <cellStyle name="Normal 2 2 3 23 2 5 4" xfId="7328"/>
    <cellStyle name="Normal 2 2 3 23 2 6" xfId="7329"/>
    <cellStyle name="Normal 2 2 3 23 2 7" xfId="7330"/>
    <cellStyle name="Normal 2 2 3 23 2 8" xfId="7331"/>
    <cellStyle name="Normal 2 2 3 23 2 9" xfId="7332"/>
    <cellStyle name="Normal 2 2 3 23 3" xfId="312"/>
    <cellStyle name="Normal 2 2 3 23 3 10" xfId="7334"/>
    <cellStyle name="Normal 2 2 3 23 3 11" xfId="7335"/>
    <cellStyle name="Normal 2 2 3 23 3 12" xfId="7336"/>
    <cellStyle name="Normal 2 2 3 23 3 13" xfId="7337"/>
    <cellStyle name="Normal 2 2 3 23 3 14" xfId="7333"/>
    <cellStyle name="Normal 2 2 3 23 3 2" xfId="7338"/>
    <cellStyle name="Normal 2 2 3 23 3 2 2" xfId="7339"/>
    <cellStyle name="Normal 2 2 3 23 3 2 2 2" xfId="7340"/>
    <cellStyle name="Normal 2 2 3 23 3 2 3" xfId="7341"/>
    <cellStyle name="Normal 2 2 3 23 3 2 4" xfId="7342"/>
    <cellStyle name="Normal 2 2 3 23 3 2 5" xfId="7343"/>
    <cellStyle name="Normal 2 2 3 23 3 3" xfId="7344"/>
    <cellStyle name="Normal 2 2 3 23 3 3 2" xfId="7345"/>
    <cellStyle name="Normal 2 2 3 23 3 3 3" xfId="7346"/>
    <cellStyle name="Normal 2 2 3 23 3 3 4" xfId="7347"/>
    <cellStyle name="Normal 2 2 3 23 3 3 5" xfId="7348"/>
    <cellStyle name="Normal 2 2 3 23 3 4" xfId="7349"/>
    <cellStyle name="Normal 2 2 3 23 3 4 2" xfId="7350"/>
    <cellStyle name="Normal 2 2 3 23 3 4 3" xfId="7351"/>
    <cellStyle name="Normal 2 2 3 23 3 4 4" xfId="7352"/>
    <cellStyle name="Normal 2 2 3 23 3 5" xfId="7353"/>
    <cellStyle name="Normal 2 2 3 23 3 5 2" xfId="7354"/>
    <cellStyle name="Normal 2 2 3 23 3 5 3" xfId="7355"/>
    <cellStyle name="Normal 2 2 3 23 3 5 4" xfId="7356"/>
    <cellStyle name="Normal 2 2 3 23 3 6" xfId="7357"/>
    <cellStyle name="Normal 2 2 3 23 3 7" xfId="7358"/>
    <cellStyle name="Normal 2 2 3 23 3 8" xfId="7359"/>
    <cellStyle name="Normal 2 2 3 23 3 9" xfId="7360"/>
    <cellStyle name="Normal 2 2 3 23 4" xfId="313"/>
    <cellStyle name="Normal 2 2 3 23 4 10" xfId="7361"/>
    <cellStyle name="Normal 2 2 3 23 4 2" xfId="7362"/>
    <cellStyle name="Normal 2 2 3 23 4 2 2" xfId="7363"/>
    <cellStyle name="Normal 2 2 3 23 4 2 3" xfId="7364"/>
    <cellStyle name="Normal 2 2 3 23 4 3" xfId="7365"/>
    <cellStyle name="Normal 2 2 3 23 4 3 2" xfId="7366"/>
    <cellStyle name="Normal 2 2 3 23 4 4" xfId="7367"/>
    <cellStyle name="Normal 2 2 3 23 4 5" xfId="7368"/>
    <cellStyle name="Normal 2 2 3 23 4 6" xfId="7369"/>
    <cellStyle name="Normal 2 2 3 23 4 7" xfId="7370"/>
    <cellStyle name="Normal 2 2 3 23 4 8" xfId="7371"/>
    <cellStyle name="Normal 2 2 3 23 4 9" xfId="7372"/>
    <cellStyle name="Normal 2 2 3 23 5" xfId="7373"/>
    <cellStyle name="Normal 2 2 3 23 5 2" xfId="7374"/>
    <cellStyle name="Normal 2 2 3 23 5 2 2" xfId="7375"/>
    <cellStyle name="Normal 2 2 3 23 5 3" xfId="7376"/>
    <cellStyle name="Normal 2 2 3 23 5 4" xfId="7377"/>
    <cellStyle name="Normal 2 2 3 23 5 5" xfId="7378"/>
    <cellStyle name="Normal 2 2 3 23 6" xfId="7379"/>
    <cellStyle name="Normal 2 2 3 23 6 2" xfId="7380"/>
    <cellStyle name="Normal 2 2 3 23 6 3" xfId="7381"/>
    <cellStyle name="Normal 2 2 3 23 6 4" xfId="7382"/>
    <cellStyle name="Normal 2 2 3 23 6 5" xfId="7383"/>
    <cellStyle name="Normal 2 2 3 23 7" xfId="7384"/>
    <cellStyle name="Normal 2 2 3 23 7 2" xfId="7385"/>
    <cellStyle name="Normal 2 2 3 23 7 3" xfId="7386"/>
    <cellStyle name="Normal 2 2 3 23 7 4" xfId="7387"/>
    <cellStyle name="Normal 2 2 3 23 8" xfId="7388"/>
    <cellStyle name="Normal 2 2 3 23 8 2" xfId="7389"/>
    <cellStyle name="Normal 2 2 3 23 8 3" xfId="7390"/>
    <cellStyle name="Normal 2 2 3 23 8 4" xfId="7391"/>
    <cellStyle name="Normal 2 2 3 23 9" xfId="7392"/>
    <cellStyle name="Normal 2 2 3 24" xfId="314"/>
    <cellStyle name="Normal 2 2 3 24 10" xfId="7394"/>
    <cellStyle name="Normal 2 2 3 24 11" xfId="7395"/>
    <cellStyle name="Normal 2 2 3 24 12" xfId="7396"/>
    <cellStyle name="Normal 2 2 3 24 13" xfId="7397"/>
    <cellStyle name="Normal 2 2 3 24 14" xfId="7398"/>
    <cellStyle name="Normal 2 2 3 24 15" xfId="7399"/>
    <cellStyle name="Normal 2 2 3 24 16" xfId="7400"/>
    <cellStyle name="Normal 2 2 3 24 17" xfId="7393"/>
    <cellStyle name="Normal 2 2 3 24 2" xfId="315"/>
    <cellStyle name="Normal 2 2 3 24 2 10" xfId="7402"/>
    <cellStyle name="Normal 2 2 3 24 2 11" xfId="7403"/>
    <cellStyle name="Normal 2 2 3 24 2 12" xfId="7404"/>
    <cellStyle name="Normal 2 2 3 24 2 13" xfId="7405"/>
    <cellStyle name="Normal 2 2 3 24 2 14" xfId="7401"/>
    <cellStyle name="Normal 2 2 3 24 2 2" xfId="7406"/>
    <cellStyle name="Normal 2 2 3 24 2 2 2" xfId="7407"/>
    <cellStyle name="Normal 2 2 3 24 2 2 2 2" xfId="7408"/>
    <cellStyle name="Normal 2 2 3 24 2 2 3" xfId="7409"/>
    <cellStyle name="Normal 2 2 3 24 2 2 4" xfId="7410"/>
    <cellStyle name="Normal 2 2 3 24 2 2 5" xfId="7411"/>
    <cellStyle name="Normal 2 2 3 24 2 3" xfId="7412"/>
    <cellStyle name="Normal 2 2 3 24 2 3 2" xfId="7413"/>
    <cellStyle name="Normal 2 2 3 24 2 3 3" xfId="7414"/>
    <cellStyle name="Normal 2 2 3 24 2 3 4" xfId="7415"/>
    <cellStyle name="Normal 2 2 3 24 2 3 5" xfId="7416"/>
    <cellStyle name="Normal 2 2 3 24 2 4" xfId="7417"/>
    <cellStyle name="Normal 2 2 3 24 2 4 2" xfId="7418"/>
    <cellStyle name="Normal 2 2 3 24 2 4 3" xfId="7419"/>
    <cellStyle name="Normal 2 2 3 24 2 4 4" xfId="7420"/>
    <cellStyle name="Normal 2 2 3 24 2 5" xfId="7421"/>
    <cellStyle name="Normal 2 2 3 24 2 5 2" xfId="7422"/>
    <cellStyle name="Normal 2 2 3 24 2 5 3" xfId="7423"/>
    <cellStyle name="Normal 2 2 3 24 2 5 4" xfId="7424"/>
    <cellStyle name="Normal 2 2 3 24 2 6" xfId="7425"/>
    <cellStyle name="Normal 2 2 3 24 2 7" xfId="7426"/>
    <cellStyle name="Normal 2 2 3 24 2 8" xfId="7427"/>
    <cellStyle name="Normal 2 2 3 24 2 9" xfId="7428"/>
    <cellStyle name="Normal 2 2 3 24 3" xfId="316"/>
    <cellStyle name="Normal 2 2 3 24 3 10" xfId="7430"/>
    <cellStyle name="Normal 2 2 3 24 3 11" xfId="7431"/>
    <cellStyle name="Normal 2 2 3 24 3 12" xfId="7432"/>
    <cellStyle name="Normal 2 2 3 24 3 13" xfId="7433"/>
    <cellStyle name="Normal 2 2 3 24 3 14" xfId="7429"/>
    <cellStyle name="Normal 2 2 3 24 3 2" xfId="7434"/>
    <cellStyle name="Normal 2 2 3 24 3 2 2" xfId="7435"/>
    <cellStyle name="Normal 2 2 3 24 3 2 2 2" xfId="7436"/>
    <cellStyle name="Normal 2 2 3 24 3 2 3" xfId="7437"/>
    <cellStyle name="Normal 2 2 3 24 3 2 4" xfId="7438"/>
    <cellStyle name="Normal 2 2 3 24 3 2 5" xfId="7439"/>
    <cellStyle name="Normal 2 2 3 24 3 3" xfId="7440"/>
    <cellStyle name="Normal 2 2 3 24 3 3 2" xfId="7441"/>
    <cellStyle name="Normal 2 2 3 24 3 3 3" xfId="7442"/>
    <cellStyle name="Normal 2 2 3 24 3 3 4" xfId="7443"/>
    <cellStyle name="Normal 2 2 3 24 3 3 5" xfId="7444"/>
    <cellStyle name="Normal 2 2 3 24 3 4" xfId="7445"/>
    <cellStyle name="Normal 2 2 3 24 3 4 2" xfId="7446"/>
    <cellStyle name="Normal 2 2 3 24 3 4 3" xfId="7447"/>
    <cellStyle name="Normal 2 2 3 24 3 4 4" xfId="7448"/>
    <cellStyle name="Normal 2 2 3 24 3 5" xfId="7449"/>
    <cellStyle name="Normal 2 2 3 24 3 5 2" xfId="7450"/>
    <cellStyle name="Normal 2 2 3 24 3 5 3" xfId="7451"/>
    <cellStyle name="Normal 2 2 3 24 3 5 4" xfId="7452"/>
    <cellStyle name="Normal 2 2 3 24 3 6" xfId="7453"/>
    <cellStyle name="Normal 2 2 3 24 3 7" xfId="7454"/>
    <cellStyle name="Normal 2 2 3 24 3 8" xfId="7455"/>
    <cellStyle name="Normal 2 2 3 24 3 9" xfId="7456"/>
    <cellStyle name="Normal 2 2 3 24 4" xfId="317"/>
    <cellStyle name="Normal 2 2 3 24 4 10" xfId="7457"/>
    <cellStyle name="Normal 2 2 3 24 4 2" xfId="7458"/>
    <cellStyle name="Normal 2 2 3 24 4 2 2" xfId="7459"/>
    <cellStyle name="Normal 2 2 3 24 4 2 3" xfId="7460"/>
    <cellStyle name="Normal 2 2 3 24 4 3" xfId="7461"/>
    <cellStyle name="Normal 2 2 3 24 4 3 2" xfId="7462"/>
    <cellStyle name="Normal 2 2 3 24 4 4" xfId="7463"/>
    <cellStyle name="Normal 2 2 3 24 4 5" xfId="7464"/>
    <cellStyle name="Normal 2 2 3 24 4 6" xfId="7465"/>
    <cellStyle name="Normal 2 2 3 24 4 7" xfId="7466"/>
    <cellStyle name="Normal 2 2 3 24 4 8" xfId="7467"/>
    <cellStyle name="Normal 2 2 3 24 4 9" xfId="7468"/>
    <cellStyle name="Normal 2 2 3 24 5" xfId="7469"/>
    <cellStyle name="Normal 2 2 3 24 5 2" xfId="7470"/>
    <cellStyle name="Normal 2 2 3 24 5 2 2" xfId="7471"/>
    <cellStyle name="Normal 2 2 3 24 5 3" xfId="7472"/>
    <cellStyle name="Normal 2 2 3 24 5 4" xfId="7473"/>
    <cellStyle name="Normal 2 2 3 24 5 5" xfId="7474"/>
    <cellStyle name="Normal 2 2 3 24 6" xfId="7475"/>
    <cellStyle name="Normal 2 2 3 24 6 2" xfId="7476"/>
    <cellStyle name="Normal 2 2 3 24 6 3" xfId="7477"/>
    <cellStyle name="Normal 2 2 3 24 6 4" xfId="7478"/>
    <cellStyle name="Normal 2 2 3 24 6 5" xfId="7479"/>
    <cellStyle name="Normal 2 2 3 24 7" xfId="7480"/>
    <cellStyle name="Normal 2 2 3 24 7 2" xfId="7481"/>
    <cellStyle name="Normal 2 2 3 24 7 3" xfId="7482"/>
    <cellStyle name="Normal 2 2 3 24 7 4" xfId="7483"/>
    <cellStyle name="Normal 2 2 3 24 8" xfId="7484"/>
    <cellStyle name="Normal 2 2 3 24 8 2" xfId="7485"/>
    <cellStyle name="Normal 2 2 3 24 8 3" xfId="7486"/>
    <cellStyle name="Normal 2 2 3 24 8 4" xfId="7487"/>
    <cellStyle name="Normal 2 2 3 24 9" xfId="7488"/>
    <cellStyle name="Normal 2 2 3 25" xfId="318"/>
    <cellStyle name="Normal 2 2 3 25 10" xfId="7490"/>
    <cellStyle name="Normal 2 2 3 25 11" xfId="7491"/>
    <cellStyle name="Normal 2 2 3 25 12" xfId="7492"/>
    <cellStyle name="Normal 2 2 3 25 13" xfId="7493"/>
    <cellStyle name="Normal 2 2 3 25 14" xfId="7494"/>
    <cellStyle name="Normal 2 2 3 25 15" xfId="7495"/>
    <cellStyle name="Normal 2 2 3 25 16" xfId="7496"/>
    <cellStyle name="Normal 2 2 3 25 17" xfId="7489"/>
    <cellStyle name="Normal 2 2 3 25 2" xfId="319"/>
    <cellStyle name="Normal 2 2 3 25 2 10" xfId="7498"/>
    <cellStyle name="Normal 2 2 3 25 2 11" xfId="7499"/>
    <cellStyle name="Normal 2 2 3 25 2 12" xfId="7500"/>
    <cellStyle name="Normal 2 2 3 25 2 13" xfId="7501"/>
    <cellStyle name="Normal 2 2 3 25 2 14" xfId="7497"/>
    <cellStyle name="Normal 2 2 3 25 2 2" xfId="7502"/>
    <cellStyle name="Normal 2 2 3 25 2 2 2" xfId="7503"/>
    <cellStyle name="Normal 2 2 3 25 2 2 2 2" xfId="7504"/>
    <cellStyle name="Normal 2 2 3 25 2 2 3" xfId="7505"/>
    <cellStyle name="Normal 2 2 3 25 2 2 4" xfId="7506"/>
    <cellStyle name="Normal 2 2 3 25 2 2 5" xfId="7507"/>
    <cellStyle name="Normal 2 2 3 25 2 3" xfId="7508"/>
    <cellStyle name="Normal 2 2 3 25 2 3 2" xfId="7509"/>
    <cellStyle name="Normal 2 2 3 25 2 3 3" xfId="7510"/>
    <cellStyle name="Normal 2 2 3 25 2 3 4" xfId="7511"/>
    <cellStyle name="Normal 2 2 3 25 2 3 5" xfId="7512"/>
    <cellStyle name="Normal 2 2 3 25 2 4" xfId="7513"/>
    <cellStyle name="Normal 2 2 3 25 2 4 2" xfId="7514"/>
    <cellStyle name="Normal 2 2 3 25 2 4 3" xfId="7515"/>
    <cellStyle name="Normal 2 2 3 25 2 4 4" xfId="7516"/>
    <cellStyle name="Normal 2 2 3 25 2 5" xfId="7517"/>
    <cellStyle name="Normal 2 2 3 25 2 5 2" xfId="7518"/>
    <cellStyle name="Normal 2 2 3 25 2 5 3" xfId="7519"/>
    <cellStyle name="Normal 2 2 3 25 2 5 4" xfId="7520"/>
    <cellStyle name="Normal 2 2 3 25 2 6" xfId="7521"/>
    <cellStyle name="Normal 2 2 3 25 2 7" xfId="7522"/>
    <cellStyle name="Normal 2 2 3 25 2 8" xfId="7523"/>
    <cellStyle name="Normal 2 2 3 25 2 9" xfId="7524"/>
    <cellStyle name="Normal 2 2 3 25 3" xfId="320"/>
    <cellStyle name="Normal 2 2 3 25 3 10" xfId="7526"/>
    <cellStyle name="Normal 2 2 3 25 3 11" xfId="7527"/>
    <cellStyle name="Normal 2 2 3 25 3 12" xfId="7528"/>
    <cellStyle name="Normal 2 2 3 25 3 13" xfId="7529"/>
    <cellStyle name="Normal 2 2 3 25 3 14" xfId="7525"/>
    <cellStyle name="Normal 2 2 3 25 3 2" xfId="7530"/>
    <cellStyle name="Normal 2 2 3 25 3 2 2" xfId="7531"/>
    <cellStyle name="Normal 2 2 3 25 3 2 2 2" xfId="7532"/>
    <cellStyle name="Normal 2 2 3 25 3 2 3" xfId="7533"/>
    <cellStyle name="Normal 2 2 3 25 3 2 4" xfId="7534"/>
    <cellStyle name="Normal 2 2 3 25 3 2 5" xfId="7535"/>
    <cellStyle name="Normal 2 2 3 25 3 3" xfId="7536"/>
    <cellStyle name="Normal 2 2 3 25 3 3 2" xfId="7537"/>
    <cellStyle name="Normal 2 2 3 25 3 3 3" xfId="7538"/>
    <cellStyle name="Normal 2 2 3 25 3 3 4" xfId="7539"/>
    <cellStyle name="Normal 2 2 3 25 3 3 5" xfId="7540"/>
    <cellStyle name="Normal 2 2 3 25 3 4" xfId="7541"/>
    <cellStyle name="Normal 2 2 3 25 3 4 2" xfId="7542"/>
    <cellStyle name="Normal 2 2 3 25 3 4 3" xfId="7543"/>
    <cellStyle name="Normal 2 2 3 25 3 4 4" xfId="7544"/>
    <cellStyle name="Normal 2 2 3 25 3 5" xfId="7545"/>
    <cellStyle name="Normal 2 2 3 25 3 5 2" xfId="7546"/>
    <cellStyle name="Normal 2 2 3 25 3 5 3" xfId="7547"/>
    <cellStyle name="Normal 2 2 3 25 3 5 4" xfId="7548"/>
    <cellStyle name="Normal 2 2 3 25 3 6" xfId="7549"/>
    <cellStyle name="Normal 2 2 3 25 3 7" xfId="7550"/>
    <cellStyle name="Normal 2 2 3 25 3 8" xfId="7551"/>
    <cellStyle name="Normal 2 2 3 25 3 9" xfId="7552"/>
    <cellStyle name="Normal 2 2 3 25 4" xfId="321"/>
    <cellStyle name="Normal 2 2 3 25 4 10" xfId="7553"/>
    <cellStyle name="Normal 2 2 3 25 4 2" xfId="7554"/>
    <cellStyle name="Normal 2 2 3 25 4 2 2" xfId="7555"/>
    <cellStyle name="Normal 2 2 3 25 4 2 3" xfId="7556"/>
    <cellStyle name="Normal 2 2 3 25 4 3" xfId="7557"/>
    <cellStyle name="Normal 2 2 3 25 4 3 2" xfId="7558"/>
    <cellStyle name="Normal 2 2 3 25 4 4" xfId="7559"/>
    <cellStyle name="Normal 2 2 3 25 4 5" xfId="7560"/>
    <cellStyle name="Normal 2 2 3 25 4 6" xfId="7561"/>
    <cellStyle name="Normal 2 2 3 25 4 7" xfId="7562"/>
    <cellStyle name="Normal 2 2 3 25 4 8" xfId="7563"/>
    <cellStyle name="Normal 2 2 3 25 4 9" xfId="7564"/>
    <cellStyle name="Normal 2 2 3 25 5" xfId="7565"/>
    <cellStyle name="Normal 2 2 3 25 5 2" xfId="7566"/>
    <cellStyle name="Normal 2 2 3 25 5 2 2" xfId="7567"/>
    <cellStyle name="Normal 2 2 3 25 5 3" xfId="7568"/>
    <cellStyle name="Normal 2 2 3 25 5 4" xfId="7569"/>
    <cellStyle name="Normal 2 2 3 25 5 5" xfId="7570"/>
    <cellStyle name="Normal 2 2 3 25 6" xfId="7571"/>
    <cellStyle name="Normal 2 2 3 25 6 2" xfId="7572"/>
    <cellStyle name="Normal 2 2 3 25 6 3" xfId="7573"/>
    <cellStyle name="Normal 2 2 3 25 6 4" xfId="7574"/>
    <cellStyle name="Normal 2 2 3 25 6 5" xfId="7575"/>
    <cellStyle name="Normal 2 2 3 25 7" xfId="7576"/>
    <cellStyle name="Normal 2 2 3 25 7 2" xfId="7577"/>
    <cellStyle name="Normal 2 2 3 25 7 3" xfId="7578"/>
    <cellStyle name="Normal 2 2 3 25 7 4" xfId="7579"/>
    <cellStyle name="Normal 2 2 3 25 8" xfId="7580"/>
    <cellStyle name="Normal 2 2 3 25 8 2" xfId="7581"/>
    <cellStyle name="Normal 2 2 3 25 8 3" xfId="7582"/>
    <cellStyle name="Normal 2 2 3 25 8 4" xfId="7583"/>
    <cellStyle name="Normal 2 2 3 25 9" xfId="7584"/>
    <cellStyle name="Normal 2 2 3 26" xfId="322"/>
    <cellStyle name="Normal 2 2 3 26 10" xfId="7586"/>
    <cellStyle name="Normal 2 2 3 26 11" xfId="7587"/>
    <cellStyle name="Normal 2 2 3 26 12" xfId="7588"/>
    <cellStyle name="Normal 2 2 3 26 13" xfId="7589"/>
    <cellStyle name="Normal 2 2 3 26 14" xfId="7590"/>
    <cellStyle name="Normal 2 2 3 26 15" xfId="7591"/>
    <cellStyle name="Normal 2 2 3 26 16" xfId="7592"/>
    <cellStyle name="Normal 2 2 3 26 17" xfId="7585"/>
    <cellStyle name="Normal 2 2 3 26 2" xfId="323"/>
    <cellStyle name="Normal 2 2 3 26 2 10" xfId="7594"/>
    <cellStyle name="Normal 2 2 3 26 2 11" xfId="7595"/>
    <cellStyle name="Normal 2 2 3 26 2 12" xfId="7596"/>
    <cellStyle name="Normal 2 2 3 26 2 13" xfId="7597"/>
    <cellStyle name="Normal 2 2 3 26 2 14" xfId="7593"/>
    <cellStyle name="Normal 2 2 3 26 2 2" xfId="7598"/>
    <cellStyle name="Normal 2 2 3 26 2 2 2" xfId="7599"/>
    <cellStyle name="Normal 2 2 3 26 2 2 2 2" xfId="7600"/>
    <cellStyle name="Normal 2 2 3 26 2 2 3" xfId="7601"/>
    <cellStyle name="Normal 2 2 3 26 2 2 4" xfId="7602"/>
    <cellStyle name="Normal 2 2 3 26 2 2 5" xfId="7603"/>
    <cellStyle name="Normal 2 2 3 26 2 3" xfId="7604"/>
    <cellStyle name="Normal 2 2 3 26 2 3 2" xfId="7605"/>
    <cellStyle name="Normal 2 2 3 26 2 3 3" xfId="7606"/>
    <cellStyle name="Normal 2 2 3 26 2 3 4" xfId="7607"/>
    <cellStyle name="Normal 2 2 3 26 2 3 5" xfId="7608"/>
    <cellStyle name="Normal 2 2 3 26 2 4" xfId="7609"/>
    <cellStyle name="Normal 2 2 3 26 2 4 2" xfId="7610"/>
    <cellStyle name="Normal 2 2 3 26 2 4 3" xfId="7611"/>
    <cellStyle name="Normal 2 2 3 26 2 4 4" xfId="7612"/>
    <cellStyle name="Normal 2 2 3 26 2 5" xfId="7613"/>
    <cellStyle name="Normal 2 2 3 26 2 5 2" xfId="7614"/>
    <cellStyle name="Normal 2 2 3 26 2 5 3" xfId="7615"/>
    <cellStyle name="Normal 2 2 3 26 2 5 4" xfId="7616"/>
    <cellStyle name="Normal 2 2 3 26 2 6" xfId="7617"/>
    <cellStyle name="Normal 2 2 3 26 2 7" xfId="7618"/>
    <cellStyle name="Normal 2 2 3 26 2 8" xfId="7619"/>
    <cellStyle name="Normal 2 2 3 26 2 9" xfId="7620"/>
    <cellStyle name="Normal 2 2 3 26 3" xfId="324"/>
    <cellStyle name="Normal 2 2 3 26 3 10" xfId="7622"/>
    <cellStyle name="Normal 2 2 3 26 3 11" xfId="7623"/>
    <cellStyle name="Normal 2 2 3 26 3 12" xfId="7624"/>
    <cellStyle name="Normal 2 2 3 26 3 13" xfId="7625"/>
    <cellStyle name="Normal 2 2 3 26 3 14" xfId="7621"/>
    <cellStyle name="Normal 2 2 3 26 3 2" xfId="7626"/>
    <cellStyle name="Normal 2 2 3 26 3 2 2" xfId="7627"/>
    <cellStyle name="Normal 2 2 3 26 3 2 2 2" xfId="7628"/>
    <cellStyle name="Normal 2 2 3 26 3 2 3" xfId="7629"/>
    <cellStyle name="Normal 2 2 3 26 3 2 4" xfId="7630"/>
    <cellStyle name="Normal 2 2 3 26 3 2 5" xfId="7631"/>
    <cellStyle name="Normal 2 2 3 26 3 3" xfId="7632"/>
    <cellStyle name="Normal 2 2 3 26 3 3 2" xfId="7633"/>
    <cellStyle name="Normal 2 2 3 26 3 3 3" xfId="7634"/>
    <cellStyle name="Normal 2 2 3 26 3 3 4" xfId="7635"/>
    <cellStyle name="Normal 2 2 3 26 3 3 5" xfId="7636"/>
    <cellStyle name="Normal 2 2 3 26 3 4" xfId="7637"/>
    <cellStyle name="Normal 2 2 3 26 3 4 2" xfId="7638"/>
    <cellStyle name="Normal 2 2 3 26 3 4 3" xfId="7639"/>
    <cellStyle name="Normal 2 2 3 26 3 4 4" xfId="7640"/>
    <cellStyle name="Normal 2 2 3 26 3 5" xfId="7641"/>
    <cellStyle name="Normal 2 2 3 26 3 5 2" xfId="7642"/>
    <cellStyle name="Normal 2 2 3 26 3 5 3" xfId="7643"/>
    <cellStyle name="Normal 2 2 3 26 3 5 4" xfId="7644"/>
    <cellStyle name="Normal 2 2 3 26 3 6" xfId="7645"/>
    <cellStyle name="Normal 2 2 3 26 3 7" xfId="7646"/>
    <cellStyle name="Normal 2 2 3 26 3 8" xfId="7647"/>
    <cellStyle name="Normal 2 2 3 26 3 9" xfId="7648"/>
    <cellStyle name="Normal 2 2 3 26 4" xfId="325"/>
    <cellStyle name="Normal 2 2 3 26 4 10" xfId="7649"/>
    <cellStyle name="Normal 2 2 3 26 4 2" xfId="7650"/>
    <cellStyle name="Normal 2 2 3 26 4 2 2" xfId="7651"/>
    <cellStyle name="Normal 2 2 3 26 4 2 3" xfId="7652"/>
    <cellStyle name="Normal 2 2 3 26 4 3" xfId="7653"/>
    <cellStyle name="Normal 2 2 3 26 4 3 2" xfId="7654"/>
    <cellStyle name="Normal 2 2 3 26 4 4" xfId="7655"/>
    <cellStyle name="Normal 2 2 3 26 4 5" xfId="7656"/>
    <cellStyle name="Normal 2 2 3 26 4 6" xfId="7657"/>
    <cellStyle name="Normal 2 2 3 26 4 7" xfId="7658"/>
    <cellStyle name="Normal 2 2 3 26 4 8" xfId="7659"/>
    <cellStyle name="Normal 2 2 3 26 4 9" xfId="7660"/>
    <cellStyle name="Normal 2 2 3 26 5" xfId="7661"/>
    <cellStyle name="Normal 2 2 3 26 5 2" xfId="7662"/>
    <cellStyle name="Normal 2 2 3 26 5 2 2" xfId="7663"/>
    <cellStyle name="Normal 2 2 3 26 5 3" xfId="7664"/>
    <cellStyle name="Normal 2 2 3 26 5 4" xfId="7665"/>
    <cellStyle name="Normal 2 2 3 26 5 5" xfId="7666"/>
    <cellStyle name="Normal 2 2 3 26 6" xfId="7667"/>
    <cellStyle name="Normal 2 2 3 26 6 2" xfId="7668"/>
    <cellStyle name="Normal 2 2 3 26 6 3" xfId="7669"/>
    <cellStyle name="Normal 2 2 3 26 6 4" xfId="7670"/>
    <cellStyle name="Normal 2 2 3 26 6 5" xfId="7671"/>
    <cellStyle name="Normal 2 2 3 26 7" xfId="7672"/>
    <cellStyle name="Normal 2 2 3 26 7 2" xfId="7673"/>
    <cellStyle name="Normal 2 2 3 26 7 3" xfId="7674"/>
    <cellStyle name="Normal 2 2 3 26 7 4" xfId="7675"/>
    <cellStyle name="Normal 2 2 3 26 8" xfId="7676"/>
    <cellStyle name="Normal 2 2 3 26 8 2" xfId="7677"/>
    <cellStyle name="Normal 2 2 3 26 8 3" xfId="7678"/>
    <cellStyle name="Normal 2 2 3 26 8 4" xfId="7679"/>
    <cellStyle name="Normal 2 2 3 26 9" xfId="7680"/>
    <cellStyle name="Normal 2 2 3 27" xfId="326"/>
    <cellStyle name="Normal 2 2 3 27 10" xfId="7682"/>
    <cellStyle name="Normal 2 2 3 27 11" xfId="7683"/>
    <cellStyle name="Normal 2 2 3 27 12" xfId="7684"/>
    <cellStyle name="Normal 2 2 3 27 13" xfId="7685"/>
    <cellStyle name="Normal 2 2 3 27 14" xfId="7686"/>
    <cellStyle name="Normal 2 2 3 27 15" xfId="7687"/>
    <cellStyle name="Normal 2 2 3 27 16" xfId="7688"/>
    <cellStyle name="Normal 2 2 3 27 17" xfId="7681"/>
    <cellStyle name="Normal 2 2 3 27 2" xfId="327"/>
    <cellStyle name="Normal 2 2 3 27 2 10" xfId="7690"/>
    <cellStyle name="Normal 2 2 3 27 2 11" xfId="7691"/>
    <cellStyle name="Normal 2 2 3 27 2 12" xfId="7692"/>
    <cellStyle name="Normal 2 2 3 27 2 13" xfId="7693"/>
    <cellStyle name="Normal 2 2 3 27 2 14" xfId="7689"/>
    <cellStyle name="Normal 2 2 3 27 2 2" xfId="7694"/>
    <cellStyle name="Normal 2 2 3 27 2 2 2" xfId="7695"/>
    <cellStyle name="Normal 2 2 3 27 2 2 2 2" xfId="7696"/>
    <cellStyle name="Normal 2 2 3 27 2 2 3" xfId="7697"/>
    <cellStyle name="Normal 2 2 3 27 2 2 4" xfId="7698"/>
    <cellStyle name="Normal 2 2 3 27 2 2 5" xfId="7699"/>
    <cellStyle name="Normal 2 2 3 27 2 3" xfId="7700"/>
    <cellStyle name="Normal 2 2 3 27 2 3 2" xfId="7701"/>
    <cellStyle name="Normal 2 2 3 27 2 3 3" xfId="7702"/>
    <cellStyle name="Normal 2 2 3 27 2 3 4" xfId="7703"/>
    <cellStyle name="Normal 2 2 3 27 2 3 5" xfId="7704"/>
    <cellStyle name="Normal 2 2 3 27 2 4" xfId="7705"/>
    <cellStyle name="Normal 2 2 3 27 2 4 2" xfId="7706"/>
    <cellStyle name="Normal 2 2 3 27 2 4 3" xfId="7707"/>
    <cellStyle name="Normal 2 2 3 27 2 4 4" xfId="7708"/>
    <cellStyle name="Normal 2 2 3 27 2 5" xfId="7709"/>
    <cellStyle name="Normal 2 2 3 27 2 5 2" xfId="7710"/>
    <cellStyle name="Normal 2 2 3 27 2 5 3" xfId="7711"/>
    <cellStyle name="Normal 2 2 3 27 2 5 4" xfId="7712"/>
    <cellStyle name="Normal 2 2 3 27 2 6" xfId="7713"/>
    <cellStyle name="Normal 2 2 3 27 2 7" xfId="7714"/>
    <cellStyle name="Normal 2 2 3 27 2 8" xfId="7715"/>
    <cellStyle name="Normal 2 2 3 27 2 9" xfId="7716"/>
    <cellStyle name="Normal 2 2 3 27 3" xfId="328"/>
    <cellStyle name="Normal 2 2 3 27 3 10" xfId="7718"/>
    <cellStyle name="Normal 2 2 3 27 3 11" xfId="7719"/>
    <cellStyle name="Normal 2 2 3 27 3 12" xfId="7720"/>
    <cellStyle name="Normal 2 2 3 27 3 13" xfId="7721"/>
    <cellStyle name="Normal 2 2 3 27 3 14" xfId="7717"/>
    <cellStyle name="Normal 2 2 3 27 3 2" xfId="7722"/>
    <cellStyle name="Normal 2 2 3 27 3 2 2" xfId="7723"/>
    <cellStyle name="Normal 2 2 3 27 3 2 2 2" xfId="7724"/>
    <cellStyle name="Normal 2 2 3 27 3 2 3" xfId="7725"/>
    <cellStyle name="Normal 2 2 3 27 3 2 4" xfId="7726"/>
    <cellStyle name="Normal 2 2 3 27 3 2 5" xfId="7727"/>
    <cellStyle name="Normal 2 2 3 27 3 3" xfId="7728"/>
    <cellStyle name="Normal 2 2 3 27 3 3 2" xfId="7729"/>
    <cellStyle name="Normal 2 2 3 27 3 3 3" xfId="7730"/>
    <cellStyle name="Normal 2 2 3 27 3 3 4" xfId="7731"/>
    <cellStyle name="Normal 2 2 3 27 3 3 5" xfId="7732"/>
    <cellStyle name="Normal 2 2 3 27 3 4" xfId="7733"/>
    <cellStyle name="Normal 2 2 3 27 3 4 2" xfId="7734"/>
    <cellStyle name="Normal 2 2 3 27 3 4 3" xfId="7735"/>
    <cellStyle name="Normal 2 2 3 27 3 4 4" xfId="7736"/>
    <cellStyle name="Normal 2 2 3 27 3 5" xfId="7737"/>
    <cellStyle name="Normal 2 2 3 27 3 5 2" xfId="7738"/>
    <cellStyle name="Normal 2 2 3 27 3 5 3" xfId="7739"/>
    <cellStyle name="Normal 2 2 3 27 3 5 4" xfId="7740"/>
    <cellStyle name="Normal 2 2 3 27 3 6" xfId="7741"/>
    <cellStyle name="Normal 2 2 3 27 3 7" xfId="7742"/>
    <cellStyle name="Normal 2 2 3 27 3 8" xfId="7743"/>
    <cellStyle name="Normal 2 2 3 27 3 9" xfId="7744"/>
    <cellStyle name="Normal 2 2 3 27 4" xfId="329"/>
    <cellStyle name="Normal 2 2 3 27 4 10" xfId="7745"/>
    <cellStyle name="Normal 2 2 3 27 4 2" xfId="7746"/>
    <cellStyle name="Normal 2 2 3 27 4 2 2" xfId="7747"/>
    <cellStyle name="Normal 2 2 3 27 4 2 3" xfId="7748"/>
    <cellStyle name="Normal 2 2 3 27 4 3" xfId="7749"/>
    <cellStyle name="Normal 2 2 3 27 4 3 2" xfId="7750"/>
    <cellStyle name="Normal 2 2 3 27 4 4" xfId="7751"/>
    <cellStyle name="Normal 2 2 3 27 4 5" xfId="7752"/>
    <cellStyle name="Normal 2 2 3 27 4 6" xfId="7753"/>
    <cellStyle name="Normal 2 2 3 27 4 7" xfId="7754"/>
    <cellStyle name="Normal 2 2 3 27 4 8" xfId="7755"/>
    <cellStyle name="Normal 2 2 3 27 4 9" xfId="7756"/>
    <cellStyle name="Normal 2 2 3 27 5" xfId="7757"/>
    <cellStyle name="Normal 2 2 3 27 5 2" xfId="7758"/>
    <cellStyle name="Normal 2 2 3 27 5 2 2" xfId="7759"/>
    <cellStyle name="Normal 2 2 3 27 5 3" xfId="7760"/>
    <cellStyle name="Normal 2 2 3 27 5 4" xfId="7761"/>
    <cellStyle name="Normal 2 2 3 27 5 5" xfId="7762"/>
    <cellStyle name="Normal 2 2 3 27 6" xfId="7763"/>
    <cellStyle name="Normal 2 2 3 27 6 2" xfId="7764"/>
    <cellStyle name="Normal 2 2 3 27 6 3" xfId="7765"/>
    <cellStyle name="Normal 2 2 3 27 6 4" xfId="7766"/>
    <cellStyle name="Normal 2 2 3 27 6 5" xfId="7767"/>
    <cellStyle name="Normal 2 2 3 27 7" xfId="7768"/>
    <cellStyle name="Normal 2 2 3 27 7 2" xfId="7769"/>
    <cellStyle name="Normal 2 2 3 27 7 3" xfId="7770"/>
    <cellStyle name="Normal 2 2 3 27 7 4" xfId="7771"/>
    <cellStyle name="Normal 2 2 3 27 8" xfId="7772"/>
    <cellStyle name="Normal 2 2 3 27 8 2" xfId="7773"/>
    <cellStyle name="Normal 2 2 3 27 8 3" xfId="7774"/>
    <cellStyle name="Normal 2 2 3 27 8 4" xfId="7775"/>
    <cellStyle name="Normal 2 2 3 27 9" xfId="7776"/>
    <cellStyle name="Normal 2 2 3 28" xfId="330"/>
    <cellStyle name="Normal 2 2 3 28 10" xfId="7778"/>
    <cellStyle name="Normal 2 2 3 28 11" xfId="7779"/>
    <cellStyle name="Normal 2 2 3 28 12" xfId="7780"/>
    <cellStyle name="Normal 2 2 3 28 13" xfId="7781"/>
    <cellStyle name="Normal 2 2 3 28 14" xfId="7782"/>
    <cellStyle name="Normal 2 2 3 28 15" xfId="7777"/>
    <cellStyle name="Normal 2 2 3 28 2" xfId="331"/>
    <cellStyle name="Normal 2 2 3 28 2 10" xfId="7783"/>
    <cellStyle name="Normal 2 2 3 28 2 2" xfId="7784"/>
    <cellStyle name="Normal 2 2 3 28 2 2 2" xfId="7785"/>
    <cellStyle name="Normal 2 2 3 28 2 2 3" xfId="7786"/>
    <cellStyle name="Normal 2 2 3 28 2 3" xfId="7787"/>
    <cellStyle name="Normal 2 2 3 28 2 3 2" xfId="7788"/>
    <cellStyle name="Normal 2 2 3 28 2 4" xfId="7789"/>
    <cellStyle name="Normal 2 2 3 28 2 5" xfId="7790"/>
    <cellStyle name="Normal 2 2 3 28 2 6" xfId="7791"/>
    <cellStyle name="Normal 2 2 3 28 2 7" xfId="7792"/>
    <cellStyle name="Normal 2 2 3 28 2 8" xfId="7793"/>
    <cellStyle name="Normal 2 2 3 28 2 9" xfId="7794"/>
    <cellStyle name="Normal 2 2 3 28 3" xfId="7795"/>
    <cellStyle name="Normal 2 2 3 28 3 2" xfId="7796"/>
    <cellStyle name="Normal 2 2 3 28 3 2 2" xfId="7797"/>
    <cellStyle name="Normal 2 2 3 28 3 3" xfId="7798"/>
    <cellStyle name="Normal 2 2 3 28 3 4" xfId="7799"/>
    <cellStyle name="Normal 2 2 3 28 3 5" xfId="7800"/>
    <cellStyle name="Normal 2 2 3 28 4" xfId="7801"/>
    <cellStyle name="Normal 2 2 3 28 4 2" xfId="7802"/>
    <cellStyle name="Normal 2 2 3 28 4 3" xfId="7803"/>
    <cellStyle name="Normal 2 2 3 28 4 4" xfId="7804"/>
    <cellStyle name="Normal 2 2 3 28 4 5" xfId="7805"/>
    <cellStyle name="Normal 2 2 3 28 5" xfId="7806"/>
    <cellStyle name="Normal 2 2 3 28 5 2" xfId="7807"/>
    <cellStyle name="Normal 2 2 3 28 5 3" xfId="7808"/>
    <cellStyle name="Normal 2 2 3 28 5 4" xfId="7809"/>
    <cellStyle name="Normal 2 2 3 28 6" xfId="7810"/>
    <cellStyle name="Normal 2 2 3 28 6 2" xfId="7811"/>
    <cellStyle name="Normal 2 2 3 28 6 3" xfId="7812"/>
    <cellStyle name="Normal 2 2 3 28 6 4" xfId="7813"/>
    <cellStyle name="Normal 2 2 3 28 7" xfId="7814"/>
    <cellStyle name="Normal 2 2 3 28 8" xfId="7815"/>
    <cellStyle name="Normal 2 2 3 28 9" xfId="7816"/>
    <cellStyle name="Normal 2 2 3 29" xfId="332"/>
    <cellStyle name="Normal 2 2 3 29 10" xfId="7818"/>
    <cellStyle name="Normal 2 2 3 29 11" xfId="7819"/>
    <cellStyle name="Normal 2 2 3 29 12" xfId="7820"/>
    <cellStyle name="Normal 2 2 3 29 13" xfId="7821"/>
    <cellStyle name="Normal 2 2 3 29 14" xfId="7822"/>
    <cellStyle name="Normal 2 2 3 29 15" xfId="7817"/>
    <cellStyle name="Normal 2 2 3 29 2" xfId="333"/>
    <cellStyle name="Normal 2 2 3 29 2 10" xfId="7823"/>
    <cellStyle name="Normal 2 2 3 29 2 2" xfId="7824"/>
    <cellStyle name="Normal 2 2 3 29 2 2 2" xfId="7825"/>
    <cellStyle name="Normal 2 2 3 29 2 2 3" xfId="7826"/>
    <cellStyle name="Normal 2 2 3 29 2 3" xfId="7827"/>
    <cellStyle name="Normal 2 2 3 29 2 3 2" xfId="7828"/>
    <cellStyle name="Normal 2 2 3 29 2 4" xfId="7829"/>
    <cellStyle name="Normal 2 2 3 29 2 5" xfId="7830"/>
    <cellStyle name="Normal 2 2 3 29 2 6" xfId="7831"/>
    <cellStyle name="Normal 2 2 3 29 2 7" xfId="7832"/>
    <cellStyle name="Normal 2 2 3 29 2 8" xfId="7833"/>
    <cellStyle name="Normal 2 2 3 29 2 9" xfId="7834"/>
    <cellStyle name="Normal 2 2 3 29 3" xfId="7835"/>
    <cellStyle name="Normal 2 2 3 29 3 2" xfId="7836"/>
    <cellStyle name="Normal 2 2 3 29 3 2 2" xfId="7837"/>
    <cellStyle name="Normal 2 2 3 29 3 3" xfId="7838"/>
    <cellStyle name="Normal 2 2 3 29 3 4" xfId="7839"/>
    <cellStyle name="Normal 2 2 3 29 3 5" xfId="7840"/>
    <cellStyle name="Normal 2 2 3 29 4" xfId="7841"/>
    <cellStyle name="Normal 2 2 3 29 4 2" xfId="7842"/>
    <cellStyle name="Normal 2 2 3 29 4 3" xfId="7843"/>
    <cellStyle name="Normal 2 2 3 29 4 4" xfId="7844"/>
    <cellStyle name="Normal 2 2 3 29 4 5" xfId="7845"/>
    <cellStyle name="Normal 2 2 3 29 5" xfId="7846"/>
    <cellStyle name="Normal 2 2 3 29 5 2" xfId="7847"/>
    <cellStyle name="Normal 2 2 3 29 5 3" xfId="7848"/>
    <cellStyle name="Normal 2 2 3 29 5 4" xfId="7849"/>
    <cellStyle name="Normal 2 2 3 29 6" xfId="7850"/>
    <cellStyle name="Normal 2 2 3 29 6 2" xfId="7851"/>
    <cellStyle name="Normal 2 2 3 29 6 3" xfId="7852"/>
    <cellStyle name="Normal 2 2 3 29 6 4" xfId="7853"/>
    <cellStyle name="Normal 2 2 3 29 7" xfId="7854"/>
    <cellStyle name="Normal 2 2 3 29 8" xfId="7855"/>
    <cellStyle name="Normal 2 2 3 29 9" xfId="7856"/>
    <cellStyle name="Normal 2 2 3 3" xfId="334"/>
    <cellStyle name="Normal 2 2 3 3 10" xfId="7858"/>
    <cellStyle name="Normal 2 2 3 3 11" xfId="7859"/>
    <cellStyle name="Normal 2 2 3 3 12" xfId="7860"/>
    <cellStyle name="Normal 2 2 3 3 13" xfId="7861"/>
    <cellStyle name="Normal 2 2 3 3 14" xfId="7862"/>
    <cellStyle name="Normal 2 2 3 3 15" xfId="7863"/>
    <cellStyle name="Normal 2 2 3 3 16" xfId="7864"/>
    <cellStyle name="Normal 2 2 3 3 17" xfId="7857"/>
    <cellStyle name="Normal 2 2 3 3 2" xfId="335"/>
    <cellStyle name="Normal 2 2 3 3 2 10" xfId="7866"/>
    <cellStyle name="Normal 2 2 3 3 2 11" xfId="7867"/>
    <cellStyle name="Normal 2 2 3 3 2 12" xfId="7868"/>
    <cellStyle name="Normal 2 2 3 3 2 13" xfId="7869"/>
    <cellStyle name="Normal 2 2 3 3 2 14" xfId="7870"/>
    <cellStyle name="Normal 2 2 3 3 2 15" xfId="7865"/>
    <cellStyle name="Normal 2 2 3 3 2 2" xfId="336"/>
    <cellStyle name="Normal 2 2 3 3 2 2 10" xfId="7871"/>
    <cellStyle name="Normal 2 2 3 3 2 2 2" xfId="7872"/>
    <cellStyle name="Normal 2 2 3 3 2 2 2 2" xfId="7873"/>
    <cellStyle name="Normal 2 2 3 3 2 2 2 3" xfId="7874"/>
    <cellStyle name="Normal 2 2 3 3 2 2 3" xfId="7875"/>
    <cellStyle name="Normal 2 2 3 3 2 2 3 2" xfId="7876"/>
    <cellStyle name="Normal 2 2 3 3 2 2 4" xfId="7877"/>
    <cellStyle name="Normal 2 2 3 3 2 2 5" xfId="7878"/>
    <cellStyle name="Normal 2 2 3 3 2 2 6" xfId="7879"/>
    <cellStyle name="Normal 2 2 3 3 2 2 7" xfId="7880"/>
    <cellStyle name="Normal 2 2 3 3 2 2 8" xfId="7881"/>
    <cellStyle name="Normal 2 2 3 3 2 2 9" xfId="7882"/>
    <cellStyle name="Normal 2 2 3 3 2 3" xfId="7883"/>
    <cellStyle name="Normal 2 2 3 3 2 3 2" xfId="7884"/>
    <cellStyle name="Normal 2 2 3 3 2 3 2 2" xfId="7885"/>
    <cellStyle name="Normal 2 2 3 3 2 3 3" xfId="7886"/>
    <cellStyle name="Normal 2 2 3 3 2 3 4" xfId="7887"/>
    <cellStyle name="Normal 2 2 3 3 2 3 5" xfId="7888"/>
    <cellStyle name="Normal 2 2 3 3 2 4" xfId="7889"/>
    <cellStyle name="Normal 2 2 3 3 2 4 2" xfId="7890"/>
    <cellStyle name="Normal 2 2 3 3 2 4 3" xfId="7891"/>
    <cellStyle name="Normal 2 2 3 3 2 4 4" xfId="7892"/>
    <cellStyle name="Normal 2 2 3 3 2 4 5" xfId="7893"/>
    <cellStyle name="Normal 2 2 3 3 2 5" xfId="7894"/>
    <cellStyle name="Normal 2 2 3 3 2 5 2" xfId="7895"/>
    <cellStyle name="Normal 2 2 3 3 2 5 3" xfId="7896"/>
    <cellStyle name="Normal 2 2 3 3 2 5 4" xfId="7897"/>
    <cellStyle name="Normal 2 2 3 3 2 6" xfId="7898"/>
    <cellStyle name="Normal 2 2 3 3 2 6 2" xfId="7899"/>
    <cellStyle name="Normal 2 2 3 3 2 6 3" xfId="7900"/>
    <cellStyle name="Normal 2 2 3 3 2 6 4" xfId="7901"/>
    <cellStyle name="Normal 2 2 3 3 2 7" xfId="7902"/>
    <cellStyle name="Normal 2 2 3 3 2 8" xfId="7903"/>
    <cellStyle name="Normal 2 2 3 3 2 9" xfId="7904"/>
    <cellStyle name="Normal 2 2 3 3 3" xfId="337"/>
    <cellStyle name="Normal 2 2 3 3 3 10" xfId="7906"/>
    <cellStyle name="Normal 2 2 3 3 3 11" xfId="7907"/>
    <cellStyle name="Normal 2 2 3 3 3 12" xfId="7908"/>
    <cellStyle name="Normal 2 2 3 3 3 13" xfId="7909"/>
    <cellStyle name="Normal 2 2 3 3 3 14" xfId="7905"/>
    <cellStyle name="Normal 2 2 3 3 3 2" xfId="7910"/>
    <cellStyle name="Normal 2 2 3 3 3 2 2" xfId="7911"/>
    <cellStyle name="Normal 2 2 3 3 3 2 2 2" xfId="7912"/>
    <cellStyle name="Normal 2 2 3 3 3 2 3" xfId="7913"/>
    <cellStyle name="Normal 2 2 3 3 3 2 4" xfId="7914"/>
    <cellStyle name="Normal 2 2 3 3 3 2 5" xfId="7915"/>
    <cellStyle name="Normal 2 2 3 3 3 3" xfId="7916"/>
    <cellStyle name="Normal 2 2 3 3 3 3 2" xfId="7917"/>
    <cellStyle name="Normal 2 2 3 3 3 3 3" xfId="7918"/>
    <cellStyle name="Normal 2 2 3 3 3 3 4" xfId="7919"/>
    <cellStyle name="Normal 2 2 3 3 3 3 5" xfId="7920"/>
    <cellStyle name="Normal 2 2 3 3 3 4" xfId="7921"/>
    <cellStyle name="Normal 2 2 3 3 3 4 2" xfId="7922"/>
    <cellStyle name="Normal 2 2 3 3 3 4 3" xfId="7923"/>
    <cellStyle name="Normal 2 2 3 3 3 4 4" xfId="7924"/>
    <cellStyle name="Normal 2 2 3 3 3 5" xfId="7925"/>
    <cellStyle name="Normal 2 2 3 3 3 5 2" xfId="7926"/>
    <cellStyle name="Normal 2 2 3 3 3 5 3" xfId="7927"/>
    <cellStyle name="Normal 2 2 3 3 3 5 4" xfId="7928"/>
    <cellStyle name="Normal 2 2 3 3 3 6" xfId="7929"/>
    <cellStyle name="Normal 2 2 3 3 3 7" xfId="7930"/>
    <cellStyle name="Normal 2 2 3 3 3 8" xfId="7931"/>
    <cellStyle name="Normal 2 2 3 3 3 9" xfId="7932"/>
    <cellStyle name="Normal 2 2 3 3 4" xfId="338"/>
    <cellStyle name="Normal 2 2 3 3 4 10" xfId="7933"/>
    <cellStyle name="Normal 2 2 3 3 4 2" xfId="7934"/>
    <cellStyle name="Normal 2 2 3 3 4 2 2" xfId="7935"/>
    <cellStyle name="Normal 2 2 3 3 4 2 3" xfId="7936"/>
    <cellStyle name="Normal 2 2 3 3 4 3" xfId="7937"/>
    <cellStyle name="Normal 2 2 3 3 4 3 2" xfId="7938"/>
    <cellStyle name="Normal 2 2 3 3 4 4" xfId="7939"/>
    <cellStyle name="Normal 2 2 3 3 4 5" xfId="7940"/>
    <cellStyle name="Normal 2 2 3 3 4 6" xfId="7941"/>
    <cellStyle name="Normal 2 2 3 3 4 7" xfId="7942"/>
    <cellStyle name="Normal 2 2 3 3 4 8" xfId="7943"/>
    <cellStyle name="Normal 2 2 3 3 4 9" xfId="7944"/>
    <cellStyle name="Normal 2 2 3 3 5" xfId="7945"/>
    <cellStyle name="Normal 2 2 3 3 5 2" xfId="7946"/>
    <cellStyle name="Normal 2 2 3 3 5 2 2" xfId="7947"/>
    <cellStyle name="Normal 2 2 3 3 5 3" xfId="7948"/>
    <cellStyle name="Normal 2 2 3 3 5 4" xfId="7949"/>
    <cellStyle name="Normal 2 2 3 3 5 5" xfId="7950"/>
    <cellStyle name="Normal 2 2 3 3 6" xfId="7951"/>
    <cellStyle name="Normal 2 2 3 3 6 2" xfId="7952"/>
    <cellStyle name="Normal 2 2 3 3 6 3" xfId="7953"/>
    <cellStyle name="Normal 2 2 3 3 6 4" xfId="7954"/>
    <cellStyle name="Normal 2 2 3 3 6 5" xfId="7955"/>
    <cellStyle name="Normal 2 2 3 3 7" xfId="7956"/>
    <cellStyle name="Normal 2 2 3 3 7 2" xfId="7957"/>
    <cellStyle name="Normal 2 2 3 3 7 3" xfId="7958"/>
    <cellStyle name="Normal 2 2 3 3 7 4" xfId="7959"/>
    <cellStyle name="Normal 2 2 3 3 8" xfId="7960"/>
    <cellStyle name="Normal 2 2 3 3 8 2" xfId="7961"/>
    <cellStyle name="Normal 2 2 3 3 8 3" xfId="7962"/>
    <cellStyle name="Normal 2 2 3 3 8 4" xfId="7963"/>
    <cellStyle name="Normal 2 2 3 3 9" xfId="7964"/>
    <cellStyle name="Normal 2 2 3 30" xfId="339"/>
    <cellStyle name="Normal 2 2 3 30 10" xfId="7966"/>
    <cellStyle name="Normal 2 2 3 30 11" xfId="7967"/>
    <cellStyle name="Normal 2 2 3 30 12" xfId="7968"/>
    <cellStyle name="Normal 2 2 3 30 13" xfId="7965"/>
    <cellStyle name="Normal 2 2 3 30 2" xfId="7969"/>
    <cellStyle name="Normal 2 2 3 30 2 2" xfId="7970"/>
    <cellStyle name="Normal 2 2 3 30 2 2 2" xfId="7971"/>
    <cellStyle name="Normal 2 2 3 30 2 3" xfId="7972"/>
    <cellStyle name="Normal 2 2 3 30 2 4" xfId="7973"/>
    <cellStyle name="Normal 2 2 3 30 2 5" xfId="7974"/>
    <cellStyle name="Normal 2 2 3 30 3" xfId="7975"/>
    <cellStyle name="Normal 2 2 3 30 3 2" xfId="7976"/>
    <cellStyle name="Normal 2 2 3 30 3 3" xfId="7977"/>
    <cellStyle name="Normal 2 2 3 30 3 4" xfId="7978"/>
    <cellStyle name="Normal 2 2 3 30 3 5" xfId="7979"/>
    <cellStyle name="Normal 2 2 3 30 4" xfId="7980"/>
    <cellStyle name="Normal 2 2 3 30 4 2" xfId="7981"/>
    <cellStyle name="Normal 2 2 3 30 4 3" xfId="7982"/>
    <cellStyle name="Normal 2 2 3 30 4 4" xfId="7983"/>
    <cellStyle name="Normal 2 2 3 30 5" xfId="7984"/>
    <cellStyle name="Normal 2 2 3 30 6" xfId="7985"/>
    <cellStyle name="Normal 2 2 3 30 7" xfId="7986"/>
    <cellStyle name="Normal 2 2 3 30 8" xfId="7987"/>
    <cellStyle name="Normal 2 2 3 30 9" xfId="7988"/>
    <cellStyle name="Normal 2 2 3 31" xfId="340"/>
    <cellStyle name="Normal 2 2 3 31 10" xfId="7989"/>
    <cellStyle name="Normal 2 2 3 31 2" xfId="7990"/>
    <cellStyle name="Normal 2 2 3 31 2 2" xfId="7991"/>
    <cellStyle name="Normal 2 2 3 31 2 3" xfId="7992"/>
    <cellStyle name="Normal 2 2 3 31 3" xfId="7993"/>
    <cellStyle name="Normal 2 2 3 31 3 2" xfId="7994"/>
    <cellStyle name="Normal 2 2 3 31 4" xfId="7995"/>
    <cellStyle name="Normal 2 2 3 31 5" xfId="7996"/>
    <cellStyle name="Normal 2 2 3 31 6" xfId="7997"/>
    <cellStyle name="Normal 2 2 3 31 7" xfId="7998"/>
    <cellStyle name="Normal 2 2 3 31 8" xfId="7999"/>
    <cellStyle name="Normal 2 2 3 31 9" xfId="8000"/>
    <cellStyle name="Normal 2 2 3 32" xfId="474"/>
    <cellStyle name="Normal 2 2 3 32 10" xfId="8001"/>
    <cellStyle name="Normal 2 2 3 32 2" xfId="8002"/>
    <cellStyle name="Normal 2 2 3 32 2 2" xfId="8003"/>
    <cellStyle name="Normal 2 2 3 32 2 3" xfId="8004"/>
    <cellStyle name="Normal 2 2 3 32 3" xfId="8005"/>
    <cellStyle name="Normal 2 2 3 32 3 2" xfId="8006"/>
    <cellStyle name="Normal 2 2 3 32 4" xfId="8007"/>
    <cellStyle name="Normal 2 2 3 32 5" xfId="8008"/>
    <cellStyle name="Normal 2 2 3 32 6" xfId="8009"/>
    <cellStyle name="Normal 2 2 3 32 7" xfId="8010"/>
    <cellStyle name="Normal 2 2 3 32 8" xfId="8011"/>
    <cellStyle name="Normal 2 2 3 32 9" xfId="8012"/>
    <cellStyle name="Normal 2 2 3 33" xfId="8013"/>
    <cellStyle name="Normal 2 2 3 33 2" xfId="8014"/>
    <cellStyle name="Normal 2 2 3 33 2 2" xfId="8015"/>
    <cellStyle name="Normal 2 2 3 33 3" xfId="8016"/>
    <cellStyle name="Normal 2 2 3 33 3 2" xfId="8017"/>
    <cellStyle name="Normal 2 2 3 33 4" xfId="8018"/>
    <cellStyle name="Normal 2 2 3 33 5" xfId="8019"/>
    <cellStyle name="Normal 2 2 3 33 6" xfId="8020"/>
    <cellStyle name="Normal 2 2 3 33 7" xfId="8021"/>
    <cellStyle name="Normal 2 2 3 34" xfId="8022"/>
    <cellStyle name="Normal 2 2 3 34 2" xfId="8023"/>
    <cellStyle name="Normal 2 2 3 34 2 2" xfId="8024"/>
    <cellStyle name="Normal 2 2 3 34 3" xfId="8025"/>
    <cellStyle name="Normal 2 2 3 34 3 2" xfId="8026"/>
    <cellStyle name="Normal 2 2 3 34 4" xfId="8027"/>
    <cellStyle name="Normal 2 2 3 34 5" xfId="8028"/>
    <cellStyle name="Normal 2 2 3 34 6" xfId="8029"/>
    <cellStyle name="Normal 2 2 3 34 7" xfId="8030"/>
    <cellStyle name="Normal 2 2 3 35" xfId="8031"/>
    <cellStyle name="Normal 2 2 3 35 2" xfId="8032"/>
    <cellStyle name="Normal 2 2 3 35 3" xfId="8033"/>
    <cellStyle name="Normal 2 2 3 35 4" xfId="8034"/>
    <cellStyle name="Normal 2 2 3 35 5" xfId="8035"/>
    <cellStyle name="Normal 2 2 3 36" xfId="8036"/>
    <cellStyle name="Normal 2 2 3 36 2" xfId="8037"/>
    <cellStyle name="Normal 2 2 3 36 3" xfId="8038"/>
    <cellStyle name="Normal 2 2 3 36 4" xfId="8039"/>
    <cellStyle name="Normal 2 2 3 36 5" xfId="8040"/>
    <cellStyle name="Normal 2 2 3 37" xfId="8041"/>
    <cellStyle name="Normal 2 2 3 37 2" xfId="8042"/>
    <cellStyle name="Normal 2 2 3 37 3" xfId="8043"/>
    <cellStyle name="Normal 2 2 3 37 4" xfId="8044"/>
    <cellStyle name="Normal 2 2 3 37 5" xfId="8045"/>
    <cellStyle name="Normal 2 2 3 38" xfId="8046"/>
    <cellStyle name="Normal 2 2 3 39" xfId="8047"/>
    <cellStyle name="Normal 2 2 3 4" xfId="341"/>
    <cellStyle name="Normal 2 2 3 4 10" xfId="8049"/>
    <cellStyle name="Normal 2 2 3 4 11" xfId="8050"/>
    <cellStyle name="Normal 2 2 3 4 12" xfId="8051"/>
    <cellStyle name="Normal 2 2 3 4 13" xfId="8052"/>
    <cellStyle name="Normal 2 2 3 4 14" xfId="8053"/>
    <cellStyle name="Normal 2 2 3 4 15" xfId="8054"/>
    <cellStyle name="Normal 2 2 3 4 16" xfId="8055"/>
    <cellStyle name="Normal 2 2 3 4 17" xfId="8048"/>
    <cellStyle name="Normal 2 2 3 4 2" xfId="342"/>
    <cellStyle name="Normal 2 2 3 4 2 10" xfId="8057"/>
    <cellStyle name="Normal 2 2 3 4 2 11" xfId="8058"/>
    <cellStyle name="Normal 2 2 3 4 2 12" xfId="8059"/>
    <cellStyle name="Normal 2 2 3 4 2 13" xfId="8060"/>
    <cellStyle name="Normal 2 2 3 4 2 14" xfId="8061"/>
    <cellStyle name="Normal 2 2 3 4 2 15" xfId="8056"/>
    <cellStyle name="Normal 2 2 3 4 2 2" xfId="343"/>
    <cellStyle name="Normal 2 2 3 4 2 2 10" xfId="8062"/>
    <cellStyle name="Normal 2 2 3 4 2 2 2" xfId="8063"/>
    <cellStyle name="Normal 2 2 3 4 2 2 2 2" xfId="8064"/>
    <cellStyle name="Normal 2 2 3 4 2 2 2 3" xfId="8065"/>
    <cellStyle name="Normal 2 2 3 4 2 2 3" xfId="8066"/>
    <cellStyle name="Normal 2 2 3 4 2 2 3 2" xfId="8067"/>
    <cellStyle name="Normal 2 2 3 4 2 2 4" xfId="8068"/>
    <cellStyle name="Normal 2 2 3 4 2 2 5" xfId="8069"/>
    <cellStyle name="Normal 2 2 3 4 2 2 6" xfId="8070"/>
    <cellStyle name="Normal 2 2 3 4 2 2 7" xfId="8071"/>
    <cellStyle name="Normal 2 2 3 4 2 2 8" xfId="8072"/>
    <cellStyle name="Normal 2 2 3 4 2 2 9" xfId="8073"/>
    <cellStyle name="Normal 2 2 3 4 2 3" xfId="8074"/>
    <cellStyle name="Normal 2 2 3 4 2 3 2" xfId="8075"/>
    <cellStyle name="Normal 2 2 3 4 2 3 2 2" xfId="8076"/>
    <cellStyle name="Normal 2 2 3 4 2 3 3" xfId="8077"/>
    <cellStyle name="Normal 2 2 3 4 2 3 4" xfId="8078"/>
    <cellStyle name="Normal 2 2 3 4 2 3 5" xfId="8079"/>
    <cellStyle name="Normal 2 2 3 4 2 4" xfId="8080"/>
    <cellStyle name="Normal 2 2 3 4 2 4 2" xfId="8081"/>
    <cellStyle name="Normal 2 2 3 4 2 4 3" xfId="8082"/>
    <cellStyle name="Normal 2 2 3 4 2 4 4" xfId="8083"/>
    <cellStyle name="Normal 2 2 3 4 2 4 5" xfId="8084"/>
    <cellStyle name="Normal 2 2 3 4 2 5" xfId="8085"/>
    <cellStyle name="Normal 2 2 3 4 2 5 2" xfId="8086"/>
    <cellStyle name="Normal 2 2 3 4 2 5 3" xfId="8087"/>
    <cellStyle name="Normal 2 2 3 4 2 5 4" xfId="8088"/>
    <cellStyle name="Normal 2 2 3 4 2 6" xfId="8089"/>
    <cellStyle name="Normal 2 2 3 4 2 6 2" xfId="8090"/>
    <cellStyle name="Normal 2 2 3 4 2 6 3" xfId="8091"/>
    <cellStyle name="Normal 2 2 3 4 2 6 4" xfId="8092"/>
    <cellStyle name="Normal 2 2 3 4 2 7" xfId="8093"/>
    <cellStyle name="Normal 2 2 3 4 2 8" xfId="8094"/>
    <cellStyle name="Normal 2 2 3 4 2 9" xfId="8095"/>
    <cellStyle name="Normal 2 2 3 4 3" xfId="344"/>
    <cellStyle name="Normal 2 2 3 4 3 10" xfId="8097"/>
    <cellStyle name="Normal 2 2 3 4 3 11" xfId="8098"/>
    <cellStyle name="Normal 2 2 3 4 3 12" xfId="8099"/>
    <cellStyle name="Normal 2 2 3 4 3 13" xfId="8100"/>
    <cellStyle name="Normal 2 2 3 4 3 14" xfId="8096"/>
    <cellStyle name="Normal 2 2 3 4 3 2" xfId="8101"/>
    <cellStyle name="Normal 2 2 3 4 3 2 2" xfId="8102"/>
    <cellStyle name="Normal 2 2 3 4 3 2 2 2" xfId="8103"/>
    <cellStyle name="Normal 2 2 3 4 3 2 3" xfId="8104"/>
    <cellStyle name="Normal 2 2 3 4 3 2 4" xfId="8105"/>
    <cellStyle name="Normal 2 2 3 4 3 2 5" xfId="8106"/>
    <cellStyle name="Normal 2 2 3 4 3 3" xfId="8107"/>
    <cellStyle name="Normal 2 2 3 4 3 3 2" xfId="8108"/>
    <cellStyle name="Normal 2 2 3 4 3 3 3" xfId="8109"/>
    <cellStyle name="Normal 2 2 3 4 3 3 4" xfId="8110"/>
    <cellStyle name="Normal 2 2 3 4 3 3 5" xfId="8111"/>
    <cellStyle name="Normal 2 2 3 4 3 4" xfId="8112"/>
    <cellStyle name="Normal 2 2 3 4 3 4 2" xfId="8113"/>
    <cellStyle name="Normal 2 2 3 4 3 4 3" xfId="8114"/>
    <cellStyle name="Normal 2 2 3 4 3 4 4" xfId="8115"/>
    <cellStyle name="Normal 2 2 3 4 3 5" xfId="8116"/>
    <cellStyle name="Normal 2 2 3 4 3 5 2" xfId="8117"/>
    <cellStyle name="Normal 2 2 3 4 3 5 3" xfId="8118"/>
    <cellStyle name="Normal 2 2 3 4 3 5 4" xfId="8119"/>
    <cellStyle name="Normal 2 2 3 4 3 6" xfId="8120"/>
    <cellStyle name="Normal 2 2 3 4 3 7" xfId="8121"/>
    <cellStyle name="Normal 2 2 3 4 3 8" xfId="8122"/>
    <cellStyle name="Normal 2 2 3 4 3 9" xfId="8123"/>
    <cellStyle name="Normal 2 2 3 4 4" xfId="345"/>
    <cellStyle name="Normal 2 2 3 4 4 10" xfId="8124"/>
    <cellStyle name="Normal 2 2 3 4 4 2" xfId="8125"/>
    <cellStyle name="Normal 2 2 3 4 4 2 2" xfId="8126"/>
    <cellStyle name="Normal 2 2 3 4 4 2 3" xfId="8127"/>
    <cellStyle name="Normal 2 2 3 4 4 3" xfId="8128"/>
    <cellStyle name="Normal 2 2 3 4 4 3 2" xfId="8129"/>
    <cellStyle name="Normal 2 2 3 4 4 4" xfId="8130"/>
    <cellStyle name="Normal 2 2 3 4 4 5" xfId="8131"/>
    <cellStyle name="Normal 2 2 3 4 4 6" xfId="8132"/>
    <cellStyle name="Normal 2 2 3 4 4 7" xfId="8133"/>
    <cellStyle name="Normal 2 2 3 4 4 8" xfId="8134"/>
    <cellStyle name="Normal 2 2 3 4 4 9" xfId="8135"/>
    <cellStyle name="Normal 2 2 3 4 5" xfId="8136"/>
    <cellStyle name="Normal 2 2 3 4 5 2" xfId="8137"/>
    <cellStyle name="Normal 2 2 3 4 5 2 2" xfId="8138"/>
    <cellStyle name="Normal 2 2 3 4 5 3" xfId="8139"/>
    <cellStyle name="Normal 2 2 3 4 5 4" xfId="8140"/>
    <cellStyle name="Normal 2 2 3 4 5 5" xfId="8141"/>
    <cellStyle name="Normal 2 2 3 4 6" xfId="8142"/>
    <cellStyle name="Normal 2 2 3 4 6 2" xfId="8143"/>
    <cellStyle name="Normal 2 2 3 4 6 3" xfId="8144"/>
    <cellStyle name="Normal 2 2 3 4 6 4" xfId="8145"/>
    <cellStyle name="Normal 2 2 3 4 6 5" xfId="8146"/>
    <cellStyle name="Normal 2 2 3 4 7" xfId="8147"/>
    <cellStyle name="Normal 2 2 3 4 7 2" xfId="8148"/>
    <cellStyle name="Normal 2 2 3 4 7 3" xfId="8149"/>
    <cellStyle name="Normal 2 2 3 4 7 4" xfId="8150"/>
    <cellStyle name="Normal 2 2 3 4 8" xfId="8151"/>
    <cellStyle name="Normal 2 2 3 4 8 2" xfId="8152"/>
    <cellStyle name="Normal 2 2 3 4 8 3" xfId="8153"/>
    <cellStyle name="Normal 2 2 3 4 8 4" xfId="8154"/>
    <cellStyle name="Normal 2 2 3 4 9" xfId="8155"/>
    <cellStyle name="Normal 2 2 3 40" xfId="8156"/>
    <cellStyle name="Normal 2 2 3 41" xfId="8157"/>
    <cellStyle name="Normal 2 2 3 42" xfId="8158"/>
    <cellStyle name="Normal 2 2 3 43" xfId="8159"/>
    <cellStyle name="Normal 2 2 3 44" xfId="8160"/>
    <cellStyle name="Normal 2 2 3 45" xfId="8161"/>
    <cellStyle name="Normal 2 2 3 46" xfId="8162"/>
    <cellStyle name="Normal 2 2 3 47" xfId="8163"/>
    <cellStyle name="Normal 2 2 3 48" xfId="5796"/>
    <cellStyle name="Normal 2 2 3 5" xfId="346"/>
    <cellStyle name="Normal 2 2 3 5 10" xfId="8165"/>
    <cellStyle name="Normal 2 2 3 5 11" xfId="8166"/>
    <cellStyle name="Normal 2 2 3 5 12" xfId="8167"/>
    <cellStyle name="Normal 2 2 3 5 13" xfId="8168"/>
    <cellStyle name="Normal 2 2 3 5 14" xfId="8169"/>
    <cellStyle name="Normal 2 2 3 5 15" xfId="8170"/>
    <cellStyle name="Normal 2 2 3 5 16" xfId="8171"/>
    <cellStyle name="Normal 2 2 3 5 17" xfId="8164"/>
    <cellStyle name="Normal 2 2 3 5 2" xfId="347"/>
    <cellStyle name="Normal 2 2 3 5 2 10" xfId="8173"/>
    <cellStyle name="Normal 2 2 3 5 2 11" xfId="8174"/>
    <cellStyle name="Normal 2 2 3 5 2 12" xfId="8175"/>
    <cellStyle name="Normal 2 2 3 5 2 13" xfId="8176"/>
    <cellStyle name="Normal 2 2 3 5 2 14" xfId="8177"/>
    <cellStyle name="Normal 2 2 3 5 2 15" xfId="8172"/>
    <cellStyle name="Normal 2 2 3 5 2 2" xfId="348"/>
    <cellStyle name="Normal 2 2 3 5 2 2 10" xfId="8178"/>
    <cellStyle name="Normal 2 2 3 5 2 2 2" xfId="8179"/>
    <cellStyle name="Normal 2 2 3 5 2 2 2 2" xfId="8180"/>
    <cellStyle name="Normal 2 2 3 5 2 2 2 3" xfId="8181"/>
    <cellStyle name="Normal 2 2 3 5 2 2 3" xfId="8182"/>
    <cellStyle name="Normal 2 2 3 5 2 2 3 2" xfId="8183"/>
    <cellStyle name="Normal 2 2 3 5 2 2 4" xfId="8184"/>
    <cellStyle name="Normal 2 2 3 5 2 2 5" xfId="8185"/>
    <cellStyle name="Normal 2 2 3 5 2 2 6" xfId="8186"/>
    <cellStyle name="Normal 2 2 3 5 2 2 7" xfId="8187"/>
    <cellStyle name="Normal 2 2 3 5 2 2 8" xfId="8188"/>
    <cellStyle name="Normal 2 2 3 5 2 2 9" xfId="8189"/>
    <cellStyle name="Normal 2 2 3 5 2 3" xfId="8190"/>
    <cellStyle name="Normal 2 2 3 5 2 3 2" xfId="8191"/>
    <cellStyle name="Normal 2 2 3 5 2 3 2 2" xfId="8192"/>
    <cellStyle name="Normal 2 2 3 5 2 3 3" xfId="8193"/>
    <cellStyle name="Normal 2 2 3 5 2 3 4" xfId="8194"/>
    <cellStyle name="Normal 2 2 3 5 2 3 5" xfId="8195"/>
    <cellStyle name="Normal 2 2 3 5 2 4" xfId="8196"/>
    <cellStyle name="Normal 2 2 3 5 2 4 2" xfId="8197"/>
    <cellStyle name="Normal 2 2 3 5 2 4 3" xfId="8198"/>
    <cellStyle name="Normal 2 2 3 5 2 4 4" xfId="8199"/>
    <cellStyle name="Normal 2 2 3 5 2 4 5" xfId="8200"/>
    <cellStyle name="Normal 2 2 3 5 2 5" xfId="8201"/>
    <cellStyle name="Normal 2 2 3 5 2 5 2" xfId="8202"/>
    <cellStyle name="Normal 2 2 3 5 2 5 3" xfId="8203"/>
    <cellStyle name="Normal 2 2 3 5 2 5 4" xfId="8204"/>
    <cellStyle name="Normal 2 2 3 5 2 6" xfId="8205"/>
    <cellStyle name="Normal 2 2 3 5 2 6 2" xfId="8206"/>
    <cellStyle name="Normal 2 2 3 5 2 6 3" xfId="8207"/>
    <cellStyle name="Normal 2 2 3 5 2 6 4" xfId="8208"/>
    <cellStyle name="Normal 2 2 3 5 2 7" xfId="8209"/>
    <cellStyle name="Normal 2 2 3 5 2 8" xfId="8210"/>
    <cellStyle name="Normal 2 2 3 5 2 9" xfId="8211"/>
    <cellStyle name="Normal 2 2 3 5 3" xfId="349"/>
    <cellStyle name="Normal 2 2 3 5 3 10" xfId="8213"/>
    <cellStyle name="Normal 2 2 3 5 3 11" xfId="8214"/>
    <cellStyle name="Normal 2 2 3 5 3 12" xfId="8215"/>
    <cellStyle name="Normal 2 2 3 5 3 13" xfId="8216"/>
    <cellStyle name="Normal 2 2 3 5 3 14" xfId="8212"/>
    <cellStyle name="Normal 2 2 3 5 3 2" xfId="8217"/>
    <cellStyle name="Normal 2 2 3 5 3 2 2" xfId="8218"/>
    <cellStyle name="Normal 2 2 3 5 3 2 2 2" xfId="8219"/>
    <cellStyle name="Normal 2 2 3 5 3 2 3" xfId="8220"/>
    <cellStyle name="Normal 2 2 3 5 3 2 4" xfId="8221"/>
    <cellStyle name="Normal 2 2 3 5 3 2 5" xfId="8222"/>
    <cellStyle name="Normal 2 2 3 5 3 3" xfId="8223"/>
    <cellStyle name="Normal 2 2 3 5 3 3 2" xfId="8224"/>
    <cellStyle name="Normal 2 2 3 5 3 3 3" xfId="8225"/>
    <cellStyle name="Normal 2 2 3 5 3 3 4" xfId="8226"/>
    <cellStyle name="Normal 2 2 3 5 3 3 5" xfId="8227"/>
    <cellStyle name="Normal 2 2 3 5 3 4" xfId="8228"/>
    <cellStyle name="Normal 2 2 3 5 3 4 2" xfId="8229"/>
    <cellStyle name="Normal 2 2 3 5 3 4 3" xfId="8230"/>
    <cellStyle name="Normal 2 2 3 5 3 4 4" xfId="8231"/>
    <cellStyle name="Normal 2 2 3 5 3 5" xfId="8232"/>
    <cellStyle name="Normal 2 2 3 5 3 5 2" xfId="8233"/>
    <cellStyle name="Normal 2 2 3 5 3 5 3" xfId="8234"/>
    <cellStyle name="Normal 2 2 3 5 3 5 4" xfId="8235"/>
    <cellStyle name="Normal 2 2 3 5 3 6" xfId="8236"/>
    <cellStyle name="Normal 2 2 3 5 3 7" xfId="8237"/>
    <cellStyle name="Normal 2 2 3 5 3 8" xfId="8238"/>
    <cellStyle name="Normal 2 2 3 5 3 9" xfId="8239"/>
    <cellStyle name="Normal 2 2 3 5 4" xfId="350"/>
    <cellStyle name="Normal 2 2 3 5 4 10" xfId="8240"/>
    <cellStyle name="Normal 2 2 3 5 4 2" xfId="8241"/>
    <cellStyle name="Normal 2 2 3 5 4 2 2" xfId="8242"/>
    <cellStyle name="Normal 2 2 3 5 4 2 3" xfId="8243"/>
    <cellStyle name="Normal 2 2 3 5 4 3" xfId="8244"/>
    <cellStyle name="Normal 2 2 3 5 4 3 2" xfId="8245"/>
    <cellStyle name="Normal 2 2 3 5 4 4" xfId="8246"/>
    <cellStyle name="Normal 2 2 3 5 4 5" xfId="8247"/>
    <cellStyle name="Normal 2 2 3 5 4 6" xfId="8248"/>
    <cellStyle name="Normal 2 2 3 5 4 7" xfId="8249"/>
    <cellStyle name="Normal 2 2 3 5 4 8" xfId="8250"/>
    <cellStyle name="Normal 2 2 3 5 4 9" xfId="8251"/>
    <cellStyle name="Normal 2 2 3 5 5" xfId="8252"/>
    <cellStyle name="Normal 2 2 3 5 5 2" xfId="8253"/>
    <cellStyle name="Normal 2 2 3 5 5 2 2" xfId="8254"/>
    <cellStyle name="Normal 2 2 3 5 5 3" xfId="8255"/>
    <cellStyle name="Normal 2 2 3 5 5 4" xfId="8256"/>
    <cellStyle name="Normal 2 2 3 5 5 5" xfId="8257"/>
    <cellStyle name="Normal 2 2 3 5 6" xfId="8258"/>
    <cellStyle name="Normal 2 2 3 5 6 2" xfId="8259"/>
    <cellStyle name="Normal 2 2 3 5 6 3" xfId="8260"/>
    <cellStyle name="Normal 2 2 3 5 6 4" xfId="8261"/>
    <cellStyle name="Normal 2 2 3 5 6 5" xfId="8262"/>
    <cellStyle name="Normal 2 2 3 5 7" xfId="8263"/>
    <cellStyle name="Normal 2 2 3 5 7 2" xfId="8264"/>
    <cellStyle name="Normal 2 2 3 5 7 3" xfId="8265"/>
    <cellStyle name="Normal 2 2 3 5 7 4" xfId="8266"/>
    <cellStyle name="Normal 2 2 3 5 8" xfId="8267"/>
    <cellStyle name="Normal 2 2 3 5 8 2" xfId="8268"/>
    <cellStyle name="Normal 2 2 3 5 8 3" xfId="8269"/>
    <cellStyle name="Normal 2 2 3 5 8 4" xfId="8270"/>
    <cellStyle name="Normal 2 2 3 5 9" xfId="8271"/>
    <cellStyle name="Normal 2 2 3 6" xfId="351"/>
    <cellStyle name="Normal 2 2 3 6 10" xfId="8273"/>
    <cellStyle name="Normal 2 2 3 6 11" xfId="8274"/>
    <cellStyle name="Normal 2 2 3 6 12" xfId="8275"/>
    <cellStyle name="Normal 2 2 3 6 13" xfId="8276"/>
    <cellStyle name="Normal 2 2 3 6 14" xfId="8277"/>
    <cellStyle name="Normal 2 2 3 6 15" xfId="8278"/>
    <cellStyle name="Normal 2 2 3 6 16" xfId="8279"/>
    <cellStyle name="Normal 2 2 3 6 17" xfId="8272"/>
    <cellStyle name="Normal 2 2 3 6 2" xfId="352"/>
    <cellStyle name="Normal 2 2 3 6 2 10" xfId="8281"/>
    <cellStyle name="Normal 2 2 3 6 2 11" xfId="8282"/>
    <cellStyle name="Normal 2 2 3 6 2 12" xfId="8283"/>
    <cellStyle name="Normal 2 2 3 6 2 13" xfId="8284"/>
    <cellStyle name="Normal 2 2 3 6 2 14" xfId="8285"/>
    <cellStyle name="Normal 2 2 3 6 2 15" xfId="8280"/>
    <cellStyle name="Normal 2 2 3 6 2 2" xfId="353"/>
    <cellStyle name="Normal 2 2 3 6 2 2 10" xfId="8286"/>
    <cellStyle name="Normal 2 2 3 6 2 2 2" xfId="8287"/>
    <cellStyle name="Normal 2 2 3 6 2 2 2 2" xfId="8288"/>
    <cellStyle name="Normal 2 2 3 6 2 2 2 3" xfId="8289"/>
    <cellStyle name="Normal 2 2 3 6 2 2 3" xfId="8290"/>
    <cellStyle name="Normal 2 2 3 6 2 2 3 2" xfId="8291"/>
    <cellStyle name="Normal 2 2 3 6 2 2 4" xfId="8292"/>
    <cellStyle name="Normal 2 2 3 6 2 2 5" xfId="8293"/>
    <cellStyle name="Normal 2 2 3 6 2 2 6" xfId="8294"/>
    <cellStyle name="Normal 2 2 3 6 2 2 7" xfId="8295"/>
    <cellStyle name="Normal 2 2 3 6 2 2 8" xfId="8296"/>
    <cellStyle name="Normal 2 2 3 6 2 2 9" xfId="8297"/>
    <cellStyle name="Normal 2 2 3 6 2 3" xfId="8298"/>
    <cellStyle name="Normal 2 2 3 6 2 3 2" xfId="8299"/>
    <cellStyle name="Normal 2 2 3 6 2 3 2 2" xfId="8300"/>
    <cellStyle name="Normal 2 2 3 6 2 3 3" xfId="8301"/>
    <cellStyle name="Normal 2 2 3 6 2 3 4" xfId="8302"/>
    <cellStyle name="Normal 2 2 3 6 2 3 5" xfId="8303"/>
    <cellStyle name="Normal 2 2 3 6 2 4" xfId="8304"/>
    <cellStyle name="Normal 2 2 3 6 2 4 2" xfId="8305"/>
    <cellStyle name="Normal 2 2 3 6 2 4 3" xfId="8306"/>
    <cellStyle name="Normal 2 2 3 6 2 4 4" xfId="8307"/>
    <cellStyle name="Normal 2 2 3 6 2 4 5" xfId="8308"/>
    <cellStyle name="Normal 2 2 3 6 2 5" xfId="8309"/>
    <cellStyle name="Normal 2 2 3 6 2 5 2" xfId="8310"/>
    <cellStyle name="Normal 2 2 3 6 2 5 3" xfId="8311"/>
    <cellStyle name="Normal 2 2 3 6 2 5 4" xfId="8312"/>
    <cellStyle name="Normal 2 2 3 6 2 6" xfId="8313"/>
    <cellStyle name="Normal 2 2 3 6 2 6 2" xfId="8314"/>
    <cellStyle name="Normal 2 2 3 6 2 6 3" xfId="8315"/>
    <cellStyle name="Normal 2 2 3 6 2 6 4" xfId="8316"/>
    <cellStyle name="Normal 2 2 3 6 2 7" xfId="8317"/>
    <cellStyle name="Normal 2 2 3 6 2 8" xfId="8318"/>
    <cellStyle name="Normal 2 2 3 6 2 9" xfId="8319"/>
    <cellStyle name="Normal 2 2 3 6 3" xfId="354"/>
    <cellStyle name="Normal 2 2 3 6 3 10" xfId="8321"/>
    <cellStyle name="Normal 2 2 3 6 3 11" xfId="8322"/>
    <cellStyle name="Normal 2 2 3 6 3 12" xfId="8323"/>
    <cellStyle name="Normal 2 2 3 6 3 13" xfId="8324"/>
    <cellStyle name="Normal 2 2 3 6 3 14" xfId="8320"/>
    <cellStyle name="Normal 2 2 3 6 3 2" xfId="8325"/>
    <cellStyle name="Normal 2 2 3 6 3 2 2" xfId="8326"/>
    <cellStyle name="Normal 2 2 3 6 3 2 2 2" xfId="8327"/>
    <cellStyle name="Normal 2 2 3 6 3 2 3" xfId="8328"/>
    <cellStyle name="Normal 2 2 3 6 3 2 4" xfId="8329"/>
    <cellStyle name="Normal 2 2 3 6 3 2 5" xfId="8330"/>
    <cellStyle name="Normal 2 2 3 6 3 3" xfId="8331"/>
    <cellStyle name="Normal 2 2 3 6 3 3 2" xfId="8332"/>
    <cellStyle name="Normal 2 2 3 6 3 3 3" xfId="8333"/>
    <cellStyle name="Normal 2 2 3 6 3 3 4" xfId="8334"/>
    <cellStyle name="Normal 2 2 3 6 3 3 5" xfId="8335"/>
    <cellStyle name="Normal 2 2 3 6 3 4" xfId="8336"/>
    <cellStyle name="Normal 2 2 3 6 3 4 2" xfId="8337"/>
    <cellStyle name="Normal 2 2 3 6 3 4 3" xfId="8338"/>
    <cellStyle name="Normal 2 2 3 6 3 4 4" xfId="8339"/>
    <cellStyle name="Normal 2 2 3 6 3 5" xfId="8340"/>
    <cellStyle name="Normal 2 2 3 6 3 5 2" xfId="8341"/>
    <cellStyle name="Normal 2 2 3 6 3 5 3" xfId="8342"/>
    <cellStyle name="Normal 2 2 3 6 3 5 4" xfId="8343"/>
    <cellStyle name="Normal 2 2 3 6 3 6" xfId="8344"/>
    <cellStyle name="Normal 2 2 3 6 3 7" xfId="8345"/>
    <cellStyle name="Normal 2 2 3 6 3 8" xfId="8346"/>
    <cellStyle name="Normal 2 2 3 6 3 9" xfId="8347"/>
    <cellStyle name="Normal 2 2 3 6 4" xfId="355"/>
    <cellStyle name="Normal 2 2 3 6 4 10" xfId="8348"/>
    <cellStyle name="Normal 2 2 3 6 4 2" xfId="8349"/>
    <cellStyle name="Normal 2 2 3 6 4 2 2" xfId="8350"/>
    <cellStyle name="Normal 2 2 3 6 4 2 3" xfId="8351"/>
    <cellStyle name="Normal 2 2 3 6 4 3" xfId="8352"/>
    <cellStyle name="Normal 2 2 3 6 4 3 2" xfId="8353"/>
    <cellStyle name="Normal 2 2 3 6 4 4" xfId="8354"/>
    <cellStyle name="Normal 2 2 3 6 4 5" xfId="8355"/>
    <cellStyle name="Normal 2 2 3 6 4 6" xfId="8356"/>
    <cellStyle name="Normal 2 2 3 6 4 7" xfId="8357"/>
    <cellStyle name="Normal 2 2 3 6 4 8" xfId="8358"/>
    <cellStyle name="Normal 2 2 3 6 4 9" xfId="8359"/>
    <cellStyle name="Normal 2 2 3 6 5" xfId="8360"/>
    <cellStyle name="Normal 2 2 3 6 5 2" xfId="8361"/>
    <cellStyle name="Normal 2 2 3 6 5 2 2" xfId="8362"/>
    <cellStyle name="Normal 2 2 3 6 5 3" xfId="8363"/>
    <cellStyle name="Normal 2 2 3 6 5 4" xfId="8364"/>
    <cellStyle name="Normal 2 2 3 6 5 5" xfId="8365"/>
    <cellStyle name="Normal 2 2 3 6 6" xfId="8366"/>
    <cellStyle name="Normal 2 2 3 6 6 2" xfId="8367"/>
    <cellStyle name="Normal 2 2 3 6 6 3" xfId="8368"/>
    <cellStyle name="Normal 2 2 3 6 6 4" xfId="8369"/>
    <cellStyle name="Normal 2 2 3 6 6 5" xfId="8370"/>
    <cellStyle name="Normal 2 2 3 6 7" xfId="8371"/>
    <cellStyle name="Normal 2 2 3 6 7 2" xfId="8372"/>
    <cellStyle name="Normal 2 2 3 6 7 3" xfId="8373"/>
    <cellStyle name="Normal 2 2 3 6 7 4" xfId="8374"/>
    <cellStyle name="Normal 2 2 3 6 8" xfId="8375"/>
    <cellStyle name="Normal 2 2 3 6 8 2" xfId="8376"/>
    <cellStyle name="Normal 2 2 3 6 8 3" xfId="8377"/>
    <cellStyle name="Normal 2 2 3 6 8 4" xfId="8378"/>
    <cellStyle name="Normal 2 2 3 6 9" xfId="8379"/>
    <cellStyle name="Normal 2 2 3 7" xfId="356"/>
    <cellStyle name="Normal 2 2 3 7 10" xfId="8381"/>
    <cellStyle name="Normal 2 2 3 7 11" xfId="8382"/>
    <cellStyle name="Normal 2 2 3 7 12" xfId="8383"/>
    <cellStyle name="Normal 2 2 3 7 13" xfId="8384"/>
    <cellStyle name="Normal 2 2 3 7 14" xfId="8385"/>
    <cellStyle name="Normal 2 2 3 7 15" xfId="8386"/>
    <cellStyle name="Normal 2 2 3 7 16" xfId="8387"/>
    <cellStyle name="Normal 2 2 3 7 17" xfId="8380"/>
    <cellStyle name="Normal 2 2 3 7 2" xfId="357"/>
    <cellStyle name="Normal 2 2 3 7 2 10" xfId="8389"/>
    <cellStyle name="Normal 2 2 3 7 2 11" xfId="8390"/>
    <cellStyle name="Normal 2 2 3 7 2 12" xfId="8391"/>
    <cellStyle name="Normal 2 2 3 7 2 13" xfId="8392"/>
    <cellStyle name="Normal 2 2 3 7 2 14" xfId="8393"/>
    <cellStyle name="Normal 2 2 3 7 2 15" xfId="8388"/>
    <cellStyle name="Normal 2 2 3 7 2 2" xfId="358"/>
    <cellStyle name="Normal 2 2 3 7 2 2 10" xfId="8394"/>
    <cellStyle name="Normal 2 2 3 7 2 2 2" xfId="8395"/>
    <cellStyle name="Normal 2 2 3 7 2 2 2 2" xfId="8396"/>
    <cellStyle name="Normal 2 2 3 7 2 2 2 3" xfId="8397"/>
    <cellStyle name="Normal 2 2 3 7 2 2 3" xfId="8398"/>
    <cellStyle name="Normal 2 2 3 7 2 2 3 2" xfId="8399"/>
    <cellStyle name="Normal 2 2 3 7 2 2 4" xfId="8400"/>
    <cellStyle name="Normal 2 2 3 7 2 2 5" xfId="8401"/>
    <cellStyle name="Normal 2 2 3 7 2 2 6" xfId="8402"/>
    <cellStyle name="Normal 2 2 3 7 2 2 7" xfId="8403"/>
    <cellStyle name="Normal 2 2 3 7 2 2 8" xfId="8404"/>
    <cellStyle name="Normal 2 2 3 7 2 2 9" xfId="8405"/>
    <cellStyle name="Normal 2 2 3 7 2 3" xfId="8406"/>
    <cellStyle name="Normal 2 2 3 7 2 3 2" xfId="8407"/>
    <cellStyle name="Normal 2 2 3 7 2 3 2 2" xfId="8408"/>
    <cellStyle name="Normal 2 2 3 7 2 3 3" xfId="8409"/>
    <cellStyle name="Normal 2 2 3 7 2 3 4" xfId="8410"/>
    <cellStyle name="Normal 2 2 3 7 2 3 5" xfId="8411"/>
    <cellStyle name="Normal 2 2 3 7 2 4" xfId="8412"/>
    <cellStyle name="Normal 2 2 3 7 2 4 2" xfId="8413"/>
    <cellStyle name="Normal 2 2 3 7 2 4 3" xfId="8414"/>
    <cellStyle name="Normal 2 2 3 7 2 4 4" xfId="8415"/>
    <cellStyle name="Normal 2 2 3 7 2 4 5" xfId="8416"/>
    <cellStyle name="Normal 2 2 3 7 2 5" xfId="8417"/>
    <cellStyle name="Normal 2 2 3 7 2 5 2" xfId="8418"/>
    <cellStyle name="Normal 2 2 3 7 2 5 3" xfId="8419"/>
    <cellStyle name="Normal 2 2 3 7 2 5 4" xfId="8420"/>
    <cellStyle name="Normal 2 2 3 7 2 6" xfId="8421"/>
    <cellStyle name="Normal 2 2 3 7 2 6 2" xfId="8422"/>
    <cellStyle name="Normal 2 2 3 7 2 6 3" xfId="8423"/>
    <cellStyle name="Normal 2 2 3 7 2 6 4" xfId="8424"/>
    <cellStyle name="Normal 2 2 3 7 2 7" xfId="8425"/>
    <cellStyle name="Normal 2 2 3 7 2 8" xfId="8426"/>
    <cellStyle name="Normal 2 2 3 7 2 9" xfId="8427"/>
    <cellStyle name="Normal 2 2 3 7 3" xfId="359"/>
    <cellStyle name="Normal 2 2 3 7 3 10" xfId="8429"/>
    <cellStyle name="Normal 2 2 3 7 3 11" xfId="8430"/>
    <cellStyle name="Normal 2 2 3 7 3 12" xfId="8431"/>
    <cellStyle name="Normal 2 2 3 7 3 13" xfId="8432"/>
    <cellStyle name="Normal 2 2 3 7 3 14" xfId="8428"/>
    <cellStyle name="Normal 2 2 3 7 3 2" xfId="8433"/>
    <cellStyle name="Normal 2 2 3 7 3 2 2" xfId="8434"/>
    <cellStyle name="Normal 2 2 3 7 3 2 2 2" xfId="8435"/>
    <cellStyle name="Normal 2 2 3 7 3 2 3" xfId="8436"/>
    <cellStyle name="Normal 2 2 3 7 3 2 4" xfId="8437"/>
    <cellStyle name="Normal 2 2 3 7 3 2 5" xfId="8438"/>
    <cellStyle name="Normal 2 2 3 7 3 3" xfId="8439"/>
    <cellStyle name="Normal 2 2 3 7 3 3 2" xfId="8440"/>
    <cellStyle name="Normal 2 2 3 7 3 3 3" xfId="8441"/>
    <cellStyle name="Normal 2 2 3 7 3 3 4" xfId="8442"/>
    <cellStyle name="Normal 2 2 3 7 3 3 5" xfId="8443"/>
    <cellStyle name="Normal 2 2 3 7 3 4" xfId="8444"/>
    <cellStyle name="Normal 2 2 3 7 3 4 2" xfId="8445"/>
    <cellStyle name="Normal 2 2 3 7 3 4 3" xfId="8446"/>
    <cellStyle name="Normal 2 2 3 7 3 4 4" xfId="8447"/>
    <cellStyle name="Normal 2 2 3 7 3 5" xfId="8448"/>
    <cellStyle name="Normal 2 2 3 7 3 5 2" xfId="8449"/>
    <cellStyle name="Normal 2 2 3 7 3 5 3" xfId="8450"/>
    <cellStyle name="Normal 2 2 3 7 3 5 4" xfId="8451"/>
    <cellStyle name="Normal 2 2 3 7 3 6" xfId="8452"/>
    <cellStyle name="Normal 2 2 3 7 3 7" xfId="8453"/>
    <cellStyle name="Normal 2 2 3 7 3 8" xfId="8454"/>
    <cellStyle name="Normal 2 2 3 7 3 9" xfId="8455"/>
    <cellStyle name="Normal 2 2 3 7 4" xfId="360"/>
    <cellStyle name="Normal 2 2 3 7 4 10" xfId="8456"/>
    <cellStyle name="Normal 2 2 3 7 4 2" xfId="8457"/>
    <cellStyle name="Normal 2 2 3 7 4 2 2" xfId="8458"/>
    <cellStyle name="Normal 2 2 3 7 4 2 3" xfId="8459"/>
    <cellStyle name="Normal 2 2 3 7 4 3" xfId="8460"/>
    <cellStyle name="Normal 2 2 3 7 4 3 2" xfId="8461"/>
    <cellStyle name="Normal 2 2 3 7 4 4" xfId="8462"/>
    <cellStyle name="Normal 2 2 3 7 4 5" xfId="8463"/>
    <cellStyle name="Normal 2 2 3 7 4 6" xfId="8464"/>
    <cellStyle name="Normal 2 2 3 7 4 7" xfId="8465"/>
    <cellStyle name="Normal 2 2 3 7 4 8" xfId="8466"/>
    <cellStyle name="Normal 2 2 3 7 4 9" xfId="8467"/>
    <cellStyle name="Normal 2 2 3 7 5" xfId="8468"/>
    <cellStyle name="Normal 2 2 3 7 5 2" xfId="8469"/>
    <cellStyle name="Normal 2 2 3 7 5 2 2" xfId="8470"/>
    <cellStyle name="Normal 2 2 3 7 5 3" xfId="8471"/>
    <cellStyle name="Normal 2 2 3 7 5 4" xfId="8472"/>
    <cellStyle name="Normal 2 2 3 7 5 5" xfId="8473"/>
    <cellStyle name="Normal 2 2 3 7 6" xfId="8474"/>
    <cellStyle name="Normal 2 2 3 7 6 2" xfId="8475"/>
    <cellStyle name="Normal 2 2 3 7 6 3" xfId="8476"/>
    <cellStyle name="Normal 2 2 3 7 6 4" xfId="8477"/>
    <cellStyle name="Normal 2 2 3 7 6 5" xfId="8478"/>
    <cellStyle name="Normal 2 2 3 7 7" xfId="8479"/>
    <cellStyle name="Normal 2 2 3 7 7 2" xfId="8480"/>
    <cellStyle name="Normal 2 2 3 7 7 3" xfId="8481"/>
    <cellStyle name="Normal 2 2 3 7 7 4" xfId="8482"/>
    <cellStyle name="Normal 2 2 3 7 8" xfId="8483"/>
    <cellStyle name="Normal 2 2 3 7 8 2" xfId="8484"/>
    <cellStyle name="Normal 2 2 3 7 8 3" xfId="8485"/>
    <cellStyle name="Normal 2 2 3 7 8 4" xfId="8486"/>
    <cellStyle name="Normal 2 2 3 7 9" xfId="8487"/>
    <cellStyle name="Normal 2 2 3 8" xfId="361"/>
    <cellStyle name="Normal 2 2 3 8 10" xfId="8489"/>
    <cellStyle name="Normal 2 2 3 8 11" xfId="8490"/>
    <cellStyle name="Normal 2 2 3 8 12" xfId="8491"/>
    <cellStyle name="Normal 2 2 3 8 13" xfId="8492"/>
    <cellStyle name="Normal 2 2 3 8 14" xfId="8493"/>
    <cellStyle name="Normal 2 2 3 8 15" xfId="8494"/>
    <cellStyle name="Normal 2 2 3 8 16" xfId="8495"/>
    <cellStyle name="Normal 2 2 3 8 17" xfId="8488"/>
    <cellStyle name="Normal 2 2 3 8 2" xfId="362"/>
    <cellStyle name="Normal 2 2 3 8 2 10" xfId="8497"/>
    <cellStyle name="Normal 2 2 3 8 2 11" xfId="8498"/>
    <cellStyle name="Normal 2 2 3 8 2 12" xfId="8499"/>
    <cellStyle name="Normal 2 2 3 8 2 13" xfId="8500"/>
    <cellStyle name="Normal 2 2 3 8 2 14" xfId="8501"/>
    <cellStyle name="Normal 2 2 3 8 2 15" xfId="8496"/>
    <cellStyle name="Normal 2 2 3 8 2 2" xfId="363"/>
    <cellStyle name="Normal 2 2 3 8 2 2 10" xfId="8502"/>
    <cellStyle name="Normal 2 2 3 8 2 2 2" xfId="8503"/>
    <cellStyle name="Normal 2 2 3 8 2 2 2 2" xfId="8504"/>
    <cellStyle name="Normal 2 2 3 8 2 2 2 3" xfId="8505"/>
    <cellStyle name="Normal 2 2 3 8 2 2 3" xfId="8506"/>
    <cellStyle name="Normal 2 2 3 8 2 2 3 2" xfId="8507"/>
    <cellStyle name="Normal 2 2 3 8 2 2 4" xfId="8508"/>
    <cellStyle name="Normal 2 2 3 8 2 2 5" xfId="8509"/>
    <cellStyle name="Normal 2 2 3 8 2 2 6" xfId="8510"/>
    <cellStyle name="Normal 2 2 3 8 2 2 7" xfId="8511"/>
    <cellStyle name="Normal 2 2 3 8 2 2 8" xfId="8512"/>
    <cellStyle name="Normal 2 2 3 8 2 2 9" xfId="8513"/>
    <cellStyle name="Normal 2 2 3 8 2 3" xfId="8514"/>
    <cellStyle name="Normal 2 2 3 8 2 3 2" xfId="8515"/>
    <cellStyle name="Normal 2 2 3 8 2 3 2 2" xfId="8516"/>
    <cellStyle name="Normal 2 2 3 8 2 3 3" xfId="8517"/>
    <cellStyle name="Normal 2 2 3 8 2 3 4" xfId="8518"/>
    <cellStyle name="Normal 2 2 3 8 2 3 5" xfId="8519"/>
    <cellStyle name="Normal 2 2 3 8 2 4" xfId="8520"/>
    <cellStyle name="Normal 2 2 3 8 2 4 2" xfId="8521"/>
    <cellStyle name="Normal 2 2 3 8 2 4 3" xfId="8522"/>
    <cellStyle name="Normal 2 2 3 8 2 4 4" xfId="8523"/>
    <cellStyle name="Normal 2 2 3 8 2 4 5" xfId="8524"/>
    <cellStyle name="Normal 2 2 3 8 2 5" xfId="8525"/>
    <cellStyle name="Normal 2 2 3 8 2 5 2" xfId="8526"/>
    <cellStyle name="Normal 2 2 3 8 2 5 3" xfId="8527"/>
    <cellStyle name="Normal 2 2 3 8 2 5 4" xfId="8528"/>
    <cellStyle name="Normal 2 2 3 8 2 6" xfId="8529"/>
    <cellStyle name="Normal 2 2 3 8 2 6 2" xfId="8530"/>
    <cellStyle name="Normal 2 2 3 8 2 6 3" xfId="8531"/>
    <cellStyle name="Normal 2 2 3 8 2 6 4" xfId="8532"/>
    <cellStyle name="Normal 2 2 3 8 2 7" xfId="8533"/>
    <cellStyle name="Normal 2 2 3 8 2 8" xfId="8534"/>
    <cellStyle name="Normal 2 2 3 8 2 9" xfId="8535"/>
    <cellStyle name="Normal 2 2 3 8 3" xfId="364"/>
    <cellStyle name="Normal 2 2 3 8 3 10" xfId="8537"/>
    <cellStyle name="Normal 2 2 3 8 3 11" xfId="8538"/>
    <cellStyle name="Normal 2 2 3 8 3 12" xfId="8539"/>
    <cellStyle name="Normal 2 2 3 8 3 13" xfId="8540"/>
    <cellStyle name="Normal 2 2 3 8 3 14" xfId="8536"/>
    <cellStyle name="Normal 2 2 3 8 3 2" xfId="8541"/>
    <cellStyle name="Normal 2 2 3 8 3 2 2" xfId="8542"/>
    <cellStyle name="Normal 2 2 3 8 3 2 2 2" xfId="8543"/>
    <cellStyle name="Normal 2 2 3 8 3 2 3" xfId="8544"/>
    <cellStyle name="Normal 2 2 3 8 3 2 4" xfId="8545"/>
    <cellStyle name="Normal 2 2 3 8 3 2 5" xfId="8546"/>
    <cellStyle name="Normal 2 2 3 8 3 3" xfId="8547"/>
    <cellStyle name="Normal 2 2 3 8 3 3 2" xfId="8548"/>
    <cellStyle name="Normal 2 2 3 8 3 3 3" xfId="8549"/>
    <cellStyle name="Normal 2 2 3 8 3 3 4" xfId="8550"/>
    <cellStyle name="Normal 2 2 3 8 3 3 5" xfId="8551"/>
    <cellStyle name="Normal 2 2 3 8 3 4" xfId="8552"/>
    <cellStyle name="Normal 2 2 3 8 3 4 2" xfId="8553"/>
    <cellStyle name="Normal 2 2 3 8 3 4 3" xfId="8554"/>
    <cellStyle name="Normal 2 2 3 8 3 4 4" xfId="8555"/>
    <cellStyle name="Normal 2 2 3 8 3 5" xfId="8556"/>
    <cellStyle name="Normal 2 2 3 8 3 5 2" xfId="8557"/>
    <cellStyle name="Normal 2 2 3 8 3 5 3" xfId="8558"/>
    <cellStyle name="Normal 2 2 3 8 3 5 4" xfId="8559"/>
    <cellStyle name="Normal 2 2 3 8 3 6" xfId="8560"/>
    <cellStyle name="Normal 2 2 3 8 3 7" xfId="8561"/>
    <cellStyle name="Normal 2 2 3 8 3 8" xfId="8562"/>
    <cellStyle name="Normal 2 2 3 8 3 9" xfId="8563"/>
    <cellStyle name="Normal 2 2 3 8 4" xfId="365"/>
    <cellStyle name="Normal 2 2 3 8 4 10" xfId="8564"/>
    <cellStyle name="Normal 2 2 3 8 4 2" xfId="8565"/>
    <cellStyle name="Normal 2 2 3 8 4 2 2" xfId="8566"/>
    <cellStyle name="Normal 2 2 3 8 4 2 3" xfId="8567"/>
    <cellStyle name="Normal 2 2 3 8 4 3" xfId="8568"/>
    <cellStyle name="Normal 2 2 3 8 4 3 2" xfId="8569"/>
    <cellStyle name="Normal 2 2 3 8 4 4" xfId="8570"/>
    <cellStyle name="Normal 2 2 3 8 4 5" xfId="8571"/>
    <cellStyle name="Normal 2 2 3 8 4 6" xfId="8572"/>
    <cellStyle name="Normal 2 2 3 8 4 7" xfId="8573"/>
    <cellStyle name="Normal 2 2 3 8 4 8" xfId="8574"/>
    <cellStyle name="Normal 2 2 3 8 4 9" xfId="8575"/>
    <cellStyle name="Normal 2 2 3 8 5" xfId="8576"/>
    <cellStyle name="Normal 2 2 3 8 5 2" xfId="8577"/>
    <cellStyle name="Normal 2 2 3 8 5 2 2" xfId="8578"/>
    <cellStyle name="Normal 2 2 3 8 5 3" xfId="8579"/>
    <cellStyle name="Normal 2 2 3 8 5 4" xfId="8580"/>
    <cellStyle name="Normal 2 2 3 8 5 5" xfId="8581"/>
    <cellStyle name="Normal 2 2 3 8 6" xfId="8582"/>
    <cellStyle name="Normal 2 2 3 8 6 2" xfId="8583"/>
    <cellStyle name="Normal 2 2 3 8 6 3" xfId="8584"/>
    <cellStyle name="Normal 2 2 3 8 6 4" xfId="8585"/>
    <cellStyle name="Normal 2 2 3 8 6 5" xfId="8586"/>
    <cellStyle name="Normal 2 2 3 8 7" xfId="8587"/>
    <cellStyle name="Normal 2 2 3 8 7 2" xfId="8588"/>
    <cellStyle name="Normal 2 2 3 8 7 3" xfId="8589"/>
    <cellStyle name="Normal 2 2 3 8 7 4" xfId="8590"/>
    <cellStyle name="Normal 2 2 3 8 8" xfId="8591"/>
    <cellStyle name="Normal 2 2 3 8 8 2" xfId="8592"/>
    <cellStyle name="Normal 2 2 3 8 8 3" xfId="8593"/>
    <cellStyle name="Normal 2 2 3 8 8 4" xfId="8594"/>
    <cellStyle name="Normal 2 2 3 8 9" xfId="8595"/>
    <cellStyle name="Normal 2 2 3 9" xfId="366"/>
    <cellStyle name="Normal 2 2 3 9 10" xfId="8597"/>
    <cellStyle name="Normal 2 2 3 9 11" xfId="8598"/>
    <cellStyle name="Normal 2 2 3 9 12" xfId="8599"/>
    <cellStyle name="Normal 2 2 3 9 13" xfId="8600"/>
    <cellStyle name="Normal 2 2 3 9 14" xfId="8601"/>
    <cellStyle name="Normal 2 2 3 9 15" xfId="8602"/>
    <cellStyle name="Normal 2 2 3 9 16" xfId="8603"/>
    <cellStyle name="Normal 2 2 3 9 17" xfId="8596"/>
    <cellStyle name="Normal 2 2 3 9 2" xfId="367"/>
    <cellStyle name="Normal 2 2 3 9 2 10" xfId="8605"/>
    <cellStyle name="Normal 2 2 3 9 2 11" xfId="8606"/>
    <cellStyle name="Normal 2 2 3 9 2 12" xfId="8607"/>
    <cellStyle name="Normal 2 2 3 9 2 13" xfId="8608"/>
    <cellStyle name="Normal 2 2 3 9 2 14" xfId="8609"/>
    <cellStyle name="Normal 2 2 3 9 2 15" xfId="8604"/>
    <cellStyle name="Normal 2 2 3 9 2 2" xfId="368"/>
    <cellStyle name="Normal 2 2 3 9 2 2 10" xfId="8610"/>
    <cellStyle name="Normal 2 2 3 9 2 2 2" xfId="8611"/>
    <cellStyle name="Normal 2 2 3 9 2 2 2 2" xfId="8612"/>
    <cellStyle name="Normal 2 2 3 9 2 2 2 3" xfId="8613"/>
    <cellStyle name="Normal 2 2 3 9 2 2 3" xfId="8614"/>
    <cellStyle name="Normal 2 2 3 9 2 2 3 2" xfId="8615"/>
    <cellStyle name="Normal 2 2 3 9 2 2 4" xfId="8616"/>
    <cellStyle name="Normal 2 2 3 9 2 2 5" xfId="8617"/>
    <cellStyle name="Normal 2 2 3 9 2 2 6" xfId="8618"/>
    <cellStyle name="Normal 2 2 3 9 2 2 7" xfId="8619"/>
    <cellStyle name="Normal 2 2 3 9 2 2 8" xfId="8620"/>
    <cellStyle name="Normal 2 2 3 9 2 2 9" xfId="8621"/>
    <cellStyle name="Normal 2 2 3 9 2 3" xfId="8622"/>
    <cellStyle name="Normal 2 2 3 9 2 3 2" xfId="8623"/>
    <cellStyle name="Normal 2 2 3 9 2 3 2 2" xfId="8624"/>
    <cellStyle name="Normal 2 2 3 9 2 3 3" xfId="8625"/>
    <cellStyle name="Normal 2 2 3 9 2 3 4" xfId="8626"/>
    <cellStyle name="Normal 2 2 3 9 2 3 5" xfId="8627"/>
    <cellStyle name="Normal 2 2 3 9 2 4" xfId="8628"/>
    <cellStyle name="Normal 2 2 3 9 2 4 2" xfId="8629"/>
    <cellStyle name="Normal 2 2 3 9 2 4 3" xfId="8630"/>
    <cellStyle name="Normal 2 2 3 9 2 4 4" xfId="8631"/>
    <cellStyle name="Normal 2 2 3 9 2 4 5" xfId="8632"/>
    <cellStyle name="Normal 2 2 3 9 2 5" xfId="8633"/>
    <cellStyle name="Normal 2 2 3 9 2 5 2" xfId="8634"/>
    <cellStyle name="Normal 2 2 3 9 2 5 3" xfId="8635"/>
    <cellStyle name="Normal 2 2 3 9 2 5 4" xfId="8636"/>
    <cellStyle name="Normal 2 2 3 9 2 6" xfId="8637"/>
    <cellStyle name="Normal 2 2 3 9 2 6 2" xfId="8638"/>
    <cellStyle name="Normal 2 2 3 9 2 6 3" xfId="8639"/>
    <cellStyle name="Normal 2 2 3 9 2 6 4" xfId="8640"/>
    <cellStyle name="Normal 2 2 3 9 2 7" xfId="8641"/>
    <cellStyle name="Normal 2 2 3 9 2 8" xfId="8642"/>
    <cellStyle name="Normal 2 2 3 9 2 9" xfId="8643"/>
    <cellStyle name="Normal 2 2 3 9 3" xfId="369"/>
    <cellStyle name="Normal 2 2 3 9 3 10" xfId="8645"/>
    <cellStyle name="Normal 2 2 3 9 3 11" xfId="8646"/>
    <cellStyle name="Normal 2 2 3 9 3 12" xfId="8647"/>
    <cellStyle name="Normal 2 2 3 9 3 13" xfId="8648"/>
    <cellStyle name="Normal 2 2 3 9 3 14" xfId="8644"/>
    <cellStyle name="Normal 2 2 3 9 3 2" xfId="8649"/>
    <cellStyle name="Normal 2 2 3 9 3 2 2" xfId="8650"/>
    <cellStyle name="Normal 2 2 3 9 3 2 2 2" xfId="8651"/>
    <cellStyle name="Normal 2 2 3 9 3 2 3" xfId="8652"/>
    <cellStyle name="Normal 2 2 3 9 3 2 4" xfId="8653"/>
    <cellStyle name="Normal 2 2 3 9 3 2 5" xfId="8654"/>
    <cellStyle name="Normal 2 2 3 9 3 3" xfId="8655"/>
    <cellStyle name="Normal 2 2 3 9 3 3 2" xfId="8656"/>
    <cellStyle name="Normal 2 2 3 9 3 3 3" xfId="8657"/>
    <cellStyle name="Normal 2 2 3 9 3 3 4" xfId="8658"/>
    <cellStyle name="Normal 2 2 3 9 3 3 5" xfId="8659"/>
    <cellStyle name="Normal 2 2 3 9 3 4" xfId="8660"/>
    <cellStyle name="Normal 2 2 3 9 3 4 2" xfId="8661"/>
    <cellStyle name="Normal 2 2 3 9 3 4 3" xfId="8662"/>
    <cellStyle name="Normal 2 2 3 9 3 4 4" xfId="8663"/>
    <cellStyle name="Normal 2 2 3 9 3 5" xfId="8664"/>
    <cellStyle name="Normal 2 2 3 9 3 5 2" xfId="8665"/>
    <cellStyle name="Normal 2 2 3 9 3 5 3" xfId="8666"/>
    <cellStyle name="Normal 2 2 3 9 3 5 4" xfId="8667"/>
    <cellStyle name="Normal 2 2 3 9 3 6" xfId="8668"/>
    <cellStyle name="Normal 2 2 3 9 3 7" xfId="8669"/>
    <cellStyle name="Normal 2 2 3 9 3 8" xfId="8670"/>
    <cellStyle name="Normal 2 2 3 9 3 9" xfId="8671"/>
    <cellStyle name="Normal 2 2 3 9 4" xfId="370"/>
    <cellStyle name="Normal 2 2 3 9 4 10" xfId="8672"/>
    <cellStyle name="Normal 2 2 3 9 4 2" xfId="8673"/>
    <cellStyle name="Normal 2 2 3 9 4 2 2" xfId="8674"/>
    <cellStyle name="Normal 2 2 3 9 4 2 3" xfId="8675"/>
    <cellStyle name="Normal 2 2 3 9 4 3" xfId="8676"/>
    <cellStyle name="Normal 2 2 3 9 4 3 2" xfId="8677"/>
    <cellStyle name="Normal 2 2 3 9 4 4" xfId="8678"/>
    <cellStyle name="Normal 2 2 3 9 4 5" xfId="8679"/>
    <cellStyle name="Normal 2 2 3 9 4 6" xfId="8680"/>
    <cellStyle name="Normal 2 2 3 9 4 7" xfId="8681"/>
    <cellStyle name="Normal 2 2 3 9 4 8" xfId="8682"/>
    <cellStyle name="Normal 2 2 3 9 4 9" xfId="8683"/>
    <cellStyle name="Normal 2 2 3 9 5" xfId="8684"/>
    <cellStyle name="Normal 2 2 3 9 5 2" xfId="8685"/>
    <cellStyle name="Normal 2 2 3 9 5 2 2" xfId="8686"/>
    <cellStyle name="Normal 2 2 3 9 5 3" xfId="8687"/>
    <cellStyle name="Normal 2 2 3 9 5 4" xfId="8688"/>
    <cellStyle name="Normal 2 2 3 9 5 5" xfId="8689"/>
    <cellStyle name="Normal 2 2 3 9 6" xfId="8690"/>
    <cellStyle name="Normal 2 2 3 9 6 2" xfId="8691"/>
    <cellStyle name="Normal 2 2 3 9 6 3" xfId="8692"/>
    <cellStyle name="Normal 2 2 3 9 6 4" xfId="8693"/>
    <cellStyle name="Normal 2 2 3 9 6 5" xfId="8694"/>
    <cellStyle name="Normal 2 2 3 9 7" xfId="8695"/>
    <cellStyle name="Normal 2 2 3 9 7 2" xfId="8696"/>
    <cellStyle name="Normal 2 2 3 9 7 3" xfId="8697"/>
    <cellStyle name="Normal 2 2 3 9 7 4" xfId="8698"/>
    <cellStyle name="Normal 2 2 3 9 8" xfId="8699"/>
    <cellStyle name="Normal 2 2 3 9 8 2" xfId="8700"/>
    <cellStyle name="Normal 2 2 3 9 8 3" xfId="8701"/>
    <cellStyle name="Normal 2 2 3 9 8 4" xfId="8702"/>
    <cellStyle name="Normal 2 2 3 9 9" xfId="8703"/>
    <cellStyle name="Normal 2 20" xfId="371"/>
    <cellStyle name="Normal 2 20 10" xfId="8705"/>
    <cellStyle name="Normal 2 20 11" xfId="8706"/>
    <cellStyle name="Normal 2 20 12" xfId="8707"/>
    <cellStyle name="Normal 2 20 13" xfId="8708"/>
    <cellStyle name="Normal 2 20 14" xfId="8709"/>
    <cellStyle name="Normal 2 20 15" xfId="8710"/>
    <cellStyle name="Normal 2 20 16" xfId="8711"/>
    <cellStyle name="Normal 2 20 17" xfId="8704"/>
    <cellStyle name="Normal 2 20 2" xfId="372"/>
    <cellStyle name="Normal 2 20 2 10" xfId="8713"/>
    <cellStyle name="Normal 2 20 2 11" xfId="8714"/>
    <cellStyle name="Normal 2 20 2 12" xfId="8715"/>
    <cellStyle name="Normal 2 20 2 13" xfId="8716"/>
    <cellStyle name="Normal 2 20 2 14" xfId="8717"/>
    <cellStyle name="Normal 2 20 2 15" xfId="8712"/>
    <cellStyle name="Normal 2 20 2 2" xfId="373"/>
    <cellStyle name="Normal 2 20 2 2 10" xfId="8718"/>
    <cellStyle name="Normal 2 20 2 2 2" xfId="8719"/>
    <cellStyle name="Normal 2 20 2 2 2 2" xfId="8720"/>
    <cellStyle name="Normal 2 20 2 2 2 3" xfId="8721"/>
    <cellStyle name="Normal 2 20 2 2 3" xfId="8722"/>
    <cellStyle name="Normal 2 20 2 2 3 2" xfId="8723"/>
    <cellStyle name="Normal 2 20 2 2 4" xfId="8724"/>
    <cellStyle name="Normal 2 20 2 2 5" xfId="8725"/>
    <cellStyle name="Normal 2 20 2 2 6" xfId="8726"/>
    <cellStyle name="Normal 2 20 2 2 7" xfId="8727"/>
    <cellStyle name="Normal 2 20 2 2 8" xfId="8728"/>
    <cellStyle name="Normal 2 20 2 2 9" xfId="8729"/>
    <cellStyle name="Normal 2 20 2 3" xfId="8730"/>
    <cellStyle name="Normal 2 20 2 3 2" xfId="8731"/>
    <cellStyle name="Normal 2 20 2 3 2 2" xfId="8732"/>
    <cellStyle name="Normal 2 20 2 3 3" xfId="8733"/>
    <cellStyle name="Normal 2 20 2 3 4" xfId="8734"/>
    <cellStyle name="Normal 2 20 2 3 5" xfId="8735"/>
    <cellStyle name="Normal 2 20 2 4" xfId="8736"/>
    <cellStyle name="Normal 2 20 2 4 2" xfId="8737"/>
    <cellStyle name="Normal 2 20 2 4 3" xfId="8738"/>
    <cellStyle name="Normal 2 20 2 4 4" xfId="8739"/>
    <cellStyle name="Normal 2 20 2 4 5" xfId="8740"/>
    <cellStyle name="Normal 2 20 2 5" xfId="8741"/>
    <cellStyle name="Normal 2 20 2 5 2" xfId="8742"/>
    <cellStyle name="Normal 2 20 2 5 3" xfId="8743"/>
    <cellStyle name="Normal 2 20 2 5 4" xfId="8744"/>
    <cellStyle name="Normal 2 20 2 6" xfId="8745"/>
    <cellStyle name="Normal 2 20 2 6 2" xfId="8746"/>
    <cellStyle name="Normal 2 20 2 6 3" xfId="8747"/>
    <cellStyle name="Normal 2 20 2 6 4" xfId="8748"/>
    <cellStyle name="Normal 2 20 2 7" xfId="8749"/>
    <cellStyle name="Normal 2 20 2 8" xfId="8750"/>
    <cellStyle name="Normal 2 20 2 9" xfId="8751"/>
    <cellStyle name="Normal 2 20 3" xfId="374"/>
    <cellStyle name="Normal 2 20 3 10" xfId="8753"/>
    <cellStyle name="Normal 2 20 3 11" xfId="8754"/>
    <cellStyle name="Normal 2 20 3 12" xfId="8755"/>
    <cellStyle name="Normal 2 20 3 13" xfId="8756"/>
    <cellStyle name="Normal 2 20 3 14" xfId="8752"/>
    <cellStyle name="Normal 2 20 3 2" xfId="8757"/>
    <cellStyle name="Normal 2 20 3 2 2" xfId="8758"/>
    <cellStyle name="Normal 2 20 3 2 2 2" xfId="8759"/>
    <cellStyle name="Normal 2 20 3 2 3" xfId="8760"/>
    <cellStyle name="Normal 2 20 3 2 4" xfId="8761"/>
    <cellStyle name="Normal 2 20 3 2 5" xfId="8762"/>
    <cellStyle name="Normal 2 20 3 3" xfId="8763"/>
    <cellStyle name="Normal 2 20 3 3 2" xfId="8764"/>
    <cellStyle name="Normal 2 20 3 3 3" xfId="8765"/>
    <cellStyle name="Normal 2 20 3 3 4" xfId="8766"/>
    <cellStyle name="Normal 2 20 3 3 5" xfId="8767"/>
    <cellStyle name="Normal 2 20 3 4" xfId="8768"/>
    <cellStyle name="Normal 2 20 3 4 2" xfId="8769"/>
    <cellStyle name="Normal 2 20 3 4 3" xfId="8770"/>
    <cellStyle name="Normal 2 20 3 4 4" xfId="8771"/>
    <cellStyle name="Normal 2 20 3 5" xfId="8772"/>
    <cellStyle name="Normal 2 20 3 5 2" xfId="8773"/>
    <cellStyle name="Normal 2 20 3 5 3" xfId="8774"/>
    <cellStyle name="Normal 2 20 3 5 4" xfId="8775"/>
    <cellStyle name="Normal 2 20 3 6" xfId="8776"/>
    <cellStyle name="Normal 2 20 3 7" xfId="8777"/>
    <cellStyle name="Normal 2 20 3 8" xfId="8778"/>
    <cellStyle name="Normal 2 20 3 9" xfId="8779"/>
    <cellStyle name="Normal 2 20 4" xfId="375"/>
    <cellStyle name="Normal 2 20 4 10" xfId="8780"/>
    <cellStyle name="Normal 2 20 4 2" xfId="8781"/>
    <cellStyle name="Normal 2 20 4 2 2" xfId="8782"/>
    <cellStyle name="Normal 2 20 4 2 3" xfId="8783"/>
    <cellStyle name="Normal 2 20 4 3" xfId="8784"/>
    <cellStyle name="Normal 2 20 4 3 2" xfId="8785"/>
    <cellStyle name="Normal 2 20 4 4" xfId="8786"/>
    <cellStyle name="Normal 2 20 4 5" xfId="8787"/>
    <cellStyle name="Normal 2 20 4 6" xfId="8788"/>
    <cellStyle name="Normal 2 20 4 7" xfId="8789"/>
    <cellStyle name="Normal 2 20 4 8" xfId="8790"/>
    <cellStyle name="Normal 2 20 4 9" xfId="8791"/>
    <cellStyle name="Normal 2 20 5" xfId="8792"/>
    <cellStyle name="Normal 2 20 5 2" xfId="8793"/>
    <cellStyle name="Normal 2 20 5 2 2" xfId="8794"/>
    <cellStyle name="Normal 2 20 5 3" xfId="8795"/>
    <cellStyle name="Normal 2 20 5 4" xfId="8796"/>
    <cellStyle name="Normal 2 20 5 5" xfId="8797"/>
    <cellStyle name="Normal 2 20 6" xfId="8798"/>
    <cellStyle name="Normal 2 20 6 2" xfId="8799"/>
    <cellStyle name="Normal 2 20 6 3" xfId="8800"/>
    <cellStyle name="Normal 2 20 6 4" xfId="8801"/>
    <cellStyle name="Normal 2 20 6 5" xfId="8802"/>
    <cellStyle name="Normal 2 20 7" xfId="8803"/>
    <cellStyle name="Normal 2 20 7 2" xfId="8804"/>
    <cellStyle name="Normal 2 20 7 3" xfId="8805"/>
    <cellStyle name="Normal 2 20 7 4" xfId="8806"/>
    <cellStyle name="Normal 2 20 8" xfId="8807"/>
    <cellStyle name="Normal 2 20 8 2" xfId="8808"/>
    <cellStyle name="Normal 2 20 8 3" xfId="8809"/>
    <cellStyle name="Normal 2 20 8 4" xfId="8810"/>
    <cellStyle name="Normal 2 20 9" xfId="8811"/>
    <cellStyle name="Normal 2 21" xfId="376"/>
    <cellStyle name="Normal 2 21 10" xfId="8813"/>
    <cellStyle name="Normal 2 21 11" xfId="8814"/>
    <cellStyle name="Normal 2 21 12" xfId="8815"/>
    <cellStyle name="Normal 2 21 13" xfId="8816"/>
    <cellStyle name="Normal 2 21 14" xfId="8817"/>
    <cellStyle name="Normal 2 21 15" xfId="8818"/>
    <cellStyle name="Normal 2 21 16" xfId="8819"/>
    <cellStyle name="Normal 2 21 17" xfId="8812"/>
    <cellStyle name="Normal 2 21 2" xfId="377"/>
    <cellStyle name="Normal 2 21 2 10" xfId="8821"/>
    <cellStyle name="Normal 2 21 2 11" xfId="8822"/>
    <cellStyle name="Normal 2 21 2 12" xfId="8823"/>
    <cellStyle name="Normal 2 21 2 13" xfId="8824"/>
    <cellStyle name="Normal 2 21 2 14" xfId="8825"/>
    <cellStyle name="Normal 2 21 2 15" xfId="8820"/>
    <cellStyle name="Normal 2 21 2 2" xfId="378"/>
    <cellStyle name="Normal 2 21 2 2 10" xfId="8826"/>
    <cellStyle name="Normal 2 21 2 2 2" xfId="8827"/>
    <cellStyle name="Normal 2 21 2 2 2 2" xfId="8828"/>
    <cellStyle name="Normal 2 21 2 2 2 3" xfId="8829"/>
    <cellStyle name="Normal 2 21 2 2 3" xfId="8830"/>
    <cellStyle name="Normal 2 21 2 2 3 2" xfId="8831"/>
    <cellStyle name="Normal 2 21 2 2 4" xfId="8832"/>
    <cellStyle name="Normal 2 21 2 2 5" xfId="8833"/>
    <cellStyle name="Normal 2 21 2 2 6" xfId="8834"/>
    <cellStyle name="Normal 2 21 2 2 7" xfId="8835"/>
    <cellStyle name="Normal 2 21 2 2 8" xfId="8836"/>
    <cellStyle name="Normal 2 21 2 2 9" xfId="8837"/>
    <cellStyle name="Normal 2 21 2 3" xfId="8838"/>
    <cellStyle name="Normal 2 21 2 3 2" xfId="8839"/>
    <cellStyle name="Normal 2 21 2 3 2 2" xfId="8840"/>
    <cellStyle name="Normal 2 21 2 3 3" xfId="8841"/>
    <cellStyle name="Normal 2 21 2 3 4" xfId="8842"/>
    <cellStyle name="Normal 2 21 2 3 5" xfId="8843"/>
    <cellStyle name="Normal 2 21 2 4" xfId="8844"/>
    <cellStyle name="Normal 2 21 2 4 2" xfId="8845"/>
    <cellStyle name="Normal 2 21 2 4 3" xfId="8846"/>
    <cellStyle name="Normal 2 21 2 4 4" xfId="8847"/>
    <cellStyle name="Normal 2 21 2 4 5" xfId="8848"/>
    <cellStyle name="Normal 2 21 2 5" xfId="8849"/>
    <cellStyle name="Normal 2 21 2 5 2" xfId="8850"/>
    <cellStyle name="Normal 2 21 2 5 3" xfId="8851"/>
    <cellStyle name="Normal 2 21 2 5 4" xfId="8852"/>
    <cellStyle name="Normal 2 21 2 6" xfId="8853"/>
    <cellStyle name="Normal 2 21 2 6 2" xfId="8854"/>
    <cellStyle name="Normal 2 21 2 6 3" xfId="8855"/>
    <cellStyle name="Normal 2 21 2 6 4" xfId="8856"/>
    <cellStyle name="Normal 2 21 2 7" xfId="8857"/>
    <cellStyle name="Normal 2 21 2 8" xfId="8858"/>
    <cellStyle name="Normal 2 21 2 9" xfId="8859"/>
    <cellStyle name="Normal 2 21 3" xfId="379"/>
    <cellStyle name="Normal 2 21 3 10" xfId="8861"/>
    <cellStyle name="Normal 2 21 3 11" xfId="8862"/>
    <cellStyle name="Normal 2 21 3 12" xfId="8863"/>
    <cellStyle name="Normal 2 21 3 13" xfId="8864"/>
    <cellStyle name="Normal 2 21 3 14" xfId="8860"/>
    <cellStyle name="Normal 2 21 3 2" xfId="8865"/>
    <cellStyle name="Normal 2 21 3 2 2" xfId="8866"/>
    <cellStyle name="Normal 2 21 3 2 2 2" xfId="8867"/>
    <cellStyle name="Normal 2 21 3 2 3" xfId="8868"/>
    <cellStyle name="Normal 2 21 3 2 4" xfId="8869"/>
    <cellStyle name="Normal 2 21 3 2 5" xfId="8870"/>
    <cellStyle name="Normal 2 21 3 3" xfId="8871"/>
    <cellStyle name="Normal 2 21 3 3 2" xfId="8872"/>
    <cellStyle name="Normal 2 21 3 3 3" xfId="8873"/>
    <cellStyle name="Normal 2 21 3 3 4" xfId="8874"/>
    <cellStyle name="Normal 2 21 3 3 5" xfId="8875"/>
    <cellStyle name="Normal 2 21 3 4" xfId="8876"/>
    <cellStyle name="Normal 2 21 3 4 2" xfId="8877"/>
    <cellStyle name="Normal 2 21 3 4 3" xfId="8878"/>
    <cellStyle name="Normal 2 21 3 4 4" xfId="8879"/>
    <cellStyle name="Normal 2 21 3 5" xfId="8880"/>
    <cellStyle name="Normal 2 21 3 5 2" xfId="8881"/>
    <cellStyle name="Normal 2 21 3 5 3" xfId="8882"/>
    <cellStyle name="Normal 2 21 3 5 4" xfId="8883"/>
    <cellStyle name="Normal 2 21 3 6" xfId="8884"/>
    <cellStyle name="Normal 2 21 3 7" xfId="8885"/>
    <cellStyle name="Normal 2 21 3 8" xfId="8886"/>
    <cellStyle name="Normal 2 21 3 9" xfId="8887"/>
    <cellStyle name="Normal 2 21 4" xfId="380"/>
    <cellStyle name="Normal 2 21 4 10" xfId="8888"/>
    <cellStyle name="Normal 2 21 4 2" xfId="8889"/>
    <cellStyle name="Normal 2 21 4 2 2" xfId="8890"/>
    <cellStyle name="Normal 2 21 4 2 3" xfId="8891"/>
    <cellStyle name="Normal 2 21 4 3" xfId="8892"/>
    <cellStyle name="Normal 2 21 4 3 2" xfId="8893"/>
    <cellStyle name="Normal 2 21 4 4" xfId="8894"/>
    <cellStyle name="Normal 2 21 4 5" xfId="8895"/>
    <cellStyle name="Normal 2 21 4 6" xfId="8896"/>
    <cellStyle name="Normal 2 21 4 7" xfId="8897"/>
    <cellStyle name="Normal 2 21 4 8" xfId="8898"/>
    <cellStyle name="Normal 2 21 4 9" xfId="8899"/>
    <cellStyle name="Normal 2 21 5" xfId="8900"/>
    <cellStyle name="Normal 2 21 5 2" xfId="8901"/>
    <cellStyle name="Normal 2 21 5 2 2" xfId="8902"/>
    <cellStyle name="Normal 2 21 5 3" xfId="8903"/>
    <cellStyle name="Normal 2 21 5 4" xfId="8904"/>
    <cellStyle name="Normal 2 21 5 5" xfId="8905"/>
    <cellStyle name="Normal 2 21 6" xfId="8906"/>
    <cellStyle name="Normal 2 21 6 2" xfId="8907"/>
    <cellStyle name="Normal 2 21 6 3" xfId="8908"/>
    <cellStyle name="Normal 2 21 6 4" xfId="8909"/>
    <cellStyle name="Normal 2 21 6 5" xfId="8910"/>
    <cellStyle name="Normal 2 21 7" xfId="8911"/>
    <cellStyle name="Normal 2 21 7 2" xfId="8912"/>
    <cellStyle name="Normal 2 21 7 3" xfId="8913"/>
    <cellStyle name="Normal 2 21 7 4" xfId="8914"/>
    <cellStyle name="Normal 2 21 8" xfId="8915"/>
    <cellStyle name="Normal 2 21 8 2" xfId="8916"/>
    <cellStyle name="Normal 2 21 8 3" xfId="8917"/>
    <cellStyle name="Normal 2 21 8 4" xfId="8918"/>
    <cellStyle name="Normal 2 21 9" xfId="8919"/>
    <cellStyle name="Normal 2 22" xfId="381"/>
    <cellStyle name="Normal 2 22 10" xfId="8921"/>
    <cellStyle name="Normal 2 22 11" xfId="8922"/>
    <cellStyle name="Normal 2 22 12" xfId="8923"/>
    <cellStyle name="Normal 2 22 13" xfId="8924"/>
    <cellStyle name="Normal 2 22 14" xfId="8925"/>
    <cellStyle name="Normal 2 22 15" xfId="8926"/>
    <cellStyle name="Normal 2 22 16" xfId="8927"/>
    <cellStyle name="Normal 2 22 17" xfId="8920"/>
    <cellStyle name="Normal 2 22 2" xfId="382"/>
    <cellStyle name="Normal 2 22 2 10" xfId="8929"/>
    <cellStyle name="Normal 2 22 2 11" xfId="8930"/>
    <cellStyle name="Normal 2 22 2 12" xfId="8931"/>
    <cellStyle name="Normal 2 22 2 13" xfId="8932"/>
    <cellStyle name="Normal 2 22 2 14" xfId="8933"/>
    <cellStyle name="Normal 2 22 2 15" xfId="8928"/>
    <cellStyle name="Normal 2 22 2 2" xfId="383"/>
    <cellStyle name="Normal 2 22 2 2 10" xfId="8934"/>
    <cellStyle name="Normal 2 22 2 2 2" xfId="8935"/>
    <cellStyle name="Normal 2 22 2 2 2 2" xfId="8936"/>
    <cellStyle name="Normal 2 22 2 2 2 3" xfId="8937"/>
    <cellStyle name="Normal 2 22 2 2 3" xfId="8938"/>
    <cellStyle name="Normal 2 22 2 2 3 2" xfId="8939"/>
    <cellStyle name="Normal 2 22 2 2 4" xfId="8940"/>
    <cellStyle name="Normal 2 22 2 2 5" xfId="8941"/>
    <cellStyle name="Normal 2 22 2 2 6" xfId="8942"/>
    <cellStyle name="Normal 2 22 2 2 7" xfId="8943"/>
    <cellStyle name="Normal 2 22 2 2 8" xfId="8944"/>
    <cellStyle name="Normal 2 22 2 2 9" xfId="8945"/>
    <cellStyle name="Normal 2 22 2 3" xfId="8946"/>
    <cellStyle name="Normal 2 22 2 3 2" xfId="8947"/>
    <cellStyle name="Normal 2 22 2 3 2 2" xfId="8948"/>
    <cellStyle name="Normal 2 22 2 3 3" xfId="8949"/>
    <cellStyle name="Normal 2 22 2 3 4" xfId="8950"/>
    <cellStyle name="Normal 2 22 2 3 5" xfId="8951"/>
    <cellStyle name="Normal 2 22 2 4" xfId="8952"/>
    <cellStyle name="Normal 2 22 2 4 2" xfId="8953"/>
    <cellStyle name="Normal 2 22 2 4 3" xfId="8954"/>
    <cellStyle name="Normal 2 22 2 4 4" xfId="8955"/>
    <cellStyle name="Normal 2 22 2 4 5" xfId="8956"/>
    <cellStyle name="Normal 2 22 2 5" xfId="8957"/>
    <cellStyle name="Normal 2 22 2 5 2" xfId="8958"/>
    <cellStyle name="Normal 2 22 2 5 3" xfId="8959"/>
    <cellStyle name="Normal 2 22 2 5 4" xfId="8960"/>
    <cellStyle name="Normal 2 22 2 6" xfId="8961"/>
    <cellStyle name="Normal 2 22 2 6 2" xfId="8962"/>
    <cellStyle name="Normal 2 22 2 6 3" xfId="8963"/>
    <cellStyle name="Normal 2 22 2 6 4" xfId="8964"/>
    <cellStyle name="Normal 2 22 2 7" xfId="8965"/>
    <cellStyle name="Normal 2 22 2 8" xfId="8966"/>
    <cellStyle name="Normal 2 22 2 9" xfId="8967"/>
    <cellStyle name="Normal 2 22 3" xfId="384"/>
    <cellStyle name="Normal 2 22 3 10" xfId="8969"/>
    <cellStyle name="Normal 2 22 3 11" xfId="8970"/>
    <cellStyle name="Normal 2 22 3 12" xfId="8971"/>
    <cellStyle name="Normal 2 22 3 13" xfId="8972"/>
    <cellStyle name="Normal 2 22 3 14" xfId="8968"/>
    <cellStyle name="Normal 2 22 3 2" xfId="8973"/>
    <cellStyle name="Normal 2 22 3 2 2" xfId="8974"/>
    <cellStyle name="Normal 2 22 3 2 2 2" xfId="8975"/>
    <cellStyle name="Normal 2 22 3 2 3" xfId="8976"/>
    <cellStyle name="Normal 2 22 3 2 4" xfId="8977"/>
    <cellStyle name="Normal 2 22 3 2 5" xfId="8978"/>
    <cellStyle name="Normal 2 22 3 3" xfId="8979"/>
    <cellStyle name="Normal 2 22 3 3 2" xfId="8980"/>
    <cellStyle name="Normal 2 22 3 3 3" xfId="8981"/>
    <cellStyle name="Normal 2 22 3 3 4" xfId="8982"/>
    <cellStyle name="Normal 2 22 3 3 5" xfId="8983"/>
    <cellStyle name="Normal 2 22 3 4" xfId="8984"/>
    <cellStyle name="Normal 2 22 3 4 2" xfId="8985"/>
    <cellStyle name="Normal 2 22 3 4 3" xfId="8986"/>
    <cellStyle name="Normal 2 22 3 4 4" xfId="8987"/>
    <cellStyle name="Normal 2 22 3 5" xfId="8988"/>
    <cellStyle name="Normal 2 22 3 5 2" xfId="8989"/>
    <cellStyle name="Normal 2 22 3 5 3" xfId="8990"/>
    <cellStyle name="Normal 2 22 3 5 4" xfId="8991"/>
    <cellStyle name="Normal 2 22 3 6" xfId="8992"/>
    <cellStyle name="Normal 2 22 3 7" xfId="8993"/>
    <cellStyle name="Normal 2 22 3 8" xfId="8994"/>
    <cellStyle name="Normal 2 22 3 9" xfId="8995"/>
    <cellStyle name="Normal 2 22 4" xfId="385"/>
    <cellStyle name="Normal 2 22 4 10" xfId="8996"/>
    <cellStyle name="Normal 2 22 4 2" xfId="8997"/>
    <cellStyle name="Normal 2 22 4 2 2" xfId="8998"/>
    <cellStyle name="Normal 2 22 4 2 3" xfId="8999"/>
    <cellStyle name="Normal 2 22 4 3" xfId="9000"/>
    <cellStyle name="Normal 2 22 4 3 2" xfId="9001"/>
    <cellStyle name="Normal 2 22 4 4" xfId="9002"/>
    <cellStyle name="Normal 2 22 4 5" xfId="9003"/>
    <cellStyle name="Normal 2 22 4 6" xfId="9004"/>
    <cellStyle name="Normal 2 22 4 7" xfId="9005"/>
    <cellStyle name="Normal 2 22 4 8" xfId="9006"/>
    <cellStyle name="Normal 2 22 4 9" xfId="9007"/>
    <cellStyle name="Normal 2 22 5" xfId="9008"/>
    <cellStyle name="Normal 2 22 5 2" xfId="9009"/>
    <cellStyle name="Normal 2 22 5 2 2" xfId="9010"/>
    <cellStyle name="Normal 2 22 5 3" xfId="9011"/>
    <cellStyle name="Normal 2 22 5 4" xfId="9012"/>
    <cellStyle name="Normal 2 22 5 5" xfId="9013"/>
    <cellStyle name="Normal 2 22 6" xfId="9014"/>
    <cellStyle name="Normal 2 22 6 2" xfId="9015"/>
    <cellStyle name="Normal 2 22 6 3" xfId="9016"/>
    <cellStyle name="Normal 2 22 6 4" xfId="9017"/>
    <cellStyle name="Normal 2 22 6 5" xfId="9018"/>
    <cellStyle name="Normal 2 22 7" xfId="9019"/>
    <cellStyle name="Normal 2 22 7 2" xfId="9020"/>
    <cellStyle name="Normal 2 22 7 3" xfId="9021"/>
    <cellStyle name="Normal 2 22 7 4" xfId="9022"/>
    <cellStyle name="Normal 2 22 8" xfId="9023"/>
    <cellStyle name="Normal 2 22 8 2" xfId="9024"/>
    <cellStyle name="Normal 2 22 8 3" xfId="9025"/>
    <cellStyle name="Normal 2 22 8 4" xfId="9026"/>
    <cellStyle name="Normal 2 22 9" xfId="9027"/>
    <cellStyle name="Normal 2 23" xfId="386"/>
    <cellStyle name="Normal 2 23 10" xfId="9029"/>
    <cellStyle name="Normal 2 23 11" xfId="9030"/>
    <cellStyle name="Normal 2 23 12" xfId="9031"/>
    <cellStyle name="Normal 2 23 13" xfId="9032"/>
    <cellStyle name="Normal 2 23 14" xfId="9033"/>
    <cellStyle name="Normal 2 23 15" xfId="9034"/>
    <cellStyle name="Normal 2 23 16" xfId="9035"/>
    <cellStyle name="Normal 2 23 17" xfId="9028"/>
    <cellStyle name="Normal 2 23 2" xfId="387"/>
    <cellStyle name="Normal 2 23 2 10" xfId="9037"/>
    <cellStyle name="Normal 2 23 2 11" xfId="9038"/>
    <cellStyle name="Normal 2 23 2 12" xfId="9039"/>
    <cellStyle name="Normal 2 23 2 13" xfId="9040"/>
    <cellStyle name="Normal 2 23 2 14" xfId="9041"/>
    <cellStyle name="Normal 2 23 2 15" xfId="9036"/>
    <cellStyle name="Normal 2 23 2 2" xfId="388"/>
    <cellStyle name="Normal 2 23 2 2 10" xfId="9042"/>
    <cellStyle name="Normal 2 23 2 2 2" xfId="9043"/>
    <cellStyle name="Normal 2 23 2 2 2 2" xfId="9044"/>
    <cellStyle name="Normal 2 23 2 2 2 3" xfId="9045"/>
    <cellStyle name="Normal 2 23 2 2 3" xfId="9046"/>
    <cellStyle name="Normal 2 23 2 2 3 2" xfId="9047"/>
    <cellStyle name="Normal 2 23 2 2 4" xfId="9048"/>
    <cellStyle name="Normal 2 23 2 2 5" xfId="9049"/>
    <cellStyle name="Normal 2 23 2 2 6" xfId="9050"/>
    <cellStyle name="Normal 2 23 2 2 7" xfId="9051"/>
    <cellStyle name="Normal 2 23 2 2 8" xfId="9052"/>
    <cellStyle name="Normal 2 23 2 2 9" xfId="9053"/>
    <cellStyle name="Normal 2 23 2 3" xfId="9054"/>
    <cellStyle name="Normal 2 23 2 3 2" xfId="9055"/>
    <cellStyle name="Normal 2 23 2 3 2 2" xfId="9056"/>
    <cellStyle name="Normal 2 23 2 3 3" xfId="9057"/>
    <cellStyle name="Normal 2 23 2 3 4" xfId="9058"/>
    <cellStyle name="Normal 2 23 2 3 5" xfId="9059"/>
    <cellStyle name="Normal 2 23 2 4" xfId="9060"/>
    <cellStyle name="Normal 2 23 2 4 2" xfId="9061"/>
    <cellStyle name="Normal 2 23 2 4 3" xfId="9062"/>
    <cellStyle name="Normal 2 23 2 4 4" xfId="9063"/>
    <cellStyle name="Normal 2 23 2 4 5" xfId="9064"/>
    <cellStyle name="Normal 2 23 2 5" xfId="9065"/>
    <cellStyle name="Normal 2 23 2 5 2" xfId="9066"/>
    <cellStyle name="Normal 2 23 2 5 3" xfId="9067"/>
    <cellStyle name="Normal 2 23 2 5 4" xfId="9068"/>
    <cellStyle name="Normal 2 23 2 6" xfId="9069"/>
    <cellStyle name="Normal 2 23 2 6 2" xfId="9070"/>
    <cellStyle name="Normal 2 23 2 6 3" xfId="9071"/>
    <cellStyle name="Normal 2 23 2 6 4" xfId="9072"/>
    <cellStyle name="Normal 2 23 2 7" xfId="9073"/>
    <cellStyle name="Normal 2 23 2 8" xfId="9074"/>
    <cellStyle name="Normal 2 23 2 9" xfId="9075"/>
    <cellStyle name="Normal 2 23 3" xfId="389"/>
    <cellStyle name="Normal 2 23 3 10" xfId="9077"/>
    <cellStyle name="Normal 2 23 3 11" xfId="9078"/>
    <cellStyle name="Normal 2 23 3 12" xfId="9079"/>
    <cellStyle name="Normal 2 23 3 13" xfId="9080"/>
    <cellStyle name="Normal 2 23 3 14" xfId="9076"/>
    <cellStyle name="Normal 2 23 3 2" xfId="9081"/>
    <cellStyle name="Normal 2 23 3 2 2" xfId="9082"/>
    <cellStyle name="Normal 2 23 3 2 2 2" xfId="9083"/>
    <cellStyle name="Normal 2 23 3 2 3" xfId="9084"/>
    <cellStyle name="Normal 2 23 3 2 4" xfId="9085"/>
    <cellStyle name="Normal 2 23 3 2 5" xfId="9086"/>
    <cellStyle name="Normal 2 23 3 3" xfId="9087"/>
    <cellStyle name="Normal 2 23 3 3 2" xfId="9088"/>
    <cellStyle name="Normal 2 23 3 3 3" xfId="9089"/>
    <cellStyle name="Normal 2 23 3 3 4" xfId="9090"/>
    <cellStyle name="Normal 2 23 3 3 5" xfId="9091"/>
    <cellStyle name="Normal 2 23 3 4" xfId="9092"/>
    <cellStyle name="Normal 2 23 3 4 2" xfId="9093"/>
    <cellStyle name="Normal 2 23 3 4 3" xfId="9094"/>
    <cellStyle name="Normal 2 23 3 4 4" xfId="9095"/>
    <cellStyle name="Normal 2 23 3 5" xfId="9096"/>
    <cellStyle name="Normal 2 23 3 5 2" xfId="9097"/>
    <cellStyle name="Normal 2 23 3 5 3" xfId="9098"/>
    <cellStyle name="Normal 2 23 3 5 4" xfId="9099"/>
    <cellStyle name="Normal 2 23 3 6" xfId="9100"/>
    <cellStyle name="Normal 2 23 3 7" xfId="9101"/>
    <cellStyle name="Normal 2 23 3 8" xfId="9102"/>
    <cellStyle name="Normal 2 23 3 9" xfId="9103"/>
    <cellStyle name="Normal 2 23 4" xfId="390"/>
    <cellStyle name="Normal 2 23 4 10" xfId="9104"/>
    <cellStyle name="Normal 2 23 4 2" xfId="9105"/>
    <cellStyle name="Normal 2 23 4 2 2" xfId="9106"/>
    <cellStyle name="Normal 2 23 4 2 3" xfId="9107"/>
    <cellStyle name="Normal 2 23 4 3" xfId="9108"/>
    <cellStyle name="Normal 2 23 4 3 2" xfId="9109"/>
    <cellStyle name="Normal 2 23 4 4" xfId="9110"/>
    <cellStyle name="Normal 2 23 4 5" xfId="9111"/>
    <cellStyle name="Normal 2 23 4 6" xfId="9112"/>
    <cellStyle name="Normal 2 23 4 7" xfId="9113"/>
    <cellStyle name="Normal 2 23 4 8" xfId="9114"/>
    <cellStyle name="Normal 2 23 4 9" xfId="9115"/>
    <cellStyle name="Normal 2 23 5" xfId="9116"/>
    <cellStyle name="Normal 2 23 5 2" xfId="9117"/>
    <cellStyle name="Normal 2 23 5 2 2" xfId="9118"/>
    <cellStyle name="Normal 2 23 5 3" xfId="9119"/>
    <cellStyle name="Normal 2 23 5 4" xfId="9120"/>
    <cellStyle name="Normal 2 23 5 5" xfId="9121"/>
    <cellStyle name="Normal 2 23 6" xfId="9122"/>
    <cellStyle name="Normal 2 23 6 2" xfId="9123"/>
    <cellStyle name="Normal 2 23 6 3" xfId="9124"/>
    <cellStyle name="Normal 2 23 6 4" xfId="9125"/>
    <cellStyle name="Normal 2 23 6 5" xfId="9126"/>
    <cellStyle name="Normal 2 23 7" xfId="9127"/>
    <cellStyle name="Normal 2 23 7 2" xfId="9128"/>
    <cellStyle name="Normal 2 23 7 3" xfId="9129"/>
    <cellStyle name="Normal 2 23 7 4" xfId="9130"/>
    <cellStyle name="Normal 2 23 8" xfId="9131"/>
    <cellStyle name="Normal 2 23 8 2" xfId="9132"/>
    <cellStyle name="Normal 2 23 8 3" xfId="9133"/>
    <cellStyle name="Normal 2 23 8 4" xfId="9134"/>
    <cellStyle name="Normal 2 23 9" xfId="9135"/>
    <cellStyle name="Normal 2 24" xfId="391"/>
    <cellStyle name="Normal 2 24 10" xfId="9137"/>
    <cellStyle name="Normal 2 24 11" xfId="9138"/>
    <cellStyle name="Normal 2 24 12" xfId="9139"/>
    <cellStyle name="Normal 2 24 13" xfId="9140"/>
    <cellStyle name="Normal 2 24 14" xfId="9141"/>
    <cellStyle name="Normal 2 24 15" xfId="9142"/>
    <cellStyle name="Normal 2 24 16" xfId="9143"/>
    <cellStyle name="Normal 2 24 17" xfId="9136"/>
    <cellStyle name="Normal 2 24 2" xfId="392"/>
    <cellStyle name="Normal 2 24 2 10" xfId="9145"/>
    <cellStyle name="Normal 2 24 2 11" xfId="9146"/>
    <cellStyle name="Normal 2 24 2 12" xfId="9147"/>
    <cellStyle name="Normal 2 24 2 13" xfId="9148"/>
    <cellStyle name="Normal 2 24 2 14" xfId="9144"/>
    <cellStyle name="Normal 2 24 2 2" xfId="9149"/>
    <cellStyle name="Normal 2 24 2 2 2" xfId="9150"/>
    <cellStyle name="Normal 2 24 2 2 2 2" xfId="9151"/>
    <cellStyle name="Normal 2 24 2 2 3" xfId="9152"/>
    <cellStyle name="Normal 2 24 2 2 4" xfId="9153"/>
    <cellStyle name="Normal 2 24 2 2 5" xfId="9154"/>
    <cellStyle name="Normal 2 24 2 3" xfId="9155"/>
    <cellStyle name="Normal 2 24 2 3 2" xfId="9156"/>
    <cellStyle name="Normal 2 24 2 3 3" xfId="9157"/>
    <cellStyle name="Normal 2 24 2 3 4" xfId="9158"/>
    <cellStyle name="Normal 2 24 2 3 5" xfId="9159"/>
    <cellStyle name="Normal 2 24 2 4" xfId="9160"/>
    <cellStyle name="Normal 2 24 2 4 2" xfId="9161"/>
    <cellStyle name="Normal 2 24 2 4 3" xfId="9162"/>
    <cellStyle name="Normal 2 24 2 4 4" xfId="9163"/>
    <cellStyle name="Normal 2 24 2 5" xfId="9164"/>
    <cellStyle name="Normal 2 24 2 5 2" xfId="9165"/>
    <cellStyle name="Normal 2 24 2 5 3" xfId="9166"/>
    <cellStyle name="Normal 2 24 2 5 4" xfId="9167"/>
    <cellStyle name="Normal 2 24 2 6" xfId="9168"/>
    <cellStyle name="Normal 2 24 2 7" xfId="9169"/>
    <cellStyle name="Normal 2 24 2 8" xfId="9170"/>
    <cellStyle name="Normal 2 24 2 9" xfId="9171"/>
    <cellStyle name="Normal 2 24 3" xfId="393"/>
    <cellStyle name="Normal 2 24 3 10" xfId="9173"/>
    <cellStyle name="Normal 2 24 3 11" xfId="9174"/>
    <cellStyle name="Normal 2 24 3 12" xfId="9175"/>
    <cellStyle name="Normal 2 24 3 13" xfId="9176"/>
    <cellStyle name="Normal 2 24 3 14" xfId="9172"/>
    <cellStyle name="Normal 2 24 3 2" xfId="9177"/>
    <cellStyle name="Normal 2 24 3 2 2" xfId="9178"/>
    <cellStyle name="Normal 2 24 3 2 2 2" xfId="9179"/>
    <cellStyle name="Normal 2 24 3 2 3" xfId="9180"/>
    <cellStyle name="Normal 2 24 3 2 4" xfId="9181"/>
    <cellStyle name="Normal 2 24 3 2 5" xfId="9182"/>
    <cellStyle name="Normal 2 24 3 3" xfId="9183"/>
    <cellStyle name="Normal 2 24 3 3 2" xfId="9184"/>
    <cellStyle name="Normal 2 24 3 3 3" xfId="9185"/>
    <cellStyle name="Normal 2 24 3 3 4" xfId="9186"/>
    <cellStyle name="Normal 2 24 3 3 5" xfId="9187"/>
    <cellStyle name="Normal 2 24 3 4" xfId="9188"/>
    <cellStyle name="Normal 2 24 3 4 2" xfId="9189"/>
    <cellStyle name="Normal 2 24 3 4 3" xfId="9190"/>
    <cellStyle name="Normal 2 24 3 4 4" xfId="9191"/>
    <cellStyle name="Normal 2 24 3 5" xfId="9192"/>
    <cellStyle name="Normal 2 24 3 5 2" xfId="9193"/>
    <cellStyle name="Normal 2 24 3 5 3" xfId="9194"/>
    <cellStyle name="Normal 2 24 3 5 4" xfId="9195"/>
    <cellStyle name="Normal 2 24 3 6" xfId="9196"/>
    <cellStyle name="Normal 2 24 3 7" xfId="9197"/>
    <cellStyle name="Normal 2 24 3 8" xfId="9198"/>
    <cellStyle name="Normal 2 24 3 9" xfId="9199"/>
    <cellStyle name="Normal 2 24 4" xfId="394"/>
    <cellStyle name="Normal 2 24 4 10" xfId="9200"/>
    <cellStyle name="Normal 2 24 4 2" xfId="9201"/>
    <cellStyle name="Normal 2 24 4 2 2" xfId="9202"/>
    <cellStyle name="Normal 2 24 4 2 3" xfId="9203"/>
    <cellStyle name="Normal 2 24 4 3" xfId="9204"/>
    <cellStyle name="Normal 2 24 4 3 2" xfId="9205"/>
    <cellStyle name="Normal 2 24 4 4" xfId="9206"/>
    <cellStyle name="Normal 2 24 4 5" xfId="9207"/>
    <cellStyle name="Normal 2 24 4 6" xfId="9208"/>
    <cellStyle name="Normal 2 24 4 7" xfId="9209"/>
    <cellStyle name="Normal 2 24 4 8" xfId="9210"/>
    <cellStyle name="Normal 2 24 4 9" xfId="9211"/>
    <cellStyle name="Normal 2 24 5" xfId="9212"/>
    <cellStyle name="Normal 2 24 5 2" xfId="9213"/>
    <cellStyle name="Normal 2 24 5 2 2" xfId="9214"/>
    <cellStyle name="Normal 2 24 5 3" xfId="9215"/>
    <cellStyle name="Normal 2 24 5 4" xfId="9216"/>
    <cellStyle name="Normal 2 24 5 5" xfId="9217"/>
    <cellStyle name="Normal 2 24 6" xfId="9218"/>
    <cellStyle name="Normal 2 24 6 2" xfId="9219"/>
    <cellStyle name="Normal 2 24 6 3" xfId="9220"/>
    <cellStyle name="Normal 2 24 6 4" xfId="9221"/>
    <cellStyle name="Normal 2 24 6 5" xfId="9222"/>
    <cellStyle name="Normal 2 24 7" xfId="9223"/>
    <cellStyle name="Normal 2 24 7 2" xfId="9224"/>
    <cellStyle name="Normal 2 24 7 3" xfId="9225"/>
    <cellStyle name="Normal 2 24 7 4" xfId="9226"/>
    <cellStyle name="Normal 2 24 8" xfId="9227"/>
    <cellStyle name="Normal 2 24 8 2" xfId="9228"/>
    <cellStyle name="Normal 2 24 8 3" xfId="9229"/>
    <cellStyle name="Normal 2 24 8 4" xfId="9230"/>
    <cellStyle name="Normal 2 24 9" xfId="9231"/>
    <cellStyle name="Normal 2 25" xfId="395"/>
    <cellStyle name="Normal 2 25 10" xfId="9233"/>
    <cellStyle name="Normal 2 25 11" xfId="9234"/>
    <cellStyle name="Normal 2 25 12" xfId="9235"/>
    <cellStyle name="Normal 2 25 13" xfId="9236"/>
    <cellStyle name="Normal 2 25 14" xfId="9237"/>
    <cellStyle name="Normal 2 25 15" xfId="9238"/>
    <cellStyle name="Normal 2 25 16" xfId="9239"/>
    <cellStyle name="Normal 2 25 17" xfId="9232"/>
    <cellStyle name="Normal 2 25 2" xfId="396"/>
    <cellStyle name="Normal 2 25 2 10" xfId="9241"/>
    <cellStyle name="Normal 2 25 2 11" xfId="9242"/>
    <cellStyle name="Normal 2 25 2 12" xfId="9243"/>
    <cellStyle name="Normal 2 25 2 13" xfId="9244"/>
    <cellStyle name="Normal 2 25 2 14" xfId="9240"/>
    <cellStyle name="Normal 2 25 2 2" xfId="9245"/>
    <cellStyle name="Normal 2 25 2 2 2" xfId="9246"/>
    <cellStyle name="Normal 2 25 2 2 2 2" xfId="9247"/>
    <cellStyle name="Normal 2 25 2 2 3" xfId="9248"/>
    <cellStyle name="Normal 2 25 2 2 4" xfId="9249"/>
    <cellStyle name="Normal 2 25 2 2 5" xfId="9250"/>
    <cellStyle name="Normal 2 25 2 3" xfId="9251"/>
    <cellStyle name="Normal 2 25 2 3 2" xfId="9252"/>
    <cellStyle name="Normal 2 25 2 3 3" xfId="9253"/>
    <cellStyle name="Normal 2 25 2 3 4" xfId="9254"/>
    <cellStyle name="Normal 2 25 2 3 5" xfId="9255"/>
    <cellStyle name="Normal 2 25 2 4" xfId="9256"/>
    <cellStyle name="Normal 2 25 2 4 2" xfId="9257"/>
    <cellStyle name="Normal 2 25 2 4 3" xfId="9258"/>
    <cellStyle name="Normal 2 25 2 4 4" xfId="9259"/>
    <cellStyle name="Normal 2 25 2 5" xfId="9260"/>
    <cellStyle name="Normal 2 25 2 5 2" xfId="9261"/>
    <cellStyle name="Normal 2 25 2 5 3" xfId="9262"/>
    <cellStyle name="Normal 2 25 2 5 4" xfId="9263"/>
    <cellStyle name="Normal 2 25 2 6" xfId="9264"/>
    <cellStyle name="Normal 2 25 2 7" xfId="9265"/>
    <cellStyle name="Normal 2 25 2 8" xfId="9266"/>
    <cellStyle name="Normal 2 25 2 9" xfId="9267"/>
    <cellStyle name="Normal 2 25 3" xfId="397"/>
    <cellStyle name="Normal 2 25 3 10" xfId="9269"/>
    <cellStyle name="Normal 2 25 3 11" xfId="9270"/>
    <cellStyle name="Normal 2 25 3 12" xfId="9271"/>
    <cellStyle name="Normal 2 25 3 13" xfId="9272"/>
    <cellStyle name="Normal 2 25 3 14" xfId="9268"/>
    <cellStyle name="Normal 2 25 3 2" xfId="9273"/>
    <cellStyle name="Normal 2 25 3 2 2" xfId="9274"/>
    <cellStyle name="Normal 2 25 3 2 2 2" xfId="9275"/>
    <cellStyle name="Normal 2 25 3 2 3" xfId="9276"/>
    <cellStyle name="Normal 2 25 3 2 4" xfId="9277"/>
    <cellStyle name="Normal 2 25 3 2 5" xfId="9278"/>
    <cellStyle name="Normal 2 25 3 3" xfId="9279"/>
    <cellStyle name="Normal 2 25 3 3 2" xfId="9280"/>
    <cellStyle name="Normal 2 25 3 3 3" xfId="9281"/>
    <cellStyle name="Normal 2 25 3 3 4" xfId="9282"/>
    <cellStyle name="Normal 2 25 3 3 5" xfId="9283"/>
    <cellStyle name="Normal 2 25 3 4" xfId="9284"/>
    <cellStyle name="Normal 2 25 3 4 2" xfId="9285"/>
    <cellStyle name="Normal 2 25 3 4 3" xfId="9286"/>
    <cellStyle name="Normal 2 25 3 4 4" xfId="9287"/>
    <cellStyle name="Normal 2 25 3 5" xfId="9288"/>
    <cellStyle name="Normal 2 25 3 5 2" xfId="9289"/>
    <cellStyle name="Normal 2 25 3 5 3" xfId="9290"/>
    <cellStyle name="Normal 2 25 3 5 4" xfId="9291"/>
    <cellStyle name="Normal 2 25 3 6" xfId="9292"/>
    <cellStyle name="Normal 2 25 3 7" xfId="9293"/>
    <cellStyle name="Normal 2 25 3 8" xfId="9294"/>
    <cellStyle name="Normal 2 25 3 9" xfId="9295"/>
    <cellStyle name="Normal 2 25 4" xfId="398"/>
    <cellStyle name="Normal 2 25 4 10" xfId="9296"/>
    <cellStyle name="Normal 2 25 4 2" xfId="9297"/>
    <cellStyle name="Normal 2 25 4 2 2" xfId="9298"/>
    <cellStyle name="Normal 2 25 4 2 3" xfId="9299"/>
    <cellStyle name="Normal 2 25 4 3" xfId="9300"/>
    <cellStyle name="Normal 2 25 4 3 2" xfId="9301"/>
    <cellStyle name="Normal 2 25 4 4" xfId="9302"/>
    <cellStyle name="Normal 2 25 4 5" xfId="9303"/>
    <cellStyle name="Normal 2 25 4 6" xfId="9304"/>
    <cellStyle name="Normal 2 25 4 7" xfId="9305"/>
    <cellStyle name="Normal 2 25 4 8" xfId="9306"/>
    <cellStyle name="Normal 2 25 4 9" xfId="9307"/>
    <cellStyle name="Normal 2 25 5" xfId="9308"/>
    <cellStyle name="Normal 2 25 5 2" xfId="9309"/>
    <cellStyle name="Normal 2 25 5 2 2" xfId="9310"/>
    <cellStyle name="Normal 2 25 5 3" xfId="9311"/>
    <cellStyle name="Normal 2 25 5 4" xfId="9312"/>
    <cellStyle name="Normal 2 25 5 5" xfId="9313"/>
    <cellStyle name="Normal 2 25 6" xfId="9314"/>
    <cellStyle name="Normal 2 25 6 2" xfId="9315"/>
    <cellStyle name="Normal 2 25 6 3" xfId="9316"/>
    <cellStyle name="Normal 2 25 6 4" xfId="9317"/>
    <cellStyle name="Normal 2 25 6 5" xfId="9318"/>
    <cellStyle name="Normal 2 25 7" xfId="9319"/>
    <cellStyle name="Normal 2 25 7 2" xfId="9320"/>
    <cellStyle name="Normal 2 25 7 3" xfId="9321"/>
    <cellStyle name="Normal 2 25 7 4" xfId="9322"/>
    <cellStyle name="Normal 2 25 8" xfId="9323"/>
    <cellStyle name="Normal 2 25 8 2" xfId="9324"/>
    <cellStyle name="Normal 2 25 8 3" xfId="9325"/>
    <cellStyle name="Normal 2 25 8 4" xfId="9326"/>
    <cellStyle name="Normal 2 25 9" xfId="9327"/>
    <cellStyle name="Normal 2 26" xfId="399"/>
    <cellStyle name="Normal 2 26 10" xfId="9329"/>
    <cellStyle name="Normal 2 26 11" xfId="9330"/>
    <cellStyle name="Normal 2 26 12" xfId="9331"/>
    <cellStyle name="Normal 2 26 13" xfId="9332"/>
    <cellStyle name="Normal 2 26 14" xfId="9333"/>
    <cellStyle name="Normal 2 26 15" xfId="9334"/>
    <cellStyle name="Normal 2 26 16" xfId="9335"/>
    <cellStyle name="Normal 2 26 17" xfId="9328"/>
    <cellStyle name="Normal 2 26 2" xfId="400"/>
    <cellStyle name="Normal 2 26 2 10" xfId="9337"/>
    <cellStyle name="Normal 2 26 2 11" xfId="9338"/>
    <cellStyle name="Normal 2 26 2 12" xfId="9339"/>
    <cellStyle name="Normal 2 26 2 13" xfId="9340"/>
    <cellStyle name="Normal 2 26 2 14" xfId="9336"/>
    <cellStyle name="Normal 2 26 2 2" xfId="9341"/>
    <cellStyle name="Normal 2 26 2 2 2" xfId="9342"/>
    <cellStyle name="Normal 2 26 2 2 2 2" xfId="9343"/>
    <cellStyle name="Normal 2 26 2 2 3" xfId="9344"/>
    <cellStyle name="Normal 2 26 2 2 4" xfId="9345"/>
    <cellStyle name="Normal 2 26 2 2 5" xfId="9346"/>
    <cellStyle name="Normal 2 26 2 3" xfId="9347"/>
    <cellStyle name="Normal 2 26 2 3 2" xfId="9348"/>
    <cellStyle name="Normal 2 26 2 3 3" xfId="9349"/>
    <cellStyle name="Normal 2 26 2 3 4" xfId="9350"/>
    <cellStyle name="Normal 2 26 2 3 5" xfId="9351"/>
    <cellStyle name="Normal 2 26 2 4" xfId="9352"/>
    <cellStyle name="Normal 2 26 2 4 2" xfId="9353"/>
    <cellStyle name="Normal 2 26 2 4 3" xfId="9354"/>
    <cellStyle name="Normal 2 26 2 4 4" xfId="9355"/>
    <cellStyle name="Normal 2 26 2 5" xfId="9356"/>
    <cellStyle name="Normal 2 26 2 5 2" xfId="9357"/>
    <cellStyle name="Normal 2 26 2 5 3" xfId="9358"/>
    <cellStyle name="Normal 2 26 2 5 4" xfId="9359"/>
    <cellStyle name="Normal 2 26 2 6" xfId="9360"/>
    <cellStyle name="Normal 2 26 2 7" xfId="9361"/>
    <cellStyle name="Normal 2 26 2 8" xfId="9362"/>
    <cellStyle name="Normal 2 26 2 9" xfId="9363"/>
    <cellStyle name="Normal 2 26 3" xfId="401"/>
    <cellStyle name="Normal 2 26 3 10" xfId="9365"/>
    <cellStyle name="Normal 2 26 3 11" xfId="9366"/>
    <cellStyle name="Normal 2 26 3 12" xfId="9367"/>
    <cellStyle name="Normal 2 26 3 13" xfId="9368"/>
    <cellStyle name="Normal 2 26 3 14" xfId="9364"/>
    <cellStyle name="Normal 2 26 3 2" xfId="9369"/>
    <cellStyle name="Normal 2 26 3 2 2" xfId="9370"/>
    <cellStyle name="Normal 2 26 3 2 2 2" xfId="9371"/>
    <cellStyle name="Normal 2 26 3 2 3" xfId="9372"/>
    <cellStyle name="Normal 2 26 3 2 4" xfId="9373"/>
    <cellStyle name="Normal 2 26 3 2 5" xfId="9374"/>
    <cellStyle name="Normal 2 26 3 3" xfId="9375"/>
    <cellStyle name="Normal 2 26 3 3 2" xfId="9376"/>
    <cellStyle name="Normal 2 26 3 3 3" xfId="9377"/>
    <cellStyle name="Normal 2 26 3 3 4" xfId="9378"/>
    <cellStyle name="Normal 2 26 3 3 5" xfId="9379"/>
    <cellStyle name="Normal 2 26 3 4" xfId="9380"/>
    <cellStyle name="Normal 2 26 3 4 2" xfId="9381"/>
    <cellStyle name="Normal 2 26 3 4 3" xfId="9382"/>
    <cellStyle name="Normal 2 26 3 4 4" xfId="9383"/>
    <cellStyle name="Normal 2 26 3 5" xfId="9384"/>
    <cellStyle name="Normal 2 26 3 5 2" xfId="9385"/>
    <cellStyle name="Normal 2 26 3 5 3" xfId="9386"/>
    <cellStyle name="Normal 2 26 3 5 4" xfId="9387"/>
    <cellStyle name="Normal 2 26 3 6" xfId="9388"/>
    <cellStyle name="Normal 2 26 3 7" xfId="9389"/>
    <cellStyle name="Normal 2 26 3 8" xfId="9390"/>
    <cellStyle name="Normal 2 26 3 9" xfId="9391"/>
    <cellStyle name="Normal 2 26 4" xfId="402"/>
    <cellStyle name="Normal 2 26 4 10" xfId="9392"/>
    <cellStyle name="Normal 2 26 4 2" xfId="9393"/>
    <cellStyle name="Normal 2 26 4 2 2" xfId="9394"/>
    <cellStyle name="Normal 2 26 4 2 3" xfId="9395"/>
    <cellStyle name="Normal 2 26 4 3" xfId="9396"/>
    <cellStyle name="Normal 2 26 4 3 2" xfId="9397"/>
    <cellStyle name="Normal 2 26 4 4" xfId="9398"/>
    <cellStyle name="Normal 2 26 4 5" xfId="9399"/>
    <cellStyle name="Normal 2 26 4 6" xfId="9400"/>
    <cellStyle name="Normal 2 26 4 7" xfId="9401"/>
    <cellStyle name="Normal 2 26 4 8" xfId="9402"/>
    <cellStyle name="Normal 2 26 4 9" xfId="9403"/>
    <cellStyle name="Normal 2 26 5" xfId="9404"/>
    <cellStyle name="Normal 2 26 5 2" xfId="9405"/>
    <cellStyle name="Normal 2 26 5 2 2" xfId="9406"/>
    <cellStyle name="Normal 2 26 5 3" xfId="9407"/>
    <cellStyle name="Normal 2 26 5 4" xfId="9408"/>
    <cellStyle name="Normal 2 26 5 5" xfId="9409"/>
    <cellStyle name="Normal 2 26 6" xfId="9410"/>
    <cellStyle name="Normal 2 26 6 2" xfId="9411"/>
    <cellStyle name="Normal 2 26 6 3" xfId="9412"/>
    <cellStyle name="Normal 2 26 6 4" xfId="9413"/>
    <cellStyle name="Normal 2 26 6 5" xfId="9414"/>
    <cellStyle name="Normal 2 26 7" xfId="9415"/>
    <cellStyle name="Normal 2 26 7 2" xfId="9416"/>
    <cellStyle name="Normal 2 26 7 3" xfId="9417"/>
    <cellStyle name="Normal 2 26 7 4" xfId="9418"/>
    <cellStyle name="Normal 2 26 8" xfId="9419"/>
    <cellStyle name="Normal 2 26 8 2" xfId="9420"/>
    <cellStyle name="Normal 2 26 8 3" xfId="9421"/>
    <cellStyle name="Normal 2 26 8 4" xfId="9422"/>
    <cellStyle name="Normal 2 26 9" xfId="9423"/>
    <cellStyle name="Normal 2 27" xfId="403"/>
    <cellStyle name="Normal 2 27 10" xfId="9425"/>
    <cellStyle name="Normal 2 27 11" xfId="9426"/>
    <cellStyle name="Normal 2 27 12" xfId="9427"/>
    <cellStyle name="Normal 2 27 13" xfId="9428"/>
    <cellStyle name="Normal 2 27 14" xfId="9429"/>
    <cellStyle name="Normal 2 27 15" xfId="9430"/>
    <cellStyle name="Normal 2 27 16" xfId="9431"/>
    <cellStyle name="Normal 2 27 17" xfId="9424"/>
    <cellStyle name="Normal 2 27 2" xfId="404"/>
    <cellStyle name="Normal 2 27 2 10" xfId="9433"/>
    <cellStyle name="Normal 2 27 2 11" xfId="9434"/>
    <cellStyle name="Normal 2 27 2 12" xfId="9435"/>
    <cellStyle name="Normal 2 27 2 13" xfId="9436"/>
    <cellStyle name="Normal 2 27 2 14" xfId="9432"/>
    <cellStyle name="Normal 2 27 2 2" xfId="9437"/>
    <cellStyle name="Normal 2 27 2 2 2" xfId="9438"/>
    <cellStyle name="Normal 2 27 2 2 2 2" xfId="9439"/>
    <cellStyle name="Normal 2 27 2 2 3" xfId="9440"/>
    <cellStyle name="Normal 2 27 2 2 4" xfId="9441"/>
    <cellStyle name="Normal 2 27 2 2 5" xfId="9442"/>
    <cellStyle name="Normal 2 27 2 3" xfId="9443"/>
    <cellStyle name="Normal 2 27 2 3 2" xfId="9444"/>
    <cellStyle name="Normal 2 27 2 3 3" xfId="9445"/>
    <cellStyle name="Normal 2 27 2 3 4" xfId="9446"/>
    <cellStyle name="Normal 2 27 2 3 5" xfId="9447"/>
    <cellStyle name="Normal 2 27 2 4" xfId="9448"/>
    <cellStyle name="Normal 2 27 2 4 2" xfId="9449"/>
    <cellStyle name="Normal 2 27 2 4 3" xfId="9450"/>
    <cellStyle name="Normal 2 27 2 4 4" xfId="9451"/>
    <cellStyle name="Normal 2 27 2 5" xfId="9452"/>
    <cellStyle name="Normal 2 27 2 5 2" xfId="9453"/>
    <cellStyle name="Normal 2 27 2 5 3" xfId="9454"/>
    <cellStyle name="Normal 2 27 2 5 4" xfId="9455"/>
    <cellStyle name="Normal 2 27 2 6" xfId="9456"/>
    <cellStyle name="Normal 2 27 2 7" xfId="9457"/>
    <cellStyle name="Normal 2 27 2 8" xfId="9458"/>
    <cellStyle name="Normal 2 27 2 9" xfId="9459"/>
    <cellStyle name="Normal 2 27 3" xfId="405"/>
    <cellStyle name="Normal 2 27 3 10" xfId="9461"/>
    <cellStyle name="Normal 2 27 3 11" xfId="9462"/>
    <cellStyle name="Normal 2 27 3 12" xfId="9463"/>
    <cellStyle name="Normal 2 27 3 13" xfId="9464"/>
    <cellStyle name="Normal 2 27 3 14" xfId="9460"/>
    <cellStyle name="Normal 2 27 3 2" xfId="9465"/>
    <cellStyle name="Normal 2 27 3 2 2" xfId="9466"/>
    <cellStyle name="Normal 2 27 3 2 2 2" xfId="9467"/>
    <cellStyle name="Normal 2 27 3 2 3" xfId="9468"/>
    <cellStyle name="Normal 2 27 3 2 4" xfId="9469"/>
    <cellStyle name="Normal 2 27 3 2 5" xfId="9470"/>
    <cellStyle name="Normal 2 27 3 3" xfId="9471"/>
    <cellStyle name="Normal 2 27 3 3 2" xfId="9472"/>
    <cellStyle name="Normal 2 27 3 3 3" xfId="9473"/>
    <cellStyle name="Normal 2 27 3 3 4" xfId="9474"/>
    <cellStyle name="Normal 2 27 3 3 5" xfId="9475"/>
    <cellStyle name="Normal 2 27 3 4" xfId="9476"/>
    <cellStyle name="Normal 2 27 3 4 2" xfId="9477"/>
    <cellStyle name="Normal 2 27 3 4 3" xfId="9478"/>
    <cellStyle name="Normal 2 27 3 4 4" xfId="9479"/>
    <cellStyle name="Normal 2 27 3 5" xfId="9480"/>
    <cellStyle name="Normal 2 27 3 5 2" xfId="9481"/>
    <cellStyle name="Normal 2 27 3 5 3" xfId="9482"/>
    <cellStyle name="Normal 2 27 3 5 4" xfId="9483"/>
    <cellStyle name="Normal 2 27 3 6" xfId="9484"/>
    <cellStyle name="Normal 2 27 3 7" xfId="9485"/>
    <cellStyle name="Normal 2 27 3 8" xfId="9486"/>
    <cellStyle name="Normal 2 27 3 9" xfId="9487"/>
    <cellStyle name="Normal 2 27 4" xfId="406"/>
    <cellStyle name="Normal 2 27 4 10" xfId="9488"/>
    <cellStyle name="Normal 2 27 4 2" xfId="9489"/>
    <cellStyle name="Normal 2 27 4 2 2" xfId="9490"/>
    <cellStyle name="Normal 2 27 4 2 3" xfId="9491"/>
    <cellStyle name="Normal 2 27 4 3" xfId="9492"/>
    <cellStyle name="Normal 2 27 4 3 2" xfId="9493"/>
    <cellStyle name="Normal 2 27 4 4" xfId="9494"/>
    <cellStyle name="Normal 2 27 4 5" xfId="9495"/>
    <cellStyle name="Normal 2 27 4 6" xfId="9496"/>
    <cellStyle name="Normal 2 27 4 7" xfId="9497"/>
    <cellStyle name="Normal 2 27 4 8" xfId="9498"/>
    <cellStyle name="Normal 2 27 4 9" xfId="9499"/>
    <cellStyle name="Normal 2 27 5" xfId="9500"/>
    <cellStyle name="Normal 2 27 5 2" xfId="9501"/>
    <cellStyle name="Normal 2 27 5 2 2" xfId="9502"/>
    <cellStyle name="Normal 2 27 5 3" xfId="9503"/>
    <cellStyle name="Normal 2 27 5 4" xfId="9504"/>
    <cellStyle name="Normal 2 27 5 5" xfId="9505"/>
    <cellStyle name="Normal 2 27 6" xfId="9506"/>
    <cellStyle name="Normal 2 27 6 2" xfId="9507"/>
    <cellStyle name="Normal 2 27 6 3" xfId="9508"/>
    <cellStyle name="Normal 2 27 6 4" xfId="9509"/>
    <cellStyle name="Normal 2 27 6 5" xfId="9510"/>
    <cellStyle name="Normal 2 27 7" xfId="9511"/>
    <cellStyle name="Normal 2 27 7 2" xfId="9512"/>
    <cellStyle name="Normal 2 27 7 3" xfId="9513"/>
    <cellStyle name="Normal 2 27 7 4" xfId="9514"/>
    <cellStyle name="Normal 2 27 8" xfId="9515"/>
    <cellStyle name="Normal 2 27 8 2" xfId="9516"/>
    <cellStyle name="Normal 2 27 8 3" xfId="9517"/>
    <cellStyle name="Normal 2 27 8 4" xfId="9518"/>
    <cellStyle name="Normal 2 27 9" xfId="9519"/>
    <cellStyle name="Normal 2 28" xfId="407"/>
    <cellStyle name="Normal 2 28 10" xfId="9521"/>
    <cellStyle name="Normal 2 28 11" xfId="9522"/>
    <cellStyle name="Normal 2 28 12" xfId="9523"/>
    <cellStyle name="Normal 2 28 13" xfId="9524"/>
    <cellStyle name="Normal 2 28 14" xfId="9525"/>
    <cellStyle name="Normal 2 28 15" xfId="9526"/>
    <cellStyle name="Normal 2 28 16" xfId="9527"/>
    <cellStyle name="Normal 2 28 17" xfId="9520"/>
    <cellStyle name="Normal 2 28 2" xfId="408"/>
    <cellStyle name="Normal 2 28 2 10" xfId="9529"/>
    <cellStyle name="Normal 2 28 2 11" xfId="9530"/>
    <cellStyle name="Normal 2 28 2 12" xfId="9531"/>
    <cellStyle name="Normal 2 28 2 13" xfId="9532"/>
    <cellStyle name="Normal 2 28 2 14" xfId="9528"/>
    <cellStyle name="Normal 2 28 2 2" xfId="9533"/>
    <cellStyle name="Normal 2 28 2 2 2" xfId="9534"/>
    <cellStyle name="Normal 2 28 2 2 2 2" xfId="9535"/>
    <cellStyle name="Normal 2 28 2 2 3" xfId="9536"/>
    <cellStyle name="Normal 2 28 2 2 4" xfId="9537"/>
    <cellStyle name="Normal 2 28 2 2 5" xfId="9538"/>
    <cellStyle name="Normal 2 28 2 3" xfId="9539"/>
    <cellStyle name="Normal 2 28 2 3 2" xfId="9540"/>
    <cellStyle name="Normal 2 28 2 3 3" xfId="9541"/>
    <cellStyle name="Normal 2 28 2 3 4" xfId="9542"/>
    <cellStyle name="Normal 2 28 2 3 5" xfId="9543"/>
    <cellStyle name="Normal 2 28 2 4" xfId="9544"/>
    <cellStyle name="Normal 2 28 2 4 2" xfId="9545"/>
    <cellStyle name="Normal 2 28 2 4 3" xfId="9546"/>
    <cellStyle name="Normal 2 28 2 4 4" xfId="9547"/>
    <cellStyle name="Normal 2 28 2 5" xfId="9548"/>
    <cellStyle name="Normal 2 28 2 5 2" xfId="9549"/>
    <cellStyle name="Normal 2 28 2 5 3" xfId="9550"/>
    <cellStyle name="Normal 2 28 2 5 4" xfId="9551"/>
    <cellStyle name="Normal 2 28 2 6" xfId="9552"/>
    <cellStyle name="Normal 2 28 2 7" xfId="9553"/>
    <cellStyle name="Normal 2 28 2 8" xfId="9554"/>
    <cellStyle name="Normal 2 28 2 9" xfId="9555"/>
    <cellStyle name="Normal 2 28 3" xfId="409"/>
    <cellStyle name="Normal 2 28 3 10" xfId="9557"/>
    <cellStyle name="Normal 2 28 3 11" xfId="9558"/>
    <cellStyle name="Normal 2 28 3 12" xfId="9559"/>
    <cellStyle name="Normal 2 28 3 13" xfId="9560"/>
    <cellStyle name="Normal 2 28 3 14" xfId="9556"/>
    <cellStyle name="Normal 2 28 3 2" xfId="9561"/>
    <cellStyle name="Normal 2 28 3 2 2" xfId="9562"/>
    <cellStyle name="Normal 2 28 3 2 2 2" xfId="9563"/>
    <cellStyle name="Normal 2 28 3 2 3" xfId="9564"/>
    <cellStyle name="Normal 2 28 3 2 4" xfId="9565"/>
    <cellStyle name="Normal 2 28 3 2 5" xfId="9566"/>
    <cellStyle name="Normal 2 28 3 3" xfId="9567"/>
    <cellStyle name="Normal 2 28 3 3 2" xfId="9568"/>
    <cellStyle name="Normal 2 28 3 3 3" xfId="9569"/>
    <cellStyle name="Normal 2 28 3 3 4" xfId="9570"/>
    <cellStyle name="Normal 2 28 3 3 5" xfId="9571"/>
    <cellStyle name="Normal 2 28 3 4" xfId="9572"/>
    <cellStyle name="Normal 2 28 3 4 2" xfId="9573"/>
    <cellStyle name="Normal 2 28 3 4 3" xfId="9574"/>
    <cellStyle name="Normal 2 28 3 4 4" xfId="9575"/>
    <cellStyle name="Normal 2 28 3 5" xfId="9576"/>
    <cellStyle name="Normal 2 28 3 5 2" xfId="9577"/>
    <cellStyle name="Normal 2 28 3 5 3" xfId="9578"/>
    <cellStyle name="Normal 2 28 3 5 4" xfId="9579"/>
    <cellStyle name="Normal 2 28 3 6" xfId="9580"/>
    <cellStyle name="Normal 2 28 3 7" xfId="9581"/>
    <cellStyle name="Normal 2 28 3 8" xfId="9582"/>
    <cellStyle name="Normal 2 28 3 9" xfId="9583"/>
    <cellStyle name="Normal 2 28 4" xfId="410"/>
    <cellStyle name="Normal 2 28 4 10" xfId="9584"/>
    <cellStyle name="Normal 2 28 4 2" xfId="9585"/>
    <cellStyle name="Normal 2 28 4 2 2" xfId="9586"/>
    <cellStyle name="Normal 2 28 4 2 3" xfId="9587"/>
    <cellStyle name="Normal 2 28 4 3" xfId="9588"/>
    <cellStyle name="Normal 2 28 4 3 2" xfId="9589"/>
    <cellStyle name="Normal 2 28 4 4" xfId="9590"/>
    <cellStyle name="Normal 2 28 4 5" xfId="9591"/>
    <cellStyle name="Normal 2 28 4 6" xfId="9592"/>
    <cellStyle name="Normal 2 28 4 7" xfId="9593"/>
    <cellStyle name="Normal 2 28 4 8" xfId="9594"/>
    <cellStyle name="Normal 2 28 4 9" xfId="9595"/>
    <cellStyle name="Normal 2 28 5" xfId="9596"/>
    <cellStyle name="Normal 2 28 5 2" xfId="9597"/>
    <cellStyle name="Normal 2 28 5 2 2" xfId="9598"/>
    <cellStyle name="Normal 2 28 5 3" xfId="9599"/>
    <cellStyle name="Normal 2 28 5 4" xfId="9600"/>
    <cellStyle name="Normal 2 28 5 5" xfId="9601"/>
    <cellStyle name="Normal 2 28 6" xfId="9602"/>
    <cellStyle name="Normal 2 28 6 2" xfId="9603"/>
    <cellStyle name="Normal 2 28 6 3" xfId="9604"/>
    <cellStyle name="Normal 2 28 6 4" xfId="9605"/>
    <cellStyle name="Normal 2 28 6 5" xfId="9606"/>
    <cellStyle name="Normal 2 28 7" xfId="9607"/>
    <cellStyle name="Normal 2 28 7 2" xfId="9608"/>
    <cellStyle name="Normal 2 28 7 3" xfId="9609"/>
    <cellStyle name="Normal 2 28 7 4" xfId="9610"/>
    <cellStyle name="Normal 2 28 8" xfId="9611"/>
    <cellStyle name="Normal 2 28 8 2" xfId="9612"/>
    <cellStyle name="Normal 2 28 8 3" xfId="9613"/>
    <cellStyle name="Normal 2 28 8 4" xfId="9614"/>
    <cellStyle name="Normal 2 28 9" xfId="9615"/>
    <cellStyle name="Normal 2 29" xfId="411"/>
    <cellStyle name="Normal 2 29 10" xfId="9617"/>
    <cellStyle name="Normal 2 29 11" xfId="9618"/>
    <cellStyle name="Normal 2 29 12" xfId="9619"/>
    <cellStyle name="Normal 2 29 13" xfId="9620"/>
    <cellStyle name="Normal 2 29 14" xfId="9621"/>
    <cellStyle name="Normal 2 29 15" xfId="9622"/>
    <cellStyle name="Normal 2 29 16" xfId="9623"/>
    <cellStyle name="Normal 2 29 17" xfId="9616"/>
    <cellStyle name="Normal 2 29 2" xfId="412"/>
    <cellStyle name="Normal 2 29 2 10" xfId="9625"/>
    <cellStyle name="Normal 2 29 2 11" xfId="9626"/>
    <cellStyle name="Normal 2 29 2 12" xfId="9627"/>
    <cellStyle name="Normal 2 29 2 13" xfId="9628"/>
    <cellStyle name="Normal 2 29 2 14" xfId="9624"/>
    <cellStyle name="Normal 2 29 2 2" xfId="9629"/>
    <cellStyle name="Normal 2 29 2 2 2" xfId="9630"/>
    <cellStyle name="Normal 2 29 2 2 2 2" xfId="9631"/>
    <cellStyle name="Normal 2 29 2 2 3" xfId="9632"/>
    <cellStyle name="Normal 2 29 2 2 4" xfId="9633"/>
    <cellStyle name="Normal 2 29 2 2 5" xfId="9634"/>
    <cellStyle name="Normal 2 29 2 3" xfId="9635"/>
    <cellStyle name="Normal 2 29 2 3 2" xfId="9636"/>
    <cellStyle name="Normal 2 29 2 3 3" xfId="9637"/>
    <cellStyle name="Normal 2 29 2 3 4" xfId="9638"/>
    <cellStyle name="Normal 2 29 2 3 5" xfId="9639"/>
    <cellStyle name="Normal 2 29 2 4" xfId="9640"/>
    <cellStyle name="Normal 2 29 2 4 2" xfId="9641"/>
    <cellStyle name="Normal 2 29 2 4 3" xfId="9642"/>
    <cellStyle name="Normal 2 29 2 4 4" xfId="9643"/>
    <cellStyle name="Normal 2 29 2 5" xfId="9644"/>
    <cellStyle name="Normal 2 29 2 5 2" xfId="9645"/>
    <cellStyle name="Normal 2 29 2 5 3" xfId="9646"/>
    <cellStyle name="Normal 2 29 2 5 4" xfId="9647"/>
    <cellStyle name="Normal 2 29 2 6" xfId="9648"/>
    <cellStyle name="Normal 2 29 2 7" xfId="9649"/>
    <cellStyle name="Normal 2 29 2 8" xfId="9650"/>
    <cellStyle name="Normal 2 29 2 9" xfId="9651"/>
    <cellStyle name="Normal 2 29 3" xfId="413"/>
    <cellStyle name="Normal 2 29 3 10" xfId="9653"/>
    <cellStyle name="Normal 2 29 3 11" xfId="9654"/>
    <cellStyle name="Normal 2 29 3 12" xfId="9655"/>
    <cellStyle name="Normal 2 29 3 13" xfId="9656"/>
    <cellStyle name="Normal 2 29 3 14" xfId="9652"/>
    <cellStyle name="Normal 2 29 3 2" xfId="9657"/>
    <cellStyle name="Normal 2 29 3 2 2" xfId="9658"/>
    <cellStyle name="Normal 2 29 3 2 2 2" xfId="9659"/>
    <cellStyle name="Normal 2 29 3 2 3" xfId="9660"/>
    <cellStyle name="Normal 2 29 3 2 4" xfId="9661"/>
    <cellStyle name="Normal 2 29 3 2 5" xfId="9662"/>
    <cellStyle name="Normal 2 29 3 3" xfId="9663"/>
    <cellStyle name="Normal 2 29 3 3 2" xfId="9664"/>
    <cellStyle name="Normal 2 29 3 3 3" xfId="9665"/>
    <cellStyle name="Normal 2 29 3 3 4" xfId="9666"/>
    <cellStyle name="Normal 2 29 3 3 5" xfId="9667"/>
    <cellStyle name="Normal 2 29 3 4" xfId="9668"/>
    <cellStyle name="Normal 2 29 3 4 2" xfId="9669"/>
    <cellStyle name="Normal 2 29 3 4 3" xfId="9670"/>
    <cellStyle name="Normal 2 29 3 4 4" xfId="9671"/>
    <cellStyle name="Normal 2 29 3 5" xfId="9672"/>
    <cellStyle name="Normal 2 29 3 5 2" xfId="9673"/>
    <cellStyle name="Normal 2 29 3 5 3" xfId="9674"/>
    <cellStyle name="Normal 2 29 3 5 4" xfId="9675"/>
    <cellStyle name="Normal 2 29 3 6" xfId="9676"/>
    <cellStyle name="Normal 2 29 3 7" xfId="9677"/>
    <cellStyle name="Normal 2 29 3 8" xfId="9678"/>
    <cellStyle name="Normal 2 29 3 9" xfId="9679"/>
    <cellStyle name="Normal 2 29 4" xfId="414"/>
    <cellStyle name="Normal 2 29 4 10" xfId="9680"/>
    <cellStyle name="Normal 2 29 4 2" xfId="9681"/>
    <cellStyle name="Normal 2 29 4 2 2" xfId="9682"/>
    <cellStyle name="Normal 2 29 4 2 3" xfId="9683"/>
    <cellStyle name="Normal 2 29 4 3" xfId="9684"/>
    <cellStyle name="Normal 2 29 4 3 2" xfId="9685"/>
    <cellStyle name="Normal 2 29 4 4" xfId="9686"/>
    <cellStyle name="Normal 2 29 4 5" xfId="9687"/>
    <cellStyle name="Normal 2 29 4 6" xfId="9688"/>
    <cellStyle name="Normal 2 29 4 7" xfId="9689"/>
    <cellStyle name="Normal 2 29 4 8" xfId="9690"/>
    <cellStyle name="Normal 2 29 4 9" xfId="9691"/>
    <cellStyle name="Normal 2 29 5" xfId="9692"/>
    <cellStyle name="Normal 2 29 5 2" xfId="9693"/>
    <cellStyle name="Normal 2 29 5 2 2" xfId="9694"/>
    <cellStyle name="Normal 2 29 5 3" xfId="9695"/>
    <cellStyle name="Normal 2 29 5 4" xfId="9696"/>
    <cellStyle name="Normal 2 29 5 5" xfId="9697"/>
    <cellStyle name="Normal 2 29 6" xfId="9698"/>
    <cellStyle name="Normal 2 29 6 2" xfId="9699"/>
    <cellStyle name="Normal 2 29 6 3" xfId="9700"/>
    <cellStyle name="Normal 2 29 6 4" xfId="9701"/>
    <cellStyle name="Normal 2 29 6 5" xfId="9702"/>
    <cellStyle name="Normal 2 29 7" xfId="9703"/>
    <cellStyle name="Normal 2 29 7 2" xfId="9704"/>
    <cellStyle name="Normal 2 29 7 3" xfId="9705"/>
    <cellStyle name="Normal 2 29 7 4" xfId="9706"/>
    <cellStyle name="Normal 2 29 8" xfId="9707"/>
    <cellStyle name="Normal 2 29 8 2" xfId="9708"/>
    <cellStyle name="Normal 2 29 8 3" xfId="9709"/>
    <cellStyle name="Normal 2 29 8 4" xfId="9710"/>
    <cellStyle name="Normal 2 29 9" xfId="9711"/>
    <cellStyle name="Normal 2 3" xfId="415"/>
    <cellStyle name="Normal 2 30" xfId="416"/>
    <cellStyle name="Normal 2 30 10" xfId="9713"/>
    <cellStyle name="Normal 2 30 11" xfId="9714"/>
    <cellStyle name="Normal 2 30 12" xfId="9715"/>
    <cellStyle name="Normal 2 30 13" xfId="9716"/>
    <cellStyle name="Normal 2 30 14" xfId="9717"/>
    <cellStyle name="Normal 2 30 15" xfId="9712"/>
    <cellStyle name="Normal 2 30 2" xfId="417"/>
    <cellStyle name="Normal 2 30 2 10" xfId="9718"/>
    <cellStyle name="Normal 2 30 2 2" xfId="9719"/>
    <cellStyle name="Normal 2 30 2 2 2" xfId="9720"/>
    <cellStyle name="Normal 2 30 2 2 3" xfId="9721"/>
    <cellStyle name="Normal 2 30 2 3" xfId="9722"/>
    <cellStyle name="Normal 2 30 2 3 2" xfId="9723"/>
    <cellStyle name="Normal 2 30 2 4" xfId="9724"/>
    <cellStyle name="Normal 2 30 2 5" xfId="9725"/>
    <cellStyle name="Normal 2 30 2 6" xfId="9726"/>
    <cellStyle name="Normal 2 30 2 7" xfId="9727"/>
    <cellStyle name="Normal 2 30 2 8" xfId="9728"/>
    <cellStyle name="Normal 2 30 2 9" xfId="9729"/>
    <cellStyle name="Normal 2 30 3" xfId="9730"/>
    <cellStyle name="Normal 2 30 3 2" xfId="9731"/>
    <cellStyle name="Normal 2 30 3 2 2" xfId="9732"/>
    <cellStyle name="Normal 2 30 3 3" xfId="9733"/>
    <cellStyle name="Normal 2 30 3 4" xfId="9734"/>
    <cellStyle name="Normal 2 30 3 5" xfId="9735"/>
    <cellStyle name="Normal 2 30 4" xfId="9736"/>
    <cellStyle name="Normal 2 30 4 2" xfId="9737"/>
    <cellStyle name="Normal 2 30 4 3" xfId="9738"/>
    <cellStyle name="Normal 2 30 4 4" xfId="9739"/>
    <cellStyle name="Normal 2 30 4 5" xfId="9740"/>
    <cellStyle name="Normal 2 30 5" xfId="9741"/>
    <cellStyle name="Normal 2 30 5 2" xfId="9742"/>
    <cellStyle name="Normal 2 30 5 3" xfId="9743"/>
    <cellStyle name="Normal 2 30 5 4" xfId="9744"/>
    <cellStyle name="Normal 2 30 6" xfId="9745"/>
    <cellStyle name="Normal 2 30 6 2" xfId="9746"/>
    <cellStyle name="Normal 2 30 6 3" xfId="9747"/>
    <cellStyle name="Normal 2 30 6 4" xfId="9748"/>
    <cellStyle name="Normal 2 30 7" xfId="9749"/>
    <cellStyle name="Normal 2 30 8" xfId="9750"/>
    <cellStyle name="Normal 2 30 9" xfId="9751"/>
    <cellStyle name="Normal 2 31" xfId="418"/>
    <cellStyle name="Normal 2 31 10" xfId="9753"/>
    <cellStyle name="Normal 2 31 11" xfId="9754"/>
    <cellStyle name="Normal 2 31 12" xfId="9755"/>
    <cellStyle name="Normal 2 31 13" xfId="9756"/>
    <cellStyle name="Normal 2 31 14" xfId="9757"/>
    <cellStyle name="Normal 2 31 15" xfId="9752"/>
    <cellStyle name="Normal 2 31 2" xfId="419"/>
    <cellStyle name="Normal 2 31 2 10" xfId="9758"/>
    <cellStyle name="Normal 2 31 2 2" xfId="9759"/>
    <cellStyle name="Normal 2 31 2 2 2" xfId="9760"/>
    <cellStyle name="Normal 2 31 2 2 3" xfId="9761"/>
    <cellStyle name="Normal 2 31 2 3" xfId="9762"/>
    <cellStyle name="Normal 2 31 2 3 2" xfId="9763"/>
    <cellStyle name="Normal 2 31 2 4" xfId="9764"/>
    <cellStyle name="Normal 2 31 2 5" xfId="9765"/>
    <cellStyle name="Normal 2 31 2 6" xfId="9766"/>
    <cellStyle name="Normal 2 31 2 7" xfId="9767"/>
    <cellStyle name="Normal 2 31 2 8" xfId="9768"/>
    <cellStyle name="Normal 2 31 2 9" xfId="9769"/>
    <cellStyle name="Normal 2 31 3" xfId="9770"/>
    <cellStyle name="Normal 2 31 3 2" xfId="9771"/>
    <cellStyle name="Normal 2 31 3 2 2" xfId="9772"/>
    <cellStyle name="Normal 2 31 3 3" xfId="9773"/>
    <cellStyle name="Normal 2 31 3 4" xfId="9774"/>
    <cellStyle name="Normal 2 31 3 5" xfId="9775"/>
    <cellStyle name="Normal 2 31 4" xfId="9776"/>
    <cellStyle name="Normal 2 31 4 2" xfId="9777"/>
    <cellStyle name="Normal 2 31 4 3" xfId="9778"/>
    <cellStyle name="Normal 2 31 4 4" xfId="9779"/>
    <cellStyle name="Normal 2 31 4 5" xfId="9780"/>
    <cellStyle name="Normal 2 31 5" xfId="9781"/>
    <cellStyle name="Normal 2 31 5 2" xfId="9782"/>
    <cellStyle name="Normal 2 31 5 3" xfId="9783"/>
    <cellStyle name="Normal 2 31 5 4" xfId="9784"/>
    <cellStyle name="Normal 2 31 6" xfId="9785"/>
    <cellStyle name="Normal 2 31 6 2" xfId="9786"/>
    <cellStyle name="Normal 2 31 6 3" xfId="9787"/>
    <cellStyle name="Normal 2 31 6 4" xfId="9788"/>
    <cellStyle name="Normal 2 31 7" xfId="9789"/>
    <cellStyle name="Normal 2 31 8" xfId="9790"/>
    <cellStyle name="Normal 2 31 9" xfId="9791"/>
    <cellStyle name="Normal 2 32" xfId="420"/>
    <cellStyle name="Normal 2 32 10" xfId="9793"/>
    <cellStyle name="Normal 2 32 11" xfId="9794"/>
    <cellStyle name="Normal 2 32 12" xfId="9795"/>
    <cellStyle name="Normal 2 32 13" xfId="9792"/>
    <cellStyle name="Normal 2 32 2" xfId="9796"/>
    <cellStyle name="Normal 2 32 2 2" xfId="9797"/>
    <cellStyle name="Normal 2 32 2 2 2" xfId="9798"/>
    <cellStyle name="Normal 2 32 2 3" xfId="9799"/>
    <cellStyle name="Normal 2 32 2 4" xfId="9800"/>
    <cellStyle name="Normal 2 32 2 5" xfId="9801"/>
    <cellStyle name="Normal 2 32 3" xfId="9802"/>
    <cellStyle name="Normal 2 32 3 2" xfId="9803"/>
    <cellStyle name="Normal 2 32 3 3" xfId="9804"/>
    <cellStyle name="Normal 2 32 3 4" xfId="9805"/>
    <cellStyle name="Normal 2 32 3 5" xfId="9806"/>
    <cellStyle name="Normal 2 32 4" xfId="9807"/>
    <cellStyle name="Normal 2 32 4 2" xfId="9808"/>
    <cellStyle name="Normal 2 32 4 3" xfId="9809"/>
    <cellStyle name="Normal 2 32 4 4" xfId="9810"/>
    <cellStyle name="Normal 2 32 5" xfId="9811"/>
    <cellStyle name="Normal 2 32 6" xfId="9812"/>
    <cellStyle name="Normal 2 32 7" xfId="9813"/>
    <cellStyle name="Normal 2 32 8" xfId="9814"/>
    <cellStyle name="Normal 2 32 9" xfId="9815"/>
    <cellStyle name="Normal 2 33" xfId="421"/>
    <cellStyle name="Normal 2 33 10" xfId="9817"/>
    <cellStyle name="Normal 2 33 11" xfId="9816"/>
    <cellStyle name="Normal 2 33 2" xfId="9818"/>
    <cellStyle name="Normal 2 33 2 2" xfId="9819"/>
    <cellStyle name="Normal 2 33 2 3" xfId="9820"/>
    <cellStyle name="Normal 2 33 3" xfId="9821"/>
    <cellStyle name="Normal 2 33 3 2" xfId="9822"/>
    <cellStyle name="Normal 2 33 4" xfId="9823"/>
    <cellStyle name="Normal 2 33 5" xfId="9824"/>
    <cellStyle name="Normal 2 33 6" xfId="9825"/>
    <cellStyle name="Normal 2 33 7" xfId="9826"/>
    <cellStyle name="Normal 2 33 8" xfId="9827"/>
    <cellStyle name="Normal 2 33 9" xfId="9828"/>
    <cellStyle name="Normal 2 34" xfId="475"/>
    <cellStyle name="Normal 2 34 10" xfId="9829"/>
    <cellStyle name="Normal 2 34 2" xfId="9830"/>
    <cellStyle name="Normal 2 34 2 2" xfId="9831"/>
    <cellStyle name="Normal 2 34 2 3" xfId="9832"/>
    <cellStyle name="Normal 2 34 3" xfId="9833"/>
    <cellStyle name="Normal 2 34 3 2" xfId="9834"/>
    <cellStyle name="Normal 2 34 4" xfId="9835"/>
    <cellStyle name="Normal 2 34 5" xfId="9836"/>
    <cellStyle name="Normal 2 34 6" xfId="9837"/>
    <cellStyle name="Normal 2 34 7" xfId="9838"/>
    <cellStyle name="Normal 2 34 8" xfId="9839"/>
    <cellStyle name="Normal 2 34 9" xfId="9840"/>
    <cellStyle name="Normal 2 35" xfId="9841"/>
    <cellStyle name="Normal 2 35 2" xfId="9842"/>
    <cellStyle name="Normal 2 35 2 2" xfId="9843"/>
    <cellStyle name="Normal 2 35 3" xfId="9844"/>
    <cellStyle name="Normal 2 35 3 2" xfId="9845"/>
    <cellStyle name="Normal 2 35 4" xfId="9846"/>
    <cellStyle name="Normal 2 35 5" xfId="9847"/>
    <cellStyle name="Normal 2 35 6" xfId="9848"/>
    <cellStyle name="Normal 2 35 7" xfId="9849"/>
    <cellStyle name="Normal 2 36" xfId="9850"/>
    <cellStyle name="Normal 2 36 2" xfId="9851"/>
    <cellStyle name="Normal 2 36 2 2" xfId="9852"/>
    <cellStyle name="Normal 2 36 3" xfId="9853"/>
    <cellStyle name="Normal 2 36 4" xfId="9854"/>
    <cellStyle name="Normal 2 36 5" xfId="9855"/>
    <cellStyle name="Normal 2 36 6" xfId="9856"/>
    <cellStyle name="Normal 2 36 7" xfId="9857"/>
    <cellStyle name="Normal 2 37" xfId="9858"/>
    <cellStyle name="Normal 2 37 2" xfId="9859"/>
    <cellStyle name="Normal 2 37 3" xfId="9860"/>
    <cellStyle name="Normal 2 37 4" xfId="9861"/>
    <cellStyle name="Normal 2 37 5" xfId="9862"/>
    <cellStyle name="Normal 2 38" xfId="9863"/>
    <cellStyle name="Normal 2 38 2" xfId="9864"/>
    <cellStyle name="Normal 2 38 3" xfId="9865"/>
    <cellStyle name="Normal 2 38 4" xfId="9866"/>
    <cellStyle name="Normal 2 38 5" xfId="9867"/>
    <cellStyle name="Normal 2 39" xfId="9868"/>
    <cellStyle name="Normal 2 39 2" xfId="9869"/>
    <cellStyle name="Normal 2 39 3" xfId="9870"/>
    <cellStyle name="Normal 2 39 4" xfId="9871"/>
    <cellStyle name="Normal 2 39 5" xfId="9872"/>
    <cellStyle name="Normal 2 4" xfId="422"/>
    <cellStyle name="Normal 2 4 10" xfId="9874"/>
    <cellStyle name="Normal 2 4 11" xfId="9875"/>
    <cellStyle name="Normal 2 4 12" xfId="9876"/>
    <cellStyle name="Normal 2 4 13" xfId="9877"/>
    <cellStyle name="Normal 2 4 14" xfId="9878"/>
    <cellStyle name="Normal 2 4 15" xfId="9879"/>
    <cellStyle name="Normal 2 4 16" xfId="9880"/>
    <cellStyle name="Normal 2 4 17" xfId="9873"/>
    <cellStyle name="Normal 2 4 2" xfId="423"/>
    <cellStyle name="Normal 2 4 2 10" xfId="9882"/>
    <cellStyle name="Normal 2 4 2 11" xfId="9883"/>
    <cellStyle name="Normal 2 4 2 12" xfId="9884"/>
    <cellStyle name="Normal 2 4 2 13" xfId="9885"/>
    <cellStyle name="Normal 2 4 2 14" xfId="9886"/>
    <cellStyle name="Normal 2 4 2 15" xfId="9881"/>
    <cellStyle name="Normal 2 4 2 2" xfId="424"/>
    <cellStyle name="Normal 2 4 2 2 10" xfId="9887"/>
    <cellStyle name="Normal 2 4 2 2 2" xfId="9888"/>
    <cellStyle name="Normal 2 4 2 2 2 2" xfId="9889"/>
    <cellStyle name="Normal 2 4 2 2 2 3" xfId="9890"/>
    <cellStyle name="Normal 2 4 2 2 3" xfId="9891"/>
    <cellStyle name="Normal 2 4 2 2 3 2" xfId="9892"/>
    <cellStyle name="Normal 2 4 2 2 4" xfId="9893"/>
    <cellStyle name="Normal 2 4 2 2 5" xfId="9894"/>
    <cellStyle name="Normal 2 4 2 2 6" xfId="9895"/>
    <cellStyle name="Normal 2 4 2 2 7" xfId="9896"/>
    <cellStyle name="Normal 2 4 2 2 8" xfId="9897"/>
    <cellStyle name="Normal 2 4 2 2 9" xfId="9898"/>
    <cellStyle name="Normal 2 4 2 3" xfId="9899"/>
    <cellStyle name="Normal 2 4 2 3 2" xfId="9900"/>
    <cellStyle name="Normal 2 4 2 3 2 2" xfId="9901"/>
    <cellStyle name="Normal 2 4 2 3 3" xfId="9902"/>
    <cellStyle name="Normal 2 4 2 3 4" xfId="9903"/>
    <cellStyle name="Normal 2 4 2 3 5" xfId="9904"/>
    <cellStyle name="Normal 2 4 2 4" xfId="9905"/>
    <cellStyle name="Normal 2 4 2 4 2" xfId="9906"/>
    <cellStyle name="Normal 2 4 2 4 3" xfId="9907"/>
    <cellStyle name="Normal 2 4 2 4 4" xfId="9908"/>
    <cellStyle name="Normal 2 4 2 4 5" xfId="9909"/>
    <cellStyle name="Normal 2 4 2 5" xfId="9910"/>
    <cellStyle name="Normal 2 4 2 5 2" xfId="9911"/>
    <cellStyle name="Normal 2 4 2 5 3" xfId="9912"/>
    <cellStyle name="Normal 2 4 2 5 4" xfId="9913"/>
    <cellStyle name="Normal 2 4 2 6" xfId="9914"/>
    <cellStyle name="Normal 2 4 2 6 2" xfId="9915"/>
    <cellStyle name="Normal 2 4 2 6 3" xfId="9916"/>
    <cellStyle name="Normal 2 4 2 6 4" xfId="9917"/>
    <cellStyle name="Normal 2 4 2 7" xfId="9918"/>
    <cellStyle name="Normal 2 4 2 8" xfId="9919"/>
    <cellStyle name="Normal 2 4 2 9" xfId="9920"/>
    <cellStyle name="Normal 2 4 3" xfId="425"/>
    <cellStyle name="Normal 2 4 3 10" xfId="9922"/>
    <cellStyle name="Normal 2 4 3 11" xfId="9923"/>
    <cellStyle name="Normal 2 4 3 12" xfId="9924"/>
    <cellStyle name="Normal 2 4 3 13" xfId="9925"/>
    <cellStyle name="Normal 2 4 3 14" xfId="9921"/>
    <cellStyle name="Normal 2 4 3 2" xfId="9926"/>
    <cellStyle name="Normal 2 4 3 2 2" xfId="9927"/>
    <cellStyle name="Normal 2 4 3 2 2 2" xfId="9928"/>
    <cellStyle name="Normal 2 4 3 2 3" xfId="9929"/>
    <cellStyle name="Normal 2 4 3 2 4" xfId="9930"/>
    <cellStyle name="Normal 2 4 3 2 5" xfId="9931"/>
    <cellStyle name="Normal 2 4 3 3" xfId="9932"/>
    <cellStyle name="Normal 2 4 3 3 2" xfId="9933"/>
    <cellStyle name="Normal 2 4 3 3 3" xfId="9934"/>
    <cellStyle name="Normal 2 4 3 3 4" xfId="9935"/>
    <cellStyle name="Normal 2 4 3 3 5" xfId="9936"/>
    <cellStyle name="Normal 2 4 3 4" xfId="9937"/>
    <cellStyle name="Normal 2 4 3 4 2" xfId="9938"/>
    <cellStyle name="Normal 2 4 3 4 3" xfId="9939"/>
    <cellStyle name="Normal 2 4 3 4 4" xfId="9940"/>
    <cellStyle name="Normal 2 4 3 5" xfId="9941"/>
    <cellStyle name="Normal 2 4 3 5 2" xfId="9942"/>
    <cellStyle name="Normal 2 4 3 5 3" xfId="9943"/>
    <cellStyle name="Normal 2 4 3 5 4" xfId="9944"/>
    <cellStyle name="Normal 2 4 3 6" xfId="9945"/>
    <cellStyle name="Normal 2 4 3 7" xfId="9946"/>
    <cellStyle name="Normal 2 4 3 8" xfId="9947"/>
    <cellStyle name="Normal 2 4 3 9" xfId="9948"/>
    <cellStyle name="Normal 2 4 4" xfId="426"/>
    <cellStyle name="Normal 2 4 4 10" xfId="9949"/>
    <cellStyle name="Normal 2 4 4 2" xfId="9950"/>
    <cellStyle name="Normal 2 4 4 2 2" xfId="9951"/>
    <cellStyle name="Normal 2 4 4 2 3" xfId="9952"/>
    <cellStyle name="Normal 2 4 4 3" xfId="9953"/>
    <cellStyle name="Normal 2 4 4 3 2" xfId="9954"/>
    <cellStyle name="Normal 2 4 4 4" xfId="9955"/>
    <cellStyle name="Normal 2 4 4 5" xfId="9956"/>
    <cellStyle name="Normal 2 4 4 6" xfId="9957"/>
    <cellStyle name="Normal 2 4 4 7" xfId="9958"/>
    <cellStyle name="Normal 2 4 4 8" xfId="9959"/>
    <cellStyle name="Normal 2 4 4 9" xfId="9960"/>
    <cellStyle name="Normal 2 4 5" xfId="9961"/>
    <cellStyle name="Normal 2 4 5 2" xfId="9962"/>
    <cellStyle name="Normal 2 4 5 2 2" xfId="9963"/>
    <cellStyle name="Normal 2 4 5 3" xfId="9964"/>
    <cellStyle name="Normal 2 4 5 4" xfId="9965"/>
    <cellStyle name="Normal 2 4 5 5" xfId="9966"/>
    <cellStyle name="Normal 2 4 6" xfId="9967"/>
    <cellStyle name="Normal 2 4 6 2" xfId="9968"/>
    <cellStyle name="Normal 2 4 6 3" xfId="9969"/>
    <cellStyle name="Normal 2 4 6 4" xfId="9970"/>
    <cellStyle name="Normal 2 4 6 5" xfId="9971"/>
    <cellStyle name="Normal 2 4 7" xfId="9972"/>
    <cellStyle name="Normal 2 4 7 2" xfId="9973"/>
    <cellStyle name="Normal 2 4 7 3" xfId="9974"/>
    <cellStyle name="Normal 2 4 7 4" xfId="9975"/>
    <cellStyle name="Normal 2 4 8" xfId="9976"/>
    <cellStyle name="Normal 2 4 8 2" xfId="9977"/>
    <cellStyle name="Normal 2 4 8 3" xfId="9978"/>
    <cellStyle name="Normal 2 4 8 4" xfId="9979"/>
    <cellStyle name="Normal 2 4 9" xfId="9980"/>
    <cellStyle name="Normal 2 40" xfId="9981"/>
    <cellStyle name="Normal 2 41" xfId="9982"/>
    <cellStyle name="Normal 2 42" xfId="9983"/>
    <cellStyle name="Normal 2 43" xfId="9984"/>
    <cellStyle name="Normal 2 44" xfId="9985"/>
    <cellStyle name="Normal 2 45" xfId="9986"/>
    <cellStyle name="Normal 2 46" xfId="9987"/>
    <cellStyle name="Normal 2 47" xfId="9988"/>
    <cellStyle name="Normal 2 48" xfId="9989"/>
    <cellStyle name="Normal 2 49" xfId="9990"/>
    <cellStyle name="Normal 2 5" xfId="427"/>
    <cellStyle name="Normal 2 5 10" xfId="9992"/>
    <cellStyle name="Normal 2 5 11" xfId="9993"/>
    <cellStyle name="Normal 2 5 12" xfId="9994"/>
    <cellStyle name="Normal 2 5 13" xfId="9995"/>
    <cellStyle name="Normal 2 5 14" xfId="9996"/>
    <cellStyle name="Normal 2 5 15" xfId="9997"/>
    <cellStyle name="Normal 2 5 16" xfId="9998"/>
    <cellStyle name="Normal 2 5 17" xfId="9991"/>
    <cellStyle name="Normal 2 5 2" xfId="428"/>
    <cellStyle name="Normal 2 5 2 10" xfId="10000"/>
    <cellStyle name="Normal 2 5 2 11" xfId="10001"/>
    <cellStyle name="Normal 2 5 2 12" xfId="10002"/>
    <cellStyle name="Normal 2 5 2 13" xfId="10003"/>
    <cellStyle name="Normal 2 5 2 14" xfId="10004"/>
    <cellStyle name="Normal 2 5 2 15" xfId="9999"/>
    <cellStyle name="Normal 2 5 2 2" xfId="429"/>
    <cellStyle name="Normal 2 5 2 2 10" xfId="10005"/>
    <cellStyle name="Normal 2 5 2 2 2" xfId="10006"/>
    <cellStyle name="Normal 2 5 2 2 2 2" xfId="10007"/>
    <cellStyle name="Normal 2 5 2 2 2 3" xfId="10008"/>
    <cellStyle name="Normal 2 5 2 2 3" xfId="10009"/>
    <cellStyle name="Normal 2 5 2 2 3 2" xfId="10010"/>
    <cellStyle name="Normal 2 5 2 2 4" xfId="10011"/>
    <cellStyle name="Normal 2 5 2 2 5" xfId="10012"/>
    <cellStyle name="Normal 2 5 2 2 6" xfId="10013"/>
    <cellStyle name="Normal 2 5 2 2 7" xfId="10014"/>
    <cellStyle name="Normal 2 5 2 2 8" xfId="10015"/>
    <cellStyle name="Normal 2 5 2 2 9" xfId="10016"/>
    <cellStyle name="Normal 2 5 2 3" xfId="10017"/>
    <cellStyle name="Normal 2 5 2 3 2" xfId="10018"/>
    <cellStyle name="Normal 2 5 2 3 2 2" xfId="10019"/>
    <cellStyle name="Normal 2 5 2 3 3" xfId="10020"/>
    <cellStyle name="Normal 2 5 2 3 4" xfId="10021"/>
    <cellStyle name="Normal 2 5 2 3 5" xfId="10022"/>
    <cellStyle name="Normal 2 5 2 4" xfId="10023"/>
    <cellStyle name="Normal 2 5 2 4 2" xfId="10024"/>
    <cellStyle name="Normal 2 5 2 4 3" xfId="10025"/>
    <cellStyle name="Normal 2 5 2 4 4" xfId="10026"/>
    <cellStyle name="Normal 2 5 2 4 5" xfId="10027"/>
    <cellStyle name="Normal 2 5 2 5" xfId="10028"/>
    <cellStyle name="Normal 2 5 2 5 2" xfId="10029"/>
    <cellStyle name="Normal 2 5 2 5 3" xfId="10030"/>
    <cellStyle name="Normal 2 5 2 5 4" xfId="10031"/>
    <cellStyle name="Normal 2 5 2 6" xfId="10032"/>
    <cellStyle name="Normal 2 5 2 6 2" xfId="10033"/>
    <cellStyle name="Normal 2 5 2 6 3" xfId="10034"/>
    <cellStyle name="Normal 2 5 2 6 4" xfId="10035"/>
    <cellStyle name="Normal 2 5 2 7" xfId="10036"/>
    <cellStyle name="Normal 2 5 2 8" xfId="10037"/>
    <cellStyle name="Normal 2 5 2 9" xfId="10038"/>
    <cellStyle name="Normal 2 5 3" xfId="430"/>
    <cellStyle name="Normal 2 5 3 10" xfId="10040"/>
    <cellStyle name="Normal 2 5 3 11" xfId="10041"/>
    <cellStyle name="Normal 2 5 3 12" xfId="10042"/>
    <cellStyle name="Normal 2 5 3 13" xfId="10043"/>
    <cellStyle name="Normal 2 5 3 14" xfId="10039"/>
    <cellStyle name="Normal 2 5 3 2" xfId="10044"/>
    <cellStyle name="Normal 2 5 3 2 2" xfId="10045"/>
    <cellStyle name="Normal 2 5 3 2 2 2" xfId="10046"/>
    <cellStyle name="Normal 2 5 3 2 3" xfId="10047"/>
    <cellStyle name="Normal 2 5 3 2 4" xfId="10048"/>
    <cellStyle name="Normal 2 5 3 2 5" xfId="10049"/>
    <cellStyle name="Normal 2 5 3 3" xfId="10050"/>
    <cellStyle name="Normal 2 5 3 3 2" xfId="10051"/>
    <cellStyle name="Normal 2 5 3 3 3" xfId="10052"/>
    <cellStyle name="Normal 2 5 3 3 4" xfId="10053"/>
    <cellStyle name="Normal 2 5 3 3 5" xfId="10054"/>
    <cellStyle name="Normal 2 5 3 4" xfId="10055"/>
    <cellStyle name="Normal 2 5 3 4 2" xfId="10056"/>
    <cellStyle name="Normal 2 5 3 4 3" xfId="10057"/>
    <cellStyle name="Normal 2 5 3 4 4" xfId="10058"/>
    <cellStyle name="Normal 2 5 3 5" xfId="10059"/>
    <cellStyle name="Normal 2 5 3 5 2" xfId="10060"/>
    <cellStyle name="Normal 2 5 3 5 3" xfId="10061"/>
    <cellStyle name="Normal 2 5 3 5 4" xfId="10062"/>
    <cellStyle name="Normal 2 5 3 6" xfId="10063"/>
    <cellStyle name="Normal 2 5 3 7" xfId="10064"/>
    <cellStyle name="Normal 2 5 3 8" xfId="10065"/>
    <cellStyle name="Normal 2 5 3 9" xfId="10066"/>
    <cellStyle name="Normal 2 5 4" xfId="431"/>
    <cellStyle name="Normal 2 5 4 10" xfId="10067"/>
    <cellStyle name="Normal 2 5 4 2" xfId="10068"/>
    <cellStyle name="Normal 2 5 4 2 2" xfId="10069"/>
    <cellStyle name="Normal 2 5 4 2 3" xfId="10070"/>
    <cellStyle name="Normal 2 5 4 3" xfId="10071"/>
    <cellStyle name="Normal 2 5 4 3 2" xfId="10072"/>
    <cellStyle name="Normal 2 5 4 4" xfId="10073"/>
    <cellStyle name="Normal 2 5 4 5" xfId="10074"/>
    <cellStyle name="Normal 2 5 4 6" xfId="10075"/>
    <cellStyle name="Normal 2 5 4 7" xfId="10076"/>
    <cellStyle name="Normal 2 5 4 8" xfId="10077"/>
    <cellStyle name="Normal 2 5 4 9" xfId="10078"/>
    <cellStyle name="Normal 2 5 5" xfId="10079"/>
    <cellStyle name="Normal 2 5 5 2" xfId="10080"/>
    <cellStyle name="Normal 2 5 5 2 2" xfId="10081"/>
    <cellStyle name="Normal 2 5 5 3" xfId="10082"/>
    <cellStyle name="Normal 2 5 5 4" xfId="10083"/>
    <cellStyle name="Normal 2 5 5 5" xfId="10084"/>
    <cellStyle name="Normal 2 5 6" xfId="10085"/>
    <cellStyle name="Normal 2 5 6 2" xfId="10086"/>
    <cellStyle name="Normal 2 5 6 3" xfId="10087"/>
    <cellStyle name="Normal 2 5 6 4" xfId="10088"/>
    <cellStyle name="Normal 2 5 6 5" xfId="10089"/>
    <cellStyle name="Normal 2 5 7" xfId="10090"/>
    <cellStyle name="Normal 2 5 7 2" xfId="10091"/>
    <cellStyle name="Normal 2 5 7 3" xfId="10092"/>
    <cellStyle name="Normal 2 5 7 4" xfId="10093"/>
    <cellStyle name="Normal 2 5 8" xfId="10094"/>
    <cellStyle name="Normal 2 5 8 2" xfId="10095"/>
    <cellStyle name="Normal 2 5 8 3" xfId="10096"/>
    <cellStyle name="Normal 2 5 8 4" xfId="10097"/>
    <cellStyle name="Normal 2 5 9" xfId="10098"/>
    <cellStyle name="Normal 2 50" xfId="1806"/>
    <cellStyle name="Normal 2 6" xfId="432"/>
    <cellStyle name="Normal 2 6 10" xfId="10100"/>
    <cellStyle name="Normal 2 6 11" xfId="10101"/>
    <cellStyle name="Normal 2 6 12" xfId="10102"/>
    <cellStyle name="Normal 2 6 13" xfId="10103"/>
    <cellStyle name="Normal 2 6 14" xfId="10104"/>
    <cellStyle name="Normal 2 6 15" xfId="10105"/>
    <cellStyle name="Normal 2 6 16" xfId="10106"/>
    <cellStyle name="Normal 2 6 17" xfId="10099"/>
    <cellStyle name="Normal 2 6 2" xfId="433"/>
    <cellStyle name="Normal 2 6 2 10" xfId="10108"/>
    <cellStyle name="Normal 2 6 2 11" xfId="10109"/>
    <cellStyle name="Normal 2 6 2 12" xfId="10110"/>
    <cellStyle name="Normal 2 6 2 13" xfId="10111"/>
    <cellStyle name="Normal 2 6 2 14" xfId="10112"/>
    <cellStyle name="Normal 2 6 2 15" xfId="10107"/>
    <cellStyle name="Normal 2 6 2 2" xfId="434"/>
    <cellStyle name="Normal 2 6 2 2 10" xfId="10113"/>
    <cellStyle name="Normal 2 6 2 2 2" xfId="10114"/>
    <cellStyle name="Normal 2 6 2 2 2 2" xfId="10115"/>
    <cellStyle name="Normal 2 6 2 2 2 3" xfId="10116"/>
    <cellStyle name="Normal 2 6 2 2 3" xfId="10117"/>
    <cellStyle name="Normal 2 6 2 2 3 2" xfId="10118"/>
    <cellStyle name="Normal 2 6 2 2 4" xfId="10119"/>
    <cellStyle name="Normal 2 6 2 2 5" xfId="10120"/>
    <cellStyle name="Normal 2 6 2 2 6" xfId="10121"/>
    <cellStyle name="Normal 2 6 2 2 7" xfId="10122"/>
    <cellStyle name="Normal 2 6 2 2 8" xfId="10123"/>
    <cellStyle name="Normal 2 6 2 2 9" xfId="10124"/>
    <cellStyle name="Normal 2 6 2 3" xfId="10125"/>
    <cellStyle name="Normal 2 6 2 3 2" xfId="10126"/>
    <cellStyle name="Normal 2 6 2 3 2 2" xfId="10127"/>
    <cellStyle name="Normal 2 6 2 3 3" xfId="10128"/>
    <cellStyle name="Normal 2 6 2 3 4" xfId="10129"/>
    <cellStyle name="Normal 2 6 2 3 5" xfId="10130"/>
    <cellStyle name="Normal 2 6 2 4" xfId="10131"/>
    <cellStyle name="Normal 2 6 2 4 2" xfId="10132"/>
    <cellStyle name="Normal 2 6 2 4 3" xfId="10133"/>
    <cellStyle name="Normal 2 6 2 4 4" xfId="10134"/>
    <cellStyle name="Normal 2 6 2 4 5" xfId="10135"/>
    <cellStyle name="Normal 2 6 2 5" xfId="10136"/>
    <cellStyle name="Normal 2 6 2 5 2" xfId="10137"/>
    <cellStyle name="Normal 2 6 2 5 3" xfId="10138"/>
    <cellStyle name="Normal 2 6 2 5 4" xfId="10139"/>
    <cellStyle name="Normal 2 6 2 6" xfId="10140"/>
    <cellStyle name="Normal 2 6 2 6 2" xfId="10141"/>
    <cellStyle name="Normal 2 6 2 6 3" xfId="10142"/>
    <cellStyle name="Normal 2 6 2 6 4" xfId="10143"/>
    <cellStyle name="Normal 2 6 2 7" xfId="10144"/>
    <cellStyle name="Normal 2 6 2 8" xfId="10145"/>
    <cellStyle name="Normal 2 6 2 9" xfId="10146"/>
    <cellStyle name="Normal 2 6 3" xfId="435"/>
    <cellStyle name="Normal 2 6 3 10" xfId="10148"/>
    <cellStyle name="Normal 2 6 3 11" xfId="10149"/>
    <cellStyle name="Normal 2 6 3 12" xfId="10150"/>
    <cellStyle name="Normal 2 6 3 13" xfId="10151"/>
    <cellStyle name="Normal 2 6 3 14" xfId="10147"/>
    <cellStyle name="Normal 2 6 3 2" xfId="10152"/>
    <cellStyle name="Normal 2 6 3 2 2" xfId="10153"/>
    <cellStyle name="Normal 2 6 3 2 2 2" xfId="10154"/>
    <cellStyle name="Normal 2 6 3 2 3" xfId="10155"/>
    <cellStyle name="Normal 2 6 3 2 4" xfId="10156"/>
    <cellStyle name="Normal 2 6 3 2 5" xfId="10157"/>
    <cellStyle name="Normal 2 6 3 3" xfId="10158"/>
    <cellStyle name="Normal 2 6 3 3 2" xfId="10159"/>
    <cellStyle name="Normal 2 6 3 3 3" xfId="10160"/>
    <cellStyle name="Normal 2 6 3 3 4" xfId="10161"/>
    <cellStyle name="Normal 2 6 3 3 5" xfId="10162"/>
    <cellStyle name="Normal 2 6 3 4" xfId="10163"/>
    <cellStyle name="Normal 2 6 3 4 2" xfId="10164"/>
    <cellStyle name="Normal 2 6 3 4 3" xfId="10165"/>
    <cellStyle name="Normal 2 6 3 4 4" xfId="10166"/>
    <cellStyle name="Normal 2 6 3 5" xfId="10167"/>
    <cellStyle name="Normal 2 6 3 5 2" xfId="10168"/>
    <cellStyle name="Normal 2 6 3 5 3" xfId="10169"/>
    <cellStyle name="Normal 2 6 3 5 4" xfId="10170"/>
    <cellStyle name="Normal 2 6 3 6" xfId="10171"/>
    <cellStyle name="Normal 2 6 3 7" xfId="10172"/>
    <cellStyle name="Normal 2 6 3 8" xfId="10173"/>
    <cellStyle name="Normal 2 6 3 9" xfId="10174"/>
    <cellStyle name="Normal 2 6 4" xfId="436"/>
    <cellStyle name="Normal 2 6 4 10" xfId="10175"/>
    <cellStyle name="Normal 2 6 4 2" xfId="10176"/>
    <cellStyle name="Normal 2 6 4 2 2" xfId="10177"/>
    <cellStyle name="Normal 2 6 4 2 3" xfId="10178"/>
    <cellStyle name="Normal 2 6 4 3" xfId="10179"/>
    <cellStyle name="Normal 2 6 4 3 2" xfId="10180"/>
    <cellStyle name="Normal 2 6 4 4" xfId="10181"/>
    <cellStyle name="Normal 2 6 4 5" xfId="10182"/>
    <cellStyle name="Normal 2 6 4 6" xfId="10183"/>
    <cellStyle name="Normal 2 6 4 7" xfId="10184"/>
    <cellStyle name="Normal 2 6 4 8" xfId="10185"/>
    <cellStyle name="Normal 2 6 4 9" xfId="10186"/>
    <cellStyle name="Normal 2 6 5" xfId="10187"/>
    <cellStyle name="Normal 2 6 5 2" xfId="10188"/>
    <cellStyle name="Normal 2 6 5 2 2" xfId="10189"/>
    <cellStyle name="Normal 2 6 5 3" xfId="10190"/>
    <cellStyle name="Normal 2 6 5 4" xfId="10191"/>
    <cellStyle name="Normal 2 6 5 5" xfId="10192"/>
    <cellStyle name="Normal 2 6 6" xfId="10193"/>
    <cellStyle name="Normal 2 6 6 2" xfId="10194"/>
    <cellStyle name="Normal 2 6 6 3" xfId="10195"/>
    <cellStyle name="Normal 2 6 6 4" xfId="10196"/>
    <cellStyle name="Normal 2 6 6 5" xfId="10197"/>
    <cellStyle name="Normal 2 6 7" xfId="10198"/>
    <cellStyle name="Normal 2 6 7 2" xfId="10199"/>
    <cellStyle name="Normal 2 6 7 3" xfId="10200"/>
    <cellStyle name="Normal 2 6 7 4" xfId="10201"/>
    <cellStyle name="Normal 2 6 8" xfId="10202"/>
    <cellStyle name="Normal 2 6 8 2" xfId="10203"/>
    <cellStyle name="Normal 2 6 8 3" xfId="10204"/>
    <cellStyle name="Normal 2 6 8 4" xfId="10205"/>
    <cellStyle name="Normal 2 6 9" xfId="10206"/>
    <cellStyle name="Normal 2 7" xfId="437"/>
    <cellStyle name="Normal 2 7 10" xfId="10208"/>
    <cellStyle name="Normal 2 7 11" xfId="10209"/>
    <cellStyle name="Normal 2 7 12" xfId="10210"/>
    <cellStyle name="Normal 2 7 13" xfId="10211"/>
    <cellStyle name="Normal 2 7 14" xfId="10212"/>
    <cellStyle name="Normal 2 7 15" xfId="10213"/>
    <cellStyle name="Normal 2 7 16" xfId="10214"/>
    <cellStyle name="Normal 2 7 17" xfId="10207"/>
    <cellStyle name="Normal 2 7 2" xfId="438"/>
    <cellStyle name="Normal 2 7 2 10" xfId="10216"/>
    <cellStyle name="Normal 2 7 2 11" xfId="10217"/>
    <cellStyle name="Normal 2 7 2 12" xfId="10218"/>
    <cellStyle name="Normal 2 7 2 13" xfId="10219"/>
    <cellStyle name="Normal 2 7 2 14" xfId="10220"/>
    <cellStyle name="Normal 2 7 2 15" xfId="10215"/>
    <cellStyle name="Normal 2 7 2 2" xfId="439"/>
    <cellStyle name="Normal 2 7 2 2 10" xfId="10221"/>
    <cellStyle name="Normal 2 7 2 2 2" xfId="10222"/>
    <cellStyle name="Normal 2 7 2 2 2 2" xfId="10223"/>
    <cellStyle name="Normal 2 7 2 2 2 3" xfId="10224"/>
    <cellStyle name="Normal 2 7 2 2 3" xfId="10225"/>
    <cellStyle name="Normal 2 7 2 2 3 2" xfId="10226"/>
    <cellStyle name="Normal 2 7 2 2 4" xfId="10227"/>
    <cellStyle name="Normal 2 7 2 2 5" xfId="10228"/>
    <cellStyle name="Normal 2 7 2 2 6" xfId="10229"/>
    <cellStyle name="Normal 2 7 2 2 7" xfId="10230"/>
    <cellStyle name="Normal 2 7 2 2 8" xfId="10231"/>
    <cellStyle name="Normal 2 7 2 2 9" xfId="10232"/>
    <cellStyle name="Normal 2 7 2 3" xfId="10233"/>
    <cellStyle name="Normal 2 7 2 3 2" xfId="10234"/>
    <cellStyle name="Normal 2 7 2 3 2 2" xfId="10235"/>
    <cellStyle name="Normal 2 7 2 3 3" xfId="10236"/>
    <cellStyle name="Normal 2 7 2 3 4" xfId="10237"/>
    <cellStyle name="Normal 2 7 2 3 5" xfId="10238"/>
    <cellStyle name="Normal 2 7 2 4" xfId="10239"/>
    <cellStyle name="Normal 2 7 2 4 2" xfId="10240"/>
    <cellStyle name="Normal 2 7 2 4 3" xfId="10241"/>
    <cellStyle name="Normal 2 7 2 4 4" xfId="10242"/>
    <cellStyle name="Normal 2 7 2 4 5" xfId="10243"/>
    <cellStyle name="Normal 2 7 2 5" xfId="10244"/>
    <cellStyle name="Normal 2 7 2 5 2" xfId="10245"/>
    <cellStyle name="Normal 2 7 2 5 3" xfId="10246"/>
    <cellStyle name="Normal 2 7 2 5 4" xfId="10247"/>
    <cellStyle name="Normal 2 7 2 6" xfId="10248"/>
    <cellStyle name="Normal 2 7 2 6 2" xfId="10249"/>
    <cellStyle name="Normal 2 7 2 6 3" xfId="10250"/>
    <cellStyle name="Normal 2 7 2 6 4" xfId="10251"/>
    <cellStyle name="Normal 2 7 2 7" xfId="10252"/>
    <cellStyle name="Normal 2 7 2 8" xfId="10253"/>
    <cellStyle name="Normal 2 7 2 9" xfId="10254"/>
    <cellStyle name="Normal 2 7 3" xfId="440"/>
    <cellStyle name="Normal 2 7 3 10" xfId="10256"/>
    <cellStyle name="Normal 2 7 3 11" xfId="10257"/>
    <cellStyle name="Normal 2 7 3 12" xfId="10258"/>
    <cellStyle name="Normal 2 7 3 13" xfId="10259"/>
    <cellStyle name="Normal 2 7 3 14" xfId="10255"/>
    <cellStyle name="Normal 2 7 3 2" xfId="10260"/>
    <cellStyle name="Normal 2 7 3 2 2" xfId="10261"/>
    <cellStyle name="Normal 2 7 3 2 2 2" xfId="10262"/>
    <cellStyle name="Normal 2 7 3 2 3" xfId="10263"/>
    <cellStyle name="Normal 2 7 3 2 4" xfId="10264"/>
    <cellStyle name="Normal 2 7 3 2 5" xfId="10265"/>
    <cellStyle name="Normal 2 7 3 3" xfId="10266"/>
    <cellStyle name="Normal 2 7 3 3 2" xfId="10267"/>
    <cellStyle name="Normal 2 7 3 3 3" xfId="10268"/>
    <cellStyle name="Normal 2 7 3 3 4" xfId="10269"/>
    <cellStyle name="Normal 2 7 3 3 5" xfId="10270"/>
    <cellStyle name="Normal 2 7 3 4" xfId="10271"/>
    <cellStyle name="Normal 2 7 3 4 2" xfId="10272"/>
    <cellStyle name="Normal 2 7 3 4 3" xfId="10273"/>
    <cellStyle name="Normal 2 7 3 4 4" xfId="10274"/>
    <cellStyle name="Normal 2 7 3 5" xfId="10275"/>
    <cellStyle name="Normal 2 7 3 5 2" xfId="10276"/>
    <cellStyle name="Normal 2 7 3 5 3" xfId="10277"/>
    <cellStyle name="Normal 2 7 3 5 4" xfId="10278"/>
    <cellStyle name="Normal 2 7 3 6" xfId="10279"/>
    <cellStyle name="Normal 2 7 3 7" xfId="10280"/>
    <cellStyle name="Normal 2 7 3 8" xfId="10281"/>
    <cellStyle name="Normal 2 7 3 9" xfId="10282"/>
    <cellStyle name="Normal 2 7 4" xfId="441"/>
    <cellStyle name="Normal 2 7 4 10" xfId="10283"/>
    <cellStyle name="Normal 2 7 4 2" xfId="10284"/>
    <cellStyle name="Normal 2 7 4 2 2" xfId="10285"/>
    <cellStyle name="Normal 2 7 4 2 3" xfId="10286"/>
    <cellStyle name="Normal 2 7 4 3" xfId="10287"/>
    <cellStyle name="Normal 2 7 4 3 2" xfId="10288"/>
    <cellStyle name="Normal 2 7 4 4" xfId="10289"/>
    <cellStyle name="Normal 2 7 4 5" xfId="10290"/>
    <cellStyle name="Normal 2 7 4 6" xfId="10291"/>
    <cellStyle name="Normal 2 7 4 7" xfId="10292"/>
    <cellStyle name="Normal 2 7 4 8" xfId="10293"/>
    <cellStyle name="Normal 2 7 4 9" xfId="10294"/>
    <cellStyle name="Normal 2 7 5" xfId="10295"/>
    <cellStyle name="Normal 2 7 5 2" xfId="10296"/>
    <cellStyle name="Normal 2 7 5 2 2" xfId="10297"/>
    <cellStyle name="Normal 2 7 5 3" xfId="10298"/>
    <cellStyle name="Normal 2 7 5 4" xfId="10299"/>
    <cellStyle name="Normal 2 7 5 5" xfId="10300"/>
    <cellStyle name="Normal 2 7 6" xfId="10301"/>
    <cellStyle name="Normal 2 7 6 2" xfId="10302"/>
    <cellStyle name="Normal 2 7 6 3" xfId="10303"/>
    <cellStyle name="Normal 2 7 6 4" xfId="10304"/>
    <cellStyle name="Normal 2 7 6 5" xfId="10305"/>
    <cellStyle name="Normal 2 7 7" xfId="10306"/>
    <cellStyle name="Normal 2 7 7 2" xfId="10307"/>
    <cellStyle name="Normal 2 7 7 3" xfId="10308"/>
    <cellStyle name="Normal 2 7 7 4" xfId="10309"/>
    <cellStyle name="Normal 2 7 8" xfId="10310"/>
    <cellStyle name="Normal 2 7 8 2" xfId="10311"/>
    <cellStyle name="Normal 2 7 8 3" xfId="10312"/>
    <cellStyle name="Normal 2 7 8 4" xfId="10313"/>
    <cellStyle name="Normal 2 7 9" xfId="10314"/>
    <cellStyle name="Normal 2 8" xfId="442"/>
    <cellStyle name="Normal 2 8 10" xfId="10316"/>
    <cellStyle name="Normal 2 8 11" xfId="10317"/>
    <cellStyle name="Normal 2 8 12" xfId="10318"/>
    <cellStyle name="Normal 2 8 13" xfId="10319"/>
    <cellStyle name="Normal 2 8 14" xfId="10320"/>
    <cellStyle name="Normal 2 8 15" xfId="10321"/>
    <cellStyle name="Normal 2 8 16" xfId="10322"/>
    <cellStyle name="Normal 2 8 17" xfId="10315"/>
    <cellStyle name="Normal 2 8 2" xfId="443"/>
    <cellStyle name="Normal 2 8 2 10" xfId="10324"/>
    <cellStyle name="Normal 2 8 2 11" xfId="10325"/>
    <cellStyle name="Normal 2 8 2 12" xfId="10326"/>
    <cellStyle name="Normal 2 8 2 13" xfId="10327"/>
    <cellStyle name="Normal 2 8 2 14" xfId="10328"/>
    <cellStyle name="Normal 2 8 2 15" xfId="10323"/>
    <cellStyle name="Normal 2 8 2 2" xfId="444"/>
    <cellStyle name="Normal 2 8 2 2 10" xfId="10329"/>
    <cellStyle name="Normal 2 8 2 2 2" xfId="10330"/>
    <cellStyle name="Normal 2 8 2 2 2 2" xfId="10331"/>
    <cellStyle name="Normal 2 8 2 2 2 3" xfId="10332"/>
    <cellStyle name="Normal 2 8 2 2 3" xfId="10333"/>
    <cellStyle name="Normal 2 8 2 2 3 2" xfId="10334"/>
    <cellStyle name="Normal 2 8 2 2 4" xfId="10335"/>
    <cellStyle name="Normal 2 8 2 2 5" xfId="10336"/>
    <cellStyle name="Normal 2 8 2 2 6" xfId="10337"/>
    <cellStyle name="Normal 2 8 2 2 7" xfId="10338"/>
    <cellStyle name="Normal 2 8 2 2 8" xfId="10339"/>
    <cellStyle name="Normal 2 8 2 2 9" xfId="10340"/>
    <cellStyle name="Normal 2 8 2 3" xfId="10341"/>
    <cellStyle name="Normal 2 8 2 3 2" xfId="10342"/>
    <cellStyle name="Normal 2 8 2 3 2 2" xfId="10343"/>
    <cellStyle name="Normal 2 8 2 3 3" xfId="10344"/>
    <cellStyle name="Normal 2 8 2 3 4" xfId="10345"/>
    <cellStyle name="Normal 2 8 2 3 5" xfId="10346"/>
    <cellStyle name="Normal 2 8 2 4" xfId="10347"/>
    <cellStyle name="Normal 2 8 2 4 2" xfId="10348"/>
    <cellStyle name="Normal 2 8 2 4 3" xfId="10349"/>
    <cellStyle name="Normal 2 8 2 4 4" xfId="10350"/>
    <cellStyle name="Normal 2 8 2 4 5" xfId="10351"/>
    <cellStyle name="Normal 2 8 2 5" xfId="10352"/>
    <cellStyle name="Normal 2 8 2 5 2" xfId="10353"/>
    <cellStyle name="Normal 2 8 2 5 3" xfId="10354"/>
    <cellStyle name="Normal 2 8 2 5 4" xfId="10355"/>
    <cellStyle name="Normal 2 8 2 6" xfId="10356"/>
    <cellStyle name="Normal 2 8 2 6 2" xfId="10357"/>
    <cellStyle name="Normal 2 8 2 6 3" xfId="10358"/>
    <cellStyle name="Normal 2 8 2 6 4" xfId="10359"/>
    <cellStyle name="Normal 2 8 2 7" xfId="10360"/>
    <cellStyle name="Normal 2 8 2 8" xfId="10361"/>
    <cellStyle name="Normal 2 8 2 9" xfId="10362"/>
    <cellStyle name="Normal 2 8 3" xfId="445"/>
    <cellStyle name="Normal 2 8 3 10" xfId="10364"/>
    <cellStyle name="Normal 2 8 3 11" xfId="10365"/>
    <cellStyle name="Normal 2 8 3 12" xfId="10366"/>
    <cellStyle name="Normal 2 8 3 13" xfId="10367"/>
    <cellStyle name="Normal 2 8 3 14" xfId="10363"/>
    <cellStyle name="Normal 2 8 3 2" xfId="10368"/>
    <cellStyle name="Normal 2 8 3 2 2" xfId="10369"/>
    <cellStyle name="Normal 2 8 3 2 2 2" xfId="10370"/>
    <cellStyle name="Normal 2 8 3 2 3" xfId="10371"/>
    <cellStyle name="Normal 2 8 3 2 4" xfId="10372"/>
    <cellStyle name="Normal 2 8 3 2 5" xfId="10373"/>
    <cellStyle name="Normal 2 8 3 3" xfId="10374"/>
    <cellStyle name="Normal 2 8 3 3 2" xfId="10375"/>
    <cellStyle name="Normal 2 8 3 3 3" xfId="10376"/>
    <cellStyle name="Normal 2 8 3 3 4" xfId="10377"/>
    <cellStyle name="Normal 2 8 3 3 5" xfId="10378"/>
    <cellStyle name="Normal 2 8 3 4" xfId="10379"/>
    <cellStyle name="Normal 2 8 3 4 2" xfId="10380"/>
    <cellStyle name="Normal 2 8 3 4 3" xfId="10381"/>
    <cellStyle name="Normal 2 8 3 4 4" xfId="10382"/>
    <cellStyle name="Normal 2 8 3 5" xfId="10383"/>
    <cellStyle name="Normal 2 8 3 5 2" xfId="10384"/>
    <cellStyle name="Normal 2 8 3 5 3" xfId="10385"/>
    <cellStyle name="Normal 2 8 3 5 4" xfId="10386"/>
    <cellStyle name="Normal 2 8 3 6" xfId="10387"/>
    <cellStyle name="Normal 2 8 3 7" xfId="10388"/>
    <cellStyle name="Normal 2 8 3 8" xfId="10389"/>
    <cellStyle name="Normal 2 8 3 9" xfId="10390"/>
    <cellStyle name="Normal 2 8 4" xfId="446"/>
    <cellStyle name="Normal 2 8 4 10" xfId="10391"/>
    <cellStyle name="Normal 2 8 4 2" xfId="10392"/>
    <cellStyle name="Normal 2 8 4 2 2" xfId="10393"/>
    <cellStyle name="Normal 2 8 4 2 3" xfId="10394"/>
    <cellStyle name="Normal 2 8 4 3" xfId="10395"/>
    <cellStyle name="Normal 2 8 4 3 2" xfId="10396"/>
    <cellStyle name="Normal 2 8 4 4" xfId="10397"/>
    <cellStyle name="Normal 2 8 4 5" xfId="10398"/>
    <cellStyle name="Normal 2 8 4 6" xfId="10399"/>
    <cellStyle name="Normal 2 8 4 7" xfId="10400"/>
    <cellStyle name="Normal 2 8 4 8" xfId="10401"/>
    <cellStyle name="Normal 2 8 4 9" xfId="10402"/>
    <cellStyle name="Normal 2 8 5" xfId="10403"/>
    <cellStyle name="Normal 2 8 5 2" xfId="10404"/>
    <cellStyle name="Normal 2 8 5 2 2" xfId="10405"/>
    <cellStyle name="Normal 2 8 5 3" xfId="10406"/>
    <cellStyle name="Normal 2 8 5 4" xfId="10407"/>
    <cellStyle name="Normal 2 8 5 5" xfId="10408"/>
    <cellStyle name="Normal 2 8 6" xfId="10409"/>
    <cellStyle name="Normal 2 8 6 2" xfId="10410"/>
    <cellStyle name="Normal 2 8 6 3" xfId="10411"/>
    <cellStyle name="Normal 2 8 6 4" xfId="10412"/>
    <cellStyle name="Normal 2 8 6 5" xfId="10413"/>
    <cellStyle name="Normal 2 8 7" xfId="10414"/>
    <cellStyle name="Normal 2 8 7 2" xfId="10415"/>
    <cellStyle name="Normal 2 8 7 3" xfId="10416"/>
    <cellStyle name="Normal 2 8 7 4" xfId="10417"/>
    <cellStyle name="Normal 2 8 8" xfId="10418"/>
    <cellStyle name="Normal 2 8 8 2" xfId="10419"/>
    <cellStyle name="Normal 2 8 8 3" xfId="10420"/>
    <cellStyle name="Normal 2 8 8 4" xfId="10421"/>
    <cellStyle name="Normal 2 8 9" xfId="10422"/>
    <cellStyle name="Normal 2 9" xfId="447"/>
    <cellStyle name="Normal 2 9 10" xfId="10424"/>
    <cellStyle name="Normal 2 9 11" xfId="10425"/>
    <cellStyle name="Normal 2 9 12" xfId="10426"/>
    <cellStyle name="Normal 2 9 13" xfId="10427"/>
    <cellStyle name="Normal 2 9 14" xfId="10428"/>
    <cellStyle name="Normal 2 9 15" xfId="10429"/>
    <cellStyle name="Normal 2 9 16" xfId="10430"/>
    <cellStyle name="Normal 2 9 17" xfId="10423"/>
    <cellStyle name="Normal 2 9 2" xfId="448"/>
    <cellStyle name="Normal 2 9 2 10" xfId="10432"/>
    <cellStyle name="Normal 2 9 2 11" xfId="10433"/>
    <cellStyle name="Normal 2 9 2 12" xfId="10434"/>
    <cellStyle name="Normal 2 9 2 13" xfId="10435"/>
    <cellStyle name="Normal 2 9 2 14" xfId="10436"/>
    <cellStyle name="Normal 2 9 2 15" xfId="10431"/>
    <cellStyle name="Normal 2 9 2 2" xfId="449"/>
    <cellStyle name="Normal 2 9 2 2 10" xfId="10437"/>
    <cellStyle name="Normal 2 9 2 2 2" xfId="10438"/>
    <cellStyle name="Normal 2 9 2 2 2 2" xfId="10439"/>
    <cellStyle name="Normal 2 9 2 2 2 3" xfId="10440"/>
    <cellStyle name="Normal 2 9 2 2 3" xfId="10441"/>
    <cellStyle name="Normal 2 9 2 2 3 2" xfId="10442"/>
    <cellStyle name="Normal 2 9 2 2 4" xfId="10443"/>
    <cellStyle name="Normal 2 9 2 2 5" xfId="10444"/>
    <cellStyle name="Normal 2 9 2 2 6" xfId="10445"/>
    <cellStyle name="Normal 2 9 2 2 7" xfId="10446"/>
    <cellStyle name="Normal 2 9 2 2 8" xfId="10447"/>
    <cellStyle name="Normal 2 9 2 2 9" xfId="10448"/>
    <cellStyle name="Normal 2 9 2 3" xfId="10449"/>
    <cellStyle name="Normal 2 9 2 3 2" xfId="10450"/>
    <cellStyle name="Normal 2 9 2 3 2 2" xfId="10451"/>
    <cellStyle name="Normal 2 9 2 3 3" xfId="10452"/>
    <cellStyle name="Normal 2 9 2 3 4" xfId="10453"/>
    <cellStyle name="Normal 2 9 2 3 5" xfId="10454"/>
    <cellStyle name="Normal 2 9 2 4" xfId="10455"/>
    <cellStyle name="Normal 2 9 2 4 2" xfId="10456"/>
    <cellStyle name="Normal 2 9 2 4 3" xfId="10457"/>
    <cellStyle name="Normal 2 9 2 4 4" xfId="10458"/>
    <cellStyle name="Normal 2 9 2 4 5" xfId="10459"/>
    <cellStyle name="Normal 2 9 2 5" xfId="10460"/>
    <cellStyle name="Normal 2 9 2 5 2" xfId="10461"/>
    <cellStyle name="Normal 2 9 2 5 3" xfId="10462"/>
    <cellStyle name="Normal 2 9 2 5 4" xfId="10463"/>
    <cellStyle name="Normal 2 9 2 6" xfId="10464"/>
    <cellStyle name="Normal 2 9 2 6 2" xfId="10465"/>
    <cellStyle name="Normal 2 9 2 6 3" xfId="10466"/>
    <cellStyle name="Normal 2 9 2 6 4" xfId="10467"/>
    <cellStyle name="Normal 2 9 2 7" xfId="10468"/>
    <cellStyle name="Normal 2 9 2 8" xfId="10469"/>
    <cellStyle name="Normal 2 9 2 9" xfId="10470"/>
    <cellStyle name="Normal 2 9 3" xfId="450"/>
    <cellStyle name="Normal 2 9 3 10" xfId="10472"/>
    <cellStyle name="Normal 2 9 3 11" xfId="10473"/>
    <cellStyle name="Normal 2 9 3 12" xfId="10474"/>
    <cellStyle name="Normal 2 9 3 13" xfId="10475"/>
    <cellStyle name="Normal 2 9 3 14" xfId="10471"/>
    <cellStyle name="Normal 2 9 3 2" xfId="10476"/>
    <cellStyle name="Normal 2 9 3 2 2" xfId="10477"/>
    <cellStyle name="Normal 2 9 3 2 2 2" xfId="10478"/>
    <cellStyle name="Normal 2 9 3 2 3" xfId="10479"/>
    <cellStyle name="Normal 2 9 3 2 4" xfId="10480"/>
    <cellStyle name="Normal 2 9 3 2 5" xfId="10481"/>
    <cellStyle name="Normal 2 9 3 3" xfId="10482"/>
    <cellStyle name="Normal 2 9 3 3 2" xfId="10483"/>
    <cellStyle name="Normal 2 9 3 3 3" xfId="10484"/>
    <cellStyle name="Normal 2 9 3 3 4" xfId="10485"/>
    <cellStyle name="Normal 2 9 3 3 5" xfId="10486"/>
    <cellStyle name="Normal 2 9 3 4" xfId="10487"/>
    <cellStyle name="Normal 2 9 3 4 2" xfId="10488"/>
    <cellStyle name="Normal 2 9 3 4 3" xfId="10489"/>
    <cellStyle name="Normal 2 9 3 4 4" xfId="10490"/>
    <cellStyle name="Normal 2 9 3 5" xfId="10491"/>
    <cellStyle name="Normal 2 9 3 5 2" xfId="10492"/>
    <cellStyle name="Normal 2 9 3 5 3" xfId="10493"/>
    <cellStyle name="Normal 2 9 3 5 4" xfId="10494"/>
    <cellStyle name="Normal 2 9 3 6" xfId="10495"/>
    <cellStyle name="Normal 2 9 3 7" xfId="10496"/>
    <cellStyle name="Normal 2 9 3 8" xfId="10497"/>
    <cellStyle name="Normal 2 9 3 9" xfId="10498"/>
    <cellStyle name="Normal 2 9 4" xfId="451"/>
    <cellStyle name="Normal 2 9 4 10" xfId="10499"/>
    <cellStyle name="Normal 2 9 4 2" xfId="10500"/>
    <cellStyle name="Normal 2 9 4 2 2" xfId="10501"/>
    <cellStyle name="Normal 2 9 4 2 3" xfId="10502"/>
    <cellStyle name="Normal 2 9 4 3" xfId="10503"/>
    <cellStyle name="Normal 2 9 4 3 2" xfId="10504"/>
    <cellStyle name="Normal 2 9 4 4" xfId="10505"/>
    <cellStyle name="Normal 2 9 4 5" xfId="10506"/>
    <cellStyle name="Normal 2 9 4 6" xfId="10507"/>
    <cellStyle name="Normal 2 9 4 7" xfId="10508"/>
    <cellStyle name="Normal 2 9 4 8" xfId="10509"/>
    <cellStyle name="Normal 2 9 4 9" xfId="10510"/>
    <cellStyle name="Normal 2 9 5" xfId="10511"/>
    <cellStyle name="Normal 2 9 5 2" xfId="10512"/>
    <cellStyle name="Normal 2 9 5 2 2" xfId="10513"/>
    <cellStyle name="Normal 2 9 5 3" xfId="10514"/>
    <cellStyle name="Normal 2 9 5 4" xfId="10515"/>
    <cellStyle name="Normal 2 9 5 5" xfId="10516"/>
    <cellStyle name="Normal 2 9 6" xfId="10517"/>
    <cellStyle name="Normal 2 9 6 2" xfId="10518"/>
    <cellStyle name="Normal 2 9 6 3" xfId="10519"/>
    <cellStyle name="Normal 2 9 6 4" xfId="10520"/>
    <cellStyle name="Normal 2 9 6 5" xfId="10521"/>
    <cellStyle name="Normal 2 9 7" xfId="10522"/>
    <cellStyle name="Normal 2 9 7 2" xfId="10523"/>
    <cellStyle name="Normal 2 9 7 3" xfId="10524"/>
    <cellStyle name="Normal 2 9 7 4" xfId="10525"/>
    <cellStyle name="Normal 2 9 8" xfId="10526"/>
    <cellStyle name="Normal 2 9 8 2" xfId="10527"/>
    <cellStyle name="Normal 2 9 8 3" xfId="10528"/>
    <cellStyle name="Normal 2 9 8 4" xfId="10529"/>
    <cellStyle name="Normal 2 9 9" xfId="10530"/>
    <cellStyle name="Normal 3" xfId="452"/>
    <cellStyle name="Normal 3 10" xfId="10532"/>
    <cellStyle name="Normal 3 10 2" xfId="10533"/>
    <cellStyle name="Normal 3 10 3" xfId="10534"/>
    <cellStyle name="Normal 3 10 4" xfId="10535"/>
    <cellStyle name="Normal 3 11" xfId="10536"/>
    <cellStyle name="Normal 3 12" xfId="10537"/>
    <cellStyle name="Normal 3 13" xfId="10538"/>
    <cellStyle name="Normal 3 14" xfId="10539"/>
    <cellStyle name="Normal 3 15" xfId="10540"/>
    <cellStyle name="Normal 3 16" xfId="10541"/>
    <cellStyle name="Normal 3 17" xfId="10542"/>
    <cellStyle name="Normal 3 18" xfId="10543"/>
    <cellStyle name="Normal 3 19" xfId="10531"/>
    <cellStyle name="Normal 3 2" xfId="453"/>
    <cellStyle name="Normal 3 3" xfId="454"/>
    <cellStyle name="Normal 3 3 2" xfId="455"/>
    <cellStyle name="Normal 3 3 2 2" xfId="10545"/>
    <cellStyle name="Normal 3 3 2 3" xfId="10546"/>
    <cellStyle name="Normal 3 3 3" xfId="10547"/>
    <cellStyle name="Normal 3 3 3 2" xfId="10548"/>
    <cellStyle name="Normal 3 3 3 2 2" xfId="10549"/>
    <cellStyle name="Normal 3 3 3 3" xfId="10550"/>
    <cellStyle name="Normal 3 3 3 4" xfId="10551"/>
    <cellStyle name="Normal 3 3 3 5" xfId="10552"/>
    <cellStyle name="Normal 3 3 4" xfId="10553"/>
    <cellStyle name="Normal 3 3 4 2" xfId="10554"/>
    <cellStyle name="Normal 3 3 5" xfId="10555"/>
    <cellStyle name="Normal 3 3 6" xfId="10556"/>
    <cellStyle name="Normal 3 3 7" xfId="10557"/>
    <cellStyle name="Normal 3 3 8" xfId="10558"/>
    <cellStyle name="Normal 3 3 9" xfId="10544"/>
    <cellStyle name="Normal 3 4" xfId="456"/>
    <cellStyle name="Normal 3 4 10" xfId="10560"/>
    <cellStyle name="Normal 3 4 11" xfId="10561"/>
    <cellStyle name="Normal 3 4 12" xfId="10562"/>
    <cellStyle name="Normal 3 4 13" xfId="10563"/>
    <cellStyle name="Normal 3 4 14" xfId="10559"/>
    <cellStyle name="Normal 3 4 2" xfId="10564"/>
    <cellStyle name="Normal 3 4 2 2" xfId="10565"/>
    <cellStyle name="Normal 3 4 2 2 2" xfId="10566"/>
    <cellStyle name="Normal 3 4 2 3" xfId="10567"/>
    <cellStyle name="Normal 3 4 2 4" xfId="10568"/>
    <cellStyle name="Normal 3 4 2 5" xfId="10569"/>
    <cellStyle name="Normal 3 4 3" xfId="10570"/>
    <cellStyle name="Normal 3 4 3 2" xfId="10571"/>
    <cellStyle name="Normal 3 4 3 3" xfId="10572"/>
    <cellStyle name="Normal 3 4 3 4" xfId="10573"/>
    <cellStyle name="Normal 3 4 3 5" xfId="10574"/>
    <cellStyle name="Normal 3 4 4" xfId="10575"/>
    <cellStyle name="Normal 3 4 4 2" xfId="10576"/>
    <cellStyle name="Normal 3 4 4 3" xfId="10577"/>
    <cellStyle name="Normal 3 4 4 4" xfId="10578"/>
    <cellStyle name="Normal 3 4 5" xfId="10579"/>
    <cellStyle name="Normal 3 4 5 2" xfId="10580"/>
    <cellStyle name="Normal 3 4 5 3" xfId="10581"/>
    <cellStyle name="Normal 3 4 5 4" xfId="10582"/>
    <cellStyle name="Normal 3 4 6" xfId="10583"/>
    <cellStyle name="Normal 3 4 7" xfId="10584"/>
    <cellStyle name="Normal 3 4 8" xfId="10585"/>
    <cellStyle name="Normal 3 4 9" xfId="10586"/>
    <cellStyle name="Normal 3 5" xfId="457"/>
    <cellStyle name="Normal 3 5 2" xfId="10587"/>
    <cellStyle name="Normal 3 5 3" xfId="10588"/>
    <cellStyle name="Normal 3 6" xfId="458"/>
    <cellStyle name="Normal 3 6 10" xfId="10590"/>
    <cellStyle name="Normal 3 6 11" xfId="10589"/>
    <cellStyle name="Normal 3 6 2" xfId="10591"/>
    <cellStyle name="Normal 3 6 2 2" xfId="10592"/>
    <cellStyle name="Normal 3 6 2 2 2" xfId="10593"/>
    <cellStyle name="Normal 3 6 2 3" xfId="10594"/>
    <cellStyle name="Normal 3 6 2 4" xfId="10595"/>
    <cellStyle name="Normal 3 6 2 5" xfId="10596"/>
    <cellStyle name="Normal 3 6 3" xfId="10597"/>
    <cellStyle name="Normal 3 6 3 2" xfId="10598"/>
    <cellStyle name="Normal 3 6 4" xfId="10599"/>
    <cellStyle name="Normal 3 6 5" xfId="10600"/>
    <cellStyle name="Normal 3 6 6" xfId="10601"/>
    <cellStyle name="Normal 3 6 7" xfId="10602"/>
    <cellStyle name="Normal 3 6 8" xfId="10603"/>
    <cellStyle name="Normal 3 6 9" xfId="10604"/>
    <cellStyle name="Normal 3 7" xfId="10605"/>
    <cellStyle name="Normal 3 7 2" xfId="10606"/>
    <cellStyle name="Normal 3 7 2 2" xfId="10607"/>
    <cellStyle name="Normal 3 7 3" xfId="10608"/>
    <cellStyle name="Normal 3 7 4" xfId="10609"/>
    <cellStyle name="Normal 3 7 5" xfId="10610"/>
    <cellStyle name="Normal 3 8" xfId="10611"/>
    <cellStyle name="Normal 3 8 2" xfId="10612"/>
    <cellStyle name="Normal 3 8 3" xfId="10613"/>
    <cellStyle name="Normal 3 8 4" xfId="10614"/>
    <cellStyle name="Normal 3 8 5" xfId="10615"/>
    <cellStyle name="Normal 3 9" xfId="10616"/>
    <cellStyle name="Normal 3 9 2" xfId="10617"/>
    <cellStyle name="Normal 3 9 3" xfId="10618"/>
    <cellStyle name="Normal 3 9 4" xfId="10619"/>
    <cellStyle name="Normal 4" xfId="459"/>
    <cellStyle name="Normal 4 10" xfId="10621"/>
    <cellStyle name="Normal 4 11" xfId="10622"/>
    <cellStyle name="Normal 4 12" xfId="10623"/>
    <cellStyle name="Normal 4 13" xfId="10624"/>
    <cellStyle name="Normal 4 14" xfId="10625"/>
    <cellStyle name="Normal 4 15" xfId="10626"/>
    <cellStyle name="Normal 4 16" xfId="10627"/>
    <cellStyle name="Normal 4 17" xfId="10620"/>
    <cellStyle name="Normal 4 2" xfId="460"/>
    <cellStyle name="Normal 4 2 10" xfId="10629"/>
    <cellStyle name="Normal 4 2 11" xfId="10630"/>
    <cellStyle name="Normal 4 2 12" xfId="10631"/>
    <cellStyle name="Normal 4 2 13" xfId="10632"/>
    <cellStyle name="Normal 4 2 14" xfId="10633"/>
    <cellStyle name="Normal 4 2 15" xfId="10628"/>
    <cellStyle name="Normal 4 2 2" xfId="461"/>
    <cellStyle name="Normal 4 2 2 10" xfId="10634"/>
    <cellStyle name="Normal 4 2 2 2" xfId="10635"/>
    <cellStyle name="Normal 4 2 2 2 2" xfId="10636"/>
    <cellStyle name="Normal 4 2 2 2 3" xfId="10637"/>
    <cellStyle name="Normal 4 2 2 3" xfId="10638"/>
    <cellStyle name="Normal 4 2 2 3 2" xfId="10639"/>
    <cellStyle name="Normal 4 2 2 4" xfId="10640"/>
    <cellStyle name="Normal 4 2 2 5" xfId="10641"/>
    <cellStyle name="Normal 4 2 2 6" xfId="10642"/>
    <cellStyle name="Normal 4 2 2 7" xfId="10643"/>
    <cellStyle name="Normal 4 2 2 8" xfId="10644"/>
    <cellStyle name="Normal 4 2 2 9" xfId="10645"/>
    <cellStyle name="Normal 4 2 3" xfId="10646"/>
    <cellStyle name="Normal 4 2 3 2" xfId="10647"/>
    <cellStyle name="Normal 4 2 3 2 2" xfId="10648"/>
    <cellStyle name="Normal 4 2 3 3" xfId="10649"/>
    <cellStyle name="Normal 4 2 3 4" xfId="10650"/>
    <cellStyle name="Normal 4 2 3 5" xfId="10651"/>
    <cellStyle name="Normal 4 2 4" xfId="10652"/>
    <cellStyle name="Normal 4 2 4 2" xfId="10653"/>
    <cellStyle name="Normal 4 2 4 3" xfId="10654"/>
    <cellStyle name="Normal 4 2 4 4" xfId="10655"/>
    <cellStyle name="Normal 4 2 4 5" xfId="10656"/>
    <cellStyle name="Normal 4 2 5" xfId="10657"/>
    <cellStyle name="Normal 4 2 5 2" xfId="10658"/>
    <cellStyle name="Normal 4 2 5 3" xfId="10659"/>
    <cellStyle name="Normal 4 2 5 4" xfId="10660"/>
    <cellStyle name="Normal 4 2 6" xfId="10661"/>
    <cellStyle name="Normal 4 2 6 2" xfId="10662"/>
    <cellStyle name="Normal 4 2 6 3" xfId="10663"/>
    <cellStyle name="Normal 4 2 6 4" xfId="10664"/>
    <cellStyle name="Normal 4 2 7" xfId="10665"/>
    <cellStyle name="Normal 4 2 8" xfId="10666"/>
    <cellStyle name="Normal 4 2 9" xfId="10667"/>
    <cellStyle name="Normal 4 3" xfId="462"/>
    <cellStyle name="Normal 4 3 10" xfId="10669"/>
    <cellStyle name="Normal 4 3 11" xfId="10670"/>
    <cellStyle name="Normal 4 3 12" xfId="10671"/>
    <cellStyle name="Normal 4 3 13" xfId="10672"/>
    <cellStyle name="Normal 4 3 14" xfId="10668"/>
    <cellStyle name="Normal 4 3 2" xfId="10673"/>
    <cellStyle name="Normal 4 3 2 2" xfId="10674"/>
    <cellStyle name="Normal 4 3 2 2 2" xfId="10675"/>
    <cellStyle name="Normal 4 3 2 3" xfId="10676"/>
    <cellStyle name="Normal 4 3 2 4" xfId="10677"/>
    <cellStyle name="Normal 4 3 2 5" xfId="10678"/>
    <cellStyle name="Normal 4 3 3" xfId="10679"/>
    <cellStyle name="Normal 4 3 3 2" xfId="10680"/>
    <cellStyle name="Normal 4 3 3 3" xfId="10681"/>
    <cellStyle name="Normal 4 3 3 4" xfId="10682"/>
    <cellStyle name="Normal 4 3 3 5" xfId="10683"/>
    <cellStyle name="Normal 4 3 4" xfId="10684"/>
    <cellStyle name="Normal 4 3 4 2" xfId="10685"/>
    <cellStyle name="Normal 4 3 4 3" xfId="10686"/>
    <cellStyle name="Normal 4 3 4 4" xfId="10687"/>
    <cellStyle name="Normal 4 3 5" xfId="10688"/>
    <cellStyle name="Normal 4 3 5 2" xfId="10689"/>
    <cellStyle name="Normal 4 3 5 3" xfId="10690"/>
    <cellStyle name="Normal 4 3 5 4" xfId="10691"/>
    <cellStyle name="Normal 4 3 6" xfId="10692"/>
    <cellStyle name="Normal 4 3 7" xfId="10693"/>
    <cellStyle name="Normal 4 3 8" xfId="10694"/>
    <cellStyle name="Normal 4 3 9" xfId="10695"/>
    <cellStyle name="Normal 4 4" xfId="463"/>
    <cellStyle name="Normal 4 4 10" xfId="10696"/>
    <cellStyle name="Normal 4 4 2" xfId="10697"/>
    <cellStyle name="Normal 4 4 2 2" xfId="10698"/>
    <cellStyle name="Normal 4 4 2 3" xfId="10699"/>
    <cellStyle name="Normal 4 4 3" xfId="10700"/>
    <cellStyle name="Normal 4 4 3 2" xfId="10701"/>
    <cellStyle name="Normal 4 4 4" xfId="10702"/>
    <cellStyle name="Normal 4 4 5" xfId="10703"/>
    <cellStyle name="Normal 4 4 6" xfId="10704"/>
    <cellStyle name="Normal 4 4 7" xfId="10705"/>
    <cellStyle name="Normal 4 4 8" xfId="10706"/>
    <cellStyle name="Normal 4 4 9" xfId="10707"/>
    <cellStyle name="Normal 4 5" xfId="10708"/>
    <cellStyle name="Normal 4 5 2" xfId="10709"/>
    <cellStyle name="Normal 4 5 2 2" xfId="10710"/>
    <cellStyle name="Normal 4 5 3" xfId="10711"/>
    <cellStyle name="Normal 4 5 4" xfId="10712"/>
    <cellStyle name="Normal 4 5 5" xfId="10713"/>
    <cellStyle name="Normal 4 6" xfId="10714"/>
    <cellStyle name="Normal 4 6 2" xfId="10715"/>
    <cellStyle name="Normal 4 6 3" xfId="10716"/>
    <cellStyle name="Normal 4 6 4" xfId="10717"/>
    <cellStyle name="Normal 4 6 5" xfId="10718"/>
    <cellStyle name="Normal 4 7" xfId="10719"/>
    <cellStyle name="Normal 4 7 2" xfId="10720"/>
    <cellStyle name="Normal 4 7 3" xfId="10721"/>
    <cellStyle name="Normal 4 7 4" xfId="10722"/>
    <cellStyle name="Normal 4 8" xfId="10723"/>
    <cellStyle name="Normal 4 8 2" xfId="10724"/>
    <cellStyle name="Normal 4 8 3" xfId="10725"/>
    <cellStyle name="Normal 4 8 4" xfId="10726"/>
    <cellStyle name="Normal 4 9" xfId="10727"/>
    <cellStyle name="Normal 5" xfId="464"/>
    <cellStyle name="Normal 5 10" xfId="10729"/>
    <cellStyle name="Normal 5 11" xfId="10730"/>
    <cellStyle name="Normal 5 12" xfId="10731"/>
    <cellStyle name="Normal 5 13" xfId="10732"/>
    <cellStyle name="Normal 5 14" xfId="10733"/>
    <cellStyle name="Normal 5 15" xfId="10728"/>
    <cellStyle name="Normal 5 2" xfId="10734"/>
    <cellStyle name="Normal 5 2 2" xfId="10735"/>
    <cellStyle name="Normal 5 2 2 2" xfId="10736"/>
    <cellStyle name="Normal 5 2 3" xfId="10737"/>
    <cellStyle name="Normal 5 2 4" xfId="10738"/>
    <cellStyle name="Normal 5 2 5" xfId="10739"/>
    <cellStyle name="Normal 5 3" xfId="10740"/>
    <cellStyle name="Normal 5 3 2" xfId="10741"/>
    <cellStyle name="Normal 5 3 3" xfId="10742"/>
    <cellStyle name="Normal 5 3 4" xfId="10743"/>
    <cellStyle name="Normal 5 3 5" xfId="10744"/>
    <cellStyle name="Normal 5 4" xfId="10745"/>
    <cellStyle name="Normal 5 4 2" xfId="10746"/>
    <cellStyle name="Normal 5 4 3" xfId="10747"/>
    <cellStyle name="Normal 5 4 4" xfId="10748"/>
    <cellStyle name="Normal 5 5" xfId="10749"/>
    <cellStyle name="Normal 5 5 2" xfId="10750"/>
    <cellStyle name="Normal 5 5 3" xfId="10751"/>
    <cellStyle name="Normal 5 5 4" xfId="10752"/>
    <cellStyle name="Normal 5 6" xfId="10753"/>
    <cellStyle name="Normal 5 7" xfId="10754"/>
    <cellStyle name="Normal 5 8" xfId="10755"/>
    <cellStyle name="Normal 5 9" xfId="10756"/>
    <cellStyle name="Normal 6" xfId="465"/>
    <cellStyle name="Normal 6 10" xfId="10758"/>
    <cellStyle name="Normal 6 11" xfId="10759"/>
    <cellStyle name="Normal 6 12" xfId="10760"/>
    <cellStyle name="Normal 6 13" xfId="10761"/>
    <cellStyle name="Normal 6 14" xfId="10757"/>
    <cellStyle name="Normal 6 2" xfId="10762"/>
    <cellStyle name="Normal 6 2 2" xfId="10763"/>
    <cellStyle name="Normal 6 2 2 2" xfId="10764"/>
    <cellStyle name="Normal 6 2 3" xfId="10765"/>
    <cellStyle name="Normal 6 2 4" xfId="10766"/>
    <cellStyle name="Normal 6 2 5" xfId="10767"/>
    <cellStyle name="Normal 6 3" xfId="10768"/>
    <cellStyle name="Normal 6 3 2" xfId="10769"/>
    <cellStyle name="Normal 6 3 3" xfId="10770"/>
    <cellStyle name="Normal 6 3 4" xfId="10771"/>
    <cellStyle name="Normal 6 3 5" xfId="10772"/>
    <cellStyle name="Normal 6 4" xfId="10773"/>
    <cellStyle name="Normal 6 4 2" xfId="10774"/>
    <cellStyle name="Normal 6 4 3" xfId="10775"/>
    <cellStyle name="Normal 6 4 4" xfId="10776"/>
    <cellStyle name="Normal 6 5" xfId="10777"/>
    <cellStyle name="Normal 6 5 2" xfId="10778"/>
    <cellStyle name="Normal 6 5 3" xfId="10779"/>
    <cellStyle name="Normal 6 5 4" xfId="10780"/>
    <cellStyle name="Normal 6 6" xfId="10781"/>
    <cellStyle name="Normal 6 7" xfId="10782"/>
    <cellStyle name="Normal 6 8" xfId="10783"/>
    <cellStyle name="Normal 6 9" xfId="10784"/>
    <cellStyle name="Normal 7" xfId="472"/>
    <cellStyle name="Normal 7 10" xfId="10786"/>
    <cellStyle name="Normal 7 11" xfId="10785"/>
    <cellStyle name="Normal 7 2" xfId="10787"/>
    <cellStyle name="Normal 7 2 2" xfId="10788"/>
    <cellStyle name="Normal 7 2 2 2" xfId="10789"/>
    <cellStyle name="Normal 7 2 3" xfId="10790"/>
    <cellStyle name="Normal 7 3" xfId="10791"/>
    <cellStyle name="Normal 7 3 2" xfId="10792"/>
    <cellStyle name="Normal 7 4" xfId="10793"/>
    <cellStyle name="Normal 7 5" xfId="10794"/>
    <cellStyle name="Normal 7 6" xfId="10795"/>
    <cellStyle name="Normal 7 6 2" xfId="10796"/>
    <cellStyle name="Normal 7 7" xfId="10797"/>
    <cellStyle name="Normal 7 8" xfId="10798"/>
    <cellStyle name="Normal 7 9" xfId="10799"/>
    <cellStyle name="Normal 8" xfId="10800"/>
    <cellStyle name="Normal 8 2" xfId="10801"/>
    <cellStyle name="Normal 8 2 2" xfId="10802"/>
    <cellStyle name="Normal 8 3" xfId="10803"/>
    <cellStyle name="Normal 8 3 2" xfId="10804"/>
    <cellStyle name="Normal 8 4" xfId="10805"/>
    <cellStyle name="Normal 8 5" xfId="10806"/>
    <cellStyle name="Normal 8 6" xfId="10807"/>
    <cellStyle name="Normal 8 7" xfId="10808"/>
    <cellStyle name="Normal 8 8" xfId="10809"/>
    <cellStyle name="Normal 9" xfId="10810"/>
    <cellStyle name="Normal 9 2" xfId="10811"/>
    <cellStyle name="Normal 9 2 2" xfId="10812"/>
    <cellStyle name="Normal 9 3" xfId="10813"/>
    <cellStyle name="Normal 9 4" xfId="10814"/>
    <cellStyle name="Normal 9 5" xfId="10815"/>
    <cellStyle name="Normal 9 6" xfId="10816"/>
    <cellStyle name="Note 2" xfId="466"/>
    <cellStyle name="Note 2 10" xfId="10818"/>
    <cellStyle name="Note 2 11" xfId="10819"/>
    <cellStyle name="Note 2 12" xfId="10820"/>
    <cellStyle name="Note 2 13" xfId="10821"/>
    <cellStyle name="Note 2 14" xfId="10822"/>
    <cellStyle name="Note 2 15" xfId="10823"/>
    <cellStyle name="Note 2 16" xfId="10824"/>
    <cellStyle name="Note 2 17" xfId="10817"/>
    <cellStyle name="Note 2 2" xfId="467"/>
    <cellStyle name="Note 2 2 10" xfId="10826"/>
    <cellStyle name="Note 2 2 11" xfId="10827"/>
    <cellStyle name="Note 2 2 12" xfId="10828"/>
    <cellStyle name="Note 2 2 13" xfId="10829"/>
    <cellStyle name="Note 2 2 14" xfId="10830"/>
    <cellStyle name="Note 2 2 15" xfId="10825"/>
    <cellStyle name="Note 2 2 2" xfId="468"/>
    <cellStyle name="Note 2 2 2 10" xfId="10831"/>
    <cellStyle name="Note 2 2 2 2" xfId="10832"/>
    <cellStyle name="Note 2 2 2 2 2" xfId="10833"/>
    <cellStyle name="Note 2 2 2 2 3" xfId="10834"/>
    <cellStyle name="Note 2 2 2 3" xfId="10835"/>
    <cellStyle name="Note 2 2 2 3 2" xfId="10836"/>
    <cellStyle name="Note 2 2 2 4" xfId="10837"/>
    <cellStyle name="Note 2 2 2 5" xfId="10838"/>
    <cellStyle name="Note 2 2 2 6" xfId="10839"/>
    <cellStyle name="Note 2 2 2 7" xfId="10840"/>
    <cellStyle name="Note 2 2 2 8" xfId="10841"/>
    <cellStyle name="Note 2 2 2 9" xfId="10842"/>
    <cellStyle name="Note 2 2 3" xfId="10843"/>
    <cellStyle name="Note 2 2 3 2" xfId="10844"/>
    <cellStyle name="Note 2 2 3 2 2" xfId="10845"/>
    <cellStyle name="Note 2 2 3 3" xfId="10846"/>
    <cellStyle name="Note 2 2 3 4" xfId="10847"/>
    <cellStyle name="Note 2 2 3 5" xfId="10848"/>
    <cellStyle name="Note 2 2 4" xfId="10849"/>
    <cellStyle name="Note 2 2 4 2" xfId="10850"/>
    <cellStyle name="Note 2 2 4 3" xfId="10851"/>
    <cellStyle name="Note 2 2 4 4" xfId="10852"/>
    <cellStyle name="Note 2 2 4 5" xfId="10853"/>
    <cellStyle name="Note 2 2 5" xfId="10854"/>
    <cellStyle name="Note 2 2 5 2" xfId="10855"/>
    <cellStyle name="Note 2 2 5 3" xfId="10856"/>
    <cellStyle name="Note 2 2 5 4" xfId="10857"/>
    <cellStyle name="Note 2 2 6" xfId="10858"/>
    <cellStyle name="Note 2 2 6 2" xfId="10859"/>
    <cellStyle name="Note 2 2 6 3" xfId="10860"/>
    <cellStyle name="Note 2 2 6 4" xfId="10861"/>
    <cellStyle name="Note 2 2 7" xfId="10862"/>
    <cellStyle name="Note 2 2 8" xfId="10863"/>
    <cellStyle name="Note 2 2 9" xfId="10864"/>
    <cellStyle name="Note 2 3" xfId="469"/>
    <cellStyle name="Note 2 3 10" xfId="10866"/>
    <cellStyle name="Note 2 3 11" xfId="10867"/>
    <cellStyle name="Note 2 3 12" xfId="10868"/>
    <cellStyle name="Note 2 3 13" xfId="10869"/>
    <cellStyle name="Note 2 3 14" xfId="10865"/>
    <cellStyle name="Note 2 3 2" xfId="10870"/>
    <cellStyle name="Note 2 3 2 2" xfId="10871"/>
    <cellStyle name="Note 2 3 2 2 2" xfId="10872"/>
    <cellStyle name="Note 2 3 2 3" xfId="10873"/>
    <cellStyle name="Note 2 3 2 4" xfId="10874"/>
    <cellStyle name="Note 2 3 2 5" xfId="10875"/>
    <cellStyle name="Note 2 3 3" xfId="10876"/>
    <cellStyle name="Note 2 3 3 2" xfId="10877"/>
    <cellStyle name="Note 2 3 3 3" xfId="10878"/>
    <cellStyle name="Note 2 3 3 4" xfId="10879"/>
    <cellStyle name="Note 2 3 3 5" xfId="10880"/>
    <cellStyle name="Note 2 3 4" xfId="10881"/>
    <cellStyle name="Note 2 3 4 2" xfId="10882"/>
    <cellStyle name="Note 2 3 4 3" xfId="10883"/>
    <cellStyle name="Note 2 3 4 4" xfId="10884"/>
    <cellStyle name="Note 2 3 5" xfId="10885"/>
    <cellStyle name="Note 2 3 5 2" xfId="10886"/>
    <cellStyle name="Note 2 3 5 3" xfId="10887"/>
    <cellStyle name="Note 2 3 5 4" xfId="10888"/>
    <cellStyle name="Note 2 3 6" xfId="10889"/>
    <cellStyle name="Note 2 3 7" xfId="10890"/>
    <cellStyle name="Note 2 3 8" xfId="10891"/>
    <cellStyle name="Note 2 3 9" xfId="10892"/>
    <cellStyle name="Note 2 4" xfId="470"/>
    <cellStyle name="Note 2 4 10" xfId="10893"/>
    <cellStyle name="Note 2 4 2" xfId="10894"/>
    <cellStyle name="Note 2 4 2 2" xfId="10895"/>
    <cellStyle name="Note 2 4 2 3" xfId="10896"/>
    <cellStyle name="Note 2 4 3" xfId="10897"/>
    <cellStyle name="Note 2 4 3 2" xfId="10898"/>
    <cellStyle name="Note 2 4 4" xfId="10899"/>
    <cellStyle name="Note 2 4 5" xfId="10900"/>
    <cellStyle name="Note 2 4 6" xfId="10901"/>
    <cellStyle name="Note 2 4 7" xfId="10902"/>
    <cellStyle name="Note 2 4 8" xfId="10903"/>
    <cellStyle name="Note 2 4 9" xfId="10904"/>
    <cellStyle name="Note 2 5" xfId="10905"/>
    <cellStyle name="Note 2 5 2" xfId="10906"/>
    <cellStyle name="Note 2 5 2 2" xfId="10907"/>
    <cellStyle name="Note 2 5 3" xfId="10908"/>
    <cellStyle name="Note 2 5 4" xfId="10909"/>
    <cellStyle name="Note 2 5 5" xfId="10910"/>
    <cellStyle name="Note 2 6" xfId="10911"/>
    <cellStyle name="Note 2 6 2" xfId="10912"/>
    <cellStyle name="Note 2 6 3" xfId="10913"/>
    <cellStyle name="Note 2 6 4" xfId="10914"/>
    <cellStyle name="Note 2 6 5" xfId="10915"/>
    <cellStyle name="Note 2 7" xfId="10916"/>
    <cellStyle name="Note 2 7 2" xfId="10917"/>
    <cellStyle name="Note 2 7 3" xfId="10918"/>
    <cellStyle name="Note 2 7 4" xfId="10919"/>
    <cellStyle name="Note 2 8" xfId="10920"/>
    <cellStyle name="Note 2 8 2" xfId="10921"/>
    <cellStyle name="Note 2 8 3" xfId="10922"/>
    <cellStyle name="Note 2 8 4" xfId="10923"/>
    <cellStyle name="Note 2 9" xfId="10924"/>
    <cellStyle name="Note 3" xfId="10925"/>
    <cellStyle name="Percent 2" xfId="471"/>
    <cellStyle name="Percent 3" xfId="10926"/>
    <cellStyle name="Percent 3 2" xfId="10927"/>
    <cellStyle name="Percent 3 3" xfId="10928"/>
    <cellStyle name="Percent 3 4" xfId="10929"/>
    <cellStyle name="Percent 4" xfId="10930"/>
    <cellStyle name="Percent 4 2" xfId="10931"/>
    <cellStyle name="Percent 4 3" xfId="10932"/>
    <cellStyle name="Percent 4 4" xfId="109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0</xdr:colOff>
      <xdr:row>0</xdr:row>
      <xdr:rowOff>163657</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113</xdr:row>
      <xdr:rowOff>95250</xdr:rowOff>
    </xdr:from>
    <xdr:to>
      <xdr:col>1</xdr:col>
      <xdr:colOff>0</xdr:colOff>
      <xdr:row>113</xdr:row>
      <xdr:rowOff>163657</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4599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111</xdr:row>
      <xdr:rowOff>236830</xdr:rowOff>
    </xdr:from>
    <xdr:ext cx="22745701" cy="1285875"/>
    <xdr:sp macro="" textlink="">
      <xdr:nvSpPr>
        <xdr:cNvPr id="4" name="TextBox 3"/>
        <xdr:cNvSpPr txBox="1"/>
      </xdr:nvSpPr>
      <xdr:spPr>
        <a:xfrm>
          <a:off x="1847850" y="21058480"/>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113</xdr:row>
      <xdr:rowOff>95250</xdr:rowOff>
    </xdr:from>
    <xdr:to>
      <xdr:col>1</xdr:col>
      <xdr:colOff>0</xdr:colOff>
      <xdr:row>113</xdr:row>
      <xdr:rowOff>163657</xdr:rowOff>
    </xdr:to>
    <xdr:pic>
      <xdr:nvPicPr>
        <xdr:cNvPr id="5"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4599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706335</xdr:colOff>
      <xdr:row>214</xdr:row>
      <xdr:rowOff>140935</xdr:rowOff>
    </xdr:from>
    <xdr:ext cx="22936200" cy="1232956"/>
    <xdr:sp macro="" textlink="">
      <xdr:nvSpPr>
        <xdr:cNvPr id="6" name="TextBox 5"/>
        <xdr:cNvSpPr txBox="1"/>
      </xdr:nvSpPr>
      <xdr:spPr>
        <a:xfrm>
          <a:off x="3356017" y="48060344"/>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103909</xdr:rowOff>
    </xdr:from>
    <xdr:to>
      <xdr:col>4</xdr:col>
      <xdr:colOff>537455</xdr:colOff>
      <xdr:row>1</xdr:row>
      <xdr:rowOff>461097</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0" y="103909"/>
          <a:ext cx="4953591" cy="1604097"/>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8" name="Picture 7"/>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113</xdr:row>
      <xdr:rowOff>71438</xdr:rowOff>
    </xdr:from>
    <xdr:to>
      <xdr:col>4</xdr:col>
      <xdr:colOff>537455</xdr:colOff>
      <xdr:row>114</xdr:row>
      <xdr:rowOff>428632</xdr:rowOff>
    </xdr:to>
    <xdr:pic>
      <xdr:nvPicPr>
        <xdr:cNvPr id="9" name="Picture 8"/>
        <xdr:cNvPicPr>
          <a:picLocks noChangeAspect="1"/>
        </xdr:cNvPicPr>
      </xdr:nvPicPr>
      <xdr:blipFill>
        <a:blip xmlns:r="http://schemas.openxmlformats.org/officeDocument/2006/relationships" r:embed="rId2" cstate="print"/>
        <a:stretch>
          <a:fillRect/>
        </a:stretch>
      </xdr:blipFill>
      <xdr:spPr>
        <a:xfrm>
          <a:off x="0" y="22436138"/>
          <a:ext cx="4966580" cy="1595439"/>
        </a:xfrm>
        <a:prstGeom prst="rect">
          <a:avLst/>
        </a:prstGeom>
      </xdr:spPr>
    </xdr:pic>
    <xdr:clientData/>
  </xdr:twoCellAnchor>
  <xdr:twoCellAnchor editAs="oneCell">
    <xdr:from>
      <xdr:col>32</xdr:col>
      <xdr:colOff>304800</xdr:colOff>
      <xdr:row>113</xdr:row>
      <xdr:rowOff>38100</xdr:rowOff>
    </xdr:from>
    <xdr:to>
      <xdr:col>37</xdr:col>
      <xdr:colOff>842255</xdr:colOff>
      <xdr:row>114</xdr:row>
      <xdr:rowOff>395294</xdr:rowOff>
    </xdr:to>
    <xdr:pic>
      <xdr:nvPicPr>
        <xdr:cNvPr id="10" name="Picture 9"/>
        <xdr:cNvPicPr>
          <a:picLocks noChangeAspect="1"/>
        </xdr:cNvPicPr>
      </xdr:nvPicPr>
      <xdr:blipFill>
        <a:blip xmlns:r="http://schemas.openxmlformats.org/officeDocument/2006/relationships" r:embed="rId2" cstate="print"/>
        <a:stretch>
          <a:fillRect/>
        </a:stretch>
      </xdr:blipFill>
      <xdr:spPr>
        <a:xfrm>
          <a:off x="28651200" y="22402800"/>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11"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113</xdr:row>
      <xdr:rowOff>95250</xdr:rowOff>
    </xdr:from>
    <xdr:to>
      <xdr:col>1</xdr:col>
      <xdr:colOff>0</xdr:colOff>
      <xdr:row>113</xdr:row>
      <xdr:rowOff>163657</xdr:rowOff>
    </xdr:to>
    <xdr:pic>
      <xdr:nvPicPr>
        <xdr:cNvPr id="1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4599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111</xdr:row>
      <xdr:rowOff>236830</xdr:rowOff>
    </xdr:from>
    <xdr:ext cx="22745701" cy="1285875"/>
    <xdr:sp macro="" textlink="">
      <xdr:nvSpPr>
        <xdr:cNvPr id="13" name="TextBox 12"/>
        <xdr:cNvSpPr txBox="1"/>
      </xdr:nvSpPr>
      <xdr:spPr>
        <a:xfrm>
          <a:off x="1847850" y="21058480"/>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113</xdr:row>
      <xdr:rowOff>95250</xdr:rowOff>
    </xdr:from>
    <xdr:to>
      <xdr:col>1</xdr:col>
      <xdr:colOff>0</xdr:colOff>
      <xdr:row>113</xdr:row>
      <xdr:rowOff>163657</xdr:rowOff>
    </xdr:to>
    <xdr:pic>
      <xdr:nvPicPr>
        <xdr:cNvPr id="14"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4599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844880</xdr:colOff>
      <xdr:row>235</xdr:row>
      <xdr:rowOff>37026</xdr:rowOff>
    </xdr:from>
    <xdr:ext cx="22936200" cy="1232956"/>
    <xdr:sp macro="" textlink="">
      <xdr:nvSpPr>
        <xdr:cNvPr id="15" name="TextBox 14"/>
        <xdr:cNvSpPr txBox="1"/>
      </xdr:nvSpPr>
      <xdr:spPr>
        <a:xfrm>
          <a:off x="2611335" y="53047981"/>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86590</xdr:colOff>
      <xdr:row>0</xdr:row>
      <xdr:rowOff>34636</xdr:rowOff>
    </xdr:from>
    <xdr:to>
      <xdr:col>4</xdr:col>
      <xdr:colOff>624045</xdr:colOff>
      <xdr:row>1</xdr:row>
      <xdr:rowOff>391824</xdr:rowOff>
    </xdr:to>
    <xdr:pic>
      <xdr:nvPicPr>
        <xdr:cNvPr id="16" name="Picture 15"/>
        <xdr:cNvPicPr>
          <a:picLocks noChangeAspect="1"/>
        </xdr:cNvPicPr>
      </xdr:nvPicPr>
      <xdr:blipFill>
        <a:blip xmlns:r="http://schemas.openxmlformats.org/officeDocument/2006/relationships" r:embed="rId2" cstate="print"/>
        <a:stretch>
          <a:fillRect/>
        </a:stretch>
      </xdr:blipFill>
      <xdr:spPr>
        <a:xfrm>
          <a:off x="86590" y="34636"/>
          <a:ext cx="4953591" cy="1604097"/>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17" name="Picture 16"/>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113</xdr:row>
      <xdr:rowOff>71438</xdr:rowOff>
    </xdr:from>
    <xdr:to>
      <xdr:col>4</xdr:col>
      <xdr:colOff>537455</xdr:colOff>
      <xdr:row>114</xdr:row>
      <xdr:rowOff>428632</xdr:rowOff>
    </xdr:to>
    <xdr:pic>
      <xdr:nvPicPr>
        <xdr:cNvPr id="18" name="Picture 17"/>
        <xdr:cNvPicPr>
          <a:picLocks noChangeAspect="1"/>
        </xdr:cNvPicPr>
      </xdr:nvPicPr>
      <xdr:blipFill>
        <a:blip xmlns:r="http://schemas.openxmlformats.org/officeDocument/2006/relationships" r:embed="rId2" cstate="print"/>
        <a:stretch>
          <a:fillRect/>
        </a:stretch>
      </xdr:blipFill>
      <xdr:spPr>
        <a:xfrm>
          <a:off x="0" y="22436138"/>
          <a:ext cx="4966580" cy="1595439"/>
        </a:xfrm>
        <a:prstGeom prst="rect">
          <a:avLst/>
        </a:prstGeom>
      </xdr:spPr>
    </xdr:pic>
    <xdr:clientData/>
  </xdr:twoCellAnchor>
  <xdr:twoCellAnchor editAs="oneCell">
    <xdr:from>
      <xdr:col>32</xdr:col>
      <xdr:colOff>304800</xdr:colOff>
      <xdr:row>113</xdr:row>
      <xdr:rowOff>38100</xdr:rowOff>
    </xdr:from>
    <xdr:to>
      <xdr:col>37</xdr:col>
      <xdr:colOff>842255</xdr:colOff>
      <xdr:row>114</xdr:row>
      <xdr:rowOff>395294</xdr:rowOff>
    </xdr:to>
    <xdr:pic>
      <xdr:nvPicPr>
        <xdr:cNvPr id="19" name="Picture 18"/>
        <xdr:cNvPicPr>
          <a:picLocks noChangeAspect="1"/>
        </xdr:cNvPicPr>
      </xdr:nvPicPr>
      <xdr:blipFill>
        <a:blip xmlns:r="http://schemas.openxmlformats.org/officeDocument/2006/relationships" r:embed="rId2" cstate="print"/>
        <a:stretch>
          <a:fillRect/>
        </a:stretch>
      </xdr:blipFill>
      <xdr:spPr>
        <a:xfrm>
          <a:off x="28651200" y="22402800"/>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20"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114</xdr:row>
      <xdr:rowOff>95250</xdr:rowOff>
    </xdr:from>
    <xdr:to>
      <xdr:col>1</xdr:col>
      <xdr:colOff>0</xdr:colOff>
      <xdr:row>114</xdr:row>
      <xdr:rowOff>163657</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7266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112</xdr:row>
      <xdr:rowOff>236830</xdr:rowOff>
    </xdr:from>
    <xdr:ext cx="22745701" cy="1285875"/>
    <xdr:sp macro="" textlink="">
      <xdr:nvSpPr>
        <xdr:cNvPr id="22" name="TextBox 21"/>
        <xdr:cNvSpPr txBox="1"/>
      </xdr:nvSpPr>
      <xdr:spPr>
        <a:xfrm>
          <a:off x="1847850" y="21325180"/>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114</xdr:row>
      <xdr:rowOff>95250</xdr:rowOff>
    </xdr:from>
    <xdr:to>
      <xdr:col>1</xdr:col>
      <xdr:colOff>0</xdr:colOff>
      <xdr:row>114</xdr:row>
      <xdr:rowOff>163657</xdr:rowOff>
    </xdr:to>
    <xdr:pic>
      <xdr:nvPicPr>
        <xdr:cNvPr id="2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7266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602425</xdr:colOff>
      <xdr:row>241</xdr:row>
      <xdr:rowOff>19707</xdr:rowOff>
    </xdr:from>
    <xdr:ext cx="22936200" cy="1232956"/>
    <xdr:sp macro="" textlink="">
      <xdr:nvSpPr>
        <xdr:cNvPr id="24" name="TextBox 23"/>
        <xdr:cNvSpPr txBox="1"/>
      </xdr:nvSpPr>
      <xdr:spPr>
        <a:xfrm>
          <a:off x="3252107" y="54485389"/>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86591</xdr:rowOff>
    </xdr:from>
    <xdr:to>
      <xdr:col>4</xdr:col>
      <xdr:colOff>537455</xdr:colOff>
      <xdr:row>1</xdr:row>
      <xdr:rowOff>443779</xdr:rowOff>
    </xdr:to>
    <xdr:pic>
      <xdr:nvPicPr>
        <xdr:cNvPr id="25" name="Picture 24"/>
        <xdr:cNvPicPr>
          <a:picLocks noChangeAspect="1"/>
        </xdr:cNvPicPr>
      </xdr:nvPicPr>
      <xdr:blipFill>
        <a:blip xmlns:r="http://schemas.openxmlformats.org/officeDocument/2006/relationships" r:embed="rId2" cstate="print"/>
        <a:stretch>
          <a:fillRect/>
        </a:stretch>
      </xdr:blipFill>
      <xdr:spPr>
        <a:xfrm>
          <a:off x="0" y="86591"/>
          <a:ext cx="4953591" cy="1604097"/>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26" name="Picture 25"/>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114</xdr:row>
      <xdr:rowOff>71438</xdr:rowOff>
    </xdr:from>
    <xdr:to>
      <xdr:col>4</xdr:col>
      <xdr:colOff>537455</xdr:colOff>
      <xdr:row>115</xdr:row>
      <xdr:rowOff>1237382</xdr:rowOff>
    </xdr:to>
    <xdr:pic>
      <xdr:nvPicPr>
        <xdr:cNvPr id="27" name="Picture 26"/>
        <xdr:cNvPicPr>
          <a:picLocks noChangeAspect="1"/>
        </xdr:cNvPicPr>
      </xdr:nvPicPr>
      <xdr:blipFill>
        <a:blip xmlns:r="http://schemas.openxmlformats.org/officeDocument/2006/relationships" r:embed="rId2" cstate="print"/>
        <a:stretch>
          <a:fillRect/>
        </a:stretch>
      </xdr:blipFill>
      <xdr:spPr>
        <a:xfrm>
          <a:off x="0" y="22702838"/>
          <a:ext cx="4966580" cy="1595439"/>
        </a:xfrm>
        <a:prstGeom prst="rect">
          <a:avLst/>
        </a:prstGeom>
      </xdr:spPr>
    </xdr:pic>
    <xdr:clientData/>
  </xdr:twoCellAnchor>
  <xdr:twoCellAnchor editAs="oneCell">
    <xdr:from>
      <xdr:col>32</xdr:col>
      <xdr:colOff>304800</xdr:colOff>
      <xdr:row>114</xdr:row>
      <xdr:rowOff>38100</xdr:rowOff>
    </xdr:from>
    <xdr:to>
      <xdr:col>37</xdr:col>
      <xdr:colOff>842255</xdr:colOff>
      <xdr:row>116</xdr:row>
      <xdr:rowOff>2162</xdr:rowOff>
    </xdr:to>
    <xdr:pic>
      <xdr:nvPicPr>
        <xdr:cNvPr id="28" name="Picture 27"/>
        <xdr:cNvPicPr>
          <a:picLocks noChangeAspect="1"/>
        </xdr:cNvPicPr>
      </xdr:nvPicPr>
      <xdr:blipFill>
        <a:blip xmlns:r="http://schemas.openxmlformats.org/officeDocument/2006/relationships" r:embed="rId2" cstate="print"/>
        <a:stretch>
          <a:fillRect/>
        </a:stretch>
      </xdr:blipFill>
      <xdr:spPr>
        <a:xfrm>
          <a:off x="28651200" y="22669500"/>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29"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114</xdr:row>
      <xdr:rowOff>95250</xdr:rowOff>
    </xdr:from>
    <xdr:to>
      <xdr:col>1</xdr:col>
      <xdr:colOff>0</xdr:colOff>
      <xdr:row>114</xdr:row>
      <xdr:rowOff>163657</xdr:rowOff>
    </xdr:to>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7266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112</xdr:row>
      <xdr:rowOff>236830</xdr:rowOff>
    </xdr:from>
    <xdr:ext cx="22745701" cy="1285875"/>
    <xdr:sp macro="" textlink="">
      <xdr:nvSpPr>
        <xdr:cNvPr id="31" name="TextBox 30"/>
        <xdr:cNvSpPr txBox="1"/>
      </xdr:nvSpPr>
      <xdr:spPr>
        <a:xfrm>
          <a:off x="1847850" y="21325180"/>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114</xdr:row>
      <xdr:rowOff>95250</xdr:rowOff>
    </xdr:from>
    <xdr:to>
      <xdr:col>1</xdr:col>
      <xdr:colOff>0</xdr:colOff>
      <xdr:row>114</xdr:row>
      <xdr:rowOff>163657</xdr:rowOff>
    </xdr:to>
    <xdr:pic>
      <xdr:nvPicPr>
        <xdr:cNvPr id="3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7266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82880</xdr:colOff>
      <xdr:row>228</xdr:row>
      <xdr:rowOff>175571</xdr:rowOff>
    </xdr:from>
    <xdr:ext cx="22936200" cy="1232956"/>
    <xdr:sp macro="" textlink="">
      <xdr:nvSpPr>
        <xdr:cNvPr id="33" name="TextBox 32"/>
        <xdr:cNvSpPr txBox="1"/>
      </xdr:nvSpPr>
      <xdr:spPr>
        <a:xfrm>
          <a:off x="2732562" y="51489344"/>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34" name="Picture 33"/>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35" name="Picture 34"/>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114</xdr:row>
      <xdr:rowOff>71438</xdr:rowOff>
    </xdr:from>
    <xdr:to>
      <xdr:col>4</xdr:col>
      <xdr:colOff>537455</xdr:colOff>
      <xdr:row>115</xdr:row>
      <xdr:rowOff>428624</xdr:rowOff>
    </xdr:to>
    <xdr:pic>
      <xdr:nvPicPr>
        <xdr:cNvPr id="36" name="Picture 35"/>
        <xdr:cNvPicPr>
          <a:picLocks noChangeAspect="1"/>
        </xdr:cNvPicPr>
      </xdr:nvPicPr>
      <xdr:blipFill>
        <a:blip xmlns:r="http://schemas.openxmlformats.org/officeDocument/2006/relationships" r:embed="rId2" cstate="print"/>
        <a:stretch>
          <a:fillRect/>
        </a:stretch>
      </xdr:blipFill>
      <xdr:spPr>
        <a:xfrm>
          <a:off x="0" y="22702838"/>
          <a:ext cx="4966580" cy="1595439"/>
        </a:xfrm>
        <a:prstGeom prst="rect">
          <a:avLst/>
        </a:prstGeom>
      </xdr:spPr>
    </xdr:pic>
    <xdr:clientData/>
  </xdr:twoCellAnchor>
  <xdr:twoCellAnchor editAs="oneCell">
    <xdr:from>
      <xdr:col>32</xdr:col>
      <xdr:colOff>304800</xdr:colOff>
      <xdr:row>114</xdr:row>
      <xdr:rowOff>38100</xdr:rowOff>
    </xdr:from>
    <xdr:to>
      <xdr:col>37</xdr:col>
      <xdr:colOff>842255</xdr:colOff>
      <xdr:row>115</xdr:row>
      <xdr:rowOff>395286</xdr:rowOff>
    </xdr:to>
    <xdr:pic>
      <xdr:nvPicPr>
        <xdr:cNvPr id="37" name="Picture 36"/>
        <xdr:cNvPicPr>
          <a:picLocks noChangeAspect="1"/>
        </xdr:cNvPicPr>
      </xdr:nvPicPr>
      <xdr:blipFill>
        <a:blip xmlns:r="http://schemas.openxmlformats.org/officeDocument/2006/relationships" r:embed="rId2" cstate="print"/>
        <a:stretch>
          <a:fillRect/>
        </a:stretch>
      </xdr:blipFill>
      <xdr:spPr>
        <a:xfrm>
          <a:off x="28651200" y="22669500"/>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3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114</xdr:row>
      <xdr:rowOff>95250</xdr:rowOff>
    </xdr:from>
    <xdr:to>
      <xdr:col>1</xdr:col>
      <xdr:colOff>0</xdr:colOff>
      <xdr:row>114</xdr:row>
      <xdr:rowOff>163657</xdr:rowOff>
    </xdr:to>
    <xdr:pic>
      <xdr:nvPicPr>
        <xdr:cNvPr id="39" name="Picture 3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4599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112</xdr:row>
      <xdr:rowOff>236830</xdr:rowOff>
    </xdr:from>
    <xdr:ext cx="22745701" cy="1285875"/>
    <xdr:sp macro="" textlink="">
      <xdr:nvSpPr>
        <xdr:cNvPr id="40" name="TextBox 39"/>
        <xdr:cNvSpPr txBox="1"/>
      </xdr:nvSpPr>
      <xdr:spPr>
        <a:xfrm>
          <a:off x="1847850" y="21058480"/>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114</xdr:row>
      <xdr:rowOff>95250</xdr:rowOff>
    </xdr:from>
    <xdr:to>
      <xdr:col>1</xdr:col>
      <xdr:colOff>0</xdr:colOff>
      <xdr:row>114</xdr:row>
      <xdr:rowOff>163657</xdr:rowOff>
    </xdr:to>
    <xdr:pic>
      <xdr:nvPicPr>
        <xdr:cNvPr id="41"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4599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238744</xdr:colOff>
      <xdr:row>218</xdr:row>
      <xdr:rowOff>54345</xdr:rowOff>
    </xdr:from>
    <xdr:ext cx="22936200" cy="1232956"/>
    <xdr:sp macro="" textlink="">
      <xdr:nvSpPr>
        <xdr:cNvPr id="42" name="TextBox 41"/>
        <xdr:cNvSpPr txBox="1"/>
      </xdr:nvSpPr>
      <xdr:spPr>
        <a:xfrm>
          <a:off x="2888426" y="48943572"/>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43" name="Picture 42"/>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44" name="Picture 43"/>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114</xdr:row>
      <xdr:rowOff>71438</xdr:rowOff>
    </xdr:from>
    <xdr:to>
      <xdr:col>4</xdr:col>
      <xdr:colOff>537455</xdr:colOff>
      <xdr:row>115</xdr:row>
      <xdr:rowOff>428624</xdr:rowOff>
    </xdr:to>
    <xdr:pic>
      <xdr:nvPicPr>
        <xdr:cNvPr id="45" name="Picture 44"/>
        <xdr:cNvPicPr>
          <a:picLocks noChangeAspect="1"/>
        </xdr:cNvPicPr>
      </xdr:nvPicPr>
      <xdr:blipFill>
        <a:blip xmlns:r="http://schemas.openxmlformats.org/officeDocument/2006/relationships" r:embed="rId2" cstate="print"/>
        <a:stretch>
          <a:fillRect/>
        </a:stretch>
      </xdr:blipFill>
      <xdr:spPr>
        <a:xfrm>
          <a:off x="0" y="22436138"/>
          <a:ext cx="4966580" cy="1595439"/>
        </a:xfrm>
        <a:prstGeom prst="rect">
          <a:avLst/>
        </a:prstGeom>
      </xdr:spPr>
    </xdr:pic>
    <xdr:clientData/>
  </xdr:twoCellAnchor>
  <xdr:twoCellAnchor editAs="oneCell">
    <xdr:from>
      <xdr:col>32</xdr:col>
      <xdr:colOff>304800</xdr:colOff>
      <xdr:row>114</xdr:row>
      <xdr:rowOff>38100</xdr:rowOff>
    </xdr:from>
    <xdr:to>
      <xdr:col>37</xdr:col>
      <xdr:colOff>842255</xdr:colOff>
      <xdr:row>115</xdr:row>
      <xdr:rowOff>395286</xdr:rowOff>
    </xdr:to>
    <xdr:pic>
      <xdr:nvPicPr>
        <xdr:cNvPr id="46" name="Picture 45"/>
        <xdr:cNvPicPr>
          <a:picLocks noChangeAspect="1"/>
        </xdr:cNvPicPr>
      </xdr:nvPicPr>
      <xdr:blipFill>
        <a:blip xmlns:r="http://schemas.openxmlformats.org/officeDocument/2006/relationships" r:embed="rId2" cstate="print"/>
        <a:stretch>
          <a:fillRect/>
        </a:stretch>
      </xdr:blipFill>
      <xdr:spPr>
        <a:xfrm>
          <a:off x="28651200" y="22402800"/>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47"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114</xdr:row>
      <xdr:rowOff>95250</xdr:rowOff>
    </xdr:from>
    <xdr:to>
      <xdr:col>1</xdr:col>
      <xdr:colOff>0</xdr:colOff>
      <xdr:row>114</xdr:row>
      <xdr:rowOff>163657</xdr:rowOff>
    </xdr:to>
    <xdr:pic>
      <xdr:nvPicPr>
        <xdr:cNvPr id="48" name="Picture 4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7266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112</xdr:row>
      <xdr:rowOff>236830</xdr:rowOff>
    </xdr:from>
    <xdr:ext cx="22745701" cy="1285875"/>
    <xdr:sp macro="" textlink="">
      <xdr:nvSpPr>
        <xdr:cNvPr id="49" name="TextBox 48"/>
        <xdr:cNvSpPr txBox="1"/>
      </xdr:nvSpPr>
      <xdr:spPr>
        <a:xfrm>
          <a:off x="1847850" y="21325180"/>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114</xdr:row>
      <xdr:rowOff>95250</xdr:rowOff>
    </xdr:from>
    <xdr:to>
      <xdr:col>1</xdr:col>
      <xdr:colOff>0</xdr:colOff>
      <xdr:row>114</xdr:row>
      <xdr:rowOff>163657</xdr:rowOff>
    </xdr:to>
    <xdr:pic>
      <xdr:nvPicPr>
        <xdr:cNvPr id="50"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7266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710044</xdr:colOff>
      <xdr:row>220</xdr:row>
      <xdr:rowOff>213572</xdr:rowOff>
    </xdr:from>
    <xdr:ext cx="20975535" cy="2262927"/>
    <xdr:sp macro="" textlink="">
      <xdr:nvSpPr>
        <xdr:cNvPr id="51" name="TextBox 50"/>
        <xdr:cNvSpPr txBox="1"/>
      </xdr:nvSpPr>
      <xdr:spPr>
        <a:xfrm flipV="1">
          <a:off x="3359726" y="49587708"/>
          <a:ext cx="20975535" cy="2262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52" name="Picture 51"/>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53" name="Picture 52"/>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114</xdr:row>
      <xdr:rowOff>71438</xdr:rowOff>
    </xdr:from>
    <xdr:to>
      <xdr:col>4</xdr:col>
      <xdr:colOff>537455</xdr:colOff>
      <xdr:row>115</xdr:row>
      <xdr:rowOff>428624</xdr:rowOff>
    </xdr:to>
    <xdr:pic>
      <xdr:nvPicPr>
        <xdr:cNvPr id="54" name="Picture 53"/>
        <xdr:cNvPicPr>
          <a:picLocks noChangeAspect="1"/>
        </xdr:cNvPicPr>
      </xdr:nvPicPr>
      <xdr:blipFill>
        <a:blip xmlns:r="http://schemas.openxmlformats.org/officeDocument/2006/relationships" r:embed="rId2" cstate="print"/>
        <a:stretch>
          <a:fillRect/>
        </a:stretch>
      </xdr:blipFill>
      <xdr:spPr>
        <a:xfrm>
          <a:off x="0" y="22702838"/>
          <a:ext cx="4966580" cy="1595439"/>
        </a:xfrm>
        <a:prstGeom prst="rect">
          <a:avLst/>
        </a:prstGeom>
      </xdr:spPr>
    </xdr:pic>
    <xdr:clientData/>
  </xdr:twoCellAnchor>
  <xdr:twoCellAnchor editAs="oneCell">
    <xdr:from>
      <xdr:col>32</xdr:col>
      <xdr:colOff>304800</xdr:colOff>
      <xdr:row>114</xdr:row>
      <xdr:rowOff>38100</xdr:rowOff>
    </xdr:from>
    <xdr:to>
      <xdr:col>37</xdr:col>
      <xdr:colOff>842255</xdr:colOff>
      <xdr:row>115</xdr:row>
      <xdr:rowOff>395286</xdr:rowOff>
    </xdr:to>
    <xdr:pic>
      <xdr:nvPicPr>
        <xdr:cNvPr id="55" name="Picture 54"/>
        <xdr:cNvPicPr>
          <a:picLocks noChangeAspect="1"/>
        </xdr:cNvPicPr>
      </xdr:nvPicPr>
      <xdr:blipFill>
        <a:blip xmlns:r="http://schemas.openxmlformats.org/officeDocument/2006/relationships" r:embed="rId2" cstate="print"/>
        <a:stretch>
          <a:fillRect/>
        </a:stretch>
      </xdr:blipFill>
      <xdr:spPr>
        <a:xfrm>
          <a:off x="28651200" y="22669500"/>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56"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57" name="Picture 5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579370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58" name="TextBox 57"/>
        <xdr:cNvSpPr txBox="1"/>
      </xdr:nvSpPr>
      <xdr:spPr>
        <a:xfrm>
          <a:off x="1847850" y="24392230"/>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59"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579370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60" name="TextBox 59"/>
        <xdr:cNvSpPr txBox="1"/>
      </xdr:nvSpPr>
      <xdr:spPr>
        <a:xfrm>
          <a:off x="1785257" y="50989715"/>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61" name="Picture 60"/>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62" name="Picture 61"/>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117</xdr:row>
      <xdr:rowOff>5</xdr:rowOff>
    </xdr:to>
    <xdr:pic>
      <xdr:nvPicPr>
        <xdr:cNvPr id="63" name="Picture 62"/>
        <xdr:cNvPicPr>
          <a:picLocks noChangeAspect="1"/>
        </xdr:cNvPicPr>
      </xdr:nvPicPr>
      <xdr:blipFill>
        <a:blip xmlns:r="http://schemas.openxmlformats.org/officeDocument/2006/relationships" r:embed="rId2" cstate="print"/>
        <a:stretch>
          <a:fillRect/>
        </a:stretch>
      </xdr:blipFill>
      <xdr:spPr>
        <a:xfrm>
          <a:off x="0" y="25769888"/>
          <a:ext cx="4966580"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117</xdr:row>
      <xdr:rowOff>2169</xdr:rowOff>
    </xdr:to>
    <xdr:pic>
      <xdr:nvPicPr>
        <xdr:cNvPr id="64" name="Picture 63"/>
        <xdr:cNvPicPr>
          <a:picLocks noChangeAspect="1"/>
        </xdr:cNvPicPr>
      </xdr:nvPicPr>
      <xdr:blipFill>
        <a:blip xmlns:r="http://schemas.openxmlformats.org/officeDocument/2006/relationships" r:embed="rId2" cstate="print"/>
        <a:stretch>
          <a:fillRect/>
        </a:stretch>
      </xdr:blipFill>
      <xdr:spPr>
        <a:xfrm>
          <a:off x="28651200" y="25736550"/>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65"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66" name="Picture 6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67" name="TextBox 66"/>
        <xdr:cNvSpPr txBox="1"/>
      </xdr:nvSpPr>
      <xdr:spPr>
        <a:xfrm>
          <a:off x="1847850" y="283260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6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69" name="TextBox 68"/>
        <xdr:cNvSpPr txBox="1"/>
      </xdr:nvSpPr>
      <xdr:spPr>
        <a:xfrm>
          <a:off x="1785257" y="546568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70" name="Picture 69"/>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71" name="Picture 70"/>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116</xdr:row>
      <xdr:rowOff>428627</xdr:rowOff>
    </xdr:to>
    <xdr:pic>
      <xdr:nvPicPr>
        <xdr:cNvPr id="72" name="Picture 71"/>
        <xdr:cNvPicPr>
          <a:picLocks noChangeAspect="1"/>
        </xdr:cNvPicPr>
      </xdr:nvPicPr>
      <xdr:blipFill>
        <a:blip xmlns:r="http://schemas.openxmlformats.org/officeDocument/2006/relationships" r:embed="rId2" cstate="print"/>
        <a:stretch>
          <a:fillRect/>
        </a:stretch>
      </xdr:blipFill>
      <xdr:spPr>
        <a:xfrm>
          <a:off x="0" y="29703713"/>
          <a:ext cx="4966580"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73" name="Picture 72"/>
        <xdr:cNvPicPr>
          <a:picLocks noChangeAspect="1"/>
        </xdr:cNvPicPr>
      </xdr:nvPicPr>
      <xdr:blipFill>
        <a:blip xmlns:r="http://schemas.openxmlformats.org/officeDocument/2006/relationships" r:embed="rId2" cstate="print"/>
        <a:stretch>
          <a:fillRect/>
        </a:stretch>
      </xdr:blipFill>
      <xdr:spPr>
        <a:xfrm>
          <a:off x="28651200" y="29670375"/>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74"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75" name="Picture 7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76" name="TextBox 75"/>
        <xdr:cNvSpPr txBox="1"/>
      </xdr:nvSpPr>
      <xdr:spPr>
        <a:xfrm>
          <a:off x="1847850" y="285927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77"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78" name="TextBox 77"/>
        <xdr:cNvSpPr txBox="1"/>
      </xdr:nvSpPr>
      <xdr:spPr>
        <a:xfrm>
          <a:off x="1785257" y="551902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814546</xdr:colOff>
      <xdr:row>1</xdr:row>
      <xdr:rowOff>426461</xdr:rowOff>
    </xdr:to>
    <xdr:pic>
      <xdr:nvPicPr>
        <xdr:cNvPr id="79" name="Picture 78"/>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80" name="Picture 79"/>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115</xdr:row>
      <xdr:rowOff>71438</xdr:rowOff>
    </xdr:from>
    <xdr:to>
      <xdr:col>4</xdr:col>
      <xdr:colOff>814546</xdr:colOff>
      <xdr:row>116</xdr:row>
      <xdr:rowOff>428627</xdr:rowOff>
    </xdr:to>
    <xdr:pic>
      <xdr:nvPicPr>
        <xdr:cNvPr id="81" name="Picture 80"/>
        <xdr:cNvPicPr>
          <a:picLocks noChangeAspect="1"/>
        </xdr:cNvPicPr>
      </xdr:nvPicPr>
      <xdr:blipFill>
        <a:blip xmlns:r="http://schemas.openxmlformats.org/officeDocument/2006/relationships" r:embed="rId2" cstate="print"/>
        <a:stretch>
          <a:fillRect/>
        </a:stretch>
      </xdr:blipFill>
      <xdr:spPr>
        <a:xfrm>
          <a:off x="0" y="29970413"/>
          <a:ext cx="4966580"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82" name="Picture 81"/>
        <xdr:cNvPicPr>
          <a:picLocks noChangeAspect="1"/>
        </xdr:cNvPicPr>
      </xdr:nvPicPr>
      <xdr:blipFill>
        <a:blip xmlns:r="http://schemas.openxmlformats.org/officeDocument/2006/relationships" r:embed="rId2" cstate="print"/>
        <a:stretch>
          <a:fillRect/>
        </a:stretch>
      </xdr:blipFill>
      <xdr:spPr>
        <a:xfrm>
          <a:off x="28651200" y="29937075"/>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8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84" name="Picture 8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85" name="TextBox 84"/>
        <xdr:cNvSpPr txBox="1"/>
      </xdr:nvSpPr>
      <xdr:spPr>
        <a:xfrm>
          <a:off x="1847850" y="285927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86"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87" name="TextBox 86"/>
        <xdr:cNvSpPr txBox="1"/>
      </xdr:nvSpPr>
      <xdr:spPr>
        <a:xfrm>
          <a:off x="1785257" y="551902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88" name="Picture 87"/>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89" name="Picture 88"/>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116</xdr:row>
      <xdr:rowOff>428627</xdr:rowOff>
    </xdr:to>
    <xdr:pic>
      <xdr:nvPicPr>
        <xdr:cNvPr id="90" name="Picture 89"/>
        <xdr:cNvPicPr>
          <a:picLocks noChangeAspect="1"/>
        </xdr:cNvPicPr>
      </xdr:nvPicPr>
      <xdr:blipFill>
        <a:blip xmlns:r="http://schemas.openxmlformats.org/officeDocument/2006/relationships" r:embed="rId2" cstate="print"/>
        <a:stretch>
          <a:fillRect/>
        </a:stretch>
      </xdr:blipFill>
      <xdr:spPr>
        <a:xfrm>
          <a:off x="0" y="29970413"/>
          <a:ext cx="4966580"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91" name="Picture 90"/>
        <xdr:cNvPicPr>
          <a:picLocks noChangeAspect="1"/>
        </xdr:cNvPicPr>
      </xdr:nvPicPr>
      <xdr:blipFill>
        <a:blip xmlns:r="http://schemas.openxmlformats.org/officeDocument/2006/relationships" r:embed="rId2" cstate="print"/>
        <a:stretch>
          <a:fillRect/>
        </a:stretch>
      </xdr:blipFill>
      <xdr:spPr>
        <a:xfrm>
          <a:off x="28651200" y="29937075"/>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9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93" name="Picture 9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94" name="TextBox 93"/>
        <xdr:cNvSpPr txBox="1"/>
      </xdr:nvSpPr>
      <xdr:spPr>
        <a:xfrm>
          <a:off x="1847850" y="283260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95"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96" name="TextBox 95"/>
        <xdr:cNvSpPr txBox="1"/>
      </xdr:nvSpPr>
      <xdr:spPr>
        <a:xfrm>
          <a:off x="1785257" y="546568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97" name="Picture 96"/>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98" name="Picture 97"/>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116</xdr:row>
      <xdr:rowOff>428627</xdr:rowOff>
    </xdr:to>
    <xdr:pic>
      <xdr:nvPicPr>
        <xdr:cNvPr id="99" name="Picture 98"/>
        <xdr:cNvPicPr>
          <a:picLocks noChangeAspect="1"/>
        </xdr:cNvPicPr>
      </xdr:nvPicPr>
      <xdr:blipFill>
        <a:blip xmlns:r="http://schemas.openxmlformats.org/officeDocument/2006/relationships" r:embed="rId2" cstate="print"/>
        <a:stretch>
          <a:fillRect/>
        </a:stretch>
      </xdr:blipFill>
      <xdr:spPr>
        <a:xfrm>
          <a:off x="0" y="29703713"/>
          <a:ext cx="4966580"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100" name="Picture 99"/>
        <xdr:cNvPicPr>
          <a:picLocks noChangeAspect="1"/>
        </xdr:cNvPicPr>
      </xdr:nvPicPr>
      <xdr:blipFill>
        <a:blip xmlns:r="http://schemas.openxmlformats.org/officeDocument/2006/relationships" r:embed="rId2" cstate="print"/>
        <a:stretch>
          <a:fillRect/>
        </a:stretch>
      </xdr:blipFill>
      <xdr:spPr>
        <a:xfrm>
          <a:off x="28651200" y="29670375"/>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101"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102" name="Picture 10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103" name="TextBox 102"/>
        <xdr:cNvSpPr txBox="1"/>
      </xdr:nvSpPr>
      <xdr:spPr>
        <a:xfrm>
          <a:off x="1847850" y="283260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104"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105" name="TextBox 104"/>
        <xdr:cNvSpPr txBox="1"/>
      </xdr:nvSpPr>
      <xdr:spPr>
        <a:xfrm>
          <a:off x="1785257" y="546568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106" name="Picture 105"/>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107" name="Picture 106"/>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116</xdr:row>
      <xdr:rowOff>428627</xdr:rowOff>
    </xdr:to>
    <xdr:pic>
      <xdr:nvPicPr>
        <xdr:cNvPr id="108" name="Picture 107"/>
        <xdr:cNvPicPr>
          <a:picLocks noChangeAspect="1"/>
        </xdr:cNvPicPr>
      </xdr:nvPicPr>
      <xdr:blipFill>
        <a:blip xmlns:r="http://schemas.openxmlformats.org/officeDocument/2006/relationships" r:embed="rId2" cstate="print"/>
        <a:stretch>
          <a:fillRect/>
        </a:stretch>
      </xdr:blipFill>
      <xdr:spPr>
        <a:xfrm>
          <a:off x="0" y="29703713"/>
          <a:ext cx="4966580"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109" name="Picture 108"/>
        <xdr:cNvPicPr>
          <a:picLocks noChangeAspect="1"/>
        </xdr:cNvPicPr>
      </xdr:nvPicPr>
      <xdr:blipFill>
        <a:blip xmlns:r="http://schemas.openxmlformats.org/officeDocument/2006/relationships" r:embed="rId2" cstate="print"/>
        <a:stretch>
          <a:fillRect/>
        </a:stretch>
      </xdr:blipFill>
      <xdr:spPr>
        <a:xfrm>
          <a:off x="28651200" y="29670375"/>
          <a:ext cx="4966580" cy="1595439"/>
        </a:xfrm>
        <a:prstGeom prst="rect">
          <a:avLst/>
        </a:prstGeom>
      </xdr:spPr>
    </xdr:pic>
    <xdr:clientData/>
  </xdr:twoCellAnchor>
  <xdr:oneCellAnchor>
    <xdr:from>
      <xdr:col>1</xdr:col>
      <xdr:colOff>0</xdr:colOff>
      <xdr:row>0</xdr:row>
      <xdr:rowOff>95250</xdr:rowOff>
    </xdr:from>
    <xdr:ext cx="0" cy="68407"/>
    <xdr:pic>
      <xdr:nvPicPr>
        <xdr:cNvPr id="110"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115</xdr:row>
      <xdr:rowOff>95250</xdr:rowOff>
    </xdr:from>
    <xdr:ext cx="0" cy="68407"/>
    <xdr:pic>
      <xdr:nvPicPr>
        <xdr:cNvPr id="111" name="Picture 1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76200</xdr:colOff>
      <xdr:row>113</xdr:row>
      <xdr:rowOff>236830</xdr:rowOff>
    </xdr:from>
    <xdr:ext cx="22745701" cy="1285875"/>
    <xdr:sp macro="" textlink="">
      <xdr:nvSpPr>
        <xdr:cNvPr id="112" name="TextBox 111"/>
        <xdr:cNvSpPr txBox="1"/>
      </xdr:nvSpPr>
      <xdr:spPr>
        <a:xfrm>
          <a:off x="1847850" y="283260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oneCellAnchor>
    <xdr:from>
      <xdr:col>1</xdr:col>
      <xdr:colOff>0</xdr:colOff>
      <xdr:row>115</xdr:row>
      <xdr:rowOff>95250</xdr:rowOff>
    </xdr:from>
    <xdr:ext cx="0" cy="68407"/>
    <xdr:pic>
      <xdr:nvPicPr>
        <xdr:cNvPr id="11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13607</xdr:colOff>
      <xdr:row>215</xdr:row>
      <xdr:rowOff>2390</xdr:rowOff>
    </xdr:from>
    <xdr:ext cx="22936200" cy="1232956"/>
    <xdr:sp macro="" textlink="">
      <xdr:nvSpPr>
        <xdr:cNvPr id="114" name="TextBox 113"/>
        <xdr:cNvSpPr txBox="1"/>
      </xdr:nvSpPr>
      <xdr:spPr>
        <a:xfrm>
          <a:off x="1785257" y="546568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oneCellAnchor>
    <xdr:from>
      <xdr:col>0</xdr:col>
      <xdr:colOff>0</xdr:colOff>
      <xdr:row>0</xdr:row>
      <xdr:rowOff>69273</xdr:rowOff>
    </xdr:from>
    <xdr:ext cx="4953591" cy="1604097"/>
    <xdr:pic>
      <xdr:nvPicPr>
        <xdr:cNvPr id="115" name="Picture 114"/>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oneCellAnchor>
  <xdr:oneCellAnchor>
    <xdr:from>
      <xdr:col>32</xdr:col>
      <xdr:colOff>398318</xdr:colOff>
      <xdr:row>0</xdr:row>
      <xdr:rowOff>0</xdr:rowOff>
    </xdr:from>
    <xdr:ext cx="4891246" cy="1604097"/>
    <xdr:pic>
      <xdr:nvPicPr>
        <xdr:cNvPr id="116" name="Picture 115"/>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oneCellAnchor>
  <xdr:oneCellAnchor>
    <xdr:from>
      <xdr:col>0</xdr:col>
      <xdr:colOff>0</xdr:colOff>
      <xdr:row>115</xdr:row>
      <xdr:rowOff>71438</xdr:rowOff>
    </xdr:from>
    <xdr:ext cx="4953591" cy="1604098"/>
    <xdr:pic>
      <xdr:nvPicPr>
        <xdr:cNvPr id="117" name="Picture 116"/>
        <xdr:cNvPicPr>
          <a:picLocks noChangeAspect="1"/>
        </xdr:cNvPicPr>
      </xdr:nvPicPr>
      <xdr:blipFill>
        <a:blip xmlns:r="http://schemas.openxmlformats.org/officeDocument/2006/relationships" r:embed="rId2" cstate="print"/>
        <a:stretch>
          <a:fillRect/>
        </a:stretch>
      </xdr:blipFill>
      <xdr:spPr>
        <a:xfrm>
          <a:off x="0" y="29703713"/>
          <a:ext cx="4966580" cy="1595439"/>
        </a:xfrm>
        <a:prstGeom prst="rect">
          <a:avLst/>
        </a:prstGeom>
      </xdr:spPr>
    </xdr:pic>
    <xdr:clientData/>
  </xdr:oneCellAnchor>
  <xdr:oneCellAnchor>
    <xdr:from>
      <xdr:col>32</xdr:col>
      <xdr:colOff>304800</xdr:colOff>
      <xdr:row>115</xdr:row>
      <xdr:rowOff>38100</xdr:rowOff>
    </xdr:from>
    <xdr:ext cx="4953591" cy="1604098"/>
    <xdr:pic>
      <xdr:nvPicPr>
        <xdr:cNvPr id="118" name="Picture 117"/>
        <xdr:cNvPicPr>
          <a:picLocks noChangeAspect="1"/>
        </xdr:cNvPicPr>
      </xdr:nvPicPr>
      <xdr:blipFill>
        <a:blip xmlns:r="http://schemas.openxmlformats.org/officeDocument/2006/relationships" r:embed="rId2" cstate="print"/>
        <a:stretch>
          <a:fillRect/>
        </a:stretch>
      </xdr:blipFill>
      <xdr:spPr>
        <a:xfrm>
          <a:off x="28651200" y="29670375"/>
          <a:ext cx="4966580" cy="1595439"/>
        </a:xfrm>
        <a:prstGeom prst="rect">
          <a:avLst/>
        </a:prstGeom>
      </xdr:spPr>
    </xdr:pic>
    <xdr:clientData/>
  </xdr:oneCellAnchor>
  <xdr:twoCellAnchor editAs="oneCell">
    <xdr:from>
      <xdr:col>1</xdr:col>
      <xdr:colOff>0</xdr:colOff>
      <xdr:row>0</xdr:row>
      <xdr:rowOff>95250</xdr:rowOff>
    </xdr:from>
    <xdr:to>
      <xdr:col>1</xdr:col>
      <xdr:colOff>0</xdr:colOff>
      <xdr:row>0</xdr:row>
      <xdr:rowOff>163657</xdr:rowOff>
    </xdr:to>
    <xdr:pic>
      <xdr:nvPicPr>
        <xdr:cNvPr id="119"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120" name="Picture 1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121" name="TextBox 120"/>
        <xdr:cNvSpPr txBox="1"/>
      </xdr:nvSpPr>
      <xdr:spPr>
        <a:xfrm>
          <a:off x="1847850" y="283260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12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123" name="TextBox 122"/>
        <xdr:cNvSpPr txBox="1"/>
      </xdr:nvSpPr>
      <xdr:spPr>
        <a:xfrm>
          <a:off x="1785257" y="546568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124" name="Picture 123"/>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125" name="Picture 124"/>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116</xdr:row>
      <xdr:rowOff>428627</xdr:rowOff>
    </xdr:to>
    <xdr:pic>
      <xdr:nvPicPr>
        <xdr:cNvPr id="126" name="Picture 125"/>
        <xdr:cNvPicPr>
          <a:picLocks noChangeAspect="1"/>
        </xdr:cNvPicPr>
      </xdr:nvPicPr>
      <xdr:blipFill>
        <a:blip xmlns:r="http://schemas.openxmlformats.org/officeDocument/2006/relationships" r:embed="rId2" cstate="print"/>
        <a:stretch>
          <a:fillRect/>
        </a:stretch>
      </xdr:blipFill>
      <xdr:spPr>
        <a:xfrm>
          <a:off x="0" y="29703713"/>
          <a:ext cx="4966580"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127" name="Picture 126"/>
        <xdr:cNvPicPr>
          <a:picLocks noChangeAspect="1"/>
        </xdr:cNvPicPr>
      </xdr:nvPicPr>
      <xdr:blipFill>
        <a:blip xmlns:r="http://schemas.openxmlformats.org/officeDocument/2006/relationships" r:embed="rId2" cstate="print"/>
        <a:stretch>
          <a:fillRect/>
        </a:stretch>
      </xdr:blipFill>
      <xdr:spPr>
        <a:xfrm>
          <a:off x="28651200" y="29670375"/>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12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129" name="Picture 1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130" name="TextBox 129"/>
        <xdr:cNvSpPr txBox="1"/>
      </xdr:nvSpPr>
      <xdr:spPr>
        <a:xfrm>
          <a:off x="1847850" y="283260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131"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132" name="TextBox 131"/>
        <xdr:cNvSpPr txBox="1"/>
      </xdr:nvSpPr>
      <xdr:spPr>
        <a:xfrm>
          <a:off x="1785257" y="546568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133" name="Picture 132"/>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134" name="Picture 133"/>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116</xdr:row>
      <xdr:rowOff>428627</xdr:rowOff>
    </xdr:to>
    <xdr:pic>
      <xdr:nvPicPr>
        <xdr:cNvPr id="135" name="Picture 134"/>
        <xdr:cNvPicPr>
          <a:picLocks noChangeAspect="1"/>
        </xdr:cNvPicPr>
      </xdr:nvPicPr>
      <xdr:blipFill>
        <a:blip xmlns:r="http://schemas.openxmlformats.org/officeDocument/2006/relationships" r:embed="rId2" cstate="print"/>
        <a:stretch>
          <a:fillRect/>
        </a:stretch>
      </xdr:blipFill>
      <xdr:spPr>
        <a:xfrm>
          <a:off x="0" y="29703713"/>
          <a:ext cx="4966580"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136" name="Picture 135"/>
        <xdr:cNvPicPr>
          <a:picLocks noChangeAspect="1"/>
        </xdr:cNvPicPr>
      </xdr:nvPicPr>
      <xdr:blipFill>
        <a:blip xmlns:r="http://schemas.openxmlformats.org/officeDocument/2006/relationships" r:embed="rId2" cstate="print"/>
        <a:stretch>
          <a:fillRect/>
        </a:stretch>
      </xdr:blipFill>
      <xdr:spPr>
        <a:xfrm>
          <a:off x="28651200" y="29670375"/>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137"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138" name="Picture 13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139" name="TextBox 138"/>
        <xdr:cNvSpPr txBox="1"/>
      </xdr:nvSpPr>
      <xdr:spPr>
        <a:xfrm>
          <a:off x="1847850" y="285927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140"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141" name="TextBox 140"/>
        <xdr:cNvSpPr txBox="1"/>
      </xdr:nvSpPr>
      <xdr:spPr>
        <a:xfrm>
          <a:off x="1785257" y="551902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142" name="Picture 141"/>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143" name="Picture 142"/>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116</xdr:row>
      <xdr:rowOff>428627</xdr:rowOff>
    </xdr:to>
    <xdr:pic>
      <xdr:nvPicPr>
        <xdr:cNvPr id="144" name="Picture 143"/>
        <xdr:cNvPicPr>
          <a:picLocks noChangeAspect="1"/>
        </xdr:cNvPicPr>
      </xdr:nvPicPr>
      <xdr:blipFill>
        <a:blip xmlns:r="http://schemas.openxmlformats.org/officeDocument/2006/relationships" r:embed="rId2" cstate="print"/>
        <a:stretch>
          <a:fillRect/>
        </a:stretch>
      </xdr:blipFill>
      <xdr:spPr>
        <a:xfrm>
          <a:off x="0" y="29970413"/>
          <a:ext cx="4966580"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145" name="Picture 144"/>
        <xdr:cNvPicPr>
          <a:picLocks noChangeAspect="1"/>
        </xdr:cNvPicPr>
      </xdr:nvPicPr>
      <xdr:blipFill>
        <a:blip xmlns:r="http://schemas.openxmlformats.org/officeDocument/2006/relationships" r:embed="rId2" cstate="print"/>
        <a:stretch>
          <a:fillRect/>
        </a:stretch>
      </xdr:blipFill>
      <xdr:spPr>
        <a:xfrm>
          <a:off x="28651200" y="29937075"/>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146"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147" name="Picture 14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148" name="TextBox 147"/>
        <xdr:cNvSpPr txBox="1"/>
      </xdr:nvSpPr>
      <xdr:spPr>
        <a:xfrm>
          <a:off x="1847850" y="283260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149"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150" name="TextBox 149"/>
        <xdr:cNvSpPr txBox="1"/>
      </xdr:nvSpPr>
      <xdr:spPr>
        <a:xfrm>
          <a:off x="1785257" y="546568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151" name="Picture 150"/>
        <xdr:cNvPicPr>
          <a:picLocks noChangeAspect="1"/>
        </xdr:cNvPicPr>
      </xdr:nvPicPr>
      <xdr:blipFill>
        <a:blip xmlns:r="http://schemas.openxmlformats.org/officeDocument/2006/relationships" r:embed="rId2" cstate="print"/>
        <a:stretch>
          <a:fillRect/>
        </a:stretch>
      </xdr:blipFill>
      <xdr:spPr>
        <a:xfrm>
          <a:off x="0" y="69273"/>
          <a:ext cx="4966580"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152" name="Picture 151"/>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116</xdr:row>
      <xdr:rowOff>428627</xdr:rowOff>
    </xdr:to>
    <xdr:pic>
      <xdr:nvPicPr>
        <xdr:cNvPr id="153" name="Picture 152"/>
        <xdr:cNvPicPr>
          <a:picLocks noChangeAspect="1"/>
        </xdr:cNvPicPr>
      </xdr:nvPicPr>
      <xdr:blipFill>
        <a:blip xmlns:r="http://schemas.openxmlformats.org/officeDocument/2006/relationships" r:embed="rId2" cstate="print"/>
        <a:stretch>
          <a:fillRect/>
        </a:stretch>
      </xdr:blipFill>
      <xdr:spPr>
        <a:xfrm>
          <a:off x="0" y="29703713"/>
          <a:ext cx="4966580"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154" name="Picture 153"/>
        <xdr:cNvPicPr>
          <a:picLocks noChangeAspect="1"/>
        </xdr:cNvPicPr>
      </xdr:nvPicPr>
      <xdr:blipFill>
        <a:blip xmlns:r="http://schemas.openxmlformats.org/officeDocument/2006/relationships" r:embed="rId2" cstate="print"/>
        <a:stretch>
          <a:fillRect/>
        </a:stretch>
      </xdr:blipFill>
      <xdr:spPr>
        <a:xfrm>
          <a:off x="28651200" y="29670375"/>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155"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156" name="Picture 15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157" name="TextBox 156"/>
        <xdr:cNvSpPr txBox="1"/>
      </xdr:nvSpPr>
      <xdr:spPr>
        <a:xfrm>
          <a:off x="2724150" y="285927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15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159" name="TextBox 158"/>
        <xdr:cNvSpPr txBox="1"/>
      </xdr:nvSpPr>
      <xdr:spPr>
        <a:xfrm>
          <a:off x="2661557" y="551902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3</xdr:col>
      <xdr:colOff>537455</xdr:colOff>
      <xdr:row>1</xdr:row>
      <xdr:rowOff>426461</xdr:rowOff>
    </xdr:to>
    <xdr:pic>
      <xdr:nvPicPr>
        <xdr:cNvPr id="160" name="Picture 159"/>
        <xdr:cNvPicPr>
          <a:picLocks noChangeAspect="1"/>
        </xdr:cNvPicPr>
      </xdr:nvPicPr>
      <xdr:blipFill>
        <a:blip xmlns:r="http://schemas.openxmlformats.org/officeDocument/2006/relationships" r:embed="rId2" cstate="print"/>
        <a:stretch>
          <a:fillRect/>
        </a:stretch>
      </xdr:blipFill>
      <xdr:spPr>
        <a:xfrm>
          <a:off x="0" y="69273"/>
          <a:ext cx="4957055"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161" name="Picture 160"/>
        <xdr:cNvPicPr>
          <a:picLocks noChangeAspect="1"/>
        </xdr:cNvPicPr>
      </xdr:nvPicPr>
      <xdr:blipFill>
        <a:blip xmlns:r="http://schemas.openxmlformats.org/officeDocument/2006/relationships" r:embed="rId2" cstate="print"/>
        <a:stretch>
          <a:fillRect/>
        </a:stretch>
      </xdr:blipFill>
      <xdr:spPr>
        <a:xfrm>
          <a:off x="29621018" y="0"/>
          <a:ext cx="4904235" cy="1595438"/>
        </a:xfrm>
        <a:prstGeom prst="rect">
          <a:avLst/>
        </a:prstGeom>
      </xdr:spPr>
    </xdr:pic>
    <xdr:clientData/>
  </xdr:twoCellAnchor>
  <xdr:twoCellAnchor editAs="oneCell">
    <xdr:from>
      <xdr:col>0</xdr:col>
      <xdr:colOff>0</xdr:colOff>
      <xdr:row>115</xdr:row>
      <xdr:rowOff>71438</xdr:rowOff>
    </xdr:from>
    <xdr:to>
      <xdr:col>3</xdr:col>
      <xdr:colOff>537455</xdr:colOff>
      <xdr:row>116</xdr:row>
      <xdr:rowOff>428627</xdr:rowOff>
    </xdr:to>
    <xdr:pic>
      <xdr:nvPicPr>
        <xdr:cNvPr id="162" name="Picture 161"/>
        <xdr:cNvPicPr>
          <a:picLocks noChangeAspect="1"/>
        </xdr:cNvPicPr>
      </xdr:nvPicPr>
      <xdr:blipFill>
        <a:blip xmlns:r="http://schemas.openxmlformats.org/officeDocument/2006/relationships" r:embed="rId2" cstate="print"/>
        <a:stretch>
          <a:fillRect/>
        </a:stretch>
      </xdr:blipFill>
      <xdr:spPr>
        <a:xfrm>
          <a:off x="0" y="29970413"/>
          <a:ext cx="4957055"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163" name="Picture 162"/>
        <xdr:cNvPicPr>
          <a:picLocks noChangeAspect="1"/>
        </xdr:cNvPicPr>
      </xdr:nvPicPr>
      <xdr:blipFill>
        <a:blip xmlns:r="http://schemas.openxmlformats.org/officeDocument/2006/relationships" r:embed="rId2" cstate="print"/>
        <a:stretch>
          <a:fillRect/>
        </a:stretch>
      </xdr:blipFill>
      <xdr:spPr>
        <a:xfrm>
          <a:off x="29527500" y="29937075"/>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164"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165" name="Picture 16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166" name="TextBox 165"/>
        <xdr:cNvSpPr txBox="1"/>
      </xdr:nvSpPr>
      <xdr:spPr>
        <a:xfrm>
          <a:off x="2724150" y="285927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167"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168" name="TextBox 167"/>
        <xdr:cNvSpPr txBox="1"/>
      </xdr:nvSpPr>
      <xdr:spPr>
        <a:xfrm>
          <a:off x="2661557" y="551902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169" name="Picture 168"/>
        <xdr:cNvPicPr>
          <a:picLocks noChangeAspect="1"/>
        </xdr:cNvPicPr>
      </xdr:nvPicPr>
      <xdr:blipFill>
        <a:blip xmlns:r="http://schemas.openxmlformats.org/officeDocument/2006/relationships" r:embed="rId2" cstate="print"/>
        <a:stretch>
          <a:fillRect/>
        </a:stretch>
      </xdr:blipFill>
      <xdr:spPr>
        <a:xfrm>
          <a:off x="0" y="69273"/>
          <a:ext cx="4957055"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170" name="Picture 169"/>
        <xdr:cNvPicPr>
          <a:picLocks noChangeAspect="1"/>
        </xdr:cNvPicPr>
      </xdr:nvPicPr>
      <xdr:blipFill>
        <a:blip xmlns:r="http://schemas.openxmlformats.org/officeDocument/2006/relationships" r:embed="rId2" cstate="print"/>
        <a:stretch>
          <a:fillRect/>
        </a:stretch>
      </xdr:blipFill>
      <xdr:spPr>
        <a:xfrm>
          <a:off x="296210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116</xdr:row>
      <xdr:rowOff>428627</xdr:rowOff>
    </xdr:to>
    <xdr:pic>
      <xdr:nvPicPr>
        <xdr:cNvPr id="171" name="Picture 170"/>
        <xdr:cNvPicPr>
          <a:picLocks noChangeAspect="1"/>
        </xdr:cNvPicPr>
      </xdr:nvPicPr>
      <xdr:blipFill>
        <a:blip xmlns:r="http://schemas.openxmlformats.org/officeDocument/2006/relationships" r:embed="rId2" cstate="print"/>
        <a:stretch>
          <a:fillRect/>
        </a:stretch>
      </xdr:blipFill>
      <xdr:spPr>
        <a:xfrm>
          <a:off x="0" y="29970413"/>
          <a:ext cx="4957055"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172" name="Picture 171"/>
        <xdr:cNvPicPr>
          <a:picLocks noChangeAspect="1"/>
        </xdr:cNvPicPr>
      </xdr:nvPicPr>
      <xdr:blipFill>
        <a:blip xmlns:r="http://schemas.openxmlformats.org/officeDocument/2006/relationships" r:embed="rId2" cstate="print"/>
        <a:stretch>
          <a:fillRect/>
        </a:stretch>
      </xdr:blipFill>
      <xdr:spPr>
        <a:xfrm>
          <a:off x="29527500" y="29937075"/>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17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174" name="Picture 17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175" name="TextBox 174"/>
        <xdr:cNvSpPr txBox="1"/>
      </xdr:nvSpPr>
      <xdr:spPr>
        <a:xfrm>
          <a:off x="2724150" y="283260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176"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297275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177" name="TextBox 176"/>
        <xdr:cNvSpPr txBox="1"/>
      </xdr:nvSpPr>
      <xdr:spPr>
        <a:xfrm>
          <a:off x="2661557" y="546568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178" name="Picture 177"/>
        <xdr:cNvPicPr>
          <a:picLocks noChangeAspect="1"/>
        </xdr:cNvPicPr>
      </xdr:nvPicPr>
      <xdr:blipFill>
        <a:blip xmlns:r="http://schemas.openxmlformats.org/officeDocument/2006/relationships" r:embed="rId2" cstate="print"/>
        <a:stretch>
          <a:fillRect/>
        </a:stretch>
      </xdr:blipFill>
      <xdr:spPr>
        <a:xfrm>
          <a:off x="0" y="69273"/>
          <a:ext cx="4957055"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179" name="Picture 178"/>
        <xdr:cNvPicPr>
          <a:picLocks noChangeAspect="1"/>
        </xdr:cNvPicPr>
      </xdr:nvPicPr>
      <xdr:blipFill>
        <a:blip xmlns:r="http://schemas.openxmlformats.org/officeDocument/2006/relationships" r:embed="rId2" cstate="print"/>
        <a:stretch>
          <a:fillRect/>
        </a:stretch>
      </xdr:blipFill>
      <xdr:spPr>
        <a:xfrm>
          <a:off x="296210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116</xdr:row>
      <xdr:rowOff>428627</xdr:rowOff>
    </xdr:to>
    <xdr:pic>
      <xdr:nvPicPr>
        <xdr:cNvPr id="180" name="Picture 179"/>
        <xdr:cNvPicPr>
          <a:picLocks noChangeAspect="1"/>
        </xdr:cNvPicPr>
      </xdr:nvPicPr>
      <xdr:blipFill>
        <a:blip xmlns:r="http://schemas.openxmlformats.org/officeDocument/2006/relationships" r:embed="rId2" cstate="print"/>
        <a:stretch>
          <a:fillRect/>
        </a:stretch>
      </xdr:blipFill>
      <xdr:spPr>
        <a:xfrm>
          <a:off x="0" y="29703713"/>
          <a:ext cx="4957055"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181" name="Picture 180"/>
        <xdr:cNvPicPr>
          <a:picLocks noChangeAspect="1"/>
        </xdr:cNvPicPr>
      </xdr:nvPicPr>
      <xdr:blipFill>
        <a:blip xmlns:r="http://schemas.openxmlformats.org/officeDocument/2006/relationships" r:embed="rId2" cstate="print"/>
        <a:stretch>
          <a:fillRect/>
        </a:stretch>
      </xdr:blipFill>
      <xdr:spPr>
        <a:xfrm>
          <a:off x="29527500" y="29670375"/>
          <a:ext cx="4966580" cy="1595439"/>
        </a:xfrm>
        <a:prstGeom prst="rect">
          <a:avLst/>
        </a:prstGeom>
      </xdr:spPr>
    </xdr:pic>
    <xdr:clientData/>
  </xdr:twoCellAnchor>
  <xdr:twoCellAnchor editAs="oneCell">
    <xdr:from>
      <xdr:col>1</xdr:col>
      <xdr:colOff>0</xdr:colOff>
      <xdr:row>0</xdr:row>
      <xdr:rowOff>95250</xdr:rowOff>
    </xdr:from>
    <xdr:to>
      <xdr:col>1</xdr:col>
      <xdr:colOff>0</xdr:colOff>
      <xdr:row>0</xdr:row>
      <xdr:rowOff>163657</xdr:rowOff>
    </xdr:to>
    <xdr:pic>
      <xdr:nvPicPr>
        <xdr:cNvPr id="18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115</xdr:row>
      <xdr:rowOff>95250</xdr:rowOff>
    </xdr:from>
    <xdr:to>
      <xdr:col>1</xdr:col>
      <xdr:colOff>0</xdr:colOff>
      <xdr:row>115</xdr:row>
      <xdr:rowOff>163657</xdr:rowOff>
    </xdr:to>
    <xdr:pic>
      <xdr:nvPicPr>
        <xdr:cNvPr id="183" name="Picture 18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113</xdr:row>
      <xdr:rowOff>236830</xdr:rowOff>
    </xdr:from>
    <xdr:ext cx="22745701" cy="1285875"/>
    <xdr:sp macro="" textlink="">
      <xdr:nvSpPr>
        <xdr:cNvPr id="184" name="TextBox 183"/>
        <xdr:cNvSpPr txBox="1"/>
      </xdr:nvSpPr>
      <xdr:spPr>
        <a:xfrm>
          <a:off x="2724150" y="28592755"/>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115</xdr:row>
      <xdr:rowOff>95250</xdr:rowOff>
    </xdr:from>
    <xdr:to>
      <xdr:col>1</xdr:col>
      <xdr:colOff>0</xdr:colOff>
      <xdr:row>115</xdr:row>
      <xdr:rowOff>163657</xdr:rowOff>
    </xdr:to>
    <xdr:pic>
      <xdr:nvPicPr>
        <xdr:cNvPr id="185"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29994225"/>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215</xdr:row>
      <xdr:rowOff>2390</xdr:rowOff>
    </xdr:from>
    <xdr:ext cx="22936200" cy="1232956"/>
    <xdr:sp macro="" textlink="">
      <xdr:nvSpPr>
        <xdr:cNvPr id="186" name="TextBox 185"/>
        <xdr:cNvSpPr txBox="1"/>
      </xdr:nvSpPr>
      <xdr:spPr>
        <a:xfrm>
          <a:off x="2661557" y="551902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69273</xdr:rowOff>
    </xdr:from>
    <xdr:to>
      <xdr:col>4</xdr:col>
      <xdr:colOff>537455</xdr:colOff>
      <xdr:row>1</xdr:row>
      <xdr:rowOff>426461</xdr:rowOff>
    </xdr:to>
    <xdr:pic>
      <xdr:nvPicPr>
        <xdr:cNvPr id="187" name="Picture 186"/>
        <xdr:cNvPicPr>
          <a:picLocks noChangeAspect="1"/>
        </xdr:cNvPicPr>
      </xdr:nvPicPr>
      <xdr:blipFill>
        <a:blip xmlns:r="http://schemas.openxmlformats.org/officeDocument/2006/relationships" r:embed="rId2" cstate="print"/>
        <a:stretch>
          <a:fillRect/>
        </a:stretch>
      </xdr:blipFill>
      <xdr:spPr>
        <a:xfrm>
          <a:off x="0" y="69273"/>
          <a:ext cx="4957055" cy="1595438"/>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188" name="Picture 187"/>
        <xdr:cNvPicPr>
          <a:picLocks noChangeAspect="1"/>
        </xdr:cNvPicPr>
      </xdr:nvPicPr>
      <xdr:blipFill>
        <a:blip xmlns:r="http://schemas.openxmlformats.org/officeDocument/2006/relationships" r:embed="rId2" cstate="print"/>
        <a:stretch>
          <a:fillRect/>
        </a:stretch>
      </xdr:blipFill>
      <xdr:spPr>
        <a:xfrm>
          <a:off x="29621018" y="0"/>
          <a:ext cx="4904235" cy="1595438"/>
        </a:xfrm>
        <a:prstGeom prst="rect">
          <a:avLst/>
        </a:prstGeom>
      </xdr:spPr>
    </xdr:pic>
    <xdr:clientData/>
  </xdr:twoCellAnchor>
  <xdr:twoCellAnchor editAs="oneCell">
    <xdr:from>
      <xdr:col>0</xdr:col>
      <xdr:colOff>0</xdr:colOff>
      <xdr:row>115</xdr:row>
      <xdr:rowOff>71438</xdr:rowOff>
    </xdr:from>
    <xdr:to>
      <xdr:col>4</xdr:col>
      <xdr:colOff>537455</xdr:colOff>
      <xdr:row>116</xdr:row>
      <xdr:rowOff>428627</xdr:rowOff>
    </xdr:to>
    <xdr:pic>
      <xdr:nvPicPr>
        <xdr:cNvPr id="189" name="Picture 188"/>
        <xdr:cNvPicPr>
          <a:picLocks noChangeAspect="1"/>
        </xdr:cNvPicPr>
      </xdr:nvPicPr>
      <xdr:blipFill>
        <a:blip xmlns:r="http://schemas.openxmlformats.org/officeDocument/2006/relationships" r:embed="rId2" cstate="print"/>
        <a:stretch>
          <a:fillRect/>
        </a:stretch>
      </xdr:blipFill>
      <xdr:spPr>
        <a:xfrm>
          <a:off x="0" y="29970413"/>
          <a:ext cx="4957055" cy="1595439"/>
        </a:xfrm>
        <a:prstGeom prst="rect">
          <a:avLst/>
        </a:prstGeom>
      </xdr:spPr>
    </xdr:pic>
    <xdr:clientData/>
  </xdr:twoCellAnchor>
  <xdr:twoCellAnchor editAs="oneCell">
    <xdr:from>
      <xdr:col>32</xdr:col>
      <xdr:colOff>304800</xdr:colOff>
      <xdr:row>115</xdr:row>
      <xdr:rowOff>38100</xdr:rowOff>
    </xdr:from>
    <xdr:to>
      <xdr:col>37</xdr:col>
      <xdr:colOff>842255</xdr:colOff>
      <xdr:row>116</xdr:row>
      <xdr:rowOff>395289</xdr:rowOff>
    </xdr:to>
    <xdr:pic>
      <xdr:nvPicPr>
        <xdr:cNvPr id="190" name="Picture 189"/>
        <xdr:cNvPicPr>
          <a:picLocks noChangeAspect="1"/>
        </xdr:cNvPicPr>
      </xdr:nvPicPr>
      <xdr:blipFill>
        <a:blip xmlns:r="http://schemas.openxmlformats.org/officeDocument/2006/relationships" r:embed="rId2" cstate="print"/>
        <a:stretch>
          <a:fillRect/>
        </a:stretch>
      </xdr:blipFill>
      <xdr:spPr>
        <a:xfrm>
          <a:off x="29527500" y="29937075"/>
          <a:ext cx="4966580" cy="15954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0</xdr:colOff>
      <xdr:row>0</xdr:row>
      <xdr:rowOff>163657</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952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113</xdr:row>
      <xdr:rowOff>95250</xdr:rowOff>
    </xdr:from>
    <xdr:to>
      <xdr:col>1</xdr:col>
      <xdr:colOff>0</xdr:colOff>
      <xdr:row>113</xdr:row>
      <xdr:rowOff>163657</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7266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76200</xdr:colOff>
      <xdr:row>111</xdr:row>
      <xdr:rowOff>236830</xdr:rowOff>
    </xdr:from>
    <xdr:ext cx="22745701" cy="1285875"/>
    <xdr:sp macro="" textlink="">
      <xdr:nvSpPr>
        <xdr:cNvPr id="4" name="TextBox 3"/>
        <xdr:cNvSpPr txBox="1"/>
      </xdr:nvSpPr>
      <xdr:spPr>
        <a:xfrm>
          <a:off x="1847850" y="21325180"/>
          <a:ext cx="22745701"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1</xdr:col>
      <xdr:colOff>0</xdr:colOff>
      <xdr:row>113</xdr:row>
      <xdr:rowOff>95250</xdr:rowOff>
    </xdr:from>
    <xdr:to>
      <xdr:col>1</xdr:col>
      <xdr:colOff>0</xdr:colOff>
      <xdr:row>113</xdr:row>
      <xdr:rowOff>163657</xdr:rowOff>
    </xdr:to>
    <xdr:pic>
      <xdr:nvPicPr>
        <xdr:cNvPr id="5"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22726650"/>
          <a:ext cx="0" cy="68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13607</xdr:colOff>
      <xdr:row>212</xdr:row>
      <xdr:rowOff>2390</xdr:rowOff>
    </xdr:from>
    <xdr:ext cx="22936200" cy="1232956"/>
    <xdr:sp macro="" textlink="">
      <xdr:nvSpPr>
        <xdr:cNvPr id="6" name="TextBox 5"/>
        <xdr:cNvSpPr txBox="1"/>
      </xdr:nvSpPr>
      <xdr:spPr>
        <a:xfrm>
          <a:off x="1785257" y="45131840"/>
          <a:ext cx="22936200" cy="1232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latin typeface="+mn-lt"/>
              <a:cs typeface="Times New Roman"/>
            </a:rPr>
            <a:t>Brokers must be approved by Constellation Energy.  Brokers must be licensed to sell in the state where the meter is located.  Constellation reserves the right to reject any contracts.  © </a:t>
          </a:r>
          <a:r>
            <a:rPr lang="en-US" sz="1800" baseline="0">
              <a:latin typeface="+mn-lt"/>
              <a:cs typeface="Times New Roman"/>
            </a:rPr>
            <a:t> 2013, Constellation Energy Resources LLC.  The materials provided and any offerings described herein are those of Constellation New Energy, Inc., a subsidiary of Exelon Corporation.   Brand names and product names are trademarks or service marks of their respective holders.  All rights reserved.  Errors and omissions excepted.  Privileged and Confidential.  Not for Distribution.  Pricing valid only for date listed on the matrix.  Daily matrix pricing may be subject to change at any time.</a:t>
          </a:r>
        </a:p>
      </xdr:txBody>
    </xdr:sp>
    <xdr:clientData/>
  </xdr:oneCellAnchor>
  <xdr:twoCellAnchor editAs="oneCell">
    <xdr:from>
      <xdr:col>0</xdr:col>
      <xdr:colOff>0</xdr:colOff>
      <xdr:row>0</xdr:row>
      <xdr:rowOff>0</xdr:rowOff>
    </xdr:from>
    <xdr:to>
      <xdr:col>5</xdr:col>
      <xdr:colOff>260364</xdr:colOff>
      <xdr:row>1</xdr:row>
      <xdr:rowOff>357188</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0" y="0"/>
          <a:ext cx="4953591" cy="1604097"/>
        </a:xfrm>
        <a:prstGeom prst="rect">
          <a:avLst/>
        </a:prstGeom>
      </xdr:spPr>
    </xdr:pic>
    <xdr:clientData/>
  </xdr:twoCellAnchor>
  <xdr:twoCellAnchor editAs="oneCell">
    <xdr:from>
      <xdr:col>32</xdr:col>
      <xdr:colOff>398318</xdr:colOff>
      <xdr:row>0</xdr:row>
      <xdr:rowOff>0</xdr:rowOff>
    </xdr:from>
    <xdr:to>
      <xdr:col>37</xdr:col>
      <xdr:colOff>873428</xdr:colOff>
      <xdr:row>1</xdr:row>
      <xdr:rowOff>357188</xdr:rowOff>
    </xdr:to>
    <xdr:pic>
      <xdr:nvPicPr>
        <xdr:cNvPr id="8" name="Picture 7"/>
        <xdr:cNvPicPr>
          <a:picLocks noChangeAspect="1"/>
        </xdr:cNvPicPr>
      </xdr:nvPicPr>
      <xdr:blipFill>
        <a:blip xmlns:r="http://schemas.openxmlformats.org/officeDocument/2006/relationships" r:embed="rId2" cstate="print"/>
        <a:stretch>
          <a:fillRect/>
        </a:stretch>
      </xdr:blipFill>
      <xdr:spPr>
        <a:xfrm>
          <a:off x="28744718" y="0"/>
          <a:ext cx="4904235" cy="1595438"/>
        </a:xfrm>
        <a:prstGeom prst="rect">
          <a:avLst/>
        </a:prstGeom>
      </xdr:spPr>
    </xdr:pic>
    <xdr:clientData/>
  </xdr:twoCellAnchor>
  <xdr:twoCellAnchor editAs="oneCell">
    <xdr:from>
      <xdr:col>0</xdr:col>
      <xdr:colOff>0</xdr:colOff>
      <xdr:row>113</xdr:row>
      <xdr:rowOff>71438</xdr:rowOff>
    </xdr:from>
    <xdr:to>
      <xdr:col>5</xdr:col>
      <xdr:colOff>260364</xdr:colOff>
      <xdr:row>114</xdr:row>
      <xdr:rowOff>428627</xdr:rowOff>
    </xdr:to>
    <xdr:pic>
      <xdr:nvPicPr>
        <xdr:cNvPr id="9" name="Picture 8"/>
        <xdr:cNvPicPr>
          <a:picLocks noChangeAspect="1"/>
        </xdr:cNvPicPr>
      </xdr:nvPicPr>
      <xdr:blipFill>
        <a:blip xmlns:r="http://schemas.openxmlformats.org/officeDocument/2006/relationships" r:embed="rId2" cstate="print"/>
        <a:stretch>
          <a:fillRect/>
        </a:stretch>
      </xdr:blipFill>
      <xdr:spPr>
        <a:xfrm>
          <a:off x="0" y="22702838"/>
          <a:ext cx="4966580" cy="1595439"/>
        </a:xfrm>
        <a:prstGeom prst="rect">
          <a:avLst/>
        </a:prstGeom>
      </xdr:spPr>
    </xdr:pic>
    <xdr:clientData/>
  </xdr:twoCellAnchor>
  <xdr:twoCellAnchor editAs="oneCell">
    <xdr:from>
      <xdr:col>32</xdr:col>
      <xdr:colOff>304800</xdr:colOff>
      <xdr:row>113</xdr:row>
      <xdr:rowOff>38100</xdr:rowOff>
    </xdr:from>
    <xdr:to>
      <xdr:col>37</xdr:col>
      <xdr:colOff>842255</xdr:colOff>
      <xdr:row>114</xdr:row>
      <xdr:rowOff>395289</xdr:rowOff>
    </xdr:to>
    <xdr:pic>
      <xdr:nvPicPr>
        <xdr:cNvPr id="10" name="Picture 9"/>
        <xdr:cNvPicPr>
          <a:picLocks noChangeAspect="1"/>
        </xdr:cNvPicPr>
      </xdr:nvPicPr>
      <xdr:blipFill>
        <a:blip xmlns:r="http://schemas.openxmlformats.org/officeDocument/2006/relationships" r:embed="rId2" cstate="print"/>
        <a:stretch>
          <a:fillRect/>
        </a:stretch>
      </xdr:blipFill>
      <xdr:spPr>
        <a:xfrm>
          <a:off x="28651200" y="22669500"/>
          <a:ext cx="4966580" cy="15954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rTex/@GMT-2013.11.09-06.00.21/Supply/Joshua/SMB%20Pricing/SMB%20Cost%20+%20Pricing%20V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arTex/@GMT-2013.11.09-06.00.21/Supply/Joshua/SMB%20Pricing/SMB%20Cost%20+%20Pricing%20V12_Energy%20On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B Cost+ Matrix"/>
      <sheetName val="Daily Repricing"/>
      <sheetName val="Quote"/>
      <sheetName val="Telesales Quotes"/>
      <sheetName val="Margin"/>
      <sheetName val="QA DATA"/>
      <sheetName val="QA Cost"/>
    </sheetNames>
    <sheetDataSet>
      <sheetData sheetId="0"/>
      <sheetData sheetId="1"/>
      <sheetData sheetId="2"/>
      <sheetData sheetId="3"/>
      <sheetData sheetId="4">
        <row r="2">
          <cell r="A2" t="str">
            <v>Segment</v>
          </cell>
          <cell r="B2" t="str">
            <v>0-150 MWh</v>
          </cell>
          <cell r="C2" t="str">
            <v>151-300 MWh</v>
          </cell>
          <cell r="D2" t="str">
            <v>301-600 MWh</v>
          </cell>
          <cell r="E2" t="str">
            <v>601-1000 MWh</v>
          </cell>
          <cell r="G2" t="str">
            <v>Segment</v>
          </cell>
          <cell r="H2" t="str">
            <v>0-150 MWh</v>
          </cell>
          <cell r="I2" t="str">
            <v>151-300 MWh</v>
          </cell>
          <cell r="J2" t="str">
            <v>301-600 MWh</v>
          </cell>
          <cell r="K2" t="str">
            <v>601-1000 MWh</v>
          </cell>
          <cell r="M2" t="str">
            <v>Segment</v>
          </cell>
          <cell r="N2" t="str">
            <v>0-150 MWh</v>
          </cell>
          <cell r="O2" t="str">
            <v>151-300 MWh</v>
          </cell>
          <cell r="P2" t="str">
            <v>301-600 MWh</v>
          </cell>
          <cell r="Q2" t="str">
            <v>601-1000 MWh</v>
          </cell>
          <cell r="S2" t="str">
            <v>Segment</v>
          </cell>
          <cell r="T2" t="str">
            <v>0-150 MWh</v>
          </cell>
          <cell r="U2" t="str">
            <v>151-300 MWh</v>
          </cell>
          <cell r="V2" t="str">
            <v>301-600 MWh</v>
          </cell>
          <cell r="W2" t="str">
            <v>601-1000 MWh</v>
          </cell>
        </row>
        <row r="3">
          <cell r="A3">
            <v>6</v>
          </cell>
          <cell r="B3">
            <v>5.0000000000000001E-3</v>
          </cell>
          <cell r="C3">
            <v>4.0000000000000001E-3</v>
          </cell>
          <cell r="D3">
            <v>3.0000000000000001E-3</v>
          </cell>
          <cell r="E3">
            <v>2E-3</v>
          </cell>
          <cell r="G3">
            <v>6</v>
          </cell>
          <cell r="H3">
            <v>5.0000000000000001E-3</v>
          </cell>
          <cell r="I3">
            <v>4.0000000000000001E-3</v>
          </cell>
          <cell r="J3">
            <v>3.0000000000000001E-3</v>
          </cell>
          <cell r="K3">
            <v>2E-3</v>
          </cell>
          <cell r="M3">
            <v>6</v>
          </cell>
          <cell r="N3">
            <v>5.0000000000000001E-3</v>
          </cell>
          <cell r="O3">
            <v>4.0000000000000001E-3</v>
          </cell>
          <cell r="P3">
            <v>3.0000000000000001E-3</v>
          </cell>
          <cell r="Q3">
            <v>2E-3</v>
          </cell>
          <cell r="S3">
            <v>6</v>
          </cell>
          <cell r="T3">
            <v>5.0000000000000001E-3</v>
          </cell>
          <cell r="U3">
            <v>4.0000000000000001E-3</v>
          </cell>
          <cell r="V3">
            <v>3.0000000000000001E-3</v>
          </cell>
          <cell r="W3">
            <v>2E-3</v>
          </cell>
        </row>
        <row r="4">
          <cell r="A4">
            <v>12</v>
          </cell>
          <cell r="B4">
            <v>5.0000000000000001E-3</v>
          </cell>
          <cell r="C4">
            <v>4.0000000000000001E-3</v>
          </cell>
          <cell r="D4">
            <v>3.0000000000000001E-3</v>
          </cell>
          <cell r="E4">
            <v>2E-3</v>
          </cell>
          <cell r="G4">
            <v>12</v>
          </cell>
          <cell r="H4">
            <v>5.0000000000000001E-3</v>
          </cell>
          <cell r="I4">
            <v>4.0000000000000001E-3</v>
          </cell>
          <cell r="J4">
            <v>3.0000000000000001E-3</v>
          </cell>
          <cell r="K4">
            <v>2E-3</v>
          </cell>
          <cell r="M4">
            <v>12</v>
          </cell>
          <cell r="N4">
            <v>5.0000000000000001E-3</v>
          </cell>
          <cell r="O4">
            <v>4.0000000000000001E-3</v>
          </cell>
          <cell r="P4">
            <v>3.0000000000000001E-3</v>
          </cell>
          <cell r="Q4">
            <v>2E-3</v>
          </cell>
          <cell r="S4">
            <v>12</v>
          </cell>
          <cell r="T4">
            <v>5.0000000000000001E-3</v>
          </cell>
          <cell r="U4">
            <v>4.0000000000000001E-3</v>
          </cell>
          <cell r="V4">
            <v>3.0000000000000001E-3</v>
          </cell>
          <cell r="W4">
            <v>2E-3</v>
          </cell>
        </row>
        <row r="5">
          <cell r="A5">
            <v>24</v>
          </cell>
          <cell r="B5">
            <v>5.0000000000000001E-3</v>
          </cell>
          <cell r="C5">
            <v>4.0000000000000001E-3</v>
          </cell>
          <cell r="D5">
            <v>3.0000000000000001E-3</v>
          </cell>
          <cell r="E5">
            <v>2E-3</v>
          </cell>
          <cell r="G5">
            <v>24</v>
          </cell>
          <cell r="H5">
            <v>5.0000000000000001E-3</v>
          </cell>
          <cell r="I5">
            <v>4.0000000000000001E-3</v>
          </cell>
          <cell r="J5">
            <v>3.0000000000000001E-3</v>
          </cell>
          <cell r="K5">
            <v>2E-3</v>
          </cell>
          <cell r="M5">
            <v>24</v>
          </cell>
          <cell r="N5">
            <v>5.0000000000000001E-3</v>
          </cell>
          <cell r="O5">
            <v>4.0000000000000001E-3</v>
          </cell>
          <cell r="P5">
            <v>3.0000000000000001E-3</v>
          </cell>
          <cell r="Q5">
            <v>2E-3</v>
          </cell>
          <cell r="S5">
            <v>24</v>
          </cell>
          <cell r="T5">
            <v>5.0000000000000001E-3</v>
          </cell>
          <cell r="U5">
            <v>4.0000000000000001E-3</v>
          </cell>
          <cell r="V5">
            <v>3.0000000000000001E-3</v>
          </cell>
          <cell r="W5">
            <v>2E-3</v>
          </cell>
        </row>
        <row r="6">
          <cell r="A6">
            <v>36</v>
          </cell>
          <cell r="B6">
            <v>5.0000000000000001E-3</v>
          </cell>
          <cell r="C6">
            <v>4.0000000000000001E-3</v>
          </cell>
          <cell r="D6">
            <v>3.0000000000000001E-3</v>
          </cell>
          <cell r="E6">
            <v>2E-3</v>
          </cell>
          <cell r="G6">
            <v>36</v>
          </cell>
          <cell r="H6">
            <v>5.0000000000000001E-3</v>
          </cell>
          <cell r="I6">
            <v>4.0000000000000001E-3</v>
          </cell>
          <cell r="J6">
            <v>3.0000000000000001E-3</v>
          </cell>
          <cell r="K6">
            <v>2E-3</v>
          </cell>
          <cell r="M6">
            <v>36</v>
          </cell>
          <cell r="N6">
            <v>5.0000000000000001E-3</v>
          </cell>
          <cell r="O6">
            <v>4.0000000000000001E-3</v>
          </cell>
          <cell r="P6">
            <v>3.0000000000000001E-3</v>
          </cell>
          <cell r="Q6">
            <v>2E-3</v>
          </cell>
          <cell r="S6">
            <v>36</v>
          </cell>
          <cell r="T6">
            <v>5.0000000000000001E-3</v>
          </cell>
          <cell r="U6">
            <v>4.0000000000000001E-3</v>
          </cell>
          <cell r="V6">
            <v>3.0000000000000001E-3</v>
          </cell>
          <cell r="W6">
            <v>2E-3</v>
          </cell>
        </row>
        <row r="7">
          <cell r="A7">
            <v>48</v>
          </cell>
          <cell r="B7">
            <v>5.0000000000000001E-3</v>
          </cell>
          <cell r="C7">
            <v>4.0000000000000001E-3</v>
          </cell>
          <cell r="D7">
            <v>3.0000000000000001E-3</v>
          </cell>
          <cell r="E7">
            <v>2E-3</v>
          </cell>
          <cell r="G7">
            <v>48</v>
          </cell>
          <cell r="H7">
            <v>5.0000000000000001E-3</v>
          </cell>
          <cell r="I7">
            <v>4.0000000000000001E-3</v>
          </cell>
          <cell r="J7">
            <v>3.0000000000000001E-3</v>
          </cell>
          <cell r="K7">
            <v>2E-3</v>
          </cell>
          <cell r="M7">
            <v>48</v>
          </cell>
          <cell r="N7">
            <v>5.0000000000000001E-3</v>
          </cell>
          <cell r="O7">
            <v>4.0000000000000001E-3</v>
          </cell>
          <cell r="P7">
            <v>3.0000000000000001E-3</v>
          </cell>
          <cell r="Q7">
            <v>2E-3</v>
          </cell>
          <cell r="S7">
            <v>48</v>
          </cell>
          <cell r="T7">
            <v>5.0000000000000001E-3</v>
          </cell>
          <cell r="U7">
            <v>4.0000000000000001E-3</v>
          </cell>
          <cell r="V7">
            <v>3.0000000000000001E-3</v>
          </cell>
          <cell r="W7">
            <v>2E-3</v>
          </cell>
        </row>
        <row r="10">
          <cell r="A10" t="str">
            <v>Segment</v>
          </cell>
          <cell r="B10" t="str">
            <v>0-150 MWh</v>
          </cell>
          <cell r="C10" t="str">
            <v>151-300 MWh</v>
          </cell>
          <cell r="D10" t="str">
            <v>301-600 MWh</v>
          </cell>
          <cell r="E10" t="str">
            <v>601-1000 MWh</v>
          </cell>
          <cell r="G10" t="str">
            <v>Segment</v>
          </cell>
          <cell r="H10" t="str">
            <v>0-150 MWh</v>
          </cell>
          <cell r="I10" t="str">
            <v>151-300 MWh</v>
          </cell>
          <cell r="J10" t="str">
            <v>301-600 MWh</v>
          </cell>
          <cell r="K10" t="str">
            <v>601-1000 MWh</v>
          </cell>
          <cell r="M10" t="str">
            <v>Segment</v>
          </cell>
          <cell r="N10" t="str">
            <v>0-150 MWh</v>
          </cell>
          <cell r="O10" t="str">
            <v>151-300 MWh</v>
          </cell>
          <cell r="P10" t="str">
            <v>301-600 MWh</v>
          </cell>
          <cell r="Q10" t="str">
            <v>601-1000 MWh</v>
          </cell>
          <cell r="S10" t="str">
            <v>Segment</v>
          </cell>
          <cell r="T10" t="str">
            <v>0-150 MWh</v>
          </cell>
          <cell r="U10" t="str">
            <v>151-300 MWh</v>
          </cell>
          <cell r="V10" t="str">
            <v>301-600 MWh</v>
          </cell>
          <cell r="W10" t="str">
            <v>601-1000 MWh</v>
          </cell>
        </row>
        <row r="11">
          <cell r="A11">
            <v>6</v>
          </cell>
          <cell r="B11">
            <v>5.0000000000000001E-3</v>
          </cell>
          <cell r="C11">
            <v>4.0000000000000001E-3</v>
          </cell>
          <cell r="D11">
            <v>3.0000000000000001E-3</v>
          </cell>
          <cell r="E11">
            <v>2E-3</v>
          </cell>
          <cell r="G11">
            <v>6</v>
          </cell>
          <cell r="H11">
            <v>5.0000000000000001E-3</v>
          </cell>
          <cell r="I11">
            <v>4.0000000000000001E-3</v>
          </cell>
          <cell r="J11">
            <v>3.0000000000000001E-3</v>
          </cell>
          <cell r="K11">
            <v>2E-3</v>
          </cell>
          <cell r="M11">
            <v>6</v>
          </cell>
          <cell r="N11">
            <v>5.0000000000000001E-3</v>
          </cell>
          <cell r="O11">
            <v>4.0000000000000001E-3</v>
          </cell>
          <cell r="P11">
            <v>3.0000000000000001E-3</v>
          </cell>
          <cell r="Q11">
            <v>2E-3</v>
          </cell>
          <cell r="S11">
            <v>6</v>
          </cell>
          <cell r="T11">
            <v>5.0000000000000001E-3</v>
          </cell>
          <cell r="U11">
            <v>4.0000000000000001E-3</v>
          </cell>
          <cell r="V11">
            <v>3.0000000000000001E-3</v>
          </cell>
          <cell r="W11">
            <v>2E-3</v>
          </cell>
        </row>
        <row r="12">
          <cell r="A12">
            <v>12</v>
          </cell>
          <cell r="B12">
            <v>5.0000000000000001E-3</v>
          </cell>
          <cell r="C12">
            <v>4.0000000000000001E-3</v>
          </cell>
          <cell r="D12">
            <v>3.0000000000000001E-3</v>
          </cell>
          <cell r="E12">
            <v>2E-3</v>
          </cell>
          <cell r="G12">
            <v>12</v>
          </cell>
          <cell r="H12">
            <v>5.0000000000000001E-3</v>
          </cell>
          <cell r="I12">
            <v>4.0000000000000001E-3</v>
          </cell>
          <cell r="J12">
            <v>3.0000000000000001E-3</v>
          </cell>
          <cell r="K12">
            <v>2E-3</v>
          </cell>
          <cell r="M12">
            <v>12</v>
          </cell>
          <cell r="N12">
            <v>5.0000000000000001E-3</v>
          </cell>
          <cell r="O12">
            <v>4.0000000000000001E-3</v>
          </cell>
          <cell r="P12">
            <v>3.0000000000000001E-3</v>
          </cell>
          <cell r="Q12">
            <v>2E-3</v>
          </cell>
          <cell r="S12">
            <v>12</v>
          </cell>
          <cell r="T12">
            <v>5.0000000000000001E-3</v>
          </cell>
          <cell r="U12">
            <v>4.0000000000000001E-3</v>
          </cell>
          <cell r="V12">
            <v>3.0000000000000001E-3</v>
          </cell>
          <cell r="W12">
            <v>2E-3</v>
          </cell>
        </row>
        <row r="13">
          <cell r="A13">
            <v>24</v>
          </cell>
          <cell r="B13">
            <v>5.0000000000000001E-3</v>
          </cell>
          <cell r="C13">
            <v>4.0000000000000001E-3</v>
          </cell>
          <cell r="D13">
            <v>3.0000000000000001E-3</v>
          </cell>
          <cell r="E13">
            <v>2E-3</v>
          </cell>
          <cell r="G13">
            <v>24</v>
          </cell>
          <cell r="H13">
            <v>5.0000000000000001E-3</v>
          </cell>
          <cell r="I13">
            <v>4.0000000000000001E-3</v>
          </cell>
          <cell r="J13">
            <v>3.0000000000000001E-3</v>
          </cell>
          <cell r="K13">
            <v>2E-3</v>
          </cell>
          <cell r="M13">
            <v>24</v>
          </cell>
          <cell r="N13">
            <v>5.0000000000000001E-3</v>
          </cell>
          <cell r="O13">
            <v>4.0000000000000001E-3</v>
          </cell>
          <cell r="P13">
            <v>3.0000000000000001E-3</v>
          </cell>
          <cell r="Q13">
            <v>2E-3</v>
          </cell>
          <cell r="S13">
            <v>24</v>
          </cell>
          <cell r="T13">
            <v>5.0000000000000001E-3</v>
          </cell>
          <cell r="U13">
            <v>4.0000000000000001E-3</v>
          </cell>
          <cell r="V13">
            <v>3.0000000000000001E-3</v>
          </cell>
          <cell r="W13">
            <v>2E-3</v>
          </cell>
        </row>
        <row r="14">
          <cell r="A14">
            <v>36</v>
          </cell>
          <cell r="B14">
            <v>5.0000000000000001E-3</v>
          </cell>
          <cell r="C14">
            <v>4.0000000000000001E-3</v>
          </cell>
          <cell r="D14">
            <v>3.0000000000000001E-3</v>
          </cell>
          <cell r="E14">
            <v>2E-3</v>
          </cell>
          <cell r="G14">
            <v>36</v>
          </cell>
          <cell r="H14">
            <v>5.0000000000000001E-3</v>
          </cell>
          <cell r="I14">
            <v>4.0000000000000001E-3</v>
          </cell>
          <cell r="J14">
            <v>3.0000000000000001E-3</v>
          </cell>
          <cell r="K14">
            <v>2E-3</v>
          </cell>
          <cell r="M14">
            <v>36</v>
          </cell>
          <cell r="N14">
            <v>5.0000000000000001E-3</v>
          </cell>
          <cell r="O14">
            <v>4.0000000000000001E-3</v>
          </cell>
          <cell r="P14">
            <v>3.0000000000000001E-3</v>
          </cell>
          <cell r="Q14">
            <v>2E-3</v>
          </cell>
          <cell r="S14">
            <v>36</v>
          </cell>
          <cell r="T14">
            <v>5.0000000000000001E-3</v>
          </cell>
          <cell r="U14">
            <v>4.0000000000000001E-3</v>
          </cell>
          <cell r="V14">
            <v>3.0000000000000001E-3</v>
          </cell>
          <cell r="W14">
            <v>2E-3</v>
          </cell>
        </row>
        <row r="15">
          <cell r="A15">
            <v>48</v>
          </cell>
          <cell r="B15">
            <v>5.0000000000000001E-3</v>
          </cell>
          <cell r="C15">
            <v>4.0000000000000001E-3</v>
          </cell>
          <cell r="D15">
            <v>3.0000000000000001E-3</v>
          </cell>
          <cell r="E15">
            <v>2E-3</v>
          </cell>
          <cell r="G15">
            <v>48</v>
          </cell>
          <cell r="H15">
            <v>5.0000000000000001E-3</v>
          </cell>
          <cell r="I15">
            <v>4.0000000000000001E-3</v>
          </cell>
          <cell r="J15">
            <v>3.0000000000000001E-3</v>
          </cell>
          <cell r="K15">
            <v>2E-3</v>
          </cell>
          <cell r="M15">
            <v>48</v>
          </cell>
          <cell r="N15">
            <v>5.0000000000000001E-3</v>
          </cell>
          <cell r="O15">
            <v>4.0000000000000001E-3</v>
          </cell>
          <cell r="P15">
            <v>3.0000000000000001E-3</v>
          </cell>
          <cell r="Q15">
            <v>2E-3</v>
          </cell>
          <cell r="S15">
            <v>48</v>
          </cell>
          <cell r="T15">
            <v>5.0000000000000001E-3</v>
          </cell>
          <cell r="U15">
            <v>4.0000000000000001E-3</v>
          </cell>
          <cell r="V15">
            <v>3.0000000000000001E-3</v>
          </cell>
          <cell r="W15">
            <v>2E-3</v>
          </cell>
        </row>
        <row r="18">
          <cell r="A18" t="str">
            <v>Segment</v>
          </cell>
          <cell r="B18" t="str">
            <v>0-150 MWh</v>
          </cell>
          <cell r="C18" t="str">
            <v>151-300 MWh</v>
          </cell>
          <cell r="D18" t="str">
            <v>301-600 MWh</v>
          </cell>
          <cell r="E18" t="str">
            <v>601-1000 MWh</v>
          </cell>
          <cell r="G18" t="str">
            <v>Segment</v>
          </cell>
          <cell r="H18" t="str">
            <v>0-150 MWh</v>
          </cell>
          <cell r="I18" t="str">
            <v>151-300 MWh</v>
          </cell>
          <cell r="J18" t="str">
            <v>301-600 MWh</v>
          </cell>
          <cell r="K18" t="str">
            <v>601-1000 MWh</v>
          </cell>
          <cell r="M18" t="str">
            <v>Segment</v>
          </cell>
          <cell r="N18" t="str">
            <v>0-150 MWh</v>
          </cell>
          <cell r="O18" t="str">
            <v>151-300 MWh</v>
          </cell>
          <cell r="P18" t="str">
            <v>301-600 MWh</v>
          </cell>
          <cell r="Q18" t="str">
            <v>601-1000 MWh</v>
          </cell>
          <cell r="S18" t="str">
            <v>Segment</v>
          </cell>
          <cell r="T18" t="str">
            <v>0-150 MWh</v>
          </cell>
          <cell r="U18" t="str">
            <v>151-300 MWh</v>
          </cell>
          <cell r="V18" t="str">
            <v>301-600 MWh</v>
          </cell>
          <cell r="W18" t="str">
            <v>601-1000 MWh</v>
          </cell>
        </row>
        <row r="19">
          <cell r="A19">
            <v>6</v>
          </cell>
          <cell r="B19">
            <v>5.0000000000000001E-3</v>
          </cell>
          <cell r="C19">
            <v>4.0000000000000001E-3</v>
          </cell>
          <cell r="D19">
            <v>3.0000000000000001E-3</v>
          </cell>
          <cell r="E19">
            <v>2E-3</v>
          </cell>
          <cell r="G19">
            <v>6</v>
          </cell>
          <cell r="H19">
            <v>5.0000000000000001E-3</v>
          </cell>
          <cell r="I19">
            <v>4.0000000000000001E-3</v>
          </cell>
          <cell r="J19">
            <v>3.0000000000000001E-3</v>
          </cell>
          <cell r="K19">
            <v>2E-3</v>
          </cell>
          <cell r="M19">
            <v>6</v>
          </cell>
          <cell r="N19">
            <v>5.0000000000000001E-3</v>
          </cell>
          <cell r="O19">
            <v>4.0000000000000001E-3</v>
          </cell>
          <cell r="P19">
            <v>3.0000000000000001E-3</v>
          </cell>
          <cell r="Q19">
            <v>2E-3</v>
          </cell>
          <cell r="S19">
            <v>6</v>
          </cell>
          <cell r="T19">
            <v>5.0000000000000001E-3</v>
          </cell>
          <cell r="U19">
            <v>4.0000000000000001E-3</v>
          </cell>
          <cell r="V19">
            <v>3.0000000000000001E-3</v>
          </cell>
          <cell r="W19">
            <v>2E-3</v>
          </cell>
        </row>
        <row r="20">
          <cell r="A20">
            <v>12</v>
          </cell>
          <cell r="B20">
            <v>5.0000000000000001E-3</v>
          </cell>
          <cell r="C20">
            <v>4.0000000000000001E-3</v>
          </cell>
          <cell r="D20">
            <v>3.0000000000000001E-3</v>
          </cell>
          <cell r="E20">
            <v>2E-3</v>
          </cell>
          <cell r="G20">
            <v>12</v>
          </cell>
          <cell r="H20">
            <v>5.0000000000000001E-3</v>
          </cell>
          <cell r="I20">
            <v>4.0000000000000001E-3</v>
          </cell>
          <cell r="J20">
            <v>3.0000000000000001E-3</v>
          </cell>
          <cell r="K20">
            <v>2E-3</v>
          </cell>
          <cell r="M20">
            <v>12</v>
          </cell>
          <cell r="N20">
            <v>5.0000000000000001E-3</v>
          </cell>
          <cell r="O20">
            <v>4.0000000000000001E-3</v>
          </cell>
          <cell r="P20">
            <v>3.0000000000000001E-3</v>
          </cell>
          <cell r="Q20">
            <v>2E-3</v>
          </cell>
          <cell r="S20">
            <v>12</v>
          </cell>
          <cell r="T20">
            <v>5.0000000000000001E-3</v>
          </cell>
          <cell r="U20">
            <v>4.0000000000000001E-3</v>
          </cell>
          <cell r="V20">
            <v>3.0000000000000001E-3</v>
          </cell>
          <cell r="W20">
            <v>2E-3</v>
          </cell>
        </row>
        <row r="21">
          <cell r="A21">
            <v>24</v>
          </cell>
          <cell r="B21">
            <v>5.0000000000000001E-3</v>
          </cell>
          <cell r="C21">
            <v>4.0000000000000001E-3</v>
          </cell>
          <cell r="D21">
            <v>3.0000000000000001E-3</v>
          </cell>
          <cell r="E21">
            <v>2E-3</v>
          </cell>
          <cell r="G21">
            <v>24</v>
          </cell>
          <cell r="H21">
            <v>5.0000000000000001E-3</v>
          </cell>
          <cell r="I21">
            <v>4.0000000000000001E-3</v>
          </cell>
          <cell r="J21">
            <v>3.0000000000000001E-3</v>
          </cell>
          <cell r="K21">
            <v>2E-3</v>
          </cell>
          <cell r="M21">
            <v>24</v>
          </cell>
          <cell r="N21">
            <v>5.0000000000000001E-3</v>
          </cell>
          <cell r="O21">
            <v>4.0000000000000001E-3</v>
          </cell>
          <cell r="P21">
            <v>3.0000000000000001E-3</v>
          </cell>
          <cell r="Q21">
            <v>2E-3</v>
          </cell>
          <cell r="S21">
            <v>24</v>
          </cell>
          <cell r="T21">
            <v>5.0000000000000001E-3</v>
          </cell>
          <cell r="U21">
            <v>4.0000000000000001E-3</v>
          </cell>
          <cell r="V21">
            <v>3.0000000000000001E-3</v>
          </cell>
          <cell r="W21">
            <v>2E-3</v>
          </cell>
        </row>
        <row r="22">
          <cell r="A22">
            <v>36</v>
          </cell>
          <cell r="B22">
            <v>5.0000000000000001E-3</v>
          </cell>
          <cell r="C22">
            <v>4.0000000000000001E-3</v>
          </cell>
          <cell r="D22">
            <v>3.0000000000000001E-3</v>
          </cell>
          <cell r="E22">
            <v>2E-3</v>
          </cell>
          <cell r="G22">
            <v>36</v>
          </cell>
          <cell r="H22">
            <v>5.0000000000000001E-3</v>
          </cell>
          <cell r="I22">
            <v>4.0000000000000001E-3</v>
          </cell>
          <cell r="J22">
            <v>3.0000000000000001E-3</v>
          </cell>
          <cell r="K22">
            <v>2E-3</v>
          </cell>
          <cell r="M22">
            <v>36</v>
          </cell>
          <cell r="N22">
            <v>5.0000000000000001E-3</v>
          </cell>
          <cell r="O22">
            <v>4.0000000000000001E-3</v>
          </cell>
          <cell r="P22">
            <v>3.0000000000000001E-3</v>
          </cell>
          <cell r="Q22">
            <v>2E-3</v>
          </cell>
          <cell r="S22">
            <v>36</v>
          </cell>
          <cell r="T22">
            <v>5.0000000000000001E-3</v>
          </cell>
          <cell r="U22">
            <v>4.0000000000000001E-3</v>
          </cell>
          <cell r="V22">
            <v>3.0000000000000001E-3</v>
          </cell>
          <cell r="W22">
            <v>2E-3</v>
          </cell>
        </row>
        <row r="23">
          <cell r="A23">
            <v>48</v>
          </cell>
          <cell r="B23">
            <v>5.0000000000000001E-3</v>
          </cell>
          <cell r="C23">
            <v>4.0000000000000001E-3</v>
          </cell>
          <cell r="D23">
            <v>3.0000000000000001E-3</v>
          </cell>
          <cell r="E23">
            <v>2E-3</v>
          </cell>
          <cell r="G23">
            <v>48</v>
          </cell>
          <cell r="H23">
            <v>5.0000000000000001E-3</v>
          </cell>
          <cell r="I23">
            <v>4.0000000000000001E-3</v>
          </cell>
          <cell r="J23">
            <v>3.0000000000000001E-3</v>
          </cell>
          <cell r="K23">
            <v>2E-3</v>
          </cell>
          <cell r="M23">
            <v>48</v>
          </cell>
          <cell r="N23">
            <v>5.0000000000000001E-3</v>
          </cell>
          <cell r="O23">
            <v>4.0000000000000001E-3</v>
          </cell>
          <cell r="P23">
            <v>3.0000000000000001E-3</v>
          </cell>
          <cell r="Q23">
            <v>2E-3</v>
          </cell>
          <cell r="S23">
            <v>48</v>
          </cell>
          <cell r="T23">
            <v>5.0000000000000001E-3</v>
          </cell>
          <cell r="U23">
            <v>4.0000000000000001E-3</v>
          </cell>
          <cell r="V23">
            <v>3.0000000000000001E-3</v>
          </cell>
          <cell r="W23">
            <v>2E-3</v>
          </cell>
        </row>
        <row r="26">
          <cell r="A26" t="str">
            <v>Segment</v>
          </cell>
          <cell r="B26" t="str">
            <v>0-150 MWh</v>
          </cell>
          <cell r="C26" t="str">
            <v>151-300 MWh</v>
          </cell>
          <cell r="D26" t="str">
            <v>301-600 MWh</v>
          </cell>
          <cell r="E26" t="str">
            <v>601-1000 MWh</v>
          </cell>
          <cell r="G26" t="str">
            <v>Segment</v>
          </cell>
          <cell r="H26" t="str">
            <v>0-150 MWh</v>
          </cell>
          <cell r="I26" t="str">
            <v>151-300 MWh</v>
          </cell>
          <cell r="J26" t="str">
            <v>301-600 MWh</v>
          </cell>
          <cell r="K26" t="str">
            <v>601-1000 MWh</v>
          </cell>
          <cell r="M26" t="str">
            <v>Segment</v>
          </cell>
          <cell r="N26" t="str">
            <v>0-150 MWh</v>
          </cell>
          <cell r="O26" t="str">
            <v>151-300 MWh</v>
          </cell>
          <cell r="P26" t="str">
            <v>301-600 MWh</v>
          </cell>
          <cell r="Q26" t="str">
            <v>601-1000 MWh</v>
          </cell>
          <cell r="S26" t="str">
            <v>Segment</v>
          </cell>
          <cell r="T26" t="str">
            <v>0-150 MWh</v>
          </cell>
          <cell r="U26" t="str">
            <v>151-300 MWh</v>
          </cell>
          <cell r="V26" t="str">
            <v>301-600 MWh</v>
          </cell>
          <cell r="W26" t="str">
            <v>601-1000 MWh</v>
          </cell>
        </row>
        <row r="27">
          <cell r="A27">
            <v>6</v>
          </cell>
          <cell r="B27">
            <v>5.0000000000000001E-3</v>
          </cell>
          <cell r="C27">
            <v>4.0000000000000001E-3</v>
          </cell>
          <cell r="D27">
            <v>3.0000000000000001E-3</v>
          </cell>
          <cell r="E27">
            <v>2E-3</v>
          </cell>
          <cell r="G27">
            <v>6</v>
          </cell>
          <cell r="H27">
            <v>5.0000000000000001E-3</v>
          </cell>
          <cell r="I27">
            <v>4.0000000000000001E-3</v>
          </cell>
          <cell r="J27">
            <v>3.0000000000000001E-3</v>
          </cell>
          <cell r="K27">
            <v>2E-3</v>
          </cell>
          <cell r="M27">
            <v>6</v>
          </cell>
          <cell r="N27">
            <v>5.0000000000000001E-3</v>
          </cell>
          <cell r="O27">
            <v>4.0000000000000001E-3</v>
          </cell>
          <cell r="P27">
            <v>3.0000000000000001E-3</v>
          </cell>
          <cell r="Q27">
            <v>2E-3</v>
          </cell>
          <cell r="S27">
            <v>6</v>
          </cell>
          <cell r="T27">
            <v>5.0000000000000001E-3</v>
          </cell>
          <cell r="U27">
            <v>4.0000000000000001E-3</v>
          </cell>
          <cell r="V27">
            <v>3.0000000000000001E-3</v>
          </cell>
          <cell r="W27">
            <v>2E-3</v>
          </cell>
        </row>
        <row r="28">
          <cell r="A28">
            <v>12</v>
          </cell>
          <cell r="B28">
            <v>5.0000000000000001E-3</v>
          </cell>
          <cell r="C28">
            <v>4.0000000000000001E-3</v>
          </cell>
          <cell r="D28">
            <v>3.0000000000000001E-3</v>
          </cell>
          <cell r="E28">
            <v>2E-3</v>
          </cell>
          <cell r="G28">
            <v>12</v>
          </cell>
          <cell r="H28">
            <v>5.0000000000000001E-3</v>
          </cell>
          <cell r="I28">
            <v>4.0000000000000001E-3</v>
          </cell>
          <cell r="J28">
            <v>3.0000000000000001E-3</v>
          </cell>
          <cell r="K28">
            <v>2E-3</v>
          </cell>
          <cell r="M28">
            <v>12</v>
          </cell>
          <cell r="N28">
            <v>5.0000000000000001E-3</v>
          </cell>
          <cell r="O28">
            <v>4.0000000000000001E-3</v>
          </cell>
          <cell r="P28">
            <v>3.0000000000000001E-3</v>
          </cell>
          <cell r="Q28">
            <v>2E-3</v>
          </cell>
          <cell r="S28">
            <v>12</v>
          </cell>
          <cell r="T28">
            <v>5.0000000000000001E-3</v>
          </cell>
          <cell r="U28">
            <v>4.0000000000000001E-3</v>
          </cell>
          <cell r="V28">
            <v>3.0000000000000001E-3</v>
          </cell>
          <cell r="W28">
            <v>2E-3</v>
          </cell>
        </row>
        <row r="29">
          <cell r="A29">
            <v>24</v>
          </cell>
          <cell r="B29">
            <v>5.0000000000000001E-3</v>
          </cell>
          <cell r="C29">
            <v>4.0000000000000001E-3</v>
          </cell>
          <cell r="D29">
            <v>3.0000000000000001E-3</v>
          </cell>
          <cell r="E29">
            <v>2E-3</v>
          </cell>
          <cell r="G29">
            <v>24</v>
          </cell>
          <cell r="H29">
            <v>5.0000000000000001E-3</v>
          </cell>
          <cell r="I29">
            <v>4.0000000000000001E-3</v>
          </cell>
          <cell r="J29">
            <v>3.0000000000000001E-3</v>
          </cell>
          <cell r="K29">
            <v>2E-3</v>
          </cell>
          <cell r="M29">
            <v>24</v>
          </cell>
          <cell r="N29">
            <v>5.0000000000000001E-3</v>
          </cell>
          <cell r="O29">
            <v>4.0000000000000001E-3</v>
          </cell>
          <cell r="P29">
            <v>3.0000000000000001E-3</v>
          </cell>
          <cell r="Q29">
            <v>2E-3</v>
          </cell>
          <cell r="S29">
            <v>24</v>
          </cell>
          <cell r="T29">
            <v>5.0000000000000001E-3</v>
          </cell>
          <cell r="U29">
            <v>4.0000000000000001E-3</v>
          </cell>
          <cell r="V29">
            <v>3.0000000000000001E-3</v>
          </cell>
          <cell r="W29">
            <v>2E-3</v>
          </cell>
        </row>
        <row r="30">
          <cell r="A30">
            <v>36</v>
          </cell>
          <cell r="B30">
            <v>5.0000000000000001E-3</v>
          </cell>
          <cell r="C30">
            <v>4.0000000000000001E-3</v>
          </cell>
          <cell r="D30">
            <v>3.0000000000000001E-3</v>
          </cell>
          <cell r="E30">
            <v>2E-3</v>
          </cell>
          <cell r="G30">
            <v>36</v>
          </cell>
          <cell r="H30">
            <v>5.0000000000000001E-3</v>
          </cell>
          <cell r="I30">
            <v>4.0000000000000001E-3</v>
          </cell>
          <cell r="J30">
            <v>3.0000000000000001E-3</v>
          </cell>
          <cell r="K30">
            <v>2E-3</v>
          </cell>
          <cell r="M30">
            <v>36</v>
          </cell>
          <cell r="N30">
            <v>5.0000000000000001E-3</v>
          </cell>
          <cell r="O30">
            <v>4.0000000000000001E-3</v>
          </cell>
          <cell r="P30">
            <v>3.0000000000000001E-3</v>
          </cell>
          <cell r="Q30">
            <v>2E-3</v>
          </cell>
          <cell r="S30">
            <v>36</v>
          </cell>
          <cell r="T30">
            <v>5.0000000000000001E-3</v>
          </cell>
          <cell r="U30">
            <v>4.0000000000000001E-3</v>
          </cell>
          <cell r="V30">
            <v>3.0000000000000001E-3</v>
          </cell>
          <cell r="W30">
            <v>2E-3</v>
          </cell>
        </row>
        <row r="31">
          <cell r="A31">
            <v>48</v>
          </cell>
          <cell r="B31">
            <v>5.0000000000000001E-3</v>
          </cell>
          <cell r="C31">
            <v>4.0000000000000001E-3</v>
          </cell>
          <cell r="D31">
            <v>3.0000000000000001E-3</v>
          </cell>
          <cell r="E31">
            <v>2E-3</v>
          </cell>
          <cell r="G31">
            <v>48</v>
          </cell>
          <cell r="H31">
            <v>5.0000000000000001E-3</v>
          </cell>
          <cell r="I31">
            <v>4.0000000000000001E-3</v>
          </cell>
          <cell r="J31">
            <v>3.0000000000000001E-3</v>
          </cell>
          <cell r="K31">
            <v>2E-3</v>
          </cell>
          <cell r="M31">
            <v>48</v>
          </cell>
          <cell r="N31">
            <v>5.0000000000000001E-3</v>
          </cell>
          <cell r="O31">
            <v>4.0000000000000001E-3</v>
          </cell>
          <cell r="P31">
            <v>3.0000000000000001E-3</v>
          </cell>
          <cell r="Q31">
            <v>2E-3</v>
          </cell>
          <cell r="S31">
            <v>48</v>
          </cell>
          <cell r="T31">
            <v>5.0000000000000001E-3</v>
          </cell>
          <cell r="U31">
            <v>4.0000000000000001E-3</v>
          </cell>
          <cell r="V31">
            <v>3.0000000000000001E-3</v>
          </cell>
          <cell r="W31">
            <v>2E-3</v>
          </cell>
        </row>
        <row r="34">
          <cell r="A34" t="str">
            <v>Segment</v>
          </cell>
          <cell r="B34" t="str">
            <v>0-150 MWh</v>
          </cell>
          <cell r="C34" t="str">
            <v>151-300 MWh</v>
          </cell>
          <cell r="D34" t="str">
            <v>301-600 MWh</v>
          </cell>
          <cell r="E34" t="str">
            <v>601-1000 MWh</v>
          </cell>
          <cell r="G34" t="str">
            <v>Segment</v>
          </cell>
          <cell r="H34" t="str">
            <v>0-150 MWh</v>
          </cell>
          <cell r="I34" t="str">
            <v>151-300 MWh</v>
          </cell>
          <cell r="J34" t="str">
            <v>301-600 MWh</v>
          </cell>
          <cell r="K34" t="str">
            <v>601-1000 MWh</v>
          </cell>
          <cell r="M34" t="str">
            <v>Segment</v>
          </cell>
          <cell r="N34" t="str">
            <v>0-150 MWh</v>
          </cell>
          <cell r="O34" t="str">
            <v>151-300 MWh</v>
          </cell>
          <cell r="P34" t="str">
            <v>301-600 MWh</v>
          </cell>
          <cell r="Q34" t="str">
            <v>601-1000 MWh</v>
          </cell>
          <cell r="S34" t="str">
            <v>Segment</v>
          </cell>
          <cell r="T34" t="str">
            <v>0-150 MWh</v>
          </cell>
          <cell r="U34" t="str">
            <v>151-300 MWh</v>
          </cell>
          <cell r="V34" t="str">
            <v>301-600 MWh</v>
          </cell>
          <cell r="W34" t="str">
            <v>601-1000 MWh</v>
          </cell>
        </row>
        <row r="35">
          <cell r="A35">
            <v>6</v>
          </cell>
          <cell r="B35">
            <v>5.0000000000000001E-3</v>
          </cell>
          <cell r="C35">
            <v>4.0000000000000001E-3</v>
          </cell>
          <cell r="D35">
            <v>3.0000000000000001E-3</v>
          </cell>
          <cell r="E35">
            <v>2E-3</v>
          </cell>
          <cell r="G35">
            <v>6</v>
          </cell>
          <cell r="H35">
            <v>5.0000000000000001E-3</v>
          </cell>
          <cell r="I35">
            <v>4.0000000000000001E-3</v>
          </cell>
          <cell r="J35">
            <v>3.0000000000000001E-3</v>
          </cell>
          <cell r="K35">
            <v>2E-3</v>
          </cell>
          <cell r="M35">
            <v>6</v>
          </cell>
          <cell r="N35">
            <v>5.0000000000000001E-3</v>
          </cell>
          <cell r="O35">
            <v>4.0000000000000001E-3</v>
          </cell>
          <cell r="P35">
            <v>3.0000000000000001E-3</v>
          </cell>
          <cell r="Q35">
            <v>2E-3</v>
          </cell>
          <cell r="S35">
            <v>6</v>
          </cell>
          <cell r="T35">
            <v>5.0000000000000001E-3</v>
          </cell>
          <cell r="U35">
            <v>4.0000000000000001E-3</v>
          </cell>
          <cell r="V35">
            <v>3.0000000000000001E-3</v>
          </cell>
          <cell r="W35">
            <v>2E-3</v>
          </cell>
        </row>
        <row r="36">
          <cell r="A36">
            <v>12</v>
          </cell>
          <cell r="B36">
            <v>5.0000000000000001E-3</v>
          </cell>
          <cell r="C36">
            <v>4.0000000000000001E-3</v>
          </cell>
          <cell r="D36">
            <v>3.0000000000000001E-3</v>
          </cell>
          <cell r="E36">
            <v>2E-3</v>
          </cell>
          <cell r="G36">
            <v>12</v>
          </cell>
          <cell r="H36">
            <v>5.0000000000000001E-3</v>
          </cell>
          <cell r="I36">
            <v>4.0000000000000001E-3</v>
          </cell>
          <cell r="J36">
            <v>3.0000000000000001E-3</v>
          </cell>
          <cell r="K36">
            <v>2E-3</v>
          </cell>
          <cell r="M36">
            <v>12</v>
          </cell>
          <cell r="N36">
            <v>5.0000000000000001E-3</v>
          </cell>
          <cell r="O36">
            <v>4.0000000000000001E-3</v>
          </cell>
          <cell r="P36">
            <v>3.0000000000000001E-3</v>
          </cell>
          <cell r="Q36">
            <v>2E-3</v>
          </cell>
          <cell r="S36">
            <v>12</v>
          </cell>
          <cell r="T36">
            <v>5.0000000000000001E-3</v>
          </cell>
          <cell r="U36">
            <v>4.0000000000000001E-3</v>
          </cell>
          <cell r="V36">
            <v>3.0000000000000001E-3</v>
          </cell>
          <cell r="W36">
            <v>2E-3</v>
          </cell>
        </row>
        <row r="37">
          <cell r="A37">
            <v>24</v>
          </cell>
          <cell r="B37">
            <v>5.0000000000000001E-3</v>
          </cell>
          <cell r="C37">
            <v>4.0000000000000001E-3</v>
          </cell>
          <cell r="D37">
            <v>3.0000000000000001E-3</v>
          </cell>
          <cell r="E37">
            <v>2E-3</v>
          </cell>
          <cell r="G37">
            <v>24</v>
          </cell>
          <cell r="H37">
            <v>5.0000000000000001E-3</v>
          </cell>
          <cell r="I37">
            <v>4.0000000000000001E-3</v>
          </cell>
          <cell r="J37">
            <v>3.0000000000000001E-3</v>
          </cell>
          <cell r="K37">
            <v>2E-3</v>
          </cell>
          <cell r="M37">
            <v>24</v>
          </cell>
          <cell r="N37">
            <v>5.0000000000000001E-3</v>
          </cell>
          <cell r="O37">
            <v>4.0000000000000001E-3</v>
          </cell>
          <cell r="P37">
            <v>3.0000000000000001E-3</v>
          </cell>
          <cell r="Q37">
            <v>2E-3</v>
          </cell>
          <cell r="S37">
            <v>24</v>
          </cell>
          <cell r="T37">
            <v>5.0000000000000001E-3</v>
          </cell>
          <cell r="U37">
            <v>4.0000000000000001E-3</v>
          </cell>
          <cell r="V37">
            <v>3.0000000000000001E-3</v>
          </cell>
          <cell r="W37">
            <v>2E-3</v>
          </cell>
        </row>
        <row r="38">
          <cell r="A38">
            <v>36</v>
          </cell>
          <cell r="B38">
            <v>5.0000000000000001E-3</v>
          </cell>
          <cell r="C38">
            <v>4.0000000000000001E-3</v>
          </cell>
          <cell r="D38">
            <v>3.0000000000000001E-3</v>
          </cell>
          <cell r="E38">
            <v>2E-3</v>
          </cell>
          <cell r="G38">
            <v>36</v>
          </cell>
          <cell r="H38">
            <v>5.0000000000000001E-3</v>
          </cell>
          <cell r="I38">
            <v>4.0000000000000001E-3</v>
          </cell>
          <cell r="J38">
            <v>3.0000000000000001E-3</v>
          </cell>
          <cell r="K38">
            <v>2E-3</v>
          </cell>
          <cell r="M38">
            <v>36</v>
          </cell>
          <cell r="N38">
            <v>5.0000000000000001E-3</v>
          </cell>
          <cell r="O38">
            <v>4.0000000000000001E-3</v>
          </cell>
          <cell r="P38">
            <v>3.0000000000000001E-3</v>
          </cell>
          <cell r="Q38">
            <v>2E-3</v>
          </cell>
          <cell r="S38">
            <v>36</v>
          </cell>
          <cell r="T38">
            <v>5.0000000000000001E-3</v>
          </cell>
          <cell r="U38">
            <v>4.0000000000000001E-3</v>
          </cell>
          <cell r="V38">
            <v>3.0000000000000001E-3</v>
          </cell>
          <cell r="W38">
            <v>2E-3</v>
          </cell>
        </row>
        <row r="39">
          <cell r="A39">
            <v>48</v>
          </cell>
          <cell r="B39">
            <v>5.0000000000000001E-3</v>
          </cell>
          <cell r="C39">
            <v>4.0000000000000001E-3</v>
          </cell>
          <cell r="D39">
            <v>3.0000000000000001E-3</v>
          </cell>
          <cell r="E39">
            <v>2E-3</v>
          </cell>
          <cell r="G39">
            <v>48</v>
          </cell>
          <cell r="H39">
            <v>5.0000000000000001E-3</v>
          </cell>
          <cell r="I39">
            <v>4.0000000000000001E-3</v>
          </cell>
          <cell r="J39">
            <v>3.0000000000000001E-3</v>
          </cell>
          <cell r="K39">
            <v>2E-3</v>
          </cell>
          <cell r="M39">
            <v>48</v>
          </cell>
          <cell r="N39">
            <v>5.0000000000000001E-3</v>
          </cell>
          <cell r="O39">
            <v>4.0000000000000001E-3</v>
          </cell>
          <cell r="P39">
            <v>3.0000000000000001E-3</v>
          </cell>
          <cell r="Q39">
            <v>2E-3</v>
          </cell>
          <cell r="S39">
            <v>48</v>
          </cell>
          <cell r="T39">
            <v>5.0000000000000001E-3</v>
          </cell>
          <cell r="U39">
            <v>4.0000000000000001E-3</v>
          </cell>
          <cell r="V39">
            <v>3.0000000000000001E-3</v>
          </cell>
          <cell r="W39">
            <v>2E-3</v>
          </cell>
        </row>
        <row r="42">
          <cell r="A42" t="str">
            <v>Segment</v>
          </cell>
          <cell r="B42" t="str">
            <v>0-150 MWh</v>
          </cell>
          <cell r="C42" t="str">
            <v>151-300 MWh</v>
          </cell>
          <cell r="D42" t="str">
            <v>301-600 MWh</v>
          </cell>
          <cell r="E42" t="str">
            <v>601-1000 MWh</v>
          </cell>
          <cell r="G42" t="str">
            <v>Segment</v>
          </cell>
          <cell r="H42" t="str">
            <v>0-150 MWh</v>
          </cell>
          <cell r="I42" t="str">
            <v>151-300 MWh</v>
          </cell>
          <cell r="J42" t="str">
            <v>301-600 MWh</v>
          </cell>
          <cell r="K42" t="str">
            <v>601-1000 MWh</v>
          </cell>
          <cell r="M42" t="str">
            <v>Segment</v>
          </cell>
          <cell r="N42" t="str">
            <v>0-150 MWh</v>
          </cell>
          <cell r="O42" t="str">
            <v>151-300 MWh</v>
          </cell>
          <cell r="P42" t="str">
            <v>301-600 MWh</v>
          </cell>
          <cell r="Q42" t="str">
            <v>601-1000 MWh</v>
          </cell>
          <cell r="S42" t="str">
            <v>Segment</v>
          </cell>
          <cell r="T42" t="str">
            <v>0-150 MWh</v>
          </cell>
          <cell r="U42" t="str">
            <v>151-300 MWh</v>
          </cell>
          <cell r="V42" t="str">
            <v>301-600 MWh</v>
          </cell>
          <cell r="W42" t="str">
            <v>601-1000 MWh</v>
          </cell>
        </row>
        <row r="43">
          <cell r="A43">
            <v>6</v>
          </cell>
          <cell r="B43">
            <v>5.0000000000000001E-3</v>
          </cell>
          <cell r="C43">
            <v>4.0000000000000001E-3</v>
          </cell>
          <cell r="D43">
            <v>3.0000000000000001E-3</v>
          </cell>
          <cell r="E43">
            <v>2E-3</v>
          </cell>
          <cell r="G43">
            <v>6</v>
          </cell>
          <cell r="H43">
            <v>5.0000000000000001E-3</v>
          </cell>
          <cell r="I43">
            <v>4.0000000000000001E-3</v>
          </cell>
          <cell r="J43">
            <v>3.0000000000000001E-3</v>
          </cell>
          <cell r="K43">
            <v>2E-3</v>
          </cell>
          <cell r="M43">
            <v>6</v>
          </cell>
          <cell r="N43">
            <v>5.0000000000000001E-3</v>
          </cell>
          <cell r="O43">
            <v>4.0000000000000001E-3</v>
          </cell>
          <cell r="P43">
            <v>3.0000000000000001E-3</v>
          </cell>
          <cell r="Q43">
            <v>2E-3</v>
          </cell>
          <cell r="S43">
            <v>6</v>
          </cell>
          <cell r="T43">
            <v>5.0000000000000001E-3</v>
          </cell>
          <cell r="U43">
            <v>4.0000000000000001E-3</v>
          </cell>
          <cell r="V43">
            <v>3.0000000000000001E-3</v>
          </cell>
          <cell r="W43">
            <v>2E-3</v>
          </cell>
        </row>
        <row r="44">
          <cell r="A44">
            <v>12</v>
          </cell>
          <cell r="B44">
            <v>5.0000000000000001E-3</v>
          </cell>
          <cell r="C44">
            <v>4.0000000000000001E-3</v>
          </cell>
          <cell r="D44">
            <v>3.0000000000000001E-3</v>
          </cell>
          <cell r="E44">
            <v>2E-3</v>
          </cell>
          <cell r="G44">
            <v>12</v>
          </cell>
          <cell r="H44">
            <v>5.0000000000000001E-3</v>
          </cell>
          <cell r="I44">
            <v>4.0000000000000001E-3</v>
          </cell>
          <cell r="J44">
            <v>3.0000000000000001E-3</v>
          </cell>
          <cell r="K44">
            <v>2E-3</v>
          </cell>
          <cell r="M44">
            <v>12</v>
          </cell>
          <cell r="N44">
            <v>5.0000000000000001E-3</v>
          </cell>
          <cell r="O44">
            <v>4.0000000000000001E-3</v>
          </cell>
          <cell r="P44">
            <v>3.0000000000000001E-3</v>
          </cell>
          <cell r="Q44">
            <v>2E-3</v>
          </cell>
          <cell r="S44">
            <v>12</v>
          </cell>
          <cell r="T44">
            <v>5.0000000000000001E-3</v>
          </cell>
          <cell r="U44">
            <v>4.0000000000000001E-3</v>
          </cell>
          <cell r="V44">
            <v>3.0000000000000001E-3</v>
          </cell>
          <cell r="W44">
            <v>2E-3</v>
          </cell>
        </row>
        <row r="45">
          <cell r="A45">
            <v>24</v>
          </cell>
          <cell r="B45">
            <v>5.0000000000000001E-3</v>
          </cell>
          <cell r="C45">
            <v>4.0000000000000001E-3</v>
          </cell>
          <cell r="D45">
            <v>3.0000000000000001E-3</v>
          </cell>
          <cell r="E45">
            <v>2E-3</v>
          </cell>
          <cell r="G45">
            <v>24</v>
          </cell>
          <cell r="H45">
            <v>5.0000000000000001E-3</v>
          </cell>
          <cell r="I45">
            <v>4.0000000000000001E-3</v>
          </cell>
          <cell r="J45">
            <v>3.0000000000000001E-3</v>
          </cell>
          <cell r="K45">
            <v>2E-3</v>
          </cell>
          <cell r="M45">
            <v>24</v>
          </cell>
          <cell r="N45">
            <v>5.0000000000000001E-3</v>
          </cell>
          <cell r="O45">
            <v>4.0000000000000001E-3</v>
          </cell>
          <cell r="P45">
            <v>3.0000000000000001E-3</v>
          </cell>
          <cell r="Q45">
            <v>2E-3</v>
          </cell>
          <cell r="S45">
            <v>24</v>
          </cell>
          <cell r="T45">
            <v>5.0000000000000001E-3</v>
          </cell>
          <cell r="U45">
            <v>4.0000000000000001E-3</v>
          </cell>
          <cell r="V45">
            <v>3.0000000000000001E-3</v>
          </cell>
          <cell r="W45">
            <v>2E-3</v>
          </cell>
        </row>
        <row r="46">
          <cell r="A46">
            <v>36</v>
          </cell>
          <cell r="B46">
            <v>5.0000000000000001E-3</v>
          </cell>
          <cell r="C46">
            <v>4.0000000000000001E-3</v>
          </cell>
          <cell r="D46">
            <v>3.0000000000000001E-3</v>
          </cell>
          <cell r="E46">
            <v>2E-3</v>
          </cell>
          <cell r="G46">
            <v>36</v>
          </cell>
          <cell r="H46">
            <v>5.0000000000000001E-3</v>
          </cell>
          <cell r="I46">
            <v>4.0000000000000001E-3</v>
          </cell>
          <cell r="J46">
            <v>3.0000000000000001E-3</v>
          </cell>
          <cell r="K46">
            <v>2E-3</v>
          </cell>
          <cell r="M46">
            <v>36</v>
          </cell>
          <cell r="N46">
            <v>5.0000000000000001E-3</v>
          </cell>
          <cell r="O46">
            <v>4.0000000000000001E-3</v>
          </cell>
          <cell r="P46">
            <v>3.0000000000000001E-3</v>
          </cell>
          <cell r="Q46">
            <v>2E-3</v>
          </cell>
          <cell r="S46">
            <v>36</v>
          </cell>
          <cell r="T46">
            <v>5.0000000000000001E-3</v>
          </cell>
          <cell r="U46">
            <v>4.0000000000000001E-3</v>
          </cell>
          <cell r="V46">
            <v>3.0000000000000001E-3</v>
          </cell>
          <cell r="W46">
            <v>2E-3</v>
          </cell>
        </row>
        <row r="47">
          <cell r="A47">
            <v>48</v>
          </cell>
          <cell r="B47">
            <v>5.0000000000000001E-3</v>
          </cell>
          <cell r="C47">
            <v>4.0000000000000001E-3</v>
          </cell>
          <cell r="D47">
            <v>3.0000000000000001E-3</v>
          </cell>
          <cell r="E47">
            <v>2E-3</v>
          </cell>
          <cell r="G47">
            <v>48</v>
          </cell>
          <cell r="H47">
            <v>5.0000000000000001E-3</v>
          </cell>
          <cell r="I47">
            <v>4.0000000000000001E-3</v>
          </cell>
          <cell r="J47">
            <v>3.0000000000000001E-3</v>
          </cell>
          <cell r="K47">
            <v>2E-3</v>
          </cell>
          <cell r="M47">
            <v>48</v>
          </cell>
          <cell r="N47">
            <v>5.0000000000000001E-3</v>
          </cell>
          <cell r="O47">
            <v>4.0000000000000001E-3</v>
          </cell>
          <cell r="P47">
            <v>3.0000000000000001E-3</v>
          </cell>
          <cell r="Q47">
            <v>2E-3</v>
          </cell>
          <cell r="S47">
            <v>48</v>
          </cell>
          <cell r="T47">
            <v>5.0000000000000001E-3</v>
          </cell>
          <cell r="U47">
            <v>4.0000000000000001E-3</v>
          </cell>
          <cell r="V47">
            <v>3.0000000000000001E-3</v>
          </cell>
          <cell r="W47">
            <v>2E-3</v>
          </cell>
        </row>
        <row r="50">
          <cell r="A50" t="str">
            <v>Segment</v>
          </cell>
          <cell r="B50" t="str">
            <v>0-150 MWh</v>
          </cell>
          <cell r="C50" t="str">
            <v>151-300 MWh</v>
          </cell>
          <cell r="D50" t="str">
            <v>301-600 MWh</v>
          </cell>
          <cell r="E50" t="str">
            <v>601-1000 MWh</v>
          </cell>
          <cell r="G50" t="str">
            <v>Segment</v>
          </cell>
          <cell r="H50" t="str">
            <v>0-150 MWh</v>
          </cell>
          <cell r="I50" t="str">
            <v>151-300 MWh</v>
          </cell>
          <cell r="J50" t="str">
            <v>301-600 MWh</v>
          </cell>
          <cell r="K50" t="str">
            <v>601-1000 MWh</v>
          </cell>
          <cell r="M50" t="str">
            <v>Segment</v>
          </cell>
          <cell r="N50" t="str">
            <v>0-150 MWh</v>
          </cell>
          <cell r="O50" t="str">
            <v>151-300 MWh</v>
          </cell>
          <cell r="P50" t="str">
            <v>301-600 MWh</v>
          </cell>
          <cell r="Q50" t="str">
            <v>601-1000 MWh</v>
          </cell>
        </row>
        <row r="51">
          <cell r="A51">
            <v>6</v>
          </cell>
          <cell r="B51">
            <v>5.0000000000000001E-3</v>
          </cell>
          <cell r="C51">
            <v>4.0000000000000001E-3</v>
          </cell>
          <cell r="D51">
            <v>3.0000000000000001E-3</v>
          </cell>
          <cell r="E51">
            <v>2E-3</v>
          </cell>
          <cell r="G51">
            <v>6</v>
          </cell>
          <cell r="H51">
            <v>5.0000000000000001E-3</v>
          </cell>
          <cell r="I51">
            <v>4.0000000000000001E-3</v>
          </cell>
          <cell r="J51">
            <v>3.0000000000000001E-3</v>
          </cell>
          <cell r="K51">
            <v>2E-3</v>
          </cell>
          <cell r="M51">
            <v>6</v>
          </cell>
          <cell r="N51">
            <v>5.0000000000000001E-3</v>
          </cell>
          <cell r="O51">
            <v>4.0000000000000001E-3</v>
          </cell>
          <cell r="P51">
            <v>3.0000000000000001E-3</v>
          </cell>
          <cell r="Q51">
            <v>2E-3</v>
          </cell>
        </row>
        <row r="52">
          <cell r="A52">
            <v>12</v>
          </cell>
          <cell r="B52">
            <v>5.0000000000000001E-3</v>
          </cell>
          <cell r="C52">
            <v>4.0000000000000001E-3</v>
          </cell>
          <cell r="D52">
            <v>3.0000000000000001E-3</v>
          </cell>
          <cell r="E52">
            <v>2E-3</v>
          </cell>
          <cell r="G52">
            <v>12</v>
          </cell>
          <cell r="H52">
            <v>5.0000000000000001E-3</v>
          </cell>
          <cell r="I52">
            <v>4.0000000000000001E-3</v>
          </cell>
          <cell r="J52">
            <v>3.0000000000000001E-3</v>
          </cell>
          <cell r="K52">
            <v>2E-3</v>
          </cell>
          <cell r="M52">
            <v>12</v>
          </cell>
          <cell r="N52">
            <v>5.0000000000000001E-3</v>
          </cell>
          <cell r="O52">
            <v>4.0000000000000001E-3</v>
          </cell>
          <cell r="P52">
            <v>3.0000000000000001E-3</v>
          </cell>
          <cell r="Q52">
            <v>2E-3</v>
          </cell>
        </row>
        <row r="53">
          <cell r="A53">
            <v>24</v>
          </cell>
          <cell r="B53">
            <v>5.0000000000000001E-3</v>
          </cell>
          <cell r="C53">
            <v>4.0000000000000001E-3</v>
          </cell>
          <cell r="D53">
            <v>3.0000000000000001E-3</v>
          </cell>
          <cell r="E53">
            <v>2E-3</v>
          </cell>
          <cell r="G53">
            <v>24</v>
          </cell>
          <cell r="H53">
            <v>5.0000000000000001E-3</v>
          </cell>
          <cell r="I53">
            <v>4.0000000000000001E-3</v>
          </cell>
          <cell r="J53">
            <v>3.0000000000000001E-3</v>
          </cell>
          <cell r="K53">
            <v>2E-3</v>
          </cell>
          <cell r="M53">
            <v>24</v>
          </cell>
          <cell r="N53">
            <v>5.0000000000000001E-3</v>
          </cell>
          <cell r="O53">
            <v>4.0000000000000001E-3</v>
          </cell>
          <cell r="P53">
            <v>3.0000000000000001E-3</v>
          </cell>
          <cell r="Q53">
            <v>2E-3</v>
          </cell>
        </row>
        <row r="54">
          <cell r="A54">
            <v>36</v>
          </cell>
          <cell r="B54">
            <v>5.0000000000000001E-3</v>
          </cell>
          <cell r="C54">
            <v>4.0000000000000001E-3</v>
          </cell>
          <cell r="D54">
            <v>3.0000000000000001E-3</v>
          </cell>
          <cell r="E54">
            <v>2E-3</v>
          </cell>
          <cell r="G54">
            <v>36</v>
          </cell>
          <cell r="H54">
            <v>5.0000000000000001E-3</v>
          </cell>
          <cell r="I54">
            <v>4.0000000000000001E-3</v>
          </cell>
          <cell r="J54">
            <v>3.0000000000000001E-3</v>
          </cell>
          <cell r="K54">
            <v>2E-3</v>
          </cell>
          <cell r="M54">
            <v>36</v>
          </cell>
          <cell r="N54">
            <v>5.0000000000000001E-3</v>
          </cell>
          <cell r="O54">
            <v>4.0000000000000001E-3</v>
          </cell>
          <cell r="P54">
            <v>3.0000000000000001E-3</v>
          </cell>
          <cell r="Q54">
            <v>2E-3</v>
          </cell>
        </row>
        <row r="55">
          <cell r="A55">
            <v>48</v>
          </cell>
          <cell r="B55">
            <v>5.0000000000000001E-3</v>
          </cell>
          <cell r="C55">
            <v>4.0000000000000001E-3</v>
          </cell>
          <cell r="D55">
            <v>3.0000000000000001E-3</v>
          </cell>
          <cell r="E55">
            <v>2E-3</v>
          </cell>
          <cell r="G55">
            <v>48</v>
          </cell>
          <cell r="H55">
            <v>5.0000000000000001E-3</v>
          </cell>
          <cell r="I55">
            <v>4.0000000000000001E-3</v>
          </cell>
          <cell r="J55">
            <v>3.0000000000000001E-3</v>
          </cell>
          <cell r="K55">
            <v>2E-3</v>
          </cell>
          <cell r="M55">
            <v>48</v>
          </cell>
          <cell r="N55">
            <v>5.0000000000000001E-3</v>
          </cell>
          <cell r="O55">
            <v>4.0000000000000001E-3</v>
          </cell>
          <cell r="P55">
            <v>3.0000000000000001E-3</v>
          </cell>
          <cell r="Q55">
            <v>2E-3</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B Cost+ Matrix"/>
      <sheetName val="Daily Repricing"/>
      <sheetName val="Quote"/>
      <sheetName val="Telesales Quotes"/>
      <sheetName val="Margin"/>
      <sheetName val="QA DATA"/>
      <sheetName val="QA Cost"/>
    </sheetNames>
    <sheetDataSet>
      <sheetData sheetId="0"/>
      <sheetData sheetId="1"/>
      <sheetData sheetId="2"/>
      <sheetData sheetId="3"/>
      <sheetData sheetId="4">
        <row r="50">
          <cell r="S50" t="str">
            <v>Segment</v>
          </cell>
          <cell r="T50" t="str">
            <v>0-150 MWh</v>
          </cell>
          <cell r="U50" t="str">
            <v>151-300 MWh</v>
          </cell>
          <cell r="V50" t="str">
            <v>301-600 MWh</v>
          </cell>
          <cell r="W50" t="str">
            <v>601-1000 MWh</v>
          </cell>
        </row>
        <row r="51">
          <cell r="S51">
            <v>6</v>
          </cell>
          <cell r="T51">
            <v>5.0000000000000001E-3</v>
          </cell>
          <cell r="U51">
            <v>4.0000000000000001E-3</v>
          </cell>
          <cell r="V51">
            <v>3.0000000000000001E-3</v>
          </cell>
          <cell r="W51">
            <v>2E-3</v>
          </cell>
        </row>
        <row r="52">
          <cell r="S52">
            <v>12</v>
          </cell>
          <cell r="T52">
            <v>5.0000000000000001E-3</v>
          </cell>
          <cell r="U52">
            <v>4.0000000000000001E-3</v>
          </cell>
          <cell r="V52">
            <v>3.0000000000000001E-3</v>
          </cell>
          <cell r="W52">
            <v>2E-3</v>
          </cell>
        </row>
        <row r="53">
          <cell r="S53">
            <v>24</v>
          </cell>
          <cell r="T53">
            <v>5.0000000000000001E-3</v>
          </cell>
          <cell r="U53">
            <v>4.0000000000000001E-3</v>
          </cell>
          <cell r="V53">
            <v>3.0000000000000001E-3</v>
          </cell>
          <cell r="W53">
            <v>2E-3</v>
          </cell>
        </row>
        <row r="54">
          <cell r="S54">
            <v>36</v>
          </cell>
          <cell r="T54">
            <v>5.0000000000000001E-3</v>
          </cell>
          <cell r="U54">
            <v>4.0000000000000001E-3</v>
          </cell>
          <cell r="V54">
            <v>3.0000000000000001E-3</v>
          </cell>
          <cell r="W54">
            <v>2E-3</v>
          </cell>
        </row>
        <row r="55">
          <cell r="S55">
            <v>48</v>
          </cell>
          <cell r="T55">
            <v>5.0000000000000001E-3</v>
          </cell>
          <cell r="U55">
            <v>4.0000000000000001E-3</v>
          </cell>
          <cell r="V55">
            <v>3.0000000000000001E-3</v>
          </cell>
          <cell r="W55">
            <v>2E-3</v>
          </cell>
        </row>
        <row r="58">
          <cell r="A58" t="str">
            <v>Segment</v>
          </cell>
          <cell r="B58" t="str">
            <v>0-150 MWh</v>
          </cell>
          <cell r="C58" t="str">
            <v>151-300 MWh</v>
          </cell>
          <cell r="D58" t="str">
            <v>301-600 MWh</v>
          </cell>
          <cell r="E58" t="str">
            <v>601-1000 MWh</v>
          </cell>
          <cell r="G58" t="str">
            <v>Segment</v>
          </cell>
          <cell r="H58" t="str">
            <v>0-150 MWh</v>
          </cell>
          <cell r="I58" t="str">
            <v>151-300 MWh</v>
          </cell>
          <cell r="J58" t="str">
            <v>301-600 MWh</v>
          </cell>
          <cell r="K58" t="str">
            <v>601-1000 MWh</v>
          </cell>
          <cell r="M58" t="str">
            <v>Segment</v>
          </cell>
          <cell r="N58" t="str">
            <v>0-150 MWh</v>
          </cell>
          <cell r="O58" t="str">
            <v>151-300 MWh</v>
          </cell>
          <cell r="P58" t="str">
            <v>301-600 MWh</v>
          </cell>
          <cell r="Q58" t="str">
            <v>601-1000 MWh</v>
          </cell>
        </row>
        <row r="59">
          <cell r="A59">
            <v>6</v>
          </cell>
          <cell r="B59">
            <v>5.0000000000000001E-3</v>
          </cell>
          <cell r="C59">
            <v>4.0000000000000001E-3</v>
          </cell>
          <cell r="D59">
            <v>3.0000000000000001E-3</v>
          </cell>
          <cell r="E59">
            <v>2E-3</v>
          </cell>
          <cell r="G59">
            <v>6</v>
          </cell>
          <cell r="H59">
            <v>5.0000000000000001E-3</v>
          </cell>
          <cell r="I59">
            <v>4.0000000000000001E-3</v>
          </cell>
          <cell r="J59">
            <v>3.0000000000000001E-3</v>
          </cell>
          <cell r="K59">
            <v>2E-3</v>
          </cell>
          <cell r="M59">
            <v>6</v>
          </cell>
          <cell r="N59">
            <v>5.0000000000000001E-3</v>
          </cell>
          <cell r="O59">
            <v>4.0000000000000001E-3</v>
          </cell>
          <cell r="P59">
            <v>3.0000000000000001E-3</v>
          </cell>
          <cell r="Q59">
            <v>2E-3</v>
          </cell>
        </row>
        <row r="60">
          <cell r="A60">
            <v>12</v>
          </cell>
          <cell r="B60">
            <v>5.0000000000000001E-3</v>
          </cell>
          <cell r="C60">
            <v>4.0000000000000001E-3</v>
          </cell>
          <cell r="D60">
            <v>3.0000000000000001E-3</v>
          </cell>
          <cell r="E60">
            <v>2E-3</v>
          </cell>
          <cell r="G60">
            <v>12</v>
          </cell>
          <cell r="H60">
            <v>5.0000000000000001E-3</v>
          </cell>
          <cell r="I60">
            <v>4.0000000000000001E-3</v>
          </cell>
          <cell r="J60">
            <v>3.0000000000000001E-3</v>
          </cell>
          <cell r="K60">
            <v>2E-3</v>
          </cell>
          <cell r="M60">
            <v>12</v>
          </cell>
          <cell r="N60">
            <v>5.0000000000000001E-3</v>
          </cell>
          <cell r="O60">
            <v>4.0000000000000001E-3</v>
          </cell>
          <cell r="P60">
            <v>3.0000000000000001E-3</v>
          </cell>
          <cell r="Q60">
            <v>2E-3</v>
          </cell>
        </row>
        <row r="61">
          <cell r="A61">
            <v>24</v>
          </cell>
          <cell r="B61">
            <v>5.0000000000000001E-3</v>
          </cell>
          <cell r="C61">
            <v>4.0000000000000001E-3</v>
          </cell>
          <cell r="D61">
            <v>3.0000000000000001E-3</v>
          </cell>
          <cell r="E61">
            <v>2E-3</v>
          </cell>
          <cell r="G61">
            <v>24</v>
          </cell>
          <cell r="H61">
            <v>5.0000000000000001E-3</v>
          </cell>
          <cell r="I61">
            <v>4.0000000000000001E-3</v>
          </cell>
          <cell r="J61">
            <v>3.0000000000000001E-3</v>
          </cell>
          <cell r="K61">
            <v>2E-3</v>
          </cell>
          <cell r="M61">
            <v>24</v>
          </cell>
          <cell r="N61">
            <v>5.0000000000000001E-3</v>
          </cell>
          <cell r="O61">
            <v>4.0000000000000001E-3</v>
          </cell>
          <cell r="P61">
            <v>3.0000000000000001E-3</v>
          </cell>
          <cell r="Q61">
            <v>2E-3</v>
          </cell>
        </row>
        <row r="62">
          <cell r="A62">
            <v>36</v>
          </cell>
          <cell r="B62">
            <v>5.0000000000000001E-3</v>
          </cell>
          <cell r="C62">
            <v>4.0000000000000001E-3</v>
          </cell>
          <cell r="D62">
            <v>3.0000000000000001E-3</v>
          </cell>
          <cell r="E62">
            <v>2E-3</v>
          </cell>
          <cell r="G62">
            <v>36</v>
          </cell>
          <cell r="H62">
            <v>5.0000000000000001E-3</v>
          </cell>
          <cell r="I62">
            <v>4.0000000000000001E-3</v>
          </cell>
          <cell r="J62">
            <v>3.0000000000000001E-3</v>
          </cell>
          <cell r="K62">
            <v>2E-3</v>
          </cell>
          <cell r="M62">
            <v>36</v>
          </cell>
          <cell r="N62">
            <v>5.0000000000000001E-3</v>
          </cell>
          <cell r="O62">
            <v>4.0000000000000001E-3</v>
          </cell>
          <cell r="P62">
            <v>3.0000000000000001E-3</v>
          </cell>
          <cell r="Q62">
            <v>2E-3</v>
          </cell>
        </row>
        <row r="63">
          <cell r="A63">
            <v>48</v>
          </cell>
          <cell r="B63">
            <v>5.0000000000000001E-3</v>
          </cell>
          <cell r="C63">
            <v>4.0000000000000001E-3</v>
          </cell>
          <cell r="D63">
            <v>3.0000000000000001E-3</v>
          </cell>
          <cell r="E63">
            <v>2E-3</v>
          </cell>
          <cell r="G63">
            <v>48</v>
          </cell>
          <cell r="H63">
            <v>5.0000000000000001E-3</v>
          </cell>
          <cell r="I63">
            <v>4.0000000000000001E-3</v>
          </cell>
          <cell r="J63">
            <v>3.0000000000000001E-3</v>
          </cell>
          <cell r="K63">
            <v>2E-3</v>
          </cell>
          <cell r="M63">
            <v>48</v>
          </cell>
          <cell r="N63">
            <v>5.0000000000000001E-3</v>
          </cell>
          <cell r="O63">
            <v>4.0000000000000001E-3</v>
          </cell>
          <cell r="P63">
            <v>3.0000000000000001E-3</v>
          </cell>
          <cell r="Q63">
            <v>2E-3</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fitToPage="1"/>
  </sheetPr>
  <dimension ref="A1:AO325"/>
  <sheetViews>
    <sheetView view="pageBreakPreview" zoomScale="55" zoomScaleNormal="55" zoomScaleSheetLayoutView="55" workbookViewId="0">
      <pane xSplit="3" ySplit="5" topLeftCell="D6" activePane="bottomRight" state="frozen"/>
      <selection pane="topRight" activeCell="D1" sqref="D1"/>
      <selection pane="bottomLeft" activeCell="A6" sqref="A6"/>
      <selection pane="bottomRight" activeCell="H15" sqref="H15"/>
    </sheetView>
  </sheetViews>
  <sheetFormatPr defaultColWidth="9.140625" defaultRowHeight="15.75" x14ac:dyDescent="0.25"/>
  <cols>
    <col min="1" max="1" width="26.42578125" style="77" customWidth="1"/>
    <col min="2" max="2" width="13.28515625" style="77" customWidth="1"/>
    <col min="3" max="4" width="13.28515625" style="78" customWidth="1"/>
    <col min="5" max="39" width="13.28515625" style="208" customWidth="1"/>
    <col min="40" max="41" width="19.85546875" style="76" customWidth="1"/>
    <col min="42" max="16384" width="9.140625" style="108"/>
  </cols>
  <sheetData>
    <row r="1" spans="1:41" ht="97.5" customHeight="1" x14ac:dyDescent="1.35">
      <c r="A1" s="105" t="s">
        <v>0</v>
      </c>
      <c r="B1" s="106"/>
      <c r="C1" s="107"/>
      <c r="D1" s="107"/>
      <c r="E1" s="107"/>
      <c r="F1" s="108"/>
      <c r="G1" s="107"/>
      <c r="H1" s="107"/>
      <c r="I1" s="109" t="s">
        <v>1</v>
      </c>
      <c r="J1" s="109"/>
      <c r="K1" s="109"/>
      <c r="L1" s="109"/>
      <c r="M1" s="109"/>
      <c r="N1" s="109"/>
      <c r="O1" s="109"/>
      <c r="P1" s="109"/>
      <c r="Q1" s="109"/>
      <c r="R1" s="109"/>
      <c r="S1" s="109"/>
      <c r="T1" s="109"/>
      <c r="U1" s="109"/>
      <c r="V1" s="109"/>
      <c r="W1" s="109"/>
      <c r="X1" s="109"/>
      <c r="Y1" s="109"/>
      <c r="Z1" s="109"/>
      <c r="AA1" s="109"/>
      <c r="AB1" s="109"/>
      <c r="AC1" s="109"/>
      <c r="AD1" s="109"/>
      <c r="AE1" s="109"/>
      <c r="AF1" s="109"/>
      <c r="AG1" s="107"/>
      <c r="AH1" s="107"/>
      <c r="AI1" s="110"/>
      <c r="AJ1" s="110"/>
      <c r="AK1" s="110"/>
      <c r="AL1" s="110"/>
      <c r="AM1" s="110"/>
      <c r="AN1" s="110"/>
      <c r="AO1" s="110"/>
    </row>
    <row r="2" spans="1:41" ht="48" customHeight="1" x14ac:dyDescent="0.3">
      <c r="A2" s="111" t="s">
        <v>2</v>
      </c>
      <c r="B2" s="112"/>
      <c r="C2" s="113"/>
      <c r="D2" s="113"/>
      <c r="E2" s="113"/>
      <c r="F2" s="108"/>
      <c r="G2" s="114"/>
      <c r="H2" s="114"/>
      <c r="I2" s="114"/>
      <c r="J2" s="114"/>
      <c r="K2" s="223">
        <v>42220</v>
      </c>
      <c r="L2" s="223"/>
      <c r="M2" s="223"/>
      <c r="N2" s="223"/>
      <c r="O2" s="223"/>
      <c r="P2" s="223"/>
      <c r="Q2" s="223"/>
      <c r="R2" s="115"/>
      <c r="S2" s="115"/>
      <c r="T2" s="115"/>
      <c r="U2" s="115"/>
      <c r="V2" s="115"/>
      <c r="W2" s="115"/>
      <c r="X2" s="115"/>
      <c r="Y2" s="115"/>
      <c r="Z2" s="115"/>
      <c r="AA2" s="115"/>
      <c r="AB2" s="115"/>
      <c r="AC2" s="114"/>
      <c r="AD2" s="114"/>
      <c r="AE2" s="114"/>
      <c r="AF2" s="114"/>
      <c r="AG2" s="116"/>
      <c r="AH2" s="116"/>
      <c r="AI2" s="116"/>
      <c r="AJ2" s="116"/>
      <c r="AK2" s="116"/>
      <c r="AL2" s="116"/>
      <c r="AM2" s="116"/>
      <c r="AN2" s="117"/>
      <c r="AO2" s="117"/>
    </row>
    <row r="3" spans="1:41" s="123" customFormat="1" ht="15" hidden="1" customHeight="1" x14ac:dyDescent="0.2">
      <c r="A3" s="118"/>
      <c r="B3" s="119"/>
      <c r="C3" s="120" t="s">
        <v>54</v>
      </c>
      <c r="D3" s="121">
        <v>4</v>
      </c>
      <c r="E3" s="121">
        <v>3</v>
      </c>
      <c r="F3" s="122">
        <v>3</v>
      </c>
      <c r="G3" s="122">
        <v>3</v>
      </c>
      <c r="H3" s="121">
        <v>4</v>
      </c>
      <c r="I3" s="121">
        <v>3</v>
      </c>
      <c r="J3" s="123">
        <v>3</v>
      </c>
      <c r="K3" s="122">
        <v>3</v>
      </c>
      <c r="L3" s="121">
        <v>4</v>
      </c>
      <c r="M3" s="121">
        <v>3</v>
      </c>
      <c r="N3" s="123">
        <v>3</v>
      </c>
      <c r="O3" s="122">
        <v>3</v>
      </c>
      <c r="P3" s="121">
        <v>4</v>
      </c>
      <c r="Q3" s="121">
        <v>3</v>
      </c>
      <c r="R3" s="123">
        <v>3</v>
      </c>
      <c r="S3" s="122">
        <v>3</v>
      </c>
      <c r="T3" s="121">
        <v>4</v>
      </c>
      <c r="U3" s="121">
        <v>3</v>
      </c>
      <c r="V3" s="123">
        <v>3</v>
      </c>
      <c r="W3" s="122">
        <v>3</v>
      </c>
      <c r="X3" s="121">
        <v>4</v>
      </c>
      <c r="Y3" s="121">
        <v>3</v>
      </c>
      <c r="Z3" s="123">
        <v>3</v>
      </c>
      <c r="AA3" s="122">
        <v>3</v>
      </c>
      <c r="AB3" s="121">
        <v>4</v>
      </c>
      <c r="AC3" s="121">
        <v>3</v>
      </c>
      <c r="AD3" s="123">
        <v>3</v>
      </c>
      <c r="AE3" s="122">
        <v>3</v>
      </c>
      <c r="AF3" s="121">
        <v>4</v>
      </c>
      <c r="AG3" s="121">
        <v>3</v>
      </c>
      <c r="AH3" s="123">
        <v>3</v>
      </c>
      <c r="AI3" s="122">
        <v>3</v>
      </c>
      <c r="AJ3" s="121">
        <v>4</v>
      </c>
      <c r="AK3" s="121">
        <v>3</v>
      </c>
      <c r="AL3" s="123">
        <v>3</v>
      </c>
      <c r="AM3" s="122">
        <v>3</v>
      </c>
      <c r="AN3" s="124"/>
      <c r="AO3" s="124"/>
    </row>
    <row r="4" spans="1:41" s="17" customFormat="1" ht="21" x14ac:dyDescent="0.35">
      <c r="A4" s="218" t="s">
        <v>3</v>
      </c>
      <c r="B4" s="218" t="s">
        <v>4</v>
      </c>
      <c r="C4" s="218" t="s">
        <v>5</v>
      </c>
      <c r="D4" s="220">
        <v>42248</v>
      </c>
      <c r="E4" s="220"/>
      <c r="F4" s="220"/>
      <c r="G4" s="221"/>
      <c r="H4" s="222">
        <v>42278</v>
      </c>
      <c r="I4" s="220"/>
      <c r="J4" s="220"/>
      <c r="K4" s="221"/>
      <c r="L4" s="222">
        <v>42309</v>
      </c>
      <c r="M4" s="220"/>
      <c r="N4" s="220"/>
      <c r="O4" s="221"/>
      <c r="P4" s="222">
        <v>42339</v>
      </c>
      <c r="Q4" s="220"/>
      <c r="R4" s="220"/>
      <c r="S4" s="221"/>
      <c r="T4" s="222">
        <v>42370</v>
      </c>
      <c r="U4" s="220"/>
      <c r="V4" s="220"/>
      <c r="W4" s="221"/>
      <c r="X4" s="222">
        <v>42401</v>
      </c>
      <c r="Y4" s="220"/>
      <c r="Z4" s="220"/>
      <c r="AA4" s="221"/>
      <c r="AB4" s="222">
        <v>42430</v>
      </c>
      <c r="AC4" s="220"/>
      <c r="AD4" s="220"/>
      <c r="AE4" s="221"/>
      <c r="AF4" s="222">
        <v>42461</v>
      </c>
      <c r="AG4" s="220"/>
      <c r="AH4" s="220"/>
      <c r="AI4" s="221"/>
      <c r="AJ4" s="222">
        <v>42491</v>
      </c>
      <c r="AK4" s="220"/>
      <c r="AL4" s="220"/>
      <c r="AM4" s="221"/>
      <c r="AN4" s="125"/>
      <c r="AO4" s="125"/>
    </row>
    <row r="5" spans="1:41" s="21" customFormat="1" ht="63" x14ac:dyDescent="0.35">
      <c r="A5" s="219"/>
      <c r="B5" s="219"/>
      <c r="C5" s="219"/>
      <c r="D5" s="126" t="s">
        <v>52</v>
      </c>
      <c r="E5" s="126" t="s">
        <v>53</v>
      </c>
      <c r="F5" s="126" t="s">
        <v>6</v>
      </c>
      <c r="G5" s="126" t="s">
        <v>7</v>
      </c>
      <c r="H5" s="127" t="s">
        <v>52</v>
      </c>
      <c r="I5" s="127" t="s">
        <v>53</v>
      </c>
      <c r="J5" s="127" t="s">
        <v>6</v>
      </c>
      <c r="K5" s="127" t="s">
        <v>7</v>
      </c>
      <c r="L5" s="127" t="s">
        <v>52</v>
      </c>
      <c r="M5" s="127" t="s">
        <v>53</v>
      </c>
      <c r="N5" s="127" t="s">
        <v>6</v>
      </c>
      <c r="O5" s="127" t="s">
        <v>7</v>
      </c>
      <c r="P5" s="127" t="s">
        <v>52</v>
      </c>
      <c r="Q5" s="127" t="s">
        <v>53</v>
      </c>
      <c r="R5" s="127" t="s">
        <v>6</v>
      </c>
      <c r="S5" s="127" t="s">
        <v>7</v>
      </c>
      <c r="T5" s="127" t="s">
        <v>52</v>
      </c>
      <c r="U5" s="127" t="s">
        <v>53</v>
      </c>
      <c r="V5" s="127" t="s">
        <v>6</v>
      </c>
      <c r="W5" s="127" t="s">
        <v>7</v>
      </c>
      <c r="X5" s="127" t="s">
        <v>52</v>
      </c>
      <c r="Y5" s="127" t="s">
        <v>53</v>
      </c>
      <c r="Z5" s="127" t="s">
        <v>6</v>
      </c>
      <c r="AA5" s="127" t="s">
        <v>7</v>
      </c>
      <c r="AB5" s="127" t="s">
        <v>52</v>
      </c>
      <c r="AC5" s="127" t="s">
        <v>53</v>
      </c>
      <c r="AD5" s="127" t="s">
        <v>6</v>
      </c>
      <c r="AE5" s="127" t="s">
        <v>7</v>
      </c>
      <c r="AF5" s="127" t="s">
        <v>52</v>
      </c>
      <c r="AG5" s="127" t="s">
        <v>53</v>
      </c>
      <c r="AH5" s="127" t="s">
        <v>6</v>
      </c>
      <c r="AI5" s="127" t="s">
        <v>7</v>
      </c>
      <c r="AJ5" s="127" t="s">
        <v>52</v>
      </c>
      <c r="AK5" s="127" t="s">
        <v>53</v>
      </c>
      <c r="AL5" s="127" t="s">
        <v>6</v>
      </c>
      <c r="AM5" s="127" t="s">
        <v>7</v>
      </c>
      <c r="AN5" s="128"/>
      <c r="AO5" s="128"/>
    </row>
    <row r="6" spans="1:41" s="83" customFormat="1" ht="18.75" x14ac:dyDescent="0.3">
      <c r="A6" s="129" t="s">
        <v>8</v>
      </c>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1"/>
      <c r="AN6" s="132"/>
      <c r="AO6" s="132"/>
    </row>
    <row r="7" spans="1:41" s="83" customFormat="1" ht="18.75" x14ac:dyDescent="0.3">
      <c r="A7" s="133" t="s">
        <v>9</v>
      </c>
      <c r="B7" s="133" t="s">
        <v>10</v>
      </c>
      <c r="C7" s="134">
        <v>6</v>
      </c>
      <c r="D7" s="135">
        <v>0.103578</v>
      </c>
      <c r="E7" s="135">
        <v>0.113358</v>
      </c>
      <c r="F7" s="135">
        <v>0.112358</v>
      </c>
      <c r="G7" s="135">
        <v>0.111358</v>
      </c>
      <c r="H7" s="135">
        <v>0.11069900000000001</v>
      </c>
      <c r="I7" s="135">
        <v>0.119879</v>
      </c>
      <c r="J7" s="135">
        <v>0.118879</v>
      </c>
      <c r="K7" s="135">
        <v>0.117879</v>
      </c>
      <c r="L7" s="135">
        <v>0.112134</v>
      </c>
      <c r="M7" s="135">
        <v>0.121254</v>
      </c>
      <c r="N7" s="135">
        <v>0.120254</v>
      </c>
      <c r="O7" s="135">
        <v>0.119254</v>
      </c>
      <c r="P7" s="135">
        <v>0.10876100000000001</v>
      </c>
      <c r="Q7" s="135">
        <v>0.11773700000000001</v>
      </c>
      <c r="R7" s="135">
        <v>0.11673700000000001</v>
      </c>
      <c r="S7" s="135">
        <v>0.11573700000000001</v>
      </c>
      <c r="T7" s="135">
        <v>0.101037</v>
      </c>
      <c r="U7" s="135">
        <v>0.10962100000000001</v>
      </c>
      <c r="V7" s="135">
        <v>0.10862100000000001</v>
      </c>
      <c r="W7" s="135">
        <v>0.10762100000000001</v>
      </c>
      <c r="X7" s="135">
        <v>8.8690000000000005E-2</v>
      </c>
      <c r="Y7" s="135">
        <v>9.6641000000000005E-2</v>
      </c>
      <c r="Z7" s="135">
        <v>9.5641000000000004E-2</v>
      </c>
      <c r="AA7" s="135">
        <v>9.4641000000000003E-2</v>
      </c>
      <c r="AB7" s="135">
        <v>7.7300000000000008E-2</v>
      </c>
      <c r="AC7" s="135">
        <v>8.5166000000000006E-2</v>
      </c>
      <c r="AD7" s="135">
        <v>8.4166000000000005E-2</v>
      </c>
      <c r="AE7" s="135">
        <v>8.3166000000000004E-2</v>
      </c>
      <c r="AF7" s="135">
        <v>7.108600000000001E-2</v>
      </c>
      <c r="AG7" s="135">
        <v>7.9113000000000003E-2</v>
      </c>
      <c r="AH7" s="135">
        <v>7.8113000000000002E-2</v>
      </c>
      <c r="AI7" s="135">
        <v>7.7113000000000001E-2</v>
      </c>
      <c r="AJ7" s="135">
        <v>6.9377000000000008E-2</v>
      </c>
      <c r="AK7" s="135">
        <v>7.7275999999999997E-2</v>
      </c>
      <c r="AL7" s="135">
        <v>7.6275999999999997E-2</v>
      </c>
      <c r="AM7" s="135">
        <v>7.5275999999999996E-2</v>
      </c>
      <c r="AN7" s="136"/>
      <c r="AO7" s="136"/>
    </row>
    <row r="8" spans="1:41" s="83" customFormat="1" ht="18.75" x14ac:dyDescent="0.3">
      <c r="A8" s="137" t="s">
        <v>9</v>
      </c>
      <c r="B8" s="137" t="s">
        <v>10</v>
      </c>
      <c r="C8" s="138">
        <v>12</v>
      </c>
      <c r="D8" s="139">
        <v>9.0142E-2</v>
      </c>
      <c r="E8" s="139">
        <v>9.9037E-2</v>
      </c>
      <c r="F8" s="140">
        <v>9.8036999999999999E-2</v>
      </c>
      <c r="G8" s="140">
        <v>9.7036999999999998E-2</v>
      </c>
      <c r="H8" s="139">
        <v>9.0482000000000007E-2</v>
      </c>
      <c r="I8" s="139">
        <v>9.9314E-2</v>
      </c>
      <c r="J8" s="140">
        <v>9.8313999999999999E-2</v>
      </c>
      <c r="K8" s="140">
        <v>9.7313999999999998E-2</v>
      </c>
      <c r="L8" s="139">
        <v>9.0209999999999999E-2</v>
      </c>
      <c r="M8" s="139">
        <v>9.8992999999999998E-2</v>
      </c>
      <c r="N8" s="140">
        <v>9.7992999999999997E-2</v>
      </c>
      <c r="O8" s="140">
        <v>9.6992999999999996E-2</v>
      </c>
      <c r="P8" s="139">
        <v>8.9723999999999998E-2</v>
      </c>
      <c r="Q8" s="139">
        <v>9.8457000000000003E-2</v>
      </c>
      <c r="R8" s="140">
        <v>9.7457000000000002E-2</v>
      </c>
      <c r="S8" s="140">
        <v>9.6457000000000001E-2</v>
      </c>
      <c r="T8" s="139">
        <v>8.8067000000000006E-2</v>
      </c>
      <c r="U8" s="139">
        <v>9.6664E-2</v>
      </c>
      <c r="V8" s="140">
        <v>9.5663999999999999E-2</v>
      </c>
      <c r="W8" s="140">
        <v>9.4663999999999998E-2</v>
      </c>
      <c r="X8" s="139">
        <v>8.7256E-2</v>
      </c>
      <c r="Y8" s="139">
        <v>9.5744999999999997E-2</v>
      </c>
      <c r="Z8" s="140">
        <v>9.4744999999999996E-2</v>
      </c>
      <c r="AA8" s="140">
        <v>9.3744999999999995E-2</v>
      </c>
      <c r="AB8" s="139">
        <v>8.6375000000000007E-2</v>
      </c>
      <c r="AC8" s="139">
        <v>9.4806000000000001E-2</v>
      </c>
      <c r="AD8" s="140">
        <v>9.3806E-2</v>
      </c>
      <c r="AE8" s="140">
        <v>9.2806E-2</v>
      </c>
      <c r="AF8" s="139">
        <v>8.5615000000000011E-2</v>
      </c>
      <c r="AG8" s="139">
        <v>9.3988000000000002E-2</v>
      </c>
      <c r="AH8" s="140">
        <v>9.2988000000000001E-2</v>
      </c>
      <c r="AI8" s="140">
        <v>9.1988E-2</v>
      </c>
      <c r="AJ8" s="139">
        <v>8.542000000000001E-2</v>
      </c>
      <c r="AK8" s="139">
        <v>9.3722E-2</v>
      </c>
      <c r="AL8" s="140">
        <v>9.2721999999999999E-2</v>
      </c>
      <c r="AM8" s="140">
        <v>9.1721999999999998E-2</v>
      </c>
      <c r="AN8" s="136"/>
      <c r="AO8" s="136"/>
    </row>
    <row r="9" spans="1:41" s="83" customFormat="1" ht="18.75" x14ac:dyDescent="0.3">
      <c r="A9" s="137" t="s">
        <v>9</v>
      </c>
      <c r="B9" s="137" t="s">
        <v>10</v>
      </c>
      <c r="C9" s="138">
        <v>24</v>
      </c>
      <c r="D9" s="139">
        <v>9.0892000000000001E-2</v>
      </c>
      <c r="E9" s="139">
        <v>0.10101600000000001</v>
      </c>
      <c r="F9" s="140">
        <v>0.10001600000000001</v>
      </c>
      <c r="G9" s="140">
        <v>9.9016000000000007E-2</v>
      </c>
      <c r="H9" s="139">
        <v>9.2092000000000007E-2</v>
      </c>
      <c r="I9" s="139">
        <v>0.1027</v>
      </c>
      <c r="J9" s="140">
        <v>0.1017</v>
      </c>
      <c r="K9" s="140">
        <v>0.1007</v>
      </c>
      <c r="L9" s="139">
        <v>9.2948000000000003E-2</v>
      </c>
      <c r="M9" s="139">
        <v>0.104051</v>
      </c>
      <c r="N9" s="140">
        <v>0.103051</v>
      </c>
      <c r="O9" s="140">
        <v>0.102051</v>
      </c>
      <c r="P9" s="139">
        <v>9.3611E-2</v>
      </c>
      <c r="Q9" s="139">
        <v>0.105201</v>
      </c>
      <c r="R9" s="140">
        <v>0.104201</v>
      </c>
      <c r="S9" s="140">
        <v>0.103201</v>
      </c>
      <c r="T9" s="139">
        <v>9.3572000000000002E-2</v>
      </c>
      <c r="U9" s="139">
        <v>0.105602</v>
      </c>
      <c r="V9" s="140">
        <v>0.104602</v>
      </c>
      <c r="W9" s="140">
        <v>0.103602</v>
      </c>
      <c r="X9" s="139">
        <v>9.4031000000000003E-2</v>
      </c>
      <c r="Y9" s="139">
        <v>0.106519</v>
      </c>
      <c r="Z9" s="140">
        <v>0.105519</v>
      </c>
      <c r="AA9" s="140">
        <v>0.104519</v>
      </c>
      <c r="AB9" s="139">
        <v>9.4469999999999998E-2</v>
      </c>
      <c r="AC9" s="139">
        <v>0.107458</v>
      </c>
      <c r="AD9" s="140">
        <v>0.106458</v>
      </c>
      <c r="AE9" s="140">
        <v>0.105458</v>
      </c>
      <c r="AF9" s="139">
        <v>9.500900000000001E-2</v>
      </c>
      <c r="AG9" s="139">
        <v>0.108502</v>
      </c>
      <c r="AH9" s="140">
        <v>0.107502</v>
      </c>
      <c r="AI9" s="140">
        <v>0.106502</v>
      </c>
      <c r="AJ9" s="139">
        <v>9.5854000000000009E-2</v>
      </c>
      <c r="AK9" s="139">
        <v>0.10982700000000001</v>
      </c>
      <c r="AL9" s="140">
        <v>0.10882700000000001</v>
      </c>
      <c r="AM9" s="140">
        <v>0.10782700000000001</v>
      </c>
      <c r="AN9" s="136"/>
      <c r="AO9" s="136"/>
    </row>
    <row r="10" spans="1:41" s="83" customFormat="1" ht="18.75" x14ac:dyDescent="0.3">
      <c r="A10" s="137" t="s">
        <v>9</v>
      </c>
      <c r="B10" s="137" t="s">
        <v>10</v>
      </c>
      <c r="C10" s="138">
        <v>36</v>
      </c>
      <c r="D10" s="139">
        <v>9.7757000000000011E-2</v>
      </c>
      <c r="E10" s="139">
        <v>0.11195200000000001</v>
      </c>
      <c r="F10" s="140">
        <v>0.11095200000000001</v>
      </c>
      <c r="G10" s="140">
        <v>0.10995200000000001</v>
      </c>
      <c r="H10" s="139">
        <v>9.8937999999999998E-2</v>
      </c>
      <c r="I10" s="139">
        <v>0.11364400000000001</v>
      </c>
      <c r="J10" s="140">
        <v>0.11264400000000001</v>
      </c>
      <c r="K10" s="140">
        <v>0.11164400000000001</v>
      </c>
      <c r="L10" s="139">
        <v>9.986600000000001E-2</v>
      </c>
      <c r="M10" s="139">
        <v>0.115092</v>
      </c>
      <c r="N10" s="140">
        <v>0.114092</v>
      </c>
      <c r="O10" s="140">
        <v>0.113092</v>
      </c>
      <c r="P10" s="139">
        <v>0.10063800000000001</v>
      </c>
      <c r="Q10" s="139">
        <v>0.116371</v>
      </c>
      <c r="R10" s="140">
        <v>0.115371</v>
      </c>
      <c r="S10" s="140">
        <v>0.114371</v>
      </c>
      <c r="T10" s="139">
        <v>0.10090500000000001</v>
      </c>
      <c r="U10" s="139">
        <v>0.117122</v>
      </c>
      <c r="V10" s="140">
        <v>0.116122</v>
      </c>
      <c r="W10" s="140">
        <v>0.115122</v>
      </c>
      <c r="X10" s="139">
        <v>0.10291800000000001</v>
      </c>
      <c r="Y10" s="139">
        <v>0.119199</v>
      </c>
      <c r="Z10" s="140">
        <v>0.118199</v>
      </c>
      <c r="AA10" s="140">
        <v>0.117199</v>
      </c>
      <c r="AB10" s="139">
        <v>0.10433500000000001</v>
      </c>
      <c r="AC10" s="139">
        <v>0.120572</v>
      </c>
      <c r="AD10" s="140">
        <v>0.119572</v>
      </c>
      <c r="AE10" s="140">
        <v>0.118572</v>
      </c>
      <c r="AF10" s="139">
        <v>0.10569400000000001</v>
      </c>
      <c r="AG10" s="139">
        <v>0.12166300000000001</v>
      </c>
      <c r="AH10" s="140">
        <v>0.12066300000000001</v>
      </c>
      <c r="AI10" s="140">
        <v>0.11966300000000001</v>
      </c>
      <c r="AJ10" s="139">
        <v>0.10613</v>
      </c>
      <c r="AK10" s="139">
        <v>0.12203600000000001</v>
      </c>
      <c r="AL10" s="140">
        <v>0.121036</v>
      </c>
      <c r="AM10" s="140">
        <v>0.120036</v>
      </c>
      <c r="AN10" s="136"/>
      <c r="AO10" s="136"/>
    </row>
    <row r="11" spans="1:41" s="83" customFormat="1" ht="18.75" x14ac:dyDescent="0.3">
      <c r="A11" s="137" t="s">
        <v>9</v>
      </c>
      <c r="B11" s="137" t="s">
        <v>10</v>
      </c>
      <c r="C11" s="141">
        <v>48</v>
      </c>
      <c r="D11" s="139">
        <v>0.10859100000000001</v>
      </c>
      <c r="E11" s="139">
        <v>0.121716</v>
      </c>
      <c r="F11" s="140">
        <v>0.120716</v>
      </c>
      <c r="G11" s="140">
        <v>0.119716</v>
      </c>
      <c r="H11" s="139">
        <v>0.116021</v>
      </c>
      <c r="I11" s="139">
        <v>0.109304</v>
      </c>
      <c r="J11" s="140">
        <v>0.108304</v>
      </c>
      <c r="K11" s="140">
        <v>0.107304</v>
      </c>
      <c r="L11" s="139" t="e">
        <v>#N/A</v>
      </c>
      <c r="M11" s="139" t="e">
        <v>#N/A</v>
      </c>
      <c r="N11" s="140" t="e">
        <v>#N/A</v>
      </c>
      <c r="O11" s="140" t="e">
        <v>#N/A</v>
      </c>
      <c r="P11" s="139" t="e">
        <v>#N/A</v>
      </c>
      <c r="Q11" s="139" t="e">
        <v>#N/A</v>
      </c>
      <c r="R11" s="140" t="e">
        <v>#N/A</v>
      </c>
      <c r="S11" s="140" t="e">
        <v>#N/A</v>
      </c>
      <c r="T11" s="139" t="e">
        <v>#N/A</v>
      </c>
      <c r="U11" s="139" t="e">
        <v>#N/A</v>
      </c>
      <c r="V11" s="140" t="e">
        <v>#N/A</v>
      </c>
      <c r="W11" s="140" t="e">
        <v>#N/A</v>
      </c>
      <c r="X11" s="139" t="e">
        <v>#N/A</v>
      </c>
      <c r="Y11" s="139" t="e">
        <v>#N/A</v>
      </c>
      <c r="Z11" s="140" t="e">
        <v>#N/A</v>
      </c>
      <c r="AA11" s="140" t="e">
        <v>#N/A</v>
      </c>
      <c r="AB11" s="139" t="e">
        <v>#N/A</v>
      </c>
      <c r="AC11" s="139" t="e">
        <v>#N/A</v>
      </c>
      <c r="AD11" s="140" t="e">
        <v>#N/A</v>
      </c>
      <c r="AE11" s="140" t="e">
        <v>#N/A</v>
      </c>
      <c r="AF11" s="139" t="e">
        <v>#N/A</v>
      </c>
      <c r="AG11" s="139" t="e">
        <v>#N/A</v>
      </c>
      <c r="AH11" s="140" t="e">
        <v>#N/A</v>
      </c>
      <c r="AI11" s="140" t="e">
        <v>#N/A</v>
      </c>
      <c r="AJ11" s="139" t="e">
        <v>#N/A</v>
      </c>
      <c r="AK11" s="139" t="e">
        <v>#N/A</v>
      </c>
      <c r="AL11" s="140" t="e">
        <v>#N/A</v>
      </c>
      <c r="AM11" s="140" t="e">
        <v>#N/A</v>
      </c>
      <c r="AN11" s="136"/>
      <c r="AO11" s="136"/>
    </row>
    <row r="12" spans="1:41" s="83" customFormat="1" ht="21" customHeight="1" x14ac:dyDescent="0.3">
      <c r="A12" s="142"/>
      <c r="B12" s="143"/>
      <c r="C12" s="143"/>
      <c r="D12" s="144"/>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5"/>
      <c r="AN12" s="146"/>
      <c r="AO12" s="146"/>
    </row>
    <row r="13" spans="1:41" s="83" customFormat="1" ht="18.75" x14ac:dyDescent="0.3">
      <c r="A13" s="147" t="s">
        <v>9</v>
      </c>
      <c r="B13" s="147" t="s">
        <v>11</v>
      </c>
      <c r="C13" s="148">
        <v>6</v>
      </c>
      <c r="D13" s="149">
        <v>0.10244</v>
      </c>
      <c r="E13" s="150">
        <v>9.6869999999999998E-2</v>
      </c>
      <c r="F13" s="150">
        <v>9.5869999999999997E-2</v>
      </c>
      <c r="G13" s="150">
        <v>9.4869999999999996E-2</v>
      </c>
      <c r="H13" s="150">
        <v>0.108543</v>
      </c>
      <c r="I13" s="150">
        <v>0.10326500000000001</v>
      </c>
      <c r="J13" s="150">
        <v>0.10226500000000001</v>
      </c>
      <c r="K13" s="150">
        <v>0.10126500000000001</v>
      </c>
      <c r="L13" s="150">
        <v>0.10941300000000001</v>
      </c>
      <c r="M13" s="150">
        <v>0.10423600000000001</v>
      </c>
      <c r="N13" s="150">
        <v>0.10323600000000001</v>
      </c>
      <c r="O13" s="150">
        <v>0.10223600000000001</v>
      </c>
      <c r="P13" s="150">
        <v>0.106034</v>
      </c>
      <c r="Q13" s="150">
        <v>0.10091700000000001</v>
      </c>
      <c r="R13" s="150">
        <v>9.9917000000000006E-2</v>
      </c>
      <c r="S13" s="150">
        <v>9.8917000000000005E-2</v>
      </c>
      <c r="T13" s="150">
        <v>9.8431000000000005E-2</v>
      </c>
      <c r="U13" s="150">
        <v>9.3244000000000007E-2</v>
      </c>
      <c r="V13" s="150">
        <v>9.2244000000000007E-2</v>
      </c>
      <c r="W13" s="150">
        <v>9.1244000000000006E-2</v>
      </c>
      <c r="X13" s="150">
        <v>8.6356000000000002E-2</v>
      </c>
      <c r="Y13" s="150">
        <v>8.1086000000000005E-2</v>
      </c>
      <c r="Z13" s="150">
        <v>8.0086000000000004E-2</v>
      </c>
      <c r="AA13" s="150">
        <v>7.9086000000000004E-2</v>
      </c>
      <c r="AB13" s="150">
        <v>7.5171000000000002E-2</v>
      </c>
      <c r="AC13" s="150">
        <v>6.9967000000000001E-2</v>
      </c>
      <c r="AD13" s="150">
        <v>6.8967000000000001E-2</v>
      </c>
      <c r="AE13" s="150">
        <v>6.7967E-2</v>
      </c>
      <c r="AF13" s="150">
        <v>6.9358000000000003E-2</v>
      </c>
      <c r="AG13" s="150">
        <v>6.4094999999999999E-2</v>
      </c>
      <c r="AH13" s="150">
        <v>6.3094999999999998E-2</v>
      </c>
      <c r="AI13" s="150">
        <v>6.2095000000000004E-2</v>
      </c>
      <c r="AJ13" s="150">
        <v>6.787E-2</v>
      </c>
      <c r="AK13" s="150">
        <v>6.2657000000000004E-2</v>
      </c>
      <c r="AL13" s="150">
        <v>6.1657000000000003E-2</v>
      </c>
      <c r="AM13" s="150">
        <v>6.0657000000000003E-2</v>
      </c>
      <c r="AN13" s="151"/>
      <c r="AO13" s="151"/>
    </row>
    <row r="14" spans="1:41" s="83" customFormat="1" ht="18.75" x14ac:dyDescent="0.3">
      <c r="A14" s="152" t="s">
        <v>9</v>
      </c>
      <c r="B14" s="152" t="s">
        <v>11</v>
      </c>
      <c r="C14" s="153">
        <v>12</v>
      </c>
      <c r="D14" s="149">
        <v>8.8361000000000009E-2</v>
      </c>
      <c r="E14" s="150">
        <v>8.2935000000000009E-2</v>
      </c>
      <c r="F14" s="150">
        <v>8.1935000000000008E-2</v>
      </c>
      <c r="G14" s="150">
        <v>8.0935000000000007E-2</v>
      </c>
      <c r="H14" s="150">
        <v>8.8682999999999998E-2</v>
      </c>
      <c r="I14" s="150">
        <v>8.3257999999999999E-2</v>
      </c>
      <c r="J14" s="150">
        <v>8.2257999999999998E-2</v>
      </c>
      <c r="K14" s="150">
        <v>8.1257999999999997E-2</v>
      </c>
      <c r="L14" s="150">
        <v>8.8442000000000007E-2</v>
      </c>
      <c r="M14" s="150">
        <v>8.3043000000000006E-2</v>
      </c>
      <c r="N14" s="150">
        <v>8.2043000000000005E-2</v>
      </c>
      <c r="O14" s="150">
        <v>8.1043000000000004E-2</v>
      </c>
      <c r="P14" s="150">
        <v>8.7982000000000005E-2</v>
      </c>
      <c r="Q14" s="150">
        <v>8.2625000000000004E-2</v>
      </c>
      <c r="R14" s="150">
        <v>8.1625000000000003E-2</v>
      </c>
      <c r="S14" s="150">
        <v>8.0625000000000002E-2</v>
      </c>
      <c r="T14" s="150">
        <v>8.6321000000000009E-2</v>
      </c>
      <c r="U14" s="150">
        <v>8.0994999999999998E-2</v>
      </c>
      <c r="V14" s="150">
        <v>7.9994999999999997E-2</v>
      </c>
      <c r="W14" s="150">
        <v>7.8994999999999996E-2</v>
      </c>
      <c r="X14" s="150">
        <v>8.5526000000000005E-2</v>
      </c>
      <c r="Y14" s="150">
        <v>8.0234E-2</v>
      </c>
      <c r="Z14" s="150">
        <v>7.9233999999999999E-2</v>
      </c>
      <c r="AA14" s="150">
        <v>7.8233999999999998E-2</v>
      </c>
      <c r="AB14" s="150">
        <v>8.4633E-2</v>
      </c>
      <c r="AC14" s="150">
        <v>7.9353000000000007E-2</v>
      </c>
      <c r="AD14" s="150">
        <v>7.8353000000000006E-2</v>
      </c>
      <c r="AE14" s="150">
        <v>7.7353000000000005E-2</v>
      </c>
      <c r="AF14" s="150">
        <v>8.3881000000000011E-2</v>
      </c>
      <c r="AG14" s="150">
        <v>7.8640000000000002E-2</v>
      </c>
      <c r="AH14" s="150">
        <v>7.7640000000000001E-2</v>
      </c>
      <c r="AI14" s="150">
        <v>7.664E-2</v>
      </c>
      <c r="AJ14" s="150">
        <v>8.3710000000000007E-2</v>
      </c>
      <c r="AK14" s="150">
        <v>7.85E-2</v>
      </c>
      <c r="AL14" s="150">
        <v>7.7499999999999999E-2</v>
      </c>
      <c r="AM14" s="150">
        <v>7.6499999999999999E-2</v>
      </c>
      <c r="AN14" s="151"/>
      <c r="AO14" s="151"/>
    </row>
    <row r="15" spans="1:41" s="83" customFormat="1" ht="18.75" x14ac:dyDescent="0.3">
      <c r="A15" s="152" t="s">
        <v>9</v>
      </c>
      <c r="B15" s="152" t="s">
        <v>11</v>
      </c>
      <c r="C15" s="153">
        <v>24</v>
      </c>
      <c r="D15" s="149">
        <v>8.8675000000000004E-2</v>
      </c>
      <c r="E15" s="150">
        <v>8.2685000000000008E-2</v>
      </c>
      <c r="F15" s="150">
        <v>8.1685000000000008E-2</v>
      </c>
      <c r="G15" s="150">
        <v>8.0685000000000007E-2</v>
      </c>
      <c r="H15" s="150">
        <v>8.9698E-2</v>
      </c>
      <c r="I15" s="150">
        <v>8.3487000000000006E-2</v>
      </c>
      <c r="J15" s="150">
        <v>8.2487000000000005E-2</v>
      </c>
      <c r="K15" s="150">
        <v>8.1487000000000004E-2</v>
      </c>
      <c r="L15" s="150">
        <v>9.0399000000000007E-2</v>
      </c>
      <c r="M15" s="150">
        <v>8.3973000000000006E-2</v>
      </c>
      <c r="N15" s="150">
        <v>8.2973000000000005E-2</v>
      </c>
      <c r="O15" s="150">
        <v>8.1973000000000004E-2</v>
      </c>
      <c r="P15" s="150">
        <v>9.0914000000000009E-2</v>
      </c>
      <c r="Q15" s="150">
        <v>8.4277000000000005E-2</v>
      </c>
      <c r="R15" s="150">
        <v>8.3277000000000004E-2</v>
      </c>
      <c r="S15" s="150">
        <v>8.2277000000000003E-2</v>
      </c>
      <c r="T15" s="150">
        <v>9.0718000000000007E-2</v>
      </c>
      <c r="U15" s="150">
        <v>8.3861000000000005E-2</v>
      </c>
      <c r="V15" s="150">
        <v>8.2861000000000004E-2</v>
      </c>
      <c r="W15" s="150">
        <v>8.1861000000000003E-2</v>
      </c>
      <c r="X15" s="150">
        <v>9.1028999999999999E-2</v>
      </c>
      <c r="Y15" s="150">
        <v>8.3961000000000008E-2</v>
      </c>
      <c r="Z15" s="150">
        <v>8.2961000000000007E-2</v>
      </c>
      <c r="AA15" s="150">
        <v>8.1961000000000006E-2</v>
      </c>
      <c r="AB15" s="150">
        <v>9.1300000000000006E-2</v>
      </c>
      <c r="AC15" s="150">
        <v>8.4003000000000008E-2</v>
      </c>
      <c r="AD15" s="150">
        <v>8.3003000000000007E-2</v>
      </c>
      <c r="AE15" s="150">
        <v>8.2003000000000006E-2</v>
      </c>
      <c r="AF15" s="150">
        <v>9.1686000000000004E-2</v>
      </c>
      <c r="AG15" s="150">
        <v>8.4172999999999998E-2</v>
      </c>
      <c r="AH15" s="150">
        <v>8.3172999999999997E-2</v>
      </c>
      <c r="AI15" s="150">
        <v>8.2172999999999996E-2</v>
      </c>
      <c r="AJ15" s="150">
        <v>9.2385000000000009E-2</v>
      </c>
      <c r="AK15" s="150">
        <v>8.4657999999999997E-2</v>
      </c>
      <c r="AL15" s="150">
        <v>8.3657999999999996E-2</v>
      </c>
      <c r="AM15" s="150">
        <v>8.2657999999999995E-2</v>
      </c>
      <c r="AN15" s="151"/>
      <c r="AO15" s="151"/>
    </row>
    <row r="16" spans="1:41" s="83" customFormat="1" ht="18.75" x14ac:dyDescent="0.3">
      <c r="A16" s="152" t="s">
        <v>9</v>
      </c>
      <c r="B16" s="152" t="s">
        <v>11</v>
      </c>
      <c r="C16" s="153">
        <v>36</v>
      </c>
      <c r="D16" s="149">
        <v>9.4255000000000005E-2</v>
      </c>
      <c r="E16" s="150">
        <v>8.6458000000000007E-2</v>
      </c>
      <c r="F16" s="150">
        <v>8.5458000000000006E-2</v>
      </c>
      <c r="G16" s="150">
        <v>8.4458000000000005E-2</v>
      </c>
      <c r="H16" s="150">
        <v>9.5258000000000009E-2</v>
      </c>
      <c r="I16" s="150">
        <v>8.7226999999999999E-2</v>
      </c>
      <c r="J16" s="150">
        <v>8.6226999999999998E-2</v>
      </c>
      <c r="K16" s="150">
        <v>8.5226999999999997E-2</v>
      </c>
      <c r="L16" s="150">
        <v>9.6018000000000006E-2</v>
      </c>
      <c r="M16" s="150">
        <v>8.776500000000001E-2</v>
      </c>
      <c r="N16" s="150">
        <v>8.6765000000000009E-2</v>
      </c>
      <c r="O16" s="150">
        <v>8.5765000000000008E-2</v>
      </c>
      <c r="P16" s="150">
        <v>9.6633000000000011E-2</v>
      </c>
      <c r="Q16" s="150">
        <v>8.815400000000001E-2</v>
      </c>
      <c r="R16" s="150">
        <v>8.7154000000000009E-2</v>
      </c>
      <c r="S16" s="150">
        <v>8.6154000000000008E-2</v>
      </c>
      <c r="T16" s="150">
        <v>9.6735000000000002E-2</v>
      </c>
      <c r="U16" s="150">
        <v>8.8027000000000008E-2</v>
      </c>
      <c r="V16" s="150">
        <v>8.7027000000000007E-2</v>
      </c>
      <c r="W16" s="150">
        <v>8.6027000000000006E-2</v>
      </c>
      <c r="X16" s="150">
        <v>9.8763000000000004E-2</v>
      </c>
      <c r="Y16" s="150">
        <v>9.006900000000001E-2</v>
      </c>
      <c r="Z16" s="150">
        <v>8.9069000000000009E-2</v>
      </c>
      <c r="AA16" s="150">
        <v>8.8069000000000008E-2</v>
      </c>
      <c r="AB16" s="150">
        <v>0.10019400000000001</v>
      </c>
      <c r="AC16" s="150">
        <v>9.1533000000000003E-2</v>
      </c>
      <c r="AD16" s="150">
        <v>9.0533000000000002E-2</v>
      </c>
      <c r="AE16" s="150">
        <v>8.9533000000000001E-2</v>
      </c>
      <c r="AF16" s="150">
        <v>0.10682</v>
      </c>
      <c r="AG16" s="150">
        <v>9.9035999999999999E-2</v>
      </c>
      <c r="AH16" s="150">
        <v>9.8035999999999998E-2</v>
      </c>
      <c r="AI16" s="150">
        <v>9.7035999999999997E-2</v>
      </c>
      <c r="AJ16" s="150">
        <v>0.107255</v>
      </c>
      <c r="AK16" s="150">
        <v>9.9469000000000002E-2</v>
      </c>
      <c r="AL16" s="150">
        <v>9.8469000000000001E-2</v>
      </c>
      <c r="AM16" s="150">
        <v>9.7469E-2</v>
      </c>
      <c r="AN16" s="151"/>
      <c r="AO16" s="151"/>
    </row>
    <row r="17" spans="1:41" s="83" customFormat="1" ht="18.75" x14ac:dyDescent="0.3">
      <c r="A17" s="152" t="s">
        <v>9</v>
      </c>
      <c r="B17" s="152" t="s">
        <v>11</v>
      </c>
      <c r="C17" s="153">
        <v>48</v>
      </c>
      <c r="D17" s="149">
        <v>0.109832</v>
      </c>
      <c r="E17" s="150">
        <v>0.103172</v>
      </c>
      <c r="F17" s="150">
        <v>0.102172</v>
      </c>
      <c r="G17" s="150">
        <v>0.101172</v>
      </c>
      <c r="H17" s="150">
        <v>0.117367</v>
      </c>
      <c r="I17" s="150">
        <v>0.110678</v>
      </c>
      <c r="J17" s="150">
        <v>0.109678</v>
      </c>
      <c r="K17" s="150">
        <v>0.108678</v>
      </c>
      <c r="L17" s="150" t="e">
        <v>#N/A</v>
      </c>
      <c r="M17" s="150" t="e">
        <v>#N/A</v>
      </c>
      <c r="N17" s="150" t="e">
        <v>#N/A</v>
      </c>
      <c r="O17" s="150" t="e">
        <v>#N/A</v>
      </c>
      <c r="P17" s="150" t="e">
        <v>#N/A</v>
      </c>
      <c r="Q17" s="150" t="e">
        <v>#N/A</v>
      </c>
      <c r="R17" s="150" t="e">
        <v>#N/A</v>
      </c>
      <c r="S17" s="150" t="e">
        <v>#N/A</v>
      </c>
      <c r="T17" s="150" t="e">
        <v>#N/A</v>
      </c>
      <c r="U17" s="150" t="e">
        <v>#N/A</v>
      </c>
      <c r="V17" s="150" t="e">
        <v>#N/A</v>
      </c>
      <c r="W17" s="150" t="e">
        <v>#N/A</v>
      </c>
      <c r="X17" s="150" t="e">
        <v>#N/A</v>
      </c>
      <c r="Y17" s="150" t="e">
        <v>#N/A</v>
      </c>
      <c r="Z17" s="150" t="e">
        <v>#N/A</v>
      </c>
      <c r="AA17" s="150" t="e">
        <v>#N/A</v>
      </c>
      <c r="AB17" s="150" t="e">
        <v>#N/A</v>
      </c>
      <c r="AC17" s="150" t="e">
        <v>#N/A</v>
      </c>
      <c r="AD17" s="150" t="e">
        <v>#N/A</v>
      </c>
      <c r="AE17" s="150" t="e">
        <v>#N/A</v>
      </c>
      <c r="AF17" s="150" t="e">
        <v>#N/A</v>
      </c>
      <c r="AG17" s="150" t="e">
        <v>#N/A</v>
      </c>
      <c r="AH17" s="150" t="e">
        <v>#N/A</v>
      </c>
      <c r="AI17" s="150" t="e">
        <v>#N/A</v>
      </c>
      <c r="AJ17" s="150" t="e">
        <v>#N/A</v>
      </c>
      <c r="AK17" s="150" t="e">
        <v>#N/A</v>
      </c>
      <c r="AL17" s="150" t="e">
        <v>#N/A</v>
      </c>
      <c r="AM17" s="150" t="e">
        <v>#N/A</v>
      </c>
      <c r="AN17" s="151"/>
      <c r="AO17" s="151"/>
    </row>
    <row r="18" spans="1:41" s="83" customFormat="1" ht="18.75" x14ac:dyDescent="0.3">
      <c r="A18" s="154" t="s">
        <v>12</v>
      </c>
      <c r="B18" s="155"/>
      <c r="C18" s="155"/>
      <c r="D18" s="156"/>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7"/>
      <c r="AN18" s="132"/>
      <c r="AO18" s="132"/>
    </row>
    <row r="19" spans="1:41" s="83" customFormat="1" ht="18.75" x14ac:dyDescent="0.3">
      <c r="A19" s="133" t="s">
        <v>13</v>
      </c>
      <c r="B19" s="133" t="s">
        <v>14</v>
      </c>
      <c r="C19" s="134">
        <v>6</v>
      </c>
      <c r="D19" s="139">
        <v>9.3284000000000006E-2</v>
      </c>
      <c r="E19" s="140">
        <v>8.5123000000000004E-2</v>
      </c>
      <c r="F19" s="140">
        <v>8.4123000000000003E-2</v>
      </c>
      <c r="G19" s="140">
        <v>8.3123000000000002E-2</v>
      </c>
      <c r="H19" s="140">
        <v>9.4649000000000011E-2</v>
      </c>
      <c r="I19" s="140">
        <v>8.6333000000000007E-2</v>
      </c>
      <c r="J19" s="140">
        <v>8.5333000000000006E-2</v>
      </c>
      <c r="K19" s="140">
        <v>8.4333000000000005E-2</v>
      </c>
      <c r="L19" s="140">
        <v>9.5107000000000011E-2</v>
      </c>
      <c r="M19" s="140">
        <v>8.6784E-2</v>
      </c>
      <c r="N19" s="140">
        <v>8.5783999999999999E-2</v>
      </c>
      <c r="O19" s="140">
        <v>8.4783999999999998E-2</v>
      </c>
      <c r="P19" s="140">
        <v>9.5657000000000006E-2</v>
      </c>
      <c r="Q19" s="140">
        <v>8.7203000000000003E-2</v>
      </c>
      <c r="R19" s="140">
        <v>8.6203000000000002E-2</v>
      </c>
      <c r="S19" s="140">
        <v>8.5203000000000001E-2</v>
      </c>
      <c r="T19" s="140">
        <v>9.4792000000000001E-2</v>
      </c>
      <c r="U19" s="140">
        <v>8.6634000000000003E-2</v>
      </c>
      <c r="V19" s="140">
        <v>8.5634000000000002E-2</v>
      </c>
      <c r="W19" s="140">
        <v>8.4634000000000001E-2</v>
      </c>
      <c r="X19" s="140">
        <v>9.0031E-2</v>
      </c>
      <c r="Y19" s="140">
        <v>8.2504000000000008E-2</v>
      </c>
      <c r="Z19" s="140">
        <v>8.1504000000000007E-2</v>
      </c>
      <c r="AA19" s="140">
        <v>8.0504000000000006E-2</v>
      </c>
      <c r="AB19" s="140">
        <v>8.6434999999999998E-2</v>
      </c>
      <c r="AC19" s="140">
        <v>7.9320000000000002E-2</v>
      </c>
      <c r="AD19" s="140">
        <v>7.8320000000000001E-2</v>
      </c>
      <c r="AE19" s="140">
        <v>7.732E-2</v>
      </c>
      <c r="AF19" s="140">
        <v>8.4086000000000008E-2</v>
      </c>
      <c r="AG19" s="140">
        <v>7.7203000000000008E-2</v>
      </c>
      <c r="AH19" s="140">
        <v>7.6203000000000007E-2</v>
      </c>
      <c r="AI19" s="140">
        <v>7.5203000000000006E-2</v>
      </c>
      <c r="AJ19" s="140">
        <v>8.246400000000001E-2</v>
      </c>
      <c r="AK19" s="140">
        <v>7.5736999999999999E-2</v>
      </c>
      <c r="AL19" s="140">
        <v>7.4736999999999998E-2</v>
      </c>
      <c r="AM19" s="140">
        <v>7.3736999999999997E-2</v>
      </c>
      <c r="AN19" s="136"/>
      <c r="AO19" s="136"/>
    </row>
    <row r="20" spans="1:41" s="83" customFormat="1" ht="18.75" x14ac:dyDescent="0.3">
      <c r="A20" s="137" t="s">
        <v>13</v>
      </c>
      <c r="B20" s="137" t="s">
        <v>14</v>
      </c>
      <c r="C20" s="138">
        <v>12</v>
      </c>
      <c r="D20" s="139">
        <v>8.9763000000000009E-2</v>
      </c>
      <c r="E20" s="140">
        <v>8.2187999999999997E-2</v>
      </c>
      <c r="F20" s="140">
        <v>8.1187999999999996E-2</v>
      </c>
      <c r="G20" s="140">
        <v>8.0187999999999995E-2</v>
      </c>
      <c r="H20" s="140">
        <v>8.9221000000000009E-2</v>
      </c>
      <c r="I20" s="140">
        <v>8.1741000000000008E-2</v>
      </c>
      <c r="J20" s="140">
        <v>8.0741000000000007E-2</v>
      </c>
      <c r="K20" s="140">
        <v>7.9741000000000006E-2</v>
      </c>
      <c r="L20" s="140">
        <v>8.8579000000000005E-2</v>
      </c>
      <c r="M20" s="140">
        <v>8.1201000000000009E-2</v>
      </c>
      <c r="N20" s="140">
        <v>8.0201000000000008E-2</v>
      </c>
      <c r="O20" s="140">
        <v>7.9201000000000008E-2</v>
      </c>
      <c r="P20" s="140">
        <v>8.7914000000000006E-2</v>
      </c>
      <c r="Q20" s="140">
        <v>8.0642000000000005E-2</v>
      </c>
      <c r="R20" s="140">
        <v>7.9642000000000004E-2</v>
      </c>
      <c r="S20" s="140">
        <v>7.8642000000000004E-2</v>
      </c>
      <c r="T20" s="140">
        <v>8.7268999999999999E-2</v>
      </c>
      <c r="U20" s="140">
        <v>8.009200000000001E-2</v>
      </c>
      <c r="V20" s="140">
        <v>7.909200000000001E-2</v>
      </c>
      <c r="W20" s="140">
        <v>7.8092000000000009E-2</v>
      </c>
      <c r="X20" s="140">
        <v>8.6662000000000003E-2</v>
      </c>
      <c r="Y20" s="140">
        <v>7.9573000000000005E-2</v>
      </c>
      <c r="Z20" s="140">
        <v>7.8573000000000004E-2</v>
      </c>
      <c r="AA20" s="140">
        <v>7.7573000000000003E-2</v>
      </c>
      <c r="AB20" s="140">
        <v>8.6052000000000003E-2</v>
      </c>
      <c r="AC20" s="140">
        <v>7.9050000000000009E-2</v>
      </c>
      <c r="AD20" s="140">
        <v>7.8050000000000008E-2</v>
      </c>
      <c r="AE20" s="140">
        <v>7.7050000000000007E-2</v>
      </c>
      <c r="AF20" s="140">
        <v>8.5261000000000003E-2</v>
      </c>
      <c r="AG20" s="140">
        <v>7.8339000000000006E-2</v>
      </c>
      <c r="AH20" s="140">
        <v>7.7339000000000005E-2</v>
      </c>
      <c r="AI20" s="140">
        <v>7.6339000000000004E-2</v>
      </c>
      <c r="AJ20" s="140">
        <v>8.4514000000000006E-2</v>
      </c>
      <c r="AK20" s="140">
        <v>7.7695E-2</v>
      </c>
      <c r="AL20" s="140">
        <v>7.6694999999999999E-2</v>
      </c>
      <c r="AM20" s="140">
        <v>7.5694999999999998E-2</v>
      </c>
      <c r="AN20" s="136"/>
      <c r="AO20" s="136"/>
    </row>
    <row r="21" spans="1:41" s="83" customFormat="1" ht="18.75" x14ac:dyDescent="0.3">
      <c r="A21" s="137" t="s">
        <v>13</v>
      </c>
      <c r="B21" s="137" t="s">
        <v>14</v>
      </c>
      <c r="C21" s="138">
        <v>24</v>
      </c>
      <c r="D21" s="139">
        <v>8.6420000000000011E-2</v>
      </c>
      <c r="E21" s="140">
        <v>7.9274999999999998E-2</v>
      </c>
      <c r="F21" s="140">
        <v>7.8274999999999997E-2</v>
      </c>
      <c r="G21" s="140">
        <v>7.7274999999999996E-2</v>
      </c>
      <c r="H21" s="140">
        <v>8.6059999999999998E-2</v>
      </c>
      <c r="I21" s="140">
        <v>7.8949000000000005E-2</v>
      </c>
      <c r="J21" s="140">
        <v>7.7949000000000004E-2</v>
      </c>
      <c r="K21" s="140">
        <v>7.6949000000000004E-2</v>
      </c>
      <c r="L21" s="140">
        <v>8.5667000000000007E-2</v>
      </c>
      <c r="M21" s="140">
        <v>7.8604000000000007E-2</v>
      </c>
      <c r="N21" s="140">
        <v>7.7604000000000006E-2</v>
      </c>
      <c r="O21" s="140">
        <v>7.6604000000000005E-2</v>
      </c>
      <c r="P21" s="140">
        <v>8.5255000000000011E-2</v>
      </c>
      <c r="Q21" s="140">
        <v>7.8242000000000006E-2</v>
      </c>
      <c r="R21" s="140">
        <v>7.7242000000000005E-2</v>
      </c>
      <c r="S21" s="140">
        <v>7.6242000000000004E-2</v>
      </c>
      <c r="T21" s="140">
        <v>8.4824000000000011E-2</v>
      </c>
      <c r="U21" s="140">
        <v>7.7849000000000002E-2</v>
      </c>
      <c r="V21" s="140">
        <v>7.6849000000000001E-2</v>
      </c>
      <c r="W21" s="140">
        <v>7.5849E-2</v>
      </c>
      <c r="X21" s="140">
        <v>8.4508E-2</v>
      </c>
      <c r="Y21" s="140">
        <v>7.7572000000000002E-2</v>
      </c>
      <c r="Z21" s="140">
        <v>7.6572000000000001E-2</v>
      </c>
      <c r="AA21" s="140">
        <v>7.5572E-2</v>
      </c>
      <c r="AB21" s="140">
        <v>8.4181000000000006E-2</v>
      </c>
      <c r="AC21" s="140">
        <v>7.7283000000000004E-2</v>
      </c>
      <c r="AD21" s="140">
        <v>7.6283000000000004E-2</v>
      </c>
      <c r="AE21" s="140">
        <v>7.5283000000000003E-2</v>
      </c>
      <c r="AF21" s="140">
        <v>8.3764000000000005E-2</v>
      </c>
      <c r="AG21" s="140">
        <v>7.6898000000000008E-2</v>
      </c>
      <c r="AH21" s="140">
        <v>7.5898000000000007E-2</v>
      </c>
      <c r="AI21" s="140">
        <v>7.4898000000000006E-2</v>
      </c>
      <c r="AJ21" s="140">
        <v>8.3385000000000001E-2</v>
      </c>
      <c r="AK21" s="140">
        <v>7.6568999999999998E-2</v>
      </c>
      <c r="AL21" s="140">
        <v>7.5568999999999997E-2</v>
      </c>
      <c r="AM21" s="140">
        <v>7.4568999999999996E-2</v>
      </c>
      <c r="AN21" s="136"/>
      <c r="AO21" s="136"/>
    </row>
    <row r="22" spans="1:41" s="83" customFormat="1" ht="18.75" x14ac:dyDescent="0.3">
      <c r="A22" s="137" t="s">
        <v>13</v>
      </c>
      <c r="B22" s="137" t="s">
        <v>14</v>
      </c>
      <c r="C22" s="138">
        <v>36</v>
      </c>
      <c r="D22" s="139">
        <v>8.5043000000000007E-2</v>
      </c>
      <c r="E22" s="140">
        <v>7.7996999999999997E-2</v>
      </c>
      <c r="F22" s="140">
        <v>7.6996999999999996E-2</v>
      </c>
      <c r="G22" s="140">
        <v>7.5996999999999995E-2</v>
      </c>
      <c r="H22" s="140">
        <v>8.4801000000000001E-2</v>
      </c>
      <c r="I22" s="140">
        <v>7.7774999999999997E-2</v>
      </c>
      <c r="J22" s="140">
        <v>7.6774999999999996E-2</v>
      </c>
      <c r="K22" s="140">
        <v>7.5774999999999995E-2</v>
      </c>
      <c r="L22" s="140">
        <v>8.4541000000000005E-2</v>
      </c>
      <c r="M22" s="140">
        <v>7.7547000000000005E-2</v>
      </c>
      <c r="N22" s="140">
        <v>7.6547000000000004E-2</v>
      </c>
      <c r="O22" s="140">
        <v>7.5547000000000003E-2</v>
      </c>
      <c r="P22" s="140">
        <v>8.4266000000000008E-2</v>
      </c>
      <c r="Q22" s="140">
        <v>7.7306E-2</v>
      </c>
      <c r="R22" s="140">
        <v>7.6305999999999999E-2</v>
      </c>
      <c r="S22" s="140">
        <v>7.5305999999999998E-2</v>
      </c>
      <c r="T22" s="140">
        <v>8.3979999999999999E-2</v>
      </c>
      <c r="U22" s="140">
        <v>7.7041999999999999E-2</v>
      </c>
      <c r="V22" s="140">
        <v>7.6041999999999998E-2</v>
      </c>
      <c r="W22" s="140">
        <v>7.5041999999999998E-2</v>
      </c>
      <c r="X22" s="140">
        <v>8.4027000000000004E-2</v>
      </c>
      <c r="Y22" s="140">
        <v>7.7108999999999997E-2</v>
      </c>
      <c r="Z22" s="140">
        <v>7.6108999999999996E-2</v>
      </c>
      <c r="AA22" s="140">
        <v>7.5108999999999995E-2</v>
      </c>
      <c r="AB22" s="140">
        <v>8.4427000000000002E-2</v>
      </c>
      <c r="AC22" s="140">
        <v>7.7653E-2</v>
      </c>
      <c r="AD22" s="140">
        <v>7.6652999999999999E-2</v>
      </c>
      <c r="AE22" s="140">
        <v>7.5652999999999998E-2</v>
      </c>
      <c r="AF22" s="140">
        <v>8.5327E-2</v>
      </c>
      <c r="AG22" s="140">
        <v>7.8516000000000002E-2</v>
      </c>
      <c r="AH22" s="140">
        <v>7.7516000000000002E-2</v>
      </c>
      <c r="AI22" s="140">
        <v>7.6516000000000001E-2</v>
      </c>
      <c r="AJ22" s="140">
        <v>8.4870000000000001E-2</v>
      </c>
      <c r="AK22" s="140">
        <v>7.8053999999999998E-2</v>
      </c>
      <c r="AL22" s="140">
        <v>7.7053999999999997E-2</v>
      </c>
      <c r="AM22" s="140">
        <v>7.6053999999999997E-2</v>
      </c>
      <c r="AN22" s="136"/>
      <c r="AO22" s="136"/>
    </row>
    <row r="23" spans="1:41" s="83" customFormat="1" ht="17.25" customHeight="1" x14ac:dyDescent="0.3">
      <c r="A23" s="158" t="s">
        <v>13</v>
      </c>
      <c r="B23" s="158" t="s">
        <v>14</v>
      </c>
      <c r="C23" s="141">
        <v>48</v>
      </c>
      <c r="D23" s="159">
        <v>8.925000000000001E-2</v>
      </c>
      <c r="E23" s="139">
        <v>8.2117000000000009E-2</v>
      </c>
      <c r="F23" s="140">
        <v>8.1117000000000009E-2</v>
      </c>
      <c r="G23" s="140">
        <v>8.0117000000000008E-2</v>
      </c>
      <c r="H23" s="139">
        <v>9.1636000000000009E-2</v>
      </c>
      <c r="I23" s="140">
        <v>8.4530000000000008E-2</v>
      </c>
      <c r="J23" s="140">
        <v>8.3530000000000007E-2</v>
      </c>
      <c r="K23" s="140">
        <v>8.2530000000000006E-2</v>
      </c>
      <c r="L23" s="140">
        <v>9.0977000000000002E-2</v>
      </c>
      <c r="M23" s="140">
        <v>8.3588999999999997E-2</v>
      </c>
      <c r="N23" s="140">
        <v>8.2588999999999996E-2</v>
      </c>
      <c r="O23" s="140">
        <v>8.1588999999999995E-2</v>
      </c>
      <c r="P23" s="140">
        <v>9.163700000000001E-2</v>
      </c>
      <c r="Q23" s="140">
        <v>8.418500000000001E-2</v>
      </c>
      <c r="R23" s="140">
        <v>8.3185000000000009E-2</v>
      </c>
      <c r="S23" s="140">
        <v>8.2185000000000008E-2</v>
      </c>
      <c r="T23" s="140">
        <v>9.0497000000000008E-2</v>
      </c>
      <c r="U23" s="140">
        <v>8.3020999999999998E-2</v>
      </c>
      <c r="V23" s="140">
        <v>8.2020999999999997E-2</v>
      </c>
      <c r="W23" s="140">
        <v>8.1020999999999996E-2</v>
      </c>
      <c r="X23" s="140">
        <v>9.3863000000000002E-2</v>
      </c>
      <c r="Y23" s="140">
        <v>8.6404000000000009E-2</v>
      </c>
      <c r="Z23" s="140">
        <v>8.5404000000000008E-2</v>
      </c>
      <c r="AA23" s="140">
        <v>8.4404000000000007E-2</v>
      </c>
      <c r="AB23" s="140" t="e">
        <v>#N/A</v>
      </c>
      <c r="AC23" s="140" t="e">
        <v>#N/A</v>
      </c>
      <c r="AD23" s="140" t="e">
        <v>#N/A</v>
      </c>
      <c r="AE23" s="140" t="e">
        <v>#N/A</v>
      </c>
      <c r="AF23" s="140">
        <v>9.972700000000001E-2</v>
      </c>
      <c r="AG23" s="140">
        <v>9.2026999999999998E-2</v>
      </c>
      <c r="AH23" s="140">
        <v>9.1026999999999997E-2</v>
      </c>
      <c r="AI23" s="140">
        <v>9.0026999999999996E-2</v>
      </c>
      <c r="AJ23" s="140">
        <v>9.5496999999999999E-2</v>
      </c>
      <c r="AK23" s="140">
        <v>8.9629E-2</v>
      </c>
      <c r="AL23" s="140">
        <v>8.8628999999999999E-2</v>
      </c>
      <c r="AM23" s="140">
        <v>8.7628999999999999E-2</v>
      </c>
      <c r="AN23" s="136"/>
      <c r="AO23" s="136"/>
    </row>
    <row r="24" spans="1:41" s="83" customFormat="1" ht="18.75" x14ac:dyDescent="0.3">
      <c r="A24" s="154" t="s">
        <v>15</v>
      </c>
      <c r="B24" s="155"/>
      <c r="C24" s="155"/>
      <c r="D24" s="156"/>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7"/>
      <c r="AN24" s="132"/>
      <c r="AO24" s="132"/>
    </row>
    <row r="25" spans="1:41" s="83" customFormat="1" ht="18.75" x14ac:dyDescent="0.3">
      <c r="A25" s="147" t="s">
        <v>16</v>
      </c>
      <c r="B25" s="147" t="s">
        <v>17</v>
      </c>
      <c r="C25" s="148">
        <v>6</v>
      </c>
      <c r="D25" s="149">
        <v>6.1334E-2</v>
      </c>
      <c r="E25" s="150">
        <v>5.5524000000000004E-2</v>
      </c>
      <c r="F25" s="150">
        <v>5.4524000000000003E-2</v>
      </c>
      <c r="G25" s="150">
        <v>5.3524000000000002E-2</v>
      </c>
      <c r="H25" s="150">
        <v>6.2570000000000001E-2</v>
      </c>
      <c r="I25" s="150">
        <v>5.6692000000000006E-2</v>
      </c>
      <c r="J25" s="150">
        <v>5.5692000000000005E-2</v>
      </c>
      <c r="K25" s="150">
        <v>5.4692000000000005E-2</v>
      </c>
      <c r="L25" s="150">
        <v>6.2894000000000005E-2</v>
      </c>
      <c r="M25" s="150">
        <v>5.6981000000000004E-2</v>
      </c>
      <c r="N25" s="150">
        <v>5.5981000000000003E-2</v>
      </c>
      <c r="O25" s="150">
        <v>5.4981000000000002E-2</v>
      </c>
      <c r="P25" s="150">
        <v>6.2974000000000002E-2</v>
      </c>
      <c r="Q25" s="150">
        <v>5.7285000000000003E-2</v>
      </c>
      <c r="R25" s="150">
        <v>5.6285000000000002E-2</v>
      </c>
      <c r="S25" s="150">
        <v>5.5285000000000001E-2</v>
      </c>
      <c r="T25" s="150">
        <v>6.2690999999999997E-2</v>
      </c>
      <c r="U25" s="150">
        <v>5.7215000000000002E-2</v>
      </c>
      <c r="V25" s="150">
        <v>5.6215000000000001E-2</v>
      </c>
      <c r="W25" s="150">
        <v>5.5215E-2</v>
      </c>
      <c r="X25" s="150">
        <v>6.1922999999999999E-2</v>
      </c>
      <c r="Y25" s="150">
        <v>5.6697999999999998E-2</v>
      </c>
      <c r="Z25" s="150">
        <v>5.5698000000000004E-2</v>
      </c>
      <c r="AA25" s="150">
        <v>5.4698000000000004E-2</v>
      </c>
      <c r="AB25" s="150">
        <v>6.1030000000000001E-2</v>
      </c>
      <c r="AC25" s="150">
        <v>5.6095000000000006E-2</v>
      </c>
      <c r="AD25" s="150">
        <v>5.5095000000000005E-2</v>
      </c>
      <c r="AE25" s="150">
        <v>5.4095000000000004E-2</v>
      </c>
      <c r="AF25" s="150">
        <v>6.0032999999999996E-2</v>
      </c>
      <c r="AG25" s="150">
        <v>5.5099999999999996E-2</v>
      </c>
      <c r="AH25" s="150">
        <v>5.4100000000000002E-2</v>
      </c>
      <c r="AI25" s="150">
        <v>5.3100000000000001E-2</v>
      </c>
      <c r="AJ25" s="150">
        <v>5.9390999999999999E-2</v>
      </c>
      <c r="AK25" s="150">
        <v>5.4627999999999996E-2</v>
      </c>
      <c r="AL25" s="150">
        <v>5.3628000000000002E-2</v>
      </c>
      <c r="AM25" s="150">
        <v>5.2628000000000001E-2</v>
      </c>
      <c r="AN25" s="151"/>
      <c r="AO25" s="151"/>
    </row>
    <row r="26" spans="1:41" s="83" customFormat="1" ht="18.75" x14ac:dyDescent="0.3">
      <c r="A26" s="152" t="s">
        <v>16</v>
      </c>
      <c r="B26" s="152" t="s">
        <v>17</v>
      </c>
      <c r="C26" s="153">
        <v>12</v>
      </c>
      <c r="D26" s="149">
        <v>6.1281999999999996E-2</v>
      </c>
      <c r="E26" s="150">
        <v>5.5817000000000005E-2</v>
      </c>
      <c r="F26" s="150">
        <v>5.4817000000000005E-2</v>
      </c>
      <c r="G26" s="150">
        <v>5.3817000000000004E-2</v>
      </c>
      <c r="H26" s="150">
        <v>6.1252999999999995E-2</v>
      </c>
      <c r="I26" s="150">
        <v>5.5863999999999997E-2</v>
      </c>
      <c r="J26" s="150">
        <v>5.4864000000000003E-2</v>
      </c>
      <c r="K26" s="150">
        <v>5.3864000000000002E-2</v>
      </c>
      <c r="L26" s="150">
        <v>6.1064E-2</v>
      </c>
      <c r="M26" s="150">
        <v>5.5749999999999994E-2</v>
      </c>
      <c r="N26" s="150">
        <v>5.475E-2</v>
      </c>
      <c r="O26" s="150">
        <v>5.3749999999999999E-2</v>
      </c>
      <c r="P26" s="150">
        <v>6.0710999999999994E-2</v>
      </c>
      <c r="Q26" s="150">
        <v>5.5646000000000001E-2</v>
      </c>
      <c r="R26" s="150">
        <v>5.4646E-2</v>
      </c>
      <c r="S26" s="150">
        <v>5.3645999999999999E-2</v>
      </c>
      <c r="T26" s="150">
        <v>6.0370999999999994E-2</v>
      </c>
      <c r="U26" s="150">
        <v>5.5383000000000002E-2</v>
      </c>
      <c r="V26" s="150">
        <v>5.4383000000000001E-2</v>
      </c>
      <c r="W26" s="150">
        <v>5.3383E-2</v>
      </c>
      <c r="X26" s="150">
        <v>6.0287999999999994E-2</v>
      </c>
      <c r="Y26" s="150">
        <v>5.5379999999999999E-2</v>
      </c>
      <c r="Z26" s="150">
        <v>5.4380000000000005E-2</v>
      </c>
      <c r="AA26" s="150">
        <v>5.3380000000000004E-2</v>
      </c>
      <c r="AB26" s="150">
        <v>6.0233999999999996E-2</v>
      </c>
      <c r="AC26" s="150">
        <v>5.5391999999999997E-2</v>
      </c>
      <c r="AD26" s="150">
        <v>5.4392000000000003E-2</v>
      </c>
      <c r="AE26" s="150">
        <v>5.3392000000000002E-2</v>
      </c>
      <c r="AF26" s="150">
        <v>6.0127E-2</v>
      </c>
      <c r="AG26" s="150">
        <v>5.5193000000000006E-2</v>
      </c>
      <c r="AH26" s="150">
        <v>5.4193000000000005E-2</v>
      </c>
      <c r="AI26" s="150">
        <v>5.3193000000000004E-2</v>
      </c>
      <c r="AJ26" s="150">
        <v>5.9916999999999998E-2</v>
      </c>
      <c r="AK26" s="150">
        <v>5.5057999999999996E-2</v>
      </c>
      <c r="AL26" s="150">
        <v>5.4058000000000002E-2</v>
      </c>
      <c r="AM26" s="150">
        <v>5.3058000000000001E-2</v>
      </c>
      <c r="AN26" s="151"/>
      <c r="AO26" s="151"/>
    </row>
    <row r="27" spans="1:41" s="83" customFormat="1" ht="18.75" x14ac:dyDescent="0.3">
      <c r="A27" s="152" t="s">
        <v>16</v>
      </c>
      <c r="B27" s="152" t="s">
        <v>17</v>
      </c>
      <c r="C27" s="153">
        <v>24</v>
      </c>
      <c r="D27" s="149">
        <v>6.0661E-2</v>
      </c>
      <c r="E27" s="150">
        <v>5.5527999999999994E-2</v>
      </c>
      <c r="F27" s="150">
        <v>5.4528E-2</v>
      </c>
      <c r="G27" s="150">
        <v>5.3527999999999999E-2</v>
      </c>
      <c r="H27" s="150">
        <v>6.0659999999999999E-2</v>
      </c>
      <c r="I27" s="150">
        <v>5.5562E-2</v>
      </c>
      <c r="J27" s="150">
        <v>5.4561999999999999E-2</v>
      </c>
      <c r="K27" s="150">
        <v>5.3561999999999999E-2</v>
      </c>
      <c r="L27" s="150">
        <v>6.0581999999999997E-2</v>
      </c>
      <c r="M27" s="150">
        <v>5.5521000000000001E-2</v>
      </c>
      <c r="N27" s="150">
        <v>5.4521E-2</v>
      </c>
      <c r="O27" s="150">
        <v>5.3520999999999999E-2</v>
      </c>
      <c r="P27" s="150">
        <v>6.0324999999999997E-2</v>
      </c>
      <c r="Q27" s="150">
        <v>5.5473999999999996E-2</v>
      </c>
      <c r="R27" s="150">
        <v>5.4474000000000002E-2</v>
      </c>
      <c r="S27" s="150">
        <v>5.3474000000000001E-2</v>
      </c>
      <c r="T27" s="150">
        <v>6.0270999999999998E-2</v>
      </c>
      <c r="U27" s="150">
        <v>5.5455000000000004E-2</v>
      </c>
      <c r="V27" s="150">
        <v>5.4455000000000003E-2</v>
      </c>
      <c r="W27" s="150">
        <v>5.3455000000000003E-2</v>
      </c>
      <c r="X27" s="150">
        <v>6.0399999999999995E-2</v>
      </c>
      <c r="Y27" s="150">
        <v>5.5622000000000005E-2</v>
      </c>
      <c r="Z27" s="150">
        <v>5.4622000000000004E-2</v>
      </c>
      <c r="AA27" s="150">
        <v>5.3622000000000003E-2</v>
      </c>
      <c r="AB27" s="150">
        <v>6.0509E-2</v>
      </c>
      <c r="AC27" s="150">
        <v>5.5762000000000006E-2</v>
      </c>
      <c r="AD27" s="150">
        <v>5.4762000000000005E-2</v>
      </c>
      <c r="AE27" s="150">
        <v>5.3762000000000004E-2</v>
      </c>
      <c r="AF27" s="150">
        <v>6.0585E-2</v>
      </c>
      <c r="AG27" s="150">
        <v>5.5701000000000001E-2</v>
      </c>
      <c r="AH27" s="150">
        <v>5.4701E-2</v>
      </c>
      <c r="AI27" s="150">
        <v>5.3700999999999999E-2</v>
      </c>
      <c r="AJ27" s="150">
        <v>6.0527999999999998E-2</v>
      </c>
      <c r="AK27" s="150">
        <v>5.5679999999999993E-2</v>
      </c>
      <c r="AL27" s="150">
        <v>5.4679999999999999E-2</v>
      </c>
      <c r="AM27" s="150">
        <v>5.3679999999999999E-2</v>
      </c>
      <c r="AN27" s="151"/>
      <c r="AO27" s="151"/>
    </row>
    <row r="28" spans="1:41" s="83" customFormat="1" ht="18.75" x14ac:dyDescent="0.3">
      <c r="A28" s="152" t="s">
        <v>16</v>
      </c>
      <c r="B28" s="152" t="s">
        <v>17</v>
      </c>
      <c r="C28" s="153">
        <v>36</v>
      </c>
      <c r="D28" s="149">
        <v>6.0976999999999996E-2</v>
      </c>
      <c r="E28" s="150">
        <v>5.5934999999999999E-2</v>
      </c>
      <c r="F28" s="150">
        <v>5.4935000000000005E-2</v>
      </c>
      <c r="G28" s="150">
        <v>5.3935000000000004E-2</v>
      </c>
      <c r="H28" s="150">
        <v>6.1008E-2</v>
      </c>
      <c r="I28" s="150">
        <v>5.5986999999999995E-2</v>
      </c>
      <c r="J28" s="150">
        <v>5.4987000000000001E-2</v>
      </c>
      <c r="K28" s="150">
        <v>5.3987E-2</v>
      </c>
      <c r="L28" s="150">
        <v>6.0976999999999996E-2</v>
      </c>
      <c r="M28" s="150">
        <v>5.5979000000000001E-2</v>
      </c>
      <c r="N28" s="150">
        <v>5.4979E-2</v>
      </c>
      <c r="O28" s="150">
        <v>5.3978999999999999E-2</v>
      </c>
      <c r="P28" s="150">
        <v>6.0772E-2</v>
      </c>
      <c r="Q28" s="150">
        <v>5.5971999999999994E-2</v>
      </c>
      <c r="R28" s="150">
        <v>5.4972E-2</v>
      </c>
      <c r="S28" s="150">
        <v>5.3971999999999999E-2</v>
      </c>
      <c r="T28" s="150">
        <v>6.0769999999999998E-2</v>
      </c>
      <c r="U28" s="150">
        <v>5.5992E-2</v>
      </c>
      <c r="V28" s="150">
        <v>5.4991999999999999E-2</v>
      </c>
      <c r="W28" s="150">
        <v>5.3991999999999998E-2</v>
      </c>
      <c r="X28" s="150">
        <v>6.1601999999999997E-2</v>
      </c>
      <c r="Y28" s="150">
        <v>5.6689000000000003E-2</v>
      </c>
      <c r="Z28" s="150">
        <v>5.5689000000000002E-2</v>
      </c>
      <c r="AA28" s="150">
        <v>5.4689000000000002E-2</v>
      </c>
      <c r="AB28" s="150">
        <v>6.3278000000000001E-2</v>
      </c>
      <c r="AC28" s="150">
        <v>5.8263999999999996E-2</v>
      </c>
      <c r="AD28" s="150">
        <v>5.7264000000000002E-2</v>
      </c>
      <c r="AE28" s="150">
        <v>5.6264000000000002E-2</v>
      </c>
      <c r="AF28" s="150">
        <v>6.3451000000000007E-2</v>
      </c>
      <c r="AG28" s="150">
        <v>5.9513999999999997E-2</v>
      </c>
      <c r="AH28" s="150">
        <v>5.8514000000000004E-2</v>
      </c>
      <c r="AI28" s="150">
        <v>5.7514000000000003E-2</v>
      </c>
      <c r="AJ28" s="150">
        <v>6.0449999999999997E-2</v>
      </c>
      <c r="AK28" s="150">
        <v>5.7202000000000003E-2</v>
      </c>
      <c r="AL28" s="150">
        <v>5.6202000000000002E-2</v>
      </c>
      <c r="AM28" s="150">
        <v>5.5202000000000001E-2</v>
      </c>
      <c r="AN28" s="151"/>
      <c r="AO28" s="151"/>
    </row>
    <row r="29" spans="1:41" s="83" customFormat="1" ht="18.75" x14ac:dyDescent="0.3">
      <c r="A29" s="152" t="s">
        <v>16</v>
      </c>
      <c r="B29" s="152" t="s">
        <v>17</v>
      </c>
      <c r="C29" s="153">
        <v>48</v>
      </c>
      <c r="D29" s="149">
        <v>6.1549E-2</v>
      </c>
      <c r="E29" s="150">
        <v>5.8592000000000005E-2</v>
      </c>
      <c r="F29" s="150">
        <v>5.7592000000000004E-2</v>
      </c>
      <c r="G29" s="150">
        <v>5.6592000000000003E-2</v>
      </c>
      <c r="H29" s="150">
        <v>6.4952999999999997E-2</v>
      </c>
      <c r="I29" s="150">
        <v>6.1718999999999996E-2</v>
      </c>
      <c r="J29" s="150">
        <v>6.0719000000000002E-2</v>
      </c>
      <c r="K29" s="150">
        <v>5.9719000000000001E-2</v>
      </c>
      <c r="L29" s="150" t="e">
        <v>#N/A</v>
      </c>
      <c r="M29" s="150" t="e">
        <v>#N/A</v>
      </c>
      <c r="N29" s="150" t="e">
        <v>#N/A</v>
      </c>
      <c r="O29" s="150" t="e">
        <v>#N/A</v>
      </c>
      <c r="P29" s="150" t="e">
        <v>#N/A</v>
      </c>
      <c r="Q29" s="150" t="e">
        <v>#N/A</v>
      </c>
      <c r="R29" s="150" t="e">
        <v>#N/A</v>
      </c>
      <c r="S29" s="150" t="e">
        <v>#N/A</v>
      </c>
      <c r="T29" s="150" t="e">
        <v>#N/A</v>
      </c>
      <c r="U29" s="150" t="e">
        <v>#N/A</v>
      </c>
      <c r="V29" s="150" t="e">
        <v>#N/A</v>
      </c>
      <c r="W29" s="150" t="e">
        <v>#N/A</v>
      </c>
      <c r="X29" s="150" t="e">
        <v>#N/A</v>
      </c>
      <c r="Y29" s="150" t="e">
        <v>#N/A</v>
      </c>
      <c r="Z29" s="150" t="e">
        <v>#N/A</v>
      </c>
      <c r="AA29" s="150" t="e">
        <v>#N/A</v>
      </c>
      <c r="AB29" s="150" t="e">
        <v>#N/A</v>
      </c>
      <c r="AC29" s="150" t="e">
        <v>#N/A</v>
      </c>
      <c r="AD29" s="150" t="e">
        <v>#N/A</v>
      </c>
      <c r="AE29" s="150" t="e">
        <v>#N/A</v>
      </c>
      <c r="AF29" s="150" t="e">
        <v>#N/A</v>
      </c>
      <c r="AG29" s="150" t="e">
        <v>#N/A</v>
      </c>
      <c r="AH29" s="150" t="e">
        <v>#N/A</v>
      </c>
      <c r="AI29" s="150" t="e">
        <v>#N/A</v>
      </c>
      <c r="AJ29" s="150" t="e">
        <v>#N/A</v>
      </c>
      <c r="AK29" s="150" t="e">
        <v>#N/A</v>
      </c>
      <c r="AL29" s="150" t="e">
        <v>#N/A</v>
      </c>
      <c r="AM29" s="150" t="e">
        <v>#N/A</v>
      </c>
      <c r="AN29" s="151"/>
      <c r="AO29" s="151"/>
    </row>
    <row r="30" spans="1:41" s="83" customFormat="1" ht="16.5" customHeight="1" x14ac:dyDescent="0.3">
      <c r="A30" s="160"/>
      <c r="B30" s="161"/>
      <c r="C30" s="161"/>
      <c r="D30" s="162"/>
      <c r="E30" s="161"/>
      <c r="F30" s="161"/>
      <c r="G30" s="161"/>
      <c r="H30" s="161"/>
      <c r="I30" s="161"/>
      <c r="J30" s="161"/>
      <c r="K30" s="161"/>
      <c r="L30" s="161"/>
      <c r="M30" s="161"/>
      <c r="N30" s="161"/>
      <c r="O30" s="161"/>
      <c r="P30" s="161"/>
      <c r="Q30" s="161"/>
      <c r="R30" s="161"/>
      <c r="S30" s="161"/>
      <c r="T30" s="161"/>
      <c r="U30" s="161"/>
      <c r="V30" s="161"/>
      <c r="W30" s="161"/>
      <c r="X30" s="161"/>
      <c r="Y30" s="161"/>
      <c r="Z30" s="161"/>
      <c r="AA30" s="161"/>
      <c r="AB30" s="161"/>
      <c r="AC30" s="161"/>
      <c r="AD30" s="161"/>
      <c r="AE30" s="161"/>
      <c r="AF30" s="161"/>
      <c r="AG30" s="161"/>
      <c r="AH30" s="161"/>
      <c r="AI30" s="161"/>
      <c r="AJ30" s="161"/>
      <c r="AK30" s="161"/>
      <c r="AL30" s="161"/>
      <c r="AM30" s="163"/>
      <c r="AN30" s="164"/>
      <c r="AO30" s="164"/>
    </row>
    <row r="31" spans="1:41" s="83" customFormat="1" ht="18.75" x14ac:dyDescent="0.3">
      <c r="A31" s="165" t="s">
        <v>13</v>
      </c>
      <c r="B31" s="165" t="s">
        <v>18</v>
      </c>
      <c r="C31" s="166">
        <v>6</v>
      </c>
      <c r="D31" s="167">
        <v>7.0960000000000009E-2</v>
      </c>
      <c r="E31" s="168">
        <v>6.3837000000000005E-2</v>
      </c>
      <c r="F31" s="168">
        <v>6.2837000000000004E-2</v>
      </c>
      <c r="G31" s="168">
        <v>6.1837000000000003E-2</v>
      </c>
      <c r="H31" s="168">
        <v>7.2274000000000005E-2</v>
      </c>
      <c r="I31" s="168">
        <v>6.5074000000000007E-2</v>
      </c>
      <c r="J31" s="168">
        <v>6.4074000000000006E-2</v>
      </c>
      <c r="K31" s="168">
        <v>6.3074000000000005E-2</v>
      </c>
      <c r="L31" s="168">
        <v>7.3152000000000009E-2</v>
      </c>
      <c r="M31" s="168">
        <v>6.5866999999999995E-2</v>
      </c>
      <c r="N31" s="168">
        <v>6.4866999999999994E-2</v>
      </c>
      <c r="O31" s="168">
        <v>6.3866999999999993E-2</v>
      </c>
      <c r="P31" s="168">
        <v>7.3668000000000011E-2</v>
      </c>
      <c r="Q31" s="168">
        <v>6.6336999999999993E-2</v>
      </c>
      <c r="R31" s="168">
        <v>6.5336999999999992E-2</v>
      </c>
      <c r="S31" s="168">
        <v>6.4336999999999991E-2</v>
      </c>
      <c r="T31" s="168">
        <v>7.2286000000000003E-2</v>
      </c>
      <c r="U31" s="168">
        <v>6.5341999999999997E-2</v>
      </c>
      <c r="V31" s="168">
        <v>6.4341999999999996E-2</v>
      </c>
      <c r="W31" s="168">
        <v>6.3341999999999996E-2</v>
      </c>
      <c r="X31" s="168">
        <v>6.9298999999999999E-2</v>
      </c>
      <c r="Y31" s="168">
        <v>6.2815999999999997E-2</v>
      </c>
      <c r="Z31" s="168">
        <v>6.1816000000000003E-2</v>
      </c>
      <c r="AA31" s="168">
        <v>6.0816000000000002E-2</v>
      </c>
      <c r="AB31" s="168">
        <v>6.6766000000000006E-2</v>
      </c>
      <c r="AC31" s="168">
        <v>6.0736999999999999E-2</v>
      </c>
      <c r="AD31" s="168">
        <v>5.9737000000000005E-2</v>
      </c>
      <c r="AE31" s="168">
        <v>5.8737000000000004E-2</v>
      </c>
      <c r="AF31" s="168">
        <v>6.4058000000000004E-2</v>
      </c>
      <c r="AG31" s="168">
        <v>5.8450000000000002E-2</v>
      </c>
      <c r="AH31" s="168">
        <v>5.7450000000000001E-2</v>
      </c>
      <c r="AI31" s="168">
        <v>5.645E-2</v>
      </c>
      <c r="AJ31" s="168">
        <v>6.1696000000000001E-2</v>
      </c>
      <c r="AK31" s="168">
        <v>5.6496000000000005E-2</v>
      </c>
      <c r="AL31" s="168">
        <v>5.5496000000000004E-2</v>
      </c>
      <c r="AM31" s="168">
        <v>5.4496000000000003E-2</v>
      </c>
      <c r="AN31" s="136"/>
      <c r="AO31" s="136"/>
    </row>
    <row r="32" spans="1:41" s="83" customFormat="1" ht="18.75" x14ac:dyDescent="0.3">
      <c r="A32" s="169" t="s">
        <v>13</v>
      </c>
      <c r="B32" s="169" t="s">
        <v>18</v>
      </c>
      <c r="C32" s="170">
        <v>12</v>
      </c>
      <c r="D32" s="167">
        <v>6.8856000000000001E-2</v>
      </c>
      <c r="E32" s="168">
        <v>6.2281000000000003E-2</v>
      </c>
      <c r="F32" s="168">
        <v>6.1281000000000002E-2</v>
      </c>
      <c r="G32" s="168">
        <v>6.0281000000000001E-2</v>
      </c>
      <c r="H32" s="168">
        <v>6.8125000000000005E-2</v>
      </c>
      <c r="I32" s="168">
        <v>6.1729000000000006E-2</v>
      </c>
      <c r="J32" s="168">
        <v>6.0729000000000005E-2</v>
      </c>
      <c r="K32" s="168">
        <v>5.9729000000000004E-2</v>
      </c>
      <c r="L32" s="168">
        <v>6.7265000000000005E-2</v>
      </c>
      <c r="M32" s="168">
        <v>6.1050999999999994E-2</v>
      </c>
      <c r="N32" s="168">
        <v>6.0051E-2</v>
      </c>
      <c r="O32" s="168">
        <v>5.9050999999999999E-2</v>
      </c>
      <c r="P32" s="168">
        <v>6.6405000000000006E-2</v>
      </c>
      <c r="Q32" s="168">
        <v>6.0375999999999999E-2</v>
      </c>
      <c r="R32" s="168">
        <v>5.9376000000000005E-2</v>
      </c>
      <c r="S32" s="168">
        <v>5.8376000000000004E-2</v>
      </c>
      <c r="T32" s="168">
        <v>6.5571000000000004E-2</v>
      </c>
      <c r="U32" s="168">
        <v>5.9727000000000002E-2</v>
      </c>
      <c r="V32" s="168">
        <v>5.8727000000000001E-2</v>
      </c>
      <c r="W32" s="168">
        <v>5.7727000000000001E-2</v>
      </c>
      <c r="X32" s="168">
        <v>6.4797999999999994E-2</v>
      </c>
      <c r="Y32" s="168">
        <v>5.9142E-2</v>
      </c>
      <c r="Z32" s="168">
        <v>5.8141999999999999E-2</v>
      </c>
      <c r="AA32" s="168">
        <v>5.7141999999999998E-2</v>
      </c>
      <c r="AB32" s="168">
        <v>6.4086000000000004E-2</v>
      </c>
      <c r="AC32" s="168">
        <v>5.8603000000000002E-2</v>
      </c>
      <c r="AD32" s="168">
        <v>5.7603000000000001E-2</v>
      </c>
      <c r="AE32" s="168">
        <v>5.6603000000000001E-2</v>
      </c>
      <c r="AF32" s="168">
        <v>6.3106999999999996E-2</v>
      </c>
      <c r="AG32" s="168">
        <v>5.7811000000000001E-2</v>
      </c>
      <c r="AH32" s="168">
        <v>5.6811E-2</v>
      </c>
      <c r="AI32" s="168">
        <v>5.5810999999999999E-2</v>
      </c>
      <c r="AJ32" s="168">
        <v>6.2225999999999997E-2</v>
      </c>
      <c r="AK32" s="168">
        <v>5.7109000000000007E-2</v>
      </c>
      <c r="AL32" s="168">
        <v>5.6109000000000006E-2</v>
      </c>
      <c r="AM32" s="168">
        <v>5.5109000000000005E-2</v>
      </c>
      <c r="AN32" s="136"/>
      <c r="AO32" s="136"/>
    </row>
    <row r="33" spans="1:41" s="83" customFormat="1" ht="18.75" x14ac:dyDescent="0.3">
      <c r="A33" s="169" t="s">
        <v>13</v>
      </c>
      <c r="B33" s="169" t="s">
        <v>18</v>
      </c>
      <c r="C33" s="170">
        <v>24</v>
      </c>
      <c r="D33" s="167">
        <v>6.6257999999999997E-2</v>
      </c>
      <c r="E33" s="168">
        <v>6.0250999999999999E-2</v>
      </c>
      <c r="F33" s="168">
        <v>5.9251000000000005E-2</v>
      </c>
      <c r="G33" s="168">
        <v>5.8251000000000004E-2</v>
      </c>
      <c r="H33" s="168">
        <v>6.6230999999999998E-2</v>
      </c>
      <c r="I33" s="168">
        <v>6.0230000000000006E-2</v>
      </c>
      <c r="J33" s="168">
        <v>5.9230000000000005E-2</v>
      </c>
      <c r="K33" s="168">
        <v>5.8230000000000004E-2</v>
      </c>
      <c r="L33" s="168">
        <v>6.6147999999999998E-2</v>
      </c>
      <c r="M33" s="168">
        <v>6.0155E-2</v>
      </c>
      <c r="N33" s="168">
        <v>5.9154999999999999E-2</v>
      </c>
      <c r="O33" s="168">
        <v>5.8154999999999998E-2</v>
      </c>
      <c r="P33" s="168">
        <v>6.6045000000000006E-2</v>
      </c>
      <c r="Q33" s="168">
        <v>6.0062000000000004E-2</v>
      </c>
      <c r="R33" s="168">
        <v>5.9062000000000003E-2</v>
      </c>
      <c r="S33" s="168">
        <v>5.8062000000000002E-2</v>
      </c>
      <c r="T33" s="168">
        <v>6.5979999999999997E-2</v>
      </c>
      <c r="U33" s="168">
        <v>6.0004000000000002E-2</v>
      </c>
      <c r="V33" s="168">
        <v>5.9004000000000001E-2</v>
      </c>
      <c r="W33" s="168">
        <v>5.8004E-2</v>
      </c>
      <c r="X33" s="168">
        <v>6.6008999999999998E-2</v>
      </c>
      <c r="Y33" s="168">
        <v>6.0044E-2</v>
      </c>
      <c r="Z33" s="168">
        <v>5.9043999999999999E-2</v>
      </c>
      <c r="AA33" s="168">
        <v>5.8043999999999998E-2</v>
      </c>
      <c r="AB33" s="168">
        <v>6.6017000000000006E-2</v>
      </c>
      <c r="AC33" s="168">
        <v>6.0060000000000002E-2</v>
      </c>
      <c r="AD33" s="168">
        <v>5.9060000000000001E-2</v>
      </c>
      <c r="AE33" s="168">
        <v>5.806E-2</v>
      </c>
      <c r="AF33" s="168">
        <v>6.5907999999999994E-2</v>
      </c>
      <c r="AG33" s="168">
        <v>5.9958999999999998E-2</v>
      </c>
      <c r="AH33" s="168">
        <v>5.8959000000000004E-2</v>
      </c>
      <c r="AI33" s="168">
        <v>5.7959000000000004E-2</v>
      </c>
      <c r="AJ33" s="168">
        <v>6.5838000000000008E-2</v>
      </c>
      <c r="AK33" s="168">
        <v>5.9898000000000007E-2</v>
      </c>
      <c r="AL33" s="168">
        <v>5.8898000000000006E-2</v>
      </c>
      <c r="AM33" s="168">
        <v>5.7898000000000005E-2</v>
      </c>
      <c r="AN33" s="136"/>
      <c r="AO33" s="136"/>
    </row>
    <row r="34" spans="1:41" s="83" customFormat="1" ht="18.75" x14ac:dyDescent="0.3">
      <c r="A34" s="169" t="s">
        <v>13</v>
      </c>
      <c r="B34" s="169" t="s">
        <v>18</v>
      </c>
      <c r="C34" s="170">
        <v>36</v>
      </c>
      <c r="D34" s="167">
        <v>6.7338999999999996E-2</v>
      </c>
      <c r="E34" s="168">
        <v>6.1074000000000003E-2</v>
      </c>
      <c r="F34" s="168">
        <v>6.0074000000000002E-2</v>
      </c>
      <c r="G34" s="168">
        <v>5.9074000000000002E-2</v>
      </c>
      <c r="H34" s="168">
        <v>6.7251000000000005E-2</v>
      </c>
      <c r="I34" s="168">
        <v>6.1006000000000005E-2</v>
      </c>
      <c r="J34" s="168">
        <v>6.0006000000000004E-2</v>
      </c>
      <c r="K34" s="168">
        <v>5.9006000000000003E-2</v>
      </c>
      <c r="L34" s="168">
        <v>6.7122000000000001E-2</v>
      </c>
      <c r="M34" s="168">
        <v>6.0899999999999996E-2</v>
      </c>
      <c r="N34" s="168">
        <v>5.9900000000000002E-2</v>
      </c>
      <c r="O34" s="168">
        <v>5.8900000000000001E-2</v>
      </c>
      <c r="P34" s="168">
        <v>6.6978999999999997E-2</v>
      </c>
      <c r="Q34" s="168">
        <v>6.0781000000000002E-2</v>
      </c>
      <c r="R34" s="168">
        <v>5.9781000000000001E-2</v>
      </c>
      <c r="S34" s="168">
        <v>5.8781E-2</v>
      </c>
      <c r="T34" s="168">
        <v>6.6861000000000004E-2</v>
      </c>
      <c r="U34" s="168">
        <v>6.0685000000000003E-2</v>
      </c>
      <c r="V34" s="168">
        <v>5.9685000000000002E-2</v>
      </c>
      <c r="W34" s="168">
        <v>5.8685000000000001E-2</v>
      </c>
      <c r="X34" s="168">
        <v>6.6817000000000001E-2</v>
      </c>
      <c r="Y34" s="168">
        <v>6.0648999999999995E-2</v>
      </c>
      <c r="Z34" s="168">
        <v>5.9649000000000001E-2</v>
      </c>
      <c r="AA34" s="168">
        <v>5.8649E-2</v>
      </c>
      <c r="AB34" s="168">
        <v>6.8461000000000008E-2</v>
      </c>
      <c r="AC34" s="168">
        <v>6.2135999999999997E-2</v>
      </c>
      <c r="AD34" s="168">
        <v>6.1136000000000003E-2</v>
      </c>
      <c r="AE34" s="168">
        <v>6.0136000000000002E-2</v>
      </c>
      <c r="AF34" s="168">
        <v>7.039200000000001E-2</v>
      </c>
      <c r="AG34" s="168">
        <v>6.3798999999999995E-2</v>
      </c>
      <c r="AH34" s="168">
        <v>6.2798999999999994E-2</v>
      </c>
      <c r="AI34" s="168">
        <v>6.1799E-2</v>
      </c>
      <c r="AJ34" s="168">
        <v>6.7965999999999999E-2</v>
      </c>
      <c r="AK34" s="168">
        <v>6.1951999999999993E-2</v>
      </c>
      <c r="AL34" s="168">
        <v>6.0951999999999999E-2</v>
      </c>
      <c r="AM34" s="168">
        <v>5.9951999999999998E-2</v>
      </c>
      <c r="AN34" s="136"/>
      <c r="AO34" s="136"/>
    </row>
    <row r="35" spans="1:41" s="83" customFormat="1" ht="18.75" x14ac:dyDescent="0.3">
      <c r="A35" s="171" t="s">
        <v>13</v>
      </c>
      <c r="B35" s="171" t="s">
        <v>18</v>
      </c>
      <c r="C35" s="172">
        <v>48</v>
      </c>
      <c r="D35" s="167">
        <v>7.213E-2</v>
      </c>
      <c r="E35" s="168">
        <v>6.5785999999999997E-2</v>
      </c>
      <c r="F35" s="168">
        <v>6.4785999999999996E-2</v>
      </c>
      <c r="G35" s="168">
        <v>6.3785999999999995E-2</v>
      </c>
      <c r="H35" s="168">
        <v>7.3945999999999998E-2</v>
      </c>
      <c r="I35" s="168">
        <v>6.760300000000001E-2</v>
      </c>
      <c r="J35" s="168">
        <v>6.6603000000000009E-2</v>
      </c>
      <c r="K35" s="168">
        <v>6.5603000000000009E-2</v>
      </c>
      <c r="L35" s="168">
        <v>7.221000000000001E-2</v>
      </c>
      <c r="M35" s="168">
        <v>6.5865999999999994E-2</v>
      </c>
      <c r="N35" s="168">
        <v>6.4865999999999993E-2</v>
      </c>
      <c r="O35" s="168">
        <v>6.3865999999999992E-2</v>
      </c>
      <c r="P35" s="168">
        <v>7.2142999999999999E-2</v>
      </c>
      <c r="Q35" s="168">
        <v>6.5912999999999999E-2</v>
      </c>
      <c r="R35" s="168">
        <v>6.4912999999999998E-2</v>
      </c>
      <c r="S35" s="168">
        <v>6.3912999999999998E-2</v>
      </c>
      <c r="T35" s="168">
        <v>7.083600000000001E-2</v>
      </c>
      <c r="U35" s="168">
        <v>6.4551999999999998E-2</v>
      </c>
      <c r="V35" s="168">
        <v>6.3551999999999997E-2</v>
      </c>
      <c r="W35" s="168">
        <v>6.2551999999999996E-2</v>
      </c>
      <c r="X35" s="168">
        <v>7.4303000000000008E-2</v>
      </c>
      <c r="Y35" s="168">
        <v>6.7861000000000005E-2</v>
      </c>
      <c r="Z35" s="168">
        <v>6.6861000000000004E-2</v>
      </c>
      <c r="AA35" s="168">
        <v>6.5861000000000003E-2</v>
      </c>
      <c r="AB35" s="168">
        <v>-0.995</v>
      </c>
      <c r="AC35" s="168">
        <v>-0.996</v>
      </c>
      <c r="AD35" s="168">
        <v>-0.997</v>
      </c>
      <c r="AE35" s="168">
        <v>-0.998</v>
      </c>
      <c r="AF35" s="168">
        <v>7.6318000000000011E-2</v>
      </c>
      <c r="AG35" s="168">
        <v>6.9899000000000003E-2</v>
      </c>
      <c r="AH35" s="168">
        <v>6.8899000000000002E-2</v>
      </c>
      <c r="AI35" s="168">
        <v>6.7899000000000001E-2</v>
      </c>
      <c r="AJ35" s="168">
        <v>7.1483000000000005E-2</v>
      </c>
      <c r="AK35" s="168">
        <v>6.7404000000000006E-2</v>
      </c>
      <c r="AL35" s="168">
        <v>6.6404000000000005E-2</v>
      </c>
      <c r="AM35" s="168">
        <v>6.5404000000000004E-2</v>
      </c>
      <c r="AN35" s="136"/>
      <c r="AO35" s="136"/>
    </row>
    <row r="36" spans="1:41" s="83" customFormat="1" ht="18.75" x14ac:dyDescent="0.3">
      <c r="A36" s="154" t="s">
        <v>19</v>
      </c>
      <c r="B36" s="155"/>
      <c r="C36" s="155"/>
      <c r="D36" s="156"/>
      <c r="E36" s="155"/>
      <c r="F36" s="155"/>
      <c r="G36" s="155"/>
      <c r="H36" s="155"/>
      <c r="I36" s="155"/>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c r="AM36" s="157"/>
      <c r="AN36" s="132"/>
      <c r="AO36" s="132"/>
    </row>
    <row r="37" spans="1:41" s="83" customFormat="1" ht="18.75" x14ac:dyDescent="0.3">
      <c r="A37" s="133" t="s">
        <v>9</v>
      </c>
      <c r="B37" s="133" t="s">
        <v>20</v>
      </c>
      <c r="C37" s="134">
        <v>6</v>
      </c>
      <c r="D37" s="139">
        <v>0.117108</v>
      </c>
      <c r="E37" s="140">
        <v>0.10942600000000001</v>
      </c>
      <c r="F37" s="140">
        <v>0.10842600000000001</v>
      </c>
      <c r="G37" s="140">
        <v>0.10742600000000001</v>
      </c>
      <c r="H37" s="140">
        <v>0.12384500000000001</v>
      </c>
      <c r="I37" s="140">
        <v>0.11629</v>
      </c>
      <c r="J37" s="140">
        <v>0.11529</v>
      </c>
      <c r="K37" s="140">
        <v>0.11429</v>
      </c>
      <c r="L37" s="140">
        <v>0.125054</v>
      </c>
      <c r="M37" s="140">
        <v>0.117407</v>
      </c>
      <c r="N37" s="140">
        <v>0.116407</v>
      </c>
      <c r="O37" s="140">
        <v>0.115407</v>
      </c>
      <c r="P37" s="140">
        <v>0.121771</v>
      </c>
      <c r="Q37" s="140">
        <v>0.114119</v>
      </c>
      <c r="R37" s="140">
        <v>0.113119</v>
      </c>
      <c r="S37" s="140">
        <v>0.112119</v>
      </c>
      <c r="T37" s="140">
        <v>0.113706</v>
      </c>
      <c r="U37" s="140">
        <v>0.105949</v>
      </c>
      <c r="V37" s="140">
        <v>0.104949</v>
      </c>
      <c r="W37" s="140">
        <v>0.103949</v>
      </c>
      <c r="X37" s="140">
        <v>0.10036400000000001</v>
      </c>
      <c r="Y37" s="140">
        <v>9.2533000000000004E-2</v>
      </c>
      <c r="Z37" s="140">
        <v>9.1533000000000003E-2</v>
      </c>
      <c r="AA37" s="140">
        <v>9.0533000000000002E-2</v>
      </c>
      <c r="AB37" s="140">
        <v>8.8187000000000001E-2</v>
      </c>
      <c r="AC37" s="140">
        <v>8.0577999999999997E-2</v>
      </c>
      <c r="AD37" s="140">
        <v>7.9577999999999996E-2</v>
      </c>
      <c r="AE37" s="140">
        <v>7.8577999999999995E-2</v>
      </c>
      <c r="AF37" s="140">
        <v>8.1841000000000011E-2</v>
      </c>
      <c r="AG37" s="140">
        <v>7.4316000000000007E-2</v>
      </c>
      <c r="AH37" s="140">
        <v>7.3316000000000006E-2</v>
      </c>
      <c r="AI37" s="140">
        <v>7.2316000000000005E-2</v>
      </c>
      <c r="AJ37" s="140">
        <v>8.0144000000000007E-2</v>
      </c>
      <c r="AK37" s="140">
        <v>7.2784000000000001E-2</v>
      </c>
      <c r="AL37" s="140">
        <v>7.1784000000000001E-2</v>
      </c>
      <c r="AM37" s="140">
        <v>7.0784E-2</v>
      </c>
      <c r="AN37" s="136"/>
      <c r="AO37" s="136"/>
    </row>
    <row r="38" spans="1:41" s="83" customFormat="1" ht="18.75" x14ac:dyDescent="0.3">
      <c r="A38" s="137" t="s">
        <v>9</v>
      </c>
      <c r="B38" s="137" t="s">
        <v>20</v>
      </c>
      <c r="C38" s="138">
        <v>12</v>
      </c>
      <c r="D38" s="139">
        <v>0.102344</v>
      </c>
      <c r="E38" s="140">
        <v>9.4585000000000002E-2</v>
      </c>
      <c r="F38" s="140">
        <v>9.3585000000000002E-2</v>
      </c>
      <c r="G38" s="140">
        <v>9.2585000000000001E-2</v>
      </c>
      <c r="H38" s="140">
        <v>0.10265200000000001</v>
      </c>
      <c r="I38" s="140">
        <v>9.4913999999999998E-2</v>
      </c>
      <c r="J38" s="140">
        <v>9.3913999999999997E-2</v>
      </c>
      <c r="K38" s="140">
        <v>9.2913999999999997E-2</v>
      </c>
      <c r="L38" s="140">
        <v>0.10237</v>
      </c>
      <c r="M38" s="140">
        <v>9.4670000000000004E-2</v>
      </c>
      <c r="N38" s="140">
        <v>9.3670000000000003E-2</v>
      </c>
      <c r="O38" s="140">
        <v>9.2670000000000002E-2</v>
      </c>
      <c r="P38" s="140">
        <v>0.10187400000000001</v>
      </c>
      <c r="Q38" s="140">
        <v>9.4223000000000001E-2</v>
      </c>
      <c r="R38" s="140">
        <v>9.3223E-2</v>
      </c>
      <c r="S38" s="140">
        <v>9.2222999999999999E-2</v>
      </c>
      <c r="T38" s="140">
        <v>0.10015300000000001</v>
      </c>
      <c r="U38" s="140">
        <v>9.2568999999999999E-2</v>
      </c>
      <c r="V38" s="140">
        <v>9.1568999999999998E-2</v>
      </c>
      <c r="W38" s="140">
        <v>9.0568999999999997E-2</v>
      </c>
      <c r="X38" s="140">
        <v>9.9111000000000005E-2</v>
      </c>
      <c r="Y38" s="140">
        <v>9.1577000000000006E-2</v>
      </c>
      <c r="Z38" s="140">
        <v>9.0577000000000005E-2</v>
      </c>
      <c r="AA38" s="140">
        <v>8.9577000000000004E-2</v>
      </c>
      <c r="AB38" s="140">
        <v>9.8025000000000001E-2</v>
      </c>
      <c r="AC38" s="140">
        <v>9.0519000000000002E-2</v>
      </c>
      <c r="AD38" s="140">
        <v>8.9519000000000001E-2</v>
      </c>
      <c r="AE38" s="140">
        <v>8.8519E-2</v>
      </c>
      <c r="AF38" s="140">
        <v>9.707600000000001E-2</v>
      </c>
      <c r="AG38" s="140">
        <v>8.9620000000000005E-2</v>
      </c>
      <c r="AH38" s="140">
        <v>8.8620000000000004E-2</v>
      </c>
      <c r="AI38" s="140">
        <v>8.7620000000000003E-2</v>
      </c>
      <c r="AJ38" s="140">
        <v>9.6750000000000003E-2</v>
      </c>
      <c r="AK38" s="140">
        <v>8.9346000000000009E-2</v>
      </c>
      <c r="AL38" s="140">
        <v>8.8346000000000008E-2</v>
      </c>
      <c r="AM38" s="140">
        <v>8.7346000000000007E-2</v>
      </c>
      <c r="AN38" s="136"/>
      <c r="AO38" s="136"/>
    </row>
    <row r="39" spans="1:41" s="83" customFormat="1" ht="18.75" x14ac:dyDescent="0.3">
      <c r="A39" s="137" t="s">
        <v>9</v>
      </c>
      <c r="B39" s="137" t="s">
        <v>20</v>
      </c>
      <c r="C39" s="138">
        <v>24</v>
      </c>
      <c r="D39" s="139">
        <v>0.102353</v>
      </c>
      <c r="E39" s="140">
        <v>9.3795000000000003E-2</v>
      </c>
      <c r="F39" s="140">
        <v>9.2795000000000002E-2</v>
      </c>
      <c r="G39" s="140">
        <v>9.1795000000000002E-2</v>
      </c>
      <c r="H39" s="140">
        <v>0.10345900000000001</v>
      </c>
      <c r="I39" s="140">
        <v>9.4579999999999997E-2</v>
      </c>
      <c r="J39" s="140">
        <v>9.3579999999999997E-2</v>
      </c>
      <c r="K39" s="140">
        <v>9.2579999999999996E-2</v>
      </c>
      <c r="L39" s="140">
        <v>0.104244</v>
      </c>
      <c r="M39" s="140">
        <v>9.505100000000001E-2</v>
      </c>
      <c r="N39" s="140">
        <v>9.405100000000001E-2</v>
      </c>
      <c r="O39" s="140">
        <v>9.3051000000000009E-2</v>
      </c>
      <c r="P39" s="140">
        <v>0.10483100000000001</v>
      </c>
      <c r="Q39" s="140">
        <v>9.5328999999999997E-2</v>
      </c>
      <c r="R39" s="140">
        <v>9.4328999999999996E-2</v>
      </c>
      <c r="S39" s="140">
        <v>9.3328999999999995E-2</v>
      </c>
      <c r="T39" s="140">
        <v>0.104644</v>
      </c>
      <c r="U39" s="140">
        <v>9.4836000000000004E-2</v>
      </c>
      <c r="V39" s="140">
        <v>9.3836000000000003E-2</v>
      </c>
      <c r="W39" s="140">
        <v>9.2836000000000002E-2</v>
      </c>
      <c r="X39" s="140">
        <v>0.10497200000000001</v>
      </c>
      <c r="Y39" s="140">
        <v>9.485600000000001E-2</v>
      </c>
      <c r="Z39" s="140">
        <v>9.3856000000000009E-2</v>
      </c>
      <c r="AA39" s="140">
        <v>9.2856000000000008E-2</v>
      </c>
      <c r="AB39" s="140">
        <v>0.105294</v>
      </c>
      <c r="AC39" s="140">
        <v>9.4850000000000004E-2</v>
      </c>
      <c r="AD39" s="140">
        <v>9.3850000000000003E-2</v>
      </c>
      <c r="AE39" s="140">
        <v>9.2850000000000002E-2</v>
      </c>
      <c r="AF39" s="140">
        <v>0.105728</v>
      </c>
      <c r="AG39" s="140">
        <v>9.4968999999999998E-2</v>
      </c>
      <c r="AH39" s="140">
        <v>9.3968999999999997E-2</v>
      </c>
      <c r="AI39" s="140">
        <v>9.2968999999999996E-2</v>
      </c>
      <c r="AJ39" s="140">
        <v>0.106506</v>
      </c>
      <c r="AK39" s="140">
        <v>9.5437000000000008E-2</v>
      </c>
      <c r="AL39" s="140">
        <v>9.4437000000000007E-2</v>
      </c>
      <c r="AM39" s="140">
        <v>9.3437000000000006E-2</v>
      </c>
      <c r="AN39" s="136"/>
      <c r="AO39" s="136"/>
    </row>
    <row r="40" spans="1:41" s="83" customFormat="1" ht="18.75" x14ac:dyDescent="0.3">
      <c r="A40" s="137" t="s">
        <v>9</v>
      </c>
      <c r="B40" s="137" t="s">
        <v>20</v>
      </c>
      <c r="C40" s="138">
        <v>36</v>
      </c>
      <c r="D40" s="139">
        <v>0.10872800000000001</v>
      </c>
      <c r="E40" s="140">
        <v>9.7544000000000006E-2</v>
      </c>
      <c r="F40" s="140">
        <v>9.6544000000000005E-2</v>
      </c>
      <c r="G40" s="140">
        <v>9.5544000000000004E-2</v>
      </c>
      <c r="H40" s="140">
        <v>0.10984100000000001</v>
      </c>
      <c r="I40" s="140">
        <v>9.8319000000000004E-2</v>
      </c>
      <c r="J40" s="140">
        <v>9.7319000000000003E-2</v>
      </c>
      <c r="K40" s="140">
        <v>9.6319000000000002E-2</v>
      </c>
      <c r="L40" s="140">
        <v>0.11072</v>
      </c>
      <c r="M40" s="140">
        <v>9.8868999999999999E-2</v>
      </c>
      <c r="N40" s="140">
        <v>9.7868999999999998E-2</v>
      </c>
      <c r="O40" s="140">
        <v>9.6868999999999997E-2</v>
      </c>
      <c r="P40" s="140">
        <v>0.11143600000000001</v>
      </c>
      <c r="Q40" s="140">
        <v>9.9256999999999998E-2</v>
      </c>
      <c r="R40" s="140">
        <v>9.8256999999999997E-2</v>
      </c>
      <c r="S40" s="140">
        <v>9.7256999999999996E-2</v>
      </c>
      <c r="T40" s="140">
        <v>0.11160100000000001</v>
      </c>
      <c r="U40" s="140">
        <v>9.9096000000000004E-2</v>
      </c>
      <c r="V40" s="140">
        <v>9.8096000000000003E-2</v>
      </c>
      <c r="W40" s="140">
        <v>9.7096000000000002E-2</v>
      </c>
      <c r="X40" s="140">
        <v>0.114678</v>
      </c>
      <c r="Y40" s="140">
        <v>0.10217900000000001</v>
      </c>
      <c r="Z40" s="140">
        <v>0.10117900000000001</v>
      </c>
      <c r="AA40" s="140">
        <v>0.100179</v>
      </c>
      <c r="AB40" s="140">
        <v>0.11633600000000001</v>
      </c>
      <c r="AC40" s="140">
        <v>0.10386100000000001</v>
      </c>
      <c r="AD40" s="140">
        <v>0.10286100000000001</v>
      </c>
      <c r="AE40" s="140">
        <v>0.10186100000000001</v>
      </c>
      <c r="AF40" s="140">
        <v>0.117662</v>
      </c>
      <c r="AG40" s="140">
        <v>0.109152</v>
      </c>
      <c r="AH40" s="140">
        <v>0.108152</v>
      </c>
      <c r="AI40" s="140">
        <v>0.107152</v>
      </c>
      <c r="AJ40" s="140">
        <v>0.117983</v>
      </c>
      <c r="AK40" s="140">
        <v>0.11013000000000001</v>
      </c>
      <c r="AL40" s="140">
        <v>0.10913</v>
      </c>
      <c r="AM40" s="140">
        <v>0.10813</v>
      </c>
      <c r="AN40" s="136"/>
      <c r="AO40" s="136"/>
    </row>
    <row r="41" spans="1:41" s="83" customFormat="1" ht="18.75" x14ac:dyDescent="0.3">
      <c r="A41" s="158" t="s">
        <v>9</v>
      </c>
      <c r="B41" s="158" t="s">
        <v>20</v>
      </c>
      <c r="C41" s="141">
        <v>48</v>
      </c>
      <c r="D41" s="159">
        <v>0.12163900000000001</v>
      </c>
      <c r="E41" s="139">
        <v>0.114881</v>
      </c>
      <c r="F41" s="140">
        <v>0.113881</v>
      </c>
      <c r="G41" s="140">
        <v>0.112881</v>
      </c>
      <c r="H41" s="139">
        <v>0.128968</v>
      </c>
      <c r="I41" s="140">
        <v>0.122044</v>
      </c>
      <c r="J41" s="140">
        <v>0.121044</v>
      </c>
      <c r="K41" s="140">
        <v>0.120044</v>
      </c>
      <c r="L41" s="140" t="e">
        <v>#N/A</v>
      </c>
      <c r="M41" s="140" t="e">
        <v>#N/A</v>
      </c>
      <c r="N41" s="140" t="e">
        <v>#N/A</v>
      </c>
      <c r="O41" s="140" t="e">
        <v>#N/A</v>
      </c>
      <c r="P41" s="140" t="e">
        <v>#N/A</v>
      </c>
      <c r="Q41" s="140" t="e">
        <v>#N/A</v>
      </c>
      <c r="R41" s="140" t="e">
        <v>#N/A</v>
      </c>
      <c r="S41" s="140" t="e">
        <v>#N/A</v>
      </c>
      <c r="T41" s="140" t="e">
        <v>#N/A</v>
      </c>
      <c r="U41" s="140" t="e">
        <v>#N/A</v>
      </c>
      <c r="V41" s="140" t="e">
        <v>#N/A</v>
      </c>
      <c r="W41" s="140" t="e">
        <v>#N/A</v>
      </c>
      <c r="X41" s="140" t="e">
        <v>#N/A</v>
      </c>
      <c r="Y41" s="140" t="e">
        <v>#N/A</v>
      </c>
      <c r="Z41" s="140" t="e">
        <v>#N/A</v>
      </c>
      <c r="AA41" s="140" t="e">
        <v>#N/A</v>
      </c>
      <c r="AB41" s="140" t="e">
        <v>#N/A</v>
      </c>
      <c r="AC41" s="140" t="e">
        <v>#N/A</v>
      </c>
      <c r="AD41" s="140" t="e">
        <v>#N/A</v>
      </c>
      <c r="AE41" s="140" t="e">
        <v>#N/A</v>
      </c>
      <c r="AF41" s="140" t="e">
        <v>#N/A</v>
      </c>
      <c r="AG41" s="140" t="e">
        <v>#N/A</v>
      </c>
      <c r="AH41" s="140" t="e">
        <v>#N/A</v>
      </c>
      <c r="AI41" s="140" t="e">
        <v>#N/A</v>
      </c>
      <c r="AJ41" s="140" t="e">
        <v>#N/A</v>
      </c>
      <c r="AK41" s="140" t="e">
        <v>#N/A</v>
      </c>
      <c r="AL41" s="140" t="e">
        <v>#N/A</v>
      </c>
      <c r="AM41" s="140" t="e">
        <v>#N/A</v>
      </c>
      <c r="AN41" s="136"/>
      <c r="AO41" s="136"/>
    </row>
    <row r="42" spans="1:41" s="83" customFormat="1" ht="16.5" customHeight="1" x14ac:dyDescent="0.3">
      <c r="A42" s="173"/>
      <c r="B42" s="174"/>
      <c r="C42" s="174"/>
      <c r="D42" s="175"/>
      <c r="E42" s="174"/>
      <c r="F42" s="174"/>
      <c r="G42" s="174"/>
      <c r="H42" s="174"/>
      <c r="I42" s="174"/>
      <c r="J42" s="174"/>
      <c r="K42" s="174"/>
      <c r="L42" s="174"/>
      <c r="M42" s="174"/>
      <c r="N42" s="174"/>
      <c r="O42" s="174"/>
      <c r="P42" s="174"/>
      <c r="Q42" s="174"/>
      <c r="R42" s="174"/>
      <c r="S42" s="174"/>
      <c r="T42" s="174"/>
      <c r="U42" s="174"/>
      <c r="V42" s="174"/>
      <c r="W42" s="174"/>
      <c r="X42" s="174"/>
      <c r="Y42" s="174"/>
      <c r="Z42" s="174"/>
      <c r="AA42" s="174"/>
      <c r="AB42" s="174"/>
      <c r="AC42" s="174"/>
      <c r="AD42" s="174"/>
      <c r="AE42" s="174"/>
      <c r="AF42" s="174"/>
      <c r="AG42" s="174"/>
      <c r="AH42" s="174"/>
      <c r="AI42" s="174"/>
      <c r="AJ42" s="174"/>
      <c r="AK42" s="174"/>
      <c r="AL42" s="174"/>
      <c r="AM42" s="176"/>
      <c r="AN42" s="164"/>
      <c r="AO42" s="164"/>
    </row>
    <row r="43" spans="1:41" s="83" customFormat="1" ht="18.75" x14ac:dyDescent="0.3">
      <c r="A43" s="147" t="s">
        <v>9</v>
      </c>
      <c r="B43" s="147" t="s">
        <v>64</v>
      </c>
      <c r="C43" s="148">
        <v>6</v>
      </c>
      <c r="D43" s="149">
        <v>0.11472400000000001</v>
      </c>
      <c r="E43" s="150">
        <v>0.10968800000000001</v>
      </c>
      <c r="F43" s="150">
        <v>0.10868800000000001</v>
      </c>
      <c r="G43" s="150">
        <v>0.10768800000000001</v>
      </c>
      <c r="H43" s="150">
        <v>0.121891</v>
      </c>
      <c r="I43" s="150">
        <v>0.11686000000000001</v>
      </c>
      <c r="J43" s="150">
        <v>0.11586</v>
      </c>
      <c r="K43" s="150">
        <v>0.11486</v>
      </c>
      <c r="L43" s="150">
        <v>0.123381</v>
      </c>
      <c r="M43" s="150">
        <v>0.118314</v>
      </c>
      <c r="N43" s="150">
        <v>0.117314</v>
      </c>
      <c r="O43" s="150">
        <v>0.116314</v>
      </c>
      <c r="P43" s="150">
        <v>0.119801</v>
      </c>
      <c r="Q43" s="150">
        <v>0.114743</v>
      </c>
      <c r="R43" s="150">
        <v>0.113743</v>
      </c>
      <c r="S43" s="150">
        <v>0.112743</v>
      </c>
      <c r="T43" s="150">
        <v>0.112093</v>
      </c>
      <c r="U43" s="150">
        <v>0.10708000000000001</v>
      </c>
      <c r="V43" s="150">
        <v>0.10608000000000001</v>
      </c>
      <c r="W43" s="150">
        <v>0.10508000000000001</v>
      </c>
      <c r="X43" s="150">
        <v>9.9520999999999998E-2</v>
      </c>
      <c r="Y43" s="150">
        <v>9.4567999999999999E-2</v>
      </c>
      <c r="Z43" s="150">
        <v>9.3567999999999998E-2</v>
      </c>
      <c r="AA43" s="150">
        <v>9.2567999999999998E-2</v>
      </c>
      <c r="AB43" s="150">
        <v>8.758500000000001E-2</v>
      </c>
      <c r="AC43" s="150">
        <v>8.2737000000000005E-2</v>
      </c>
      <c r="AD43" s="150">
        <v>8.1737000000000004E-2</v>
      </c>
      <c r="AE43" s="150">
        <v>8.0737000000000003E-2</v>
      </c>
      <c r="AF43" s="150">
        <v>8.0854000000000009E-2</v>
      </c>
      <c r="AG43" s="150">
        <v>7.6040999999999997E-2</v>
      </c>
      <c r="AH43" s="150">
        <v>7.5040999999999997E-2</v>
      </c>
      <c r="AI43" s="150">
        <v>7.4040999999999996E-2</v>
      </c>
      <c r="AJ43" s="150">
        <v>7.8964000000000006E-2</v>
      </c>
      <c r="AK43" s="150">
        <v>7.422200000000001E-2</v>
      </c>
      <c r="AL43" s="150">
        <v>7.3222000000000009E-2</v>
      </c>
      <c r="AM43" s="150">
        <v>7.2222000000000008E-2</v>
      </c>
      <c r="AN43" s="151"/>
      <c r="AO43" s="151"/>
    </row>
    <row r="44" spans="1:41" s="83" customFormat="1" ht="18.75" x14ac:dyDescent="0.3">
      <c r="A44" s="152" t="s">
        <v>9</v>
      </c>
      <c r="B44" s="152" t="s">
        <v>64</v>
      </c>
      <c r="C44" s="153">
        <v>12</v>
      </c>
      <c r="D44" s="149">
        <v>0.101066</v>
      </c>
      <c r="E44" s="150">
        <v>9.6125000000000002E-2</v>
      </c>
      <c r="F44" s="150">
        <v>9.5125000000000001E-2</v>
      </c>
      <c r="G44" s="150">
        <v>9.4125E-2</v>
      </c>
      <c r="H44" s="150">
        <v>0.101372</v>
      </c>
      <c r="I44" s="150">
        <v>9.6450000000000008E-2</v>
      </c>
      <c r="J44" s="150">
        <v>9.5450000000000007E-2</v>
      </c>
      <c r="K44" s="150">
        <v>9.4450000000000006E-2</v>
      </c>
      <c r="L44" s="150">
        <v>0.101067</v>
      </c>
      <c r="M44" s="150">
        <v>9.6162999999999998E-2</v>
      </c>
      <c r="N44" s="150">
        <v>9.5162999999999998E-2</v>
      </c>
      <c r="O44" s="150">
        <v>9.4162999999999997E-2</v>
      </c>
      <c r="P44" s="150">
        <v>0.10058</v>
      </c>
      <c r="Q44" s="150">
        <v>9.5698000000000005E-2</v>
      </c>
      <c r="R44" s="150">
        <v>9.4698000000000004E-2</v>
      </c>
      <c r="S44" s="150">
        <v>9.3698000000000004E-2</v>
      </c>
      <c r="T44" s="150">
        <v>9.8895999999999998E-2</v>
      </c>
      <c r="U44" s="150">
        <v>9.4039999999999999E-2</v>
      </c>
      <c r="V44" s="150">
        <v>9.3039999999999998E-2</v>
      </c>
      <c r="W44" s="150">
        <v>9.2039999999999997E-2</v>
      </c>
      <c r="X44" s="150">
        <v>9.7893000000000008E-2</v>
      </c>
      <c r="Y44" s="150">
        <v>9.306600000000001E-2</v>
      </c>
      <c r="Z44" s="150">
        <v>9.2066000000000009E-2</v>
      </c>
      <c r="AA44" s="150">
        <v>9.1066000000000008E-2</v>
      </c>
      <c r="AB44" s="150">
        <v>9.6833000000000002E-2</v>
      </c>
      <c r="AC44" s="150">
        <v>9.2023000000000008E-2</v>
      </c>
      <c r="AD44" s="150">
        <v>9.1023000000000007E-2</v>
      </c>
      <c r="AE44" s="150">
        <v>9.0023000000000006E-2</v>
      </c>
      <c r="AF44" s="150">
        <v>9.5863000000000004E-2</v>
      </c>
      <c r="AG44" s="150">
        <v>9.1081000000000009E-2</v>
      </c>
      <c r="AH44" s="150">
        <v>9.0081000000000008E-2</v>
      </c>
      <c r="AI44" s="150">
        <v>8.9081000000000007E-2</v>
      </c>
      <c r="AJ44" s="150">
        <v>9.5514000000000002E-2</v>
      </c>
      <c r="AK44" s="150">
        <v>9.0758000000000005E-2</v>
      </c>
      <c r="AL44" s="150">
        <v>8.9758000000000004E-2</v>
      </c>
      <c r="AM44" s="150">
        <v>8.8758000000000004E-2</v>
      </c>
      <c r="AN44" s="151"/>
      <c r="AO44" s="151"/>
    </row>
    <row r="45" spans="1:41" s="83" customFormat="1" ht="18.75" x14ac:dyDescent="0.3">
      <c r="A45" s="152" t="s">
        <v>9</v>
      </c>
      <c r="B45" s="152" t="s">
        <v>64</v>
      </c>
      <c r="C45" s="153">
        <v>24</v>
      </c>
      <c r="D45" s="149">
        <v>0.10108</v>
      </c>
      <c r="E45" s="150">
        <v>9.5644000000000007E-2</v>
      </c>
      <c r="F45" s="150">
        <v>9.4644000000000006E-2</v>
      </c>
      <c r="G45" s="150">
        <v>9.3644000000000005E-2</v>
      </c>
      <c r="H45" s="150">
        <v>0.102174</v>
      </c>
      <c r="I45" s="150">
        <v>9.6548000000000009E-2</v>
      </c>
      <c r="J45" s="150">
        <v>9.5548000000000008E-2</v>
      </c>
      <c r="K45" s="150">
        <v>9.4548000000000007E-2</v>
      </c>
      <c r="L45" s="150">
        <v>0.102951</v>
      </c>
      <c r="M45" s="150">
        <v>9.7132999999999997E-2</v>
      </c>
      <c r="N45" s="150">
        <v>9.6132999999999996E-2</v>
      </c>
      <c r="O45" s="150">
        <v>9.5132999999999995E-2</v>
      </c>
      <c r="P45" s="150">
        <v>0.103537</v>
      </c>
      <c r="Q45" s="150">
        <v>9.7527000000000003E-2</v>
      </c>
      <c r="R45" s="150">
        <v>9.6527000000000002E-2</v>
      </c>
      <c r="S45" s="150">
        <v>9.5527000000000001E-2</v>
      </c>
      <c r="T45" s="150">
        <v>0.10337700000000001</v>
      </c>
      <c r="U45" s="150">
        <v>9.7178E-2</v>
      </c>
      <c r="V45" s="150">
        <v>9.6178E-2</v>
      </c>
      <c r="W45" s="150">
        <v>9.5177999999999999E-2</v>
      </c>
      <c r="X45" s="150">
        <v>0.103718</v>
      </c>
      <c r="Y45" s="150">
        <v>9.7333000000000003E-2</v>
      </c>
      <c r="Z45" s="150">
        <v>9.6333000000000002E-2</v>
      </c>
      <c r="AA45" s="150">
        <v>9.5333000000000001E-2</v>
      </c>
      <c r="AB45" s="150">
        <v>0.104048</v>
      </c>
      <c r="AC45" s="150">
        <v>9.7466999999999998E-2</v>
      </c>
      <c r="AD45" s="150">
        <v>9.6466999999999997E-2</v>
      </c>
      <c r="AE45" s="150">
        <v>9.5466999999999996E-2</v>
      </c>
      <c r="AF45" s="150">
        <v>0.104462</v>
      </c>
      <c r="AG45" s="150">
        <v>9.7692000000000001E-2</v>
      </c>
      <c r="AH45" s="150">
        <v>9.6692E-2</v>
      </c>
      <c r="AI45" s="150">
        <v>9.5691999999999999E-2</v>
      </c>
      <c r="AJ45" s="150">
        <v>0.105225</v>
      </c>
      <c r="AK45" s="150">
        <v>9.8265000000000005E-2</v>
      </c>
      <c r="AL45" s="150">
        <v>9.7265000000000004E-2</v>
      </c>
      <c r="AM45" s="150">
        <v>9.6265000000000003E-2</v>
      </c>
      <c r="AN45" s="151"/>
      <c r="AO45" s="151"/>
    </row>
    <row r="46" spans="1:41" s="83" customFormat="1" ht="18.75" x14ac:dyDescent="0.3">
      <c r="A46" s="152" t="s">
        <v>9</v>
      </c>
      <c r="B46" s="152" t="s">
        <v>64</v>
      </c>
      <c r="C46" s="153">
        <v>36</v>
      </c>
      <c r="D46" s="149">
        <v>0.107423</v>
      </c>
      <c r="E46" s="150">
        <v>0.100399</v>
      </c>
      <c r="F46" s="150">
        <v>9.9399000000000001E-2</v>
      </c>
      <c r="G46" s="150">
        <v>9.8399E-2</v>
      </c>
      <c r="H46" s="150">
        <v>0.108519</v>
      </c>
      <c r="I46" s="150">
        <v>0.10129400000000001</v>
      </c>
      <c r="J46" s="150">
        <v>0.10029400000000001</v>
      </c>
      <c r="K46" s="150">
        <v>9.9294000000000007E-2</v>
      </c>
      <c r="L46" s="150">
        <v>0.109402</v>
      </c>
      <c r="M46" s="150">
        <v>0.101976</v>
      </c>
      <c r="N46" s="150">
        <v>0.100976</v>
      </c>
      <c r="O46" s="150">
        <v>9.9975999999999995E-2</v>
      </c>
      <c r="P46" s="150">
        <v>0.11011900000000001</v>
      </c>
      <c r="Q46" s="150">
        <v>0.102492</v>
      </c>
      <c r="R46" s="150">
        <v>0.101492</v>
      </c>
      <c r="S46" s="150">
        <v>0.100492</v>
      </c>
      <c r="T46" s="150">
        <v>0.11030000000000001</v>
      </c>
      <c r="U46" s="150">
        <v>0.10247300000000001</v>
      </c>
      <c r="V46" s="150">
        <v>0.10147300000000001</v>
      </c>
      <c r="W46" s="150">
        <v>0.10047300000000001</v>
      </c>
      <c r="X46" s="150">
        <v>0.11332200000000001</v>
      </c>
      <c r="Y46" s="150">
        <v>0.10549700000000001</v>
      </c>
      <c r="Z46" s="150">
        <v>0.10449700000000001</v>
      </c>
      <c r="AA46" s="150">
        <v>0.10349700000000001</v>
      </c>
      <c r="AB46" s="150">
        <v>0.1149</v>
      </c>
      <c r="AC46" s="150">
        <v>0.10708000000000001</v>
      </c>
      <c r="AD46" s="150">
        <v>0.10608000000000001</v>
      </c>
      <c r="AE46" s="150">
        <v>0.10508000000000001</v>
      </c>
      <c r="AF46" s="150">
        <v>0.116201</v>
      </c>
      <c r="AG46" s="150">
        <v>0.108478</v>
      </c>
      <c r="AH46" s="150">
        <v>0.107478</v>
      </c>
      <c r="AI46" s="150">
        <v>0.106478</v>
      </c>
      <c r="AJ46" s="150">
        <v>0.116533</v>
      </c>
      <c r="AK46" s="150">
        <v>0.108805</v>
      </c>
      <c r="AL46" s="150">
        <v>0.107805</v>
      </c>
      <c r="AM46" s="150">
        <v>0.106805</v>
      </c>
      <c r="AN46" s="151"/>
      <c r="AO46" s="151"/>
    </row>
    <row r="47" spans="1:41" s="83" customFormat="1" ht="18.75" x14ac:dyDescent="0.3">
      <c r="A47" s="152" t="s">
        <v>9</v>
      </c>
      <c r="B47" s="152" t="s">
        <v>64</v>
      </c>
      <c r="C47" s="153">
        <v>48</v>
      </c>
      <c r="D47" s="149">
        <v>0.12005400000000001</v>
      </c>
      <c r="E47" s="150">
        <v>0.11339500000000001</v>
      </c>
      <c r="F47" s="150">
        <v>0.11239500000000001</v>
      </c>
      <c r="G47" s="150">
        <v>0.11139500000000001</v>
      </c>
      <c r="H47" s="150">
        <v>0.12722800000000001</v>
      </c>
      <c r="I47" s="150">
        <v>0.120572</v>
      </c>
      <c r="J47" s="150">
        <v>0.119572</v>
      </c>
      <c r="K47" s="150">
        <v>0.118572</v>
      </c>
      <c r="L47" s="150" t="e">
        <v>#N/A</v>
      </c>
      <c r="M47" s="150" t="e">
        <v>#N/A</v>
      </c>
      <c r="N47" s="150" t="e">
        <v>#N/A</v>
      </c>
      <c r="O47" s="150" t="e">
        <v>#N/A</v>
      </c>
      <c r="P47" s="150" t="e">
        <v>#N/A</v>
      </c>
      <c r="Q47" s="150" t="e">
        <v>#N/A</v>
      </c>
      <c r="R47" s="150" t="e">
        <v>#N/A</v>
      </c>
      <c r="S47" s="150" t="e">
        <v>#N/A</v>
      </c>
      <c r="T47" s="150" t="e">
        <v>#N/A</v>
      </c>
      <c r="U47" s="150" t="e">
        <v>#N/A</v>
      </c>
      <c r="V47" s="150" t="e">
        <v>#N/A</v>
      </c>
      <c r="W47" s="150" t="e">
        <v>#N/A</v>
      </c>
      <c r="X47" s="150" t="e">
        <v>#N/A</v>
      </c>
      <c r="Y47" s="150" t="e">
        <v>#N/A</v>
      </c>
      <c r="Z47" s="150" t="e">
        <v>#N/A</v>
      </c>
      <c r="AA47" s="150" t="e">
        <v>#N/A</v>
      </c>
      <c r="AB47" s="150" t="e">
        <v>#N/A</v>
      </c>
      <c r="AC47" s="150" t="e">
        <v>#N/A</v>
      </c>
      <c r="AD47" s="150" t="e">
        <v>#N/A</v>
      </c>
      <c r="AE47" s="150" t="e">
        <v>#N/A</v>
      </c>
      <c r="AF47" s="150" t="e">
        <v>#N/A</v>
      </c>
      <c r="AG47" s="150" t="e">
        <v>#N/A</v>
      </c>
      <c r="AH47" s="150" t="e">
        <v>#N/A</v>
      </c>
      <c r="AI47" s="150" t="e">
        <v>#N/A</v>
      </c>
      <c r="AJ47" s="150" t="e">
        <v>#N/A</v>
      </c>
      <c r="AK47" s="150" t="e">
        <v>#N/A</v>
      </c>
      <c r="AL47" s="150" t="e">
        <v>#N/A</v>
      </c>
      <c r="AM47" s="150" t="e">
        <v>#N/A</v>
      </c>
      <c r="AN47" s="151"/>
      <c r="AO47" s="151"/>
    </row>
    <row r="48" spans="1:41" s="83" customFormat="1" ht="16.5" customHeight="1" x14ac:dyDescent="0.3">
      <c r="A48" s="173"/>
      <c r="B48" s="174"/>
      <c r="C48" s="174"/>
      <c r="D48" s="175"/>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c r="AE48" s="174"/>
      <c r="AF48" s="174"/>
      <c r="AG48" s="174"/>
      <c r="AH48" s="174"/>
      <c r="AI48" s="174"/>
      <c r="AJ48" s="174"/>
      <c r="AK48" s="174"/>
      <c r="AL48" s="174"/>
      <c r="AM48" s="176"/>
      <c r="AN48" s="164"/>
      <c r="AO48" s="164"/>
    </row>
    <row r="49" spans="1:41" s="83" customFormat="1" ht="18.75" x14ac:dyDescent="0.3">
      <c r="A49" s="165" t="s">
        <v>9</v>
      </c>
      <c r="B49" s="165" t="s">
        <v>65</v>
      </c>
      <c r="C49" s="166">
        <v>6</v>
      </c>
      <c r="D49" s="167">
        <v>0.11532200000000001</v>
      </c>
      <c r="E49" s="168">
        <v>0.110288</v>
      </c>
      <c r="F49" s="168">
        <v>0.109288</v>
      </c>
      <c r="G49" s="168">
        <v>0.108288</v>
      </c>
      <c r="H49" s="168">
        <v>0.12252300000000001</v>
      </c>
      <c r="I49" s="168">
        <v>0.117495</v>
      </c>
      <c r="J49" s="168">
        <v>0.116495</v>
      </c>
      <c r="K49" s="168">
        <v>0.115495</v>
      </c>
      <c r="L49" s="168">
        <v>0.124059</v>
      </c>
      <c r="M49" s="168">
        <v>0.118993</v>
      </c>
      <c r="N49" s="168">
        <v>0.117993</v>
      </c>
      <c r="O49" s="168">
        <v>0.116993</v>
      </c>
      <c r="P49" s="168">
        <v>0.12054200000000001</v>
      </c>
      <c r="Q49" s="168">
        <v>0.11548700000000001</v>
      </c>
      <c r="R49" s="168">
        <v>0.11448700000000001</v>
      </c>
      <c r="S49" s="168">
        <v>0.113487</v>
      </c>
      <c r="T49" s="168">
        <v>0.112704</v>
      </c>
      <c r="U49" s="168">
        <v>0.107693</v>
      </c>
      <c r="V49" s="168">
        <v>0.106693</v>
      </c>
      <c r="W49" s="168">
        <v>0.105693</v>
      </c>
      <c r="X49" s="168">
        <v>9.9834000000000006E-2</v>
      </c>
      <c r="Y49" s="168">
        <v>9.4883000000000009E-2</v>
      </c>
      <c r="Z49" s="168">
        <v>9.3883000000000008E-2</v>
      </c>
      <c r="AA49" s="168">
        <v>9.2883000000000007E-2</v>
      </c>
      <c r="AB49" s="168">
        <v>8.764000000000001E-2</v>
      </c>
      <c r="AC49" s="168">
        <v>8.2792000000000004E-2</v>
      </c>
      <c r="AD49" s="168">
        <v>8.1792000000000004E-2</v>
      </c>
      <c r="AE49" s="168">
        <v>8.0792000000000003E-2</v>
      </c>
      <c r="AF49" s="168">
        <v>8.0868000000000009E-2</v>
      </c>
      <c r="AG49" s="168">
        <v>7.6055999999999999E-2</v>
      </c>
      <c r="AH49" s="168">
        <v>7.5055999999999998E-2</v>
      </c>
      <c r="AI49" s="168">
        <v>7.4055999999999997E-2</v>
      </c>
      <c r="AJ49" s="168">
        <v>7.8938000000000008E-2</v>
      </c>
      <c r="AK49" s="168">
        <v>7.4198E-2</v>
      </c>
      <c r="AL49" s="168">
        <v>7.3197999999999999E-2</v>
      </c>
      <c r="AM49" s="168">
        <v>7.2197999999999998E-2</v>
      </c>
      <c r="AN49" s="136"/>
      <c r="AO49" s="136"/>
    </row>
    <row r="50" spans="1:41" s="83" customFormat="1" ht="18.75" x14ac:dyDescent="0.3">
      <c r="A50" s="169" t="s">
        <v>9</v>
      </c>
      <c r="B50" s="169" t="s">
        <v>65</v>
      </c>
      <c r="C50" s="170">
        <v>12</v>
      </c>
      <c r="D50" s="167">
        <v>0.101394</v>
      </c>
      <c r="E50" s="168">
        <v>9.6453999999999998E-2</v>
      </c>
      <c r="F50" s="168">
        <v>9.5453999999999997E-2</v>
      </c>
      <c r="G50" s="168">
        <v>9.4453999999999996E-2</v>
      </c>
      <c r="H50" s="168">
        <v>0.101699</v>
      </c>
      <c r="I50" s="168">
        <v>9.6778000000000003E-2</v>
      </c>
      <c r="J50" s="168">
        <v>9.5778000000000002E-2</v>
      </c>
      <c r="K50" s="168">
        <v>9.4778000000000001E-2</v>
      </c>
      <c r="L50" s="168">
        <v>0.101395</v>
      </c>
      <c r="M50" s="168">
        <v>9.6493000000000009E-2</v>
      </c>
      <c r="N50" s="168">
        <v>9.5493000000000008E-2</v>
      </c>
      <c r="O50" s="168">
        <v>9.4493000000000008E-2</v>
      </c>
      <c r="P50" s="168">
        <v>0.100909</v>
      </c>
      <c r="Q50" s="168">
        <v>9.6028000000000002E-2</v>
      </c>
      <c r="R50" s="168">
        <v>9.5028000000000001E-2</v>
      </c>
      <c r="S50" s="168">
        <v>9.4028E-2</v>
      </c>
      <c r="T50" s="168">
        <v>9.9225000000000008E-2</v>
      </c>
      <c r="U50" s="168">
        <v>9.437100000000001E-2</v>
      </c>
      <c r="V50" s="168">
        <v>9.337100000000001E-2</v>
      </c>
      <c r="W50" s="168">
        <v>9.2371000000000009E-2</v>
      </c>
      <c r="X50" s="168">
        <v>9.8230999999999999E-2</v>
      </c>
      <c r="Y50" s="168">
        <v>9.3406000000000003E-2</v>
      </c>
      <c r="Z50" s="168">
        <v>9.2406000000000002E-2</v>
      </c>
      <c r="AA50" s="168">
        <v>9.1406000000000001E-2</v>
      </c>
      <c r="AB50" s="168">
        <v>9.7175000000000011E-2</v>
      </c>
      <c r="AC50" s="168">
        <v>9.2367000000000005E-2</v>
      </c>
      <c r="AD50" s="168">
        <v>9.1367000000000004E-2</v>
      </c>
      <c r="AE50" s="168">
        <v>9.0367000000000003E-2</v>
      </c>
      <c r="AF50" s="168">
        <v>9.6214000000000008E-2</v>
      </c>
      <c r="AG50" s="168">
        <v>9.1434000000000001E-2</v>
      </c>
      <c r="AH50" s="168">
        <v>9.0434E-2</v>
      </c>
      <c r="AI50" s="168">
        <v>8.9434E-2</v>
      </c>
      <c r="AJ50" s="168">
        <v>9.5878000000000005E-2</v>
      </c>
      <c r="AK50" s="168">
        <v>9.1124999999999998E-2</v>
      </c>
      <c r="AL50" s="168">
        <v>9.0124999999999997E-2</v>
      </c>
      <c r="AM50" s="168">
        <v>8.9124999999999996E-2</v>
      </c>
      <c r="AN50" s="136"/>
      <c r="AO50" s="136"/>
    </row>
    <row r="51" spans="1:41" s="83" customFormat="1" ht="18.75" x14ac:dyDescent="0.3">
      <c r="A51" s="169" t="s">
        <v>9</v>
      </c>
      <c r="B51" s="169" t="s">
        <v>65</v>
      </c>
      <c r="C51" s="170">
        <v>24</v>
      </c>
      <c r="D51" s="167">
        <v>0.101449</v>
      </c>
      <c r="E51" s="168">
        <v>9.6016000000000004E-2</v>
      </c>
      <c r="F51" s="168">
        <v>9.5016000000000003E-2</v>
      </c>
      <c r="G51" s="168">
        <v>9.4016000000000002E-2</v>
      </c>
      <c r="H51" s="168">
        <v>0.102547</v>
      </c>
      <c r="I51" s="168">
        <v>9.6923000000000009E-2</v>
      </c>
      <c r="J51" s="168">
        <v>9.5923000000000008E-2</v>
      </c>
      <c r="K51" s="168">
        <v>9.4923000000000007E-2</v>
      </c>
      <c r="L51" s="168">
        <v>0.103329</v>
      </c>
      <c r="M51" s="168">
        <v>9.7513000000000002E-2</v>
      </c>
      <c r="N51" s="168">
        <v>9.6513000000000002E-2</v>
      </c>
      <c r="O51" s="168">
        <v>9.5513000000000001E-2</v>
      </c>
      <c r="P51" s="168">
        <v>0.10391900000000001</v>
      </c>
      <c r="Q51" s="168">
        <v>9.7911999999999999E-2</v>
      </c>
      <c r="R51" s="168">
        <v>9.6911999999999998E-2</v>
      </c>
      <c r="S51" s="168">
        <v>9.5911999999999997E-2</v>
      </c>
      <c r="T51" s="168">
        <v>0.10376400000000001</v>
      </c>
      <c r="U51" s="168">
        <v>9.7567000000000001E-2</v>
      </c>
      <c r="V51" s="168">
        <v>9.6567E-2</v>
      </c>
      <c r="W51" s="168">
        <v>9.5566999999999999E-2</v>
      </c>
      <c r="X51" s="168">
        <v>0.104115</v>
      </c>
      <c r="Y51" s="168">
        <v>9.7731999999999999E-2</v>
      </c>
      <c r="Z51" s="168">
        <v>9.6731999999999999E-2</v>
      </c>
      <c r="AA51" s="168">
        <v>9.5731999999999998E-2</v>
      </c>
      <c r="AB51" s="168">
        <v>0.104453</v>
      </c>
      <c r="AC51" s="168">
        <v>9.7874000000000003E-2</v>
      </c>
      <c r="AD51" s="168">
        <v>9.6874000000000002E-2</v>
      </c>
      <c r="AE51" s="168">
        <v>9.5874000000000001E-2</v>
      </c>
      <c r="AF51" s="168">
        <v>0.10487500000000001</v>
      </c>
      <c r="AG51" s="168">
        <v>9.8107E-2</v>
      </c>
      <c r="AH51" s="168">
        <v>9.7106999999999999E-2</v>
      </c>
      <c r="AI51" s="168">
        <v>9.6106999999999998E-2</v>
      </c>
      <c r="AJ51" s="168">
        <v>0.105647</v>
      </c>
      <c r="AK51" s="168">
        <v>9.8691000000000001E-2</v>
      </c>
      <c r="AL51" s="168">
        <v>9.7691E-2</v>
      </c>
      <c r="AM51" s="168">
        <v>9.6690999999999999E-2</v>
      </c>
      <c r="AN51" s="136"/>
      <c r="AO51" s="136"/>
    </row>
    <row r="52" spans="1:41" s="83" customFormat="1" ht="18.75" x14ac:dyDescent="0.3">
      <c r="A52" s="169" t="s">
        <v>9</v>
      </c>
      <c r="B52" s="169" t="s">
        <v>65</v>
      </c>
      <c r="C52" s="170">
        <v>36</v>
      </c>
      <c r="D52" s="167">
        <v>0.10868</v>
      </c>
      <c r="E52" s="168">
        <v>0.10147300000000001</v>
      </c>
      <c r="F52" s="168">
        <v>0.10047300000000001</v>
      </c>
      <c r="G52" s="168">
        <v>9.9473000000000006E-2</v>
      </c>
      <c r="H52" s="168">
        <v>0.11006100000000001</v>
      </c>
      <c r="I52" s="168">
        <v>0.10259</v>
      </c>
      <c r="J52" s="168">
        <v>0.10159</v>
      </c>
      <c r="K52" s="168">
        <v>0.10059</v>
      </c>
      <c r="L52" s="168">
        <v>0.11123100000000001</v>
      </c>
      <c r="M52" s="168">
        <v>0.10349700000000001</v>
      </c>
      <c r="N52" s="168">
        <v>0.102497</v>
      </c>
      <c r="O52" s="168">
        <v>0.101497</v>
      </c>
      <c r="P52" s="168">
        <v>0.112235</v>
      </c>
      <c r="Q52" s="168">
        <v>0.104238</v>
      </c>
      <c r="R52" s="168">
        <v>0.103238</v>
      </c>
      <c r="S52" s="168">
        <v>0.102238</v>
      </c>
      <c r="T52" s="168">
        <v>0.112704</v>
      </c>
      <c r="U52" s="168">
        <v>0.10444300000000001</v>
      </c>
      <c r="V52" s="168">
        <v>0.10344300000000001</v>
      </c>
      <c r="W52" s="168">
        <v>0.10244300000000001</v>
      </c>
      <c r="X52" s="168">
        <v>0.11590300000000001</v>
      </c>
      <c r="Y52" s="168">
        <v>0.107644</v>
      </c>
      <c r="Z52" s="168">
        <v>0.106644</v>
      </c>
      <c r="AA52" s="168">
        <v>0.105644</v>
      </c>
      <c r="AB52" s="168">
        <v>0.11747400000000001</v>
      </c>
      <c r="AC52" s="168">
        <v>0.109223</v>
      </c>
      <c r="AD52" s="168">
        <v>0.108223</v>
      </c>
      <c r="AE52" s="168">
        <v>0.107223</v>
      </c>
      <c r="AF52" s="168">
        <v>0.118895</v>
      </c>
      <c r="AG52" s="168">
        <v>0.11074000000000001</v>
      </c>
      <c r="AH52" s="168">
        <v>0.10974</v>
      </c>
      <c r="AI52" s="168">
        <v>0.10874</v>
      </c>
      <c r="AJ52" s="168">
        <v>0.119232</v>
      </c>
      <c r="AK52" s="168">
        <v>0.111071</v>
      </c>
      <c r="AL52" s="168">
        <v>0.110071</v>
      </c>
      <c r="AM52" s="168">
        <v>0.109071</v>
      </c>
      <c r="AN52" s="136"/>
      <c r="AO52" s="136"/>
    </row>
    <row r="53" spans="1:41" s="83" customFormat="1" ht="18.75" x14ac:dyDescent="0.3">
      <c r="A53" s="171" t="s">
        <v>9</v>
      </c>
      <c r="B53" s="171" t="s">
        <v>65</v>
      </c>
      <c r="C53" s="172">
        <v>48</v>
      </c>
      <c r="D53" s="167">
        <v>0.12063600000000001</v>
      </c>
      <c r="E53" s="168">
        <v>0.11398</v>
      </c>
      <c r="F53" s="168">
        <v>0.11298</v>
      </c>
      <c r="G53" s="168">
        <v>0.11198</v>
      </c>
      <c r="H53" s="168">
        <v>0.12781200000000001</v>
      </c>
      <c r="I53" s="168">
        <v>0.121158</v>
      </c>
      <c r="J53" s="168">
        <v>0.120158</v>
      </c>
      <c r="K53" s="168">
        <v>0.119158</v>
      </c>
      <c r="L53" s="168" t="e">
        <v>#N/A</v>
      </c>
      <c r="M53" s="168" t="e">
        <v>#N/A</v>
      </c>
      <c r="N53" s="168" t="e">
        <v>#N/A</v>
      </c>
      <c r="O53" s="168" t="e">
        <v>#N/A</v>
      </c>
      <c r="P53" s="168" t="e">
        <v>#N/A</v>
      </c>
      <c r="Q53" s="168" t="e">
        <v>#N/A</v>
      </c>
      <c r="R53" s="168" t="e">
        <v>#N/A</v>
      </c>
      <c r="S53" s="168" t="e">
        <v>#N/A</v>
      </c>
      <c r="T53" s="168" t="e">
        <v>#N/A</v>
      </c>
      <c r="U53" s="168" t="e">
        <v>#N/A</v>
      </c>
      <c r="V53" s="168" t="e">
        <v>#N/A</v>
      </c>
      <c r="W53" s="168" t="e">
        <v>#N/A</v>
      </c>
      <c r="X53" s="168" t="e">
        <v>#N/A</v>
      </c>
      <c r="Y53" s="168" t="e">
        <v>#N/A</v>
      </c>
      <c r="Z53" s="168" t="e">
        <v>#N/A</v>
      </c>
      <c r="AA53" s="168" t="e">
        <v>#N/A</v>
      </c>
      <c r="AB53" s="168" t="e">
        <v>#N/A</v>
      </c>
      <c r="AC53" s="168" t="e">
        <v>#N/A</v>
      </c>
      <c r="AD53" s="168" t="e">
        <v>#N/A</v>
      </c>
      <c r="AE53" s="168" t="e">
        <v>#N/A</v>
      </c>
      <c r="AF53" s="168" t="e">
        <v>#N/A</v>
      </c>
      <c r="AG53" s="168" t="e">
        <v>#N/A</v>
      </c>
      <c r="AH53" s="168" t="e">
        <v>#N/A</v>
      </c>
      <c r="AI53" s="168" t="e">
        <v>#N/A</v>
      </c>
      <c r="AJ53" s="168" t="e">
        <v>#N/A</v>
      </c>
      <c r="AK53" s="168" t="e">
        <v>#N/A</v>
      </c>
      <c r="AL53" s="168" t="e">
        <v>#N/A</v>
      </c>
      <c r="AM53" s="168" t="e">
        <v>#N/A</v>
      </c>
      <c r="AN53" s="136"/>
      <c r="AO53" s="136"/>
    </row>
    <row r="54" spans="1:41" s="83" customFormat="1" ht="16.5" customHeight="1" x14ac:dyDescent="0.3">
      <c r="A54" s="173"/>
      <c r="B54" s="174"/>
      <c r="C54" s="174"/>
      <c r="D54" s="175"/>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6"/>
      <c r="AN54" s="164"/>
      <c r="AO54" s="164"/>
    </row>
    <row r="55" spans="1:41" s="83" customFormat="1" ht="18.75" x14ac:dyDescent="0.3">
      <c r="A55" s="133" t="s">
        <v>9</v>
      </c>
      <c r="B55" s="133" t="s">
        <v>66</v>
      </c>
      <c r="C55" s="134">
        <v>6</v>
      </c>
      <c r="D55" s="139">
        <v>0.115007</v>
      </c>
      <c r="E55" s="140">
        <v>0.10981400000000001</v>
      </c>
      <c r="F55" s="140">
        <v>0.10881400000000001</v>
      </c>
      <c r="G55" s="140">
        <v>0.10781400000000001</v>
      </c>
      <c r="H55" s="140">
        <v>0.12208300000000001</v>
      </c>
      <c r="I55" s="140">
        <v>0.11689100000000001</v>
      </c>
      <c r="J55" s="140">
        <v>0.11589100000000001</v>
      </c>
      <c r="K55" s="140">
        <v>0.11489100000000001</v>
      </c>
      <c r="L55" s="140">
        <v>0.123571</v>
      </c>
      <c r="M55" s="140">
        <v>0.118339</v>
      </c>
      <c r="N55" s="140">
        <v>0.117339</v>
      </c>
      <c r="O55" s="140">
        <v>0.116339</v>
      </c>
      <c r="P55" s="140">
        <v>0.12003</v>
      </c>
      <c r="Q55" s="140">
        <v>0.11482100000000001</v>
      </c>
      <c r="R55" s="140">
        <v>0.11382100000000001</v>
      </c>
      <c r="S55" s="140">
        <v>0.112821</v>
      </c>
      <c r="T55" s="140">
        <v>0.114985</v>
      </c>
      <c r="U55" s="140">
        <v>0.109247</v>
      </c>
      <c r="V55" s="140">
        <v>0.108247</v>
      </c>
      <c r="W55" s="140">
        <v>0.107247</v>
      </c>
      <c r="X55" s="140">
        <v>0.105113</v>
      </c>
      <c r="Y55" s="140">
        <v>9.8833000000000004E-2</v>
      </c>
      <c r="Z55" s="140">
        <v>9.7833000000000003E-2</v>
      </c>
      <c r="AA55" s="140">
        <v>9.6833000000000002E-2</v>
      </c>
      <c r="AB55" s="140">
        <v>9.5842000000000011E-2</v>
      </c>
      <c r="AC55" s="140">
        <v>8.9107000000000006E-2</v>
      </c>
      <c r="AD55" s="140">
        <v>8.8107000000000005E-2</v>
      </c>
      <c r="AE55" s="140">
        <v>8.7107000000000004E-2</v>
      </c>
      <c r="AF55" s="140">
        <v>9.1896000000000005E-2</v>
      </c>
      <c r="AG55" s="140">
        <v>8.4611000000000006E-2</v>
      </c>
      <c r="AH55" s="140">
        <v>8.3611000000000005E-2</v>
      </c>
      <c r="AI55" s="140">
        <v>8.2611000000000004E-2</v>
      </c>
      <c r="AJ55" s="140">
        <v>9.2575000000000005E-2</v>
      </c>
      <c r="AK55" s="140">
        <v>8.4801000000000001E-2</v>
      </c>
      <c r="AL55" s="140">
        <v>8.3801E-2</v>
      </c>
      <c r="AM55" s="140">
        <v>8.2801E-2</v>
      </c>
      <c r="AN55" s="136"/>
      <c r="AO55" s="136"/>
    </row>
    <row r="56" spans="1:41" s="83" customFormat="1" ht="18.75" x14ac:dyDescent="0.3">
      <c r="A56" s="137" t="s">
        <v>9</v>
      </c>
      <c r="B56" s="137" t="s">
        <v>66</v>
      </c>
      <c r="C56" s="138">
        <v>12</v>
      </c>
      <c r="D56" s="139">
        <v>0.10536200000000001</v>
      </c>
      <c r="E56" s="140">
        <v>9.9393000000000009E-2</v>
      </c>
      <c r="F56" s="140">
        <v>9.8393000000000008E-2</v>
      </c>
      <c r="G56" s="140">
        <v>9.7393000000000007E-2</v>
      </c>
      <c r="H56" s="140">
        <v>0.106988</v>
      </c>
      <c r="I56" s="140">
        <v>0.10075000000000001</v>
      </c>
      <c r="J56" s="140">
        <v>9.9750000000000005E-2</v>
      </c>
      <c r="K56" s="140">
        <v>9.8750000000000004E-2</v>
      </c>
      <c r="L56" s="140">
        <v>0.107999</v>
      </c>
      <c r="M56" s="140">
        <v>0.10149</v>
      </c>
      <c r="N56" s="140">
        <v>0.10049</v>
      </c>
      <c r="O56" s="140">
        <v>9.9489999999999995E-2</v>
      </c>
      <c r="P56" s="140">
        <v>0.10882600000000001</v>
      </c>
      <c r="Q56" s="140">
        <v>0.102048</v>
      </c>
      <c r="R56" s="140">
        <v>0.101048</v>
      </c>
      <c r="S56" s="140">
        <v>0.100048</v>
      </c>
      <c r="T56" s="140">
        <v>0.10846500000000001</v>
      </c>
      <c r="U56" s="140">
        <v>0.101424</v>
      </c>
      <c r="V56" s="140">
        <v>0.100424</v>
      </c>
      <c r="W56" s="140">
        <v>9.9423999999999998E-2</v>
      </c>
      <c r="X56" s="140">
        <v>0.10878700000000001</v>
      </c>
      <c r="Y56" s="140">
        <v>0.10148500000000001</v>
      </c>
      <c r="Z56" s="140">
        <v>0.100485</v>
      </c>
      <c r="AA56" s="140">
        <v>9.9485000000000004E-2</v>
      </c>
      <c r="AB56" s="140">
        <v>0.109109</v>
      </c>
      <c r="AC56" s="140">
        <v>0.101523</v>
      </c>
      <c r="AD56" s="140">
        <v>0.100523</v>
      </c>
      <c r="AE56" s="140">
        <v>9.9523E-2</v>
      </c>
      <c r="AF56" s="140">
        <v>0.109458</v>
      </c>
      <c r="AG56" s="140">
        <v>0.101609</v>
      </c>
      <c r="AH56" s="140">
        <v>0.100609</v>
      </c>
      <c r="AI56" s="140">
        <v>9.9609000000000003E-2</v>
      </c>
      <c r="AJ56" s="140">
        <v>0.11045200000000001</v>
      </c>
      <c r="AK56" s="140">
        <v>0.10233600000000001</v>
      </c>
      <c r="AL56" s="140">
        <v>0.10133600000000001</v>
      </c>
      <c r="AM56" s="140">
        <v>0.10033600000000001</v>
      </c>
      <c r="AN56" s="136"/>
      <c r="AO56" s="136"/>
    </row>
    <row r="57" spans="1:41" s="83" customFormat="1" ht="18.75" x14ac:dyDescent="0.3">
      <c r="A57" s="137" t="s">
        <v>9</v>
      </c>
      <c r="B57" s="137" t="s">
        <v>66</v>
      </c>
      <c r="C57" s="138">
        <v>24</v>
      </c>
      <c r="D57" s="139">
        <v>0.11465600000000001</v>
      </c>
      <c r="E57" s="140">
        <v>0.106158</v>
      </c>
      <c r="F57" s="140">
        <v>0.105158</v>
      </c>
      <c r="G57" s="140">
        <v>0.104158</v>
      </c>
      <c r="H57" s="140">
        <v>0.117519</v>
      </c>
      <c r="I57" s="140">
        <v>0.10844100000000001</v>
      </c>
      <c r="J57" s="140">
        <v>0.10744100000000001</v>
      </c>
      <c r="K57" s="140">
        <v>0.10644100000000001</v>
      </c>
      <c r="L57" s="140">
        <v>0.12007100000000001</v>
      </c>
      <c r="M57" s="140">
        <v>0.11041100000000001</v>
      </c>
      <c r="N57" s="140">
        <v>0.10941100000000001</v>
      </c>
      <c r="O57" s="140">
        <v>0.10841100000000001</v>
      </c>
      <c r="P57" s="140">
        <v>0.12242600000000001</v>
      </c>
      <c r="Q57" s="140">
        <v>0.112183</v>
      </c>
      <c r="R57" s="140">
        <v>0.111183</v>
      </c>
      <c r="S57" s="140">
        <v>0.110183</v>
      </c>
      <c r="T57" s="140">
        <v>0.124054</v>
      </c>
      <c r="U57" s="140">
        <v>0.11322700000000001</v>
      </c>
      <c r="V57" s="140">
        <v>0.11222700000000001</v>
      </c>
      <c r="W57" s="140">
        <v>0.11122700000000001</v>
      </c>
      <c r="X57" s="140">
        <v>0.12618499999999999</v>
      </c>
      <c r="Y57" s="140">
        <v>0.11478100000000001</v>
      </c>
      <c r="Z57" s="140">
        <v>0.11378100000000001</v>
      </c>
      <c r="AA57" s="140">
        <v>0.11278100000000001</v>
      </c>
      <c r="AB57" s="140">
        <v>0.12834299999999998</v>
      </c>
      <c r="AC57" s="140">
        <v>0.116343</v>
      </c>
      <c r="AD57" s="140">
        <v>0.115343</v>
      </c>
      <c r="AE57" s="140">
        <v>0.114343</v>
      </c>
      <c r="AF57" s="140">
        <v>0.130549</v>
      </c>
      <c r="AG57" s="140">
        <v>0.117967</v>
      </c>
      <c r="AH57" s="140">
        <v>0.116967</v>
      </c>
      <c r="AI57" s="140">
        <v>0.115967</v>
      </c>
      <c r="AJ57" s="140">
        <v>0.133107</v>
      </c>
      <c r="AK57" s="140">
        <v>0.11994200000000001</v>
      </c>
      <c r="AL57" s="140">
        <v>0.11894200000000001</v>
      </c>
      <c r="AM57" s="140">
        <v>0.11794200000000001</v>
      </c>
      <c r="AN57" s="136"/>
      <c r="AO57" s="136"/>
    </row>
    <row r="58" spans="1:41" s="83" customFormat="1" ht="18.75" x14ac:dyDescent="0.3">
      <c r="A58" s="137" t="s">
        <v>9</v>
      </c>
      <c r="B58" s="137" t="s">
        <v>66</v>
      </c>
      <c r="C58" s="138">
        <v>36</v>
      </c>
      <c r="D58" s="139">
        <v>0.12732599999999999</v>
      </c>
      <c r="E58" s="140">
        <v>0.11586200000000001</v>
      </c>
      <c r="F58" s="140">
        <v>0.11486200000000001</v>
      </c>
      <c r="G58" s="140">
        <v>0.113862</v>
      </c>
      <c r="H58" s="140">
        <v>0.12845699999999999</v>
      </c>
      <c r="I58" s="140">
        <v>0.116787</v>
      </c>
      <c r="J58" s="140">
        <v>0.115787</v>
      </c>
      <c r="K58" s="140">
        <v>0.114787</v>
      </c>
      <c r="L58" s="140">
        <v>0.12938</v>
      </c>
      <c r="M58" s="140">
        <v>0.117505</v>
      </c>
      <c r="N58" s="140">
        <v>0.116505</v>
      </c>
      <c r="O58" s="140">
        <v>0.115505</v>
      </c>
      <c r="P58" s="140">
        <v>0.13013</v>
      </c>
      <c r="Q58" s="140">
        <v>0.11805</v>
      </c>
      <c r="R58" s="140">
        <v>0.11705</v>
      </c>
      <c r="S58" s="140">
        <v>0.11605</v>
      </c>
      <c r="T58" s="140">
        <v>0.130359</v>
      </c>
      <c r="U58" s="140">
        <v>0.118073</v>
      </c>
      <c r="V58" s="140">
        <v>0.117073</v>
      </c>
      <c r="W58" s="140">
        <v>0.116073</v>
      </c>
      <c r="X58" s="140">
        <v>0.13339200000000001</v>
      </c>
      <c r="Y58" s="140">
        <v>0.121103</v>
      </c>
      <c r="Z58" s="140">
        <v>0.120103</v>
      </c>
      <c r="AA58" s="140">
        <v>0.119103</v>
      </c>
      <c r="AB58" s="140">
        <v>0.13496</v>
      </c>
      <c r="AC58" s="140">
        <v>0.122839</v>
      </c>
      <c r="AD58" s="140">
        <v>0.121839</v>
      </c>
      <c r="AE58" s="140">
        <v>0.120839</v>
      </c>
      <c r="AF58" s="140">
        <v>0.13657900000000001</v>
      </c>
      <c r="AG58" s="140">
        <v>0.124556</v>
      </c>
      <c r="AH58" s="140">
        <v>0.123556</v>
      </c>
      <c r="AI58" s="140">
        <v>0.122556</v>
      </c>
      <c r="AJ58" s="140">
        <v>0.13689799999999999</v>
      </c>
      <c r="AK58" s="140">
        <v>0.12487000000000001</v>
      </c>
      <c r="AL58" s="140">
        <v>0.12387000000000001</v>
      </c>
      <c r="AM58" s="140">
        <v>0.12287000000000001</v>
      </c>
      <c r="AN58" s="136"/>
      <c r="AO58" s="136"/>
    </row>
    <row r="59" spans="1:41" s="83" customFormat="1" ht="18.75" x14ac:dyDescent="0.3">
      <c r="A59" s="158" t="s">
        <v>9</v>
      </c>
      <c r="B59" s="158" t="s">
        <v>66</v>
      </c>
      <c r="C59" s="141">
        <v>48</v>
      </c>
      <c r="D59" s="159">
        <v>0.13778899999999999</v>
      </c>
      <c r="E59" s="139">
        <v>0.127831</v>
      </c>
      <c r="F59" s="140">
        <v>0.126831</v>
      </c>
      <c r="G59" s="140">
        <v>0.125831</v>
      </c>
      <c r="H59" s="139">
        <v>0.144953</v>
      </c>
      <c r="I59" s="140">
        <v>0.13500000000000001</v>
      </c>
      <c r="J59" s="140">
        <v>0.13400000000000001</v>
      </c>
      <c r="K59" s="140">
        <v>0.13300000000000001</v>
      </c>
      <c r="L59" s="140" t="e">
        <v>#N/A</v>
      </c>
      <c r="M59" s="140">
        <v>-0.996</v>
      </c>
      <c r="N59" s="140">
        <v>-0.997</v>
      </c>
      <c r="O59" s="140">
        <v>-0.998</v>
      </c>
      <c r="P59" s="140" t="e">
        <v>#N/A</v>
      </c>
      <c r="Q59" s="140">
        <v>-0.996</v>
      </c>
      <c r="R59" s="140">
        <v>-0.997</v>
      </c>
      <c r="S59" s="140">
        <v>-0.998</v>
      </c>
      <c r="T59" s="140" t="e">
        <v>#N/A</v>
      </c>
      <c r="U59" s="140">
        <v>-0.996</v>
      </c>
      <c r="V59" s="140">
        <v>-0.997</v>
      </c>
      <c r="W59" s="140">
        <v>-0.998</v>
      </c>
      <c r="X59" s="140" t="e">
        <v>#N/A</v>
      </c>
      <c r="Y59" s="140">
        <v>-0.996</v>
      </c>
      <c r="Z59" s="140">
        <v>-0.997</v>
      </c>
      <c r="AA59" s="140">
        <v>-0.998</v>
      </c>
      <c r="AB59" s="140" t="e">
        <v>#N/A</v>
      </c>
      <c r="AC59" s="140">
        <v>-0.996</v>
      </c>
      <c r="AD59" s="140">
        <v>-0.997</v>
      </c>
      <c r="AE59" s="140">
        <v>-0.998</v>
      </c>
      <c r="AF59" s="140" t="e">
        <v>#N/A</v>
      </c>
      <c r="AG59" s="140">
        <v>-0.996</v>
      </c>
      <c r="AH59" s="140">
        <v>-0.997</v>
      </c>
      <c r="AI59" s="140">
        <v>-0.998</v>
      </c>
      <c r="AJ59" s="140" t="e">
        <v>#N/A</v>
      </c>
      <c r="AK59" s="140">
        <v>-0.996</v>
      </c>
      <c r="AL59" s="140">
        <v>-0.997</v>
      </c>
      <c r="AM59" s="140">
        <v>-0.998</v>
      </c>
      <c r="AN59" s="136"/>
      <c r="AO59" s="136"/>
    </row>
    <row r="60" spans="1:41" s="83" customFormat="1" ht="16.5" customHeight="1" x14ac:dyDescent="0.3">
      <c r="A60" s="173"/>
      <c r="B60" s="174"/>
      <c r="C60" s="174"/>
      <c r="D60" s="175"/>
      <c r="E60" s="174"/>
      <c r="F60" s="174"/>
      <c r="G60" s="174"/>
      <c r="H60" s="174"/>
      <c r="I60" s="1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6"/>
      <c r="AN60" s="164"/>
      <c r="AO60" s="164"/>
    </row>
    <row r="61" spans="1:41" s="83" customFormat="1" ht="18.75" x14ac:dyDescent="0.3">
      <c r="A61" s="147" t="s">
        <v>9</v>
      </c>
      <c r="B61" s="147" t="s">
        <v>21</v>
      </c>
      <c r="C61" s="148">
        <v>6</v>
      </c>
      <c r="D61" s="149">
        <v>0.113524</v>
      </c>
      <c r="E61" s="150">
        <v>0.108475</v>
      </c>
      <c r="F61" s="150">
        <v>0.107475</v>
      </c>
      <c r="G61" s="150">
        <v>0.106475</v>
      </c>
      <c r="H61" s="150">
        <v>0.11965100000000001</v>
      </c>
      <c r="I61" s="150">
        <v>0.114633</v>
      </c>
      <c r="J61" s="150">
        <v>0.113633</v>
      </c>
      <c r="K61" s="150">
        <v>0.112633</v>
      </c>
      <c r="L61" s="150">
        <v>0.12079200000000001</v>
      </c>
      <c r="M61" s="150">
        <v>0.11575300000000001</v>
      </c>
      <c r="N61" s="150">
        <v>0.11475300000000001</v>
      </c>
      <c r="O61" s="150">
        <v>0.11375300000000001</v>
      </c>
      <c r="P61" s="150">
        <v>0.118421</v>
      </c>
      <c r="Q61" s="150">
        <v>0.11331200000000001</v>
      </c>
      <c r="R61" s="150">
        <v>0.11231200000000001</v>
      </c>
      <c r="S61" s="150">
        <v>0.11131200000000001</v>
      </c>
      <c r="T61" s="150">
        <v>0.11090800000000001</v>
      </c>
      <c r="U61" s="150">
        <v>0.105808</v>
      </c>
      <c r="V61" s="150">
        <v>0.104808</v>
      </c>
      <c r="W61" s="150">
        <v>0.103808</v>
      </c>
      <c r="X61" s="150">
        <v>9.8208000000000004E-2</v>
      </c>
      <c r="Y61" s="150">
        <v>9.3179999999999999E-2</v>
      </c>
      <c r="Z61" s="150">
        <v>9.2179999999999998E-2</v>
      </c>
      <c r="AA61" s="150">
        <v>9.1179999999999997E-2</v>
      </c>
      <c r="AB61" s="150">
        <v>8.6685999999999999E-2</v>
      </c>
      <c r="AC61" s="150">
        <v>8.1806000000000004E-2</v>
      </c>
      <c r="AD61" s="150">
        <v>8.0806000000000003E-2</v>
      </c>
      <c r="AE61" s="150">
        <v>7.9806000000000002E-2</v>
      </c>
      <c r="AF61" s="150">
        <v>8.0653000000000002E-2</v>
      </c>
      <c r="AG61" s="150">
        <v>7.5784000000000004E-2</v>
      </c>
      <c r="AH61" s="150">
        <v>7.4784000000000003E-2</v>
      </c>
      <c r="AI61" s="150">
        <v>7.3784000000000002E-2</v>
      </c>
      <c r="AJ61" s="150">
        <v>7.8921000000000005E-2</v>
      </c>
      <c r="AK61" s="150">
        <v>7.4116000000000001E-2</v>
      </c>
      <c r="AL61" s="150">
        <v>7.3116E-2</v>
      </c>
      <c r="AM61" s="150">
        <v>7.2116E-2</v>
      </c>
      <c r="AN61" s="151"/>
      <c r="AO61" s="151"/>
    </row>
    <row r="62" spans="1:41" s="83" customFormat="1" ht="18.75" x14ac:dyDescent="0.3">
      <c r="A62" s="152" t="s">
        <v>9</v>
      </c>
      <c r="B62" s="152" t="s">
        <v>21</v>
      </c>
      <c r="C62" s="153">
        <v>12</v>
      </c>
      <c r="D62" s="149">
        <v>0.100051</v>
      </c>
      <c r="E62" s="150">
        <v>9.5087000000000005E-2</v>
      </c>
      <c r="F62" s="150">
        <v>9.4087000000000004E-2</v>
      </c>
      <c r="G62" s="150">
        <v>9.3087000000000003E-2</v>
      </c>
      <c r="H62" s="150">
        <v>0.10032200000000001</v>
      </c>
      <c r="I62" s="150">
        <v>9.5378000000000004E-2</v>
      </c>
      <c r="J62" s="150">
        <v>9.4378000000000004E-2</v>
      </c>
      <c r="K62" s="150">
        <v>9.3378000000000003E-2</v>
      </c>
      <c r="L62" s="150">
        <v>0.10001</v>
      </c>
      <c r="M62" s="150">
        <v>9.5086000000000004E-2</v>
      </c>
      <c r="N62" s="150">
        <v>9.4086000000000003E-2</v>
      </c>
      <c r="O62" s="150">
        <v>9.3086000000000002E-2</v>
      </c>
      <c r="P62" s="150">
        <v>9.9492000000000011E-2</v>
      </c>
      <c r="Q62" s="150">
        <v>9.4591000000000008E-2</v>
      </c>
      <c r="R62" s="150">
        <v>9.3591000000000008E-2</v>
      </c>
      <c r="S62" s="150">
        <v>9.2591000000000007E-2</v>
      </c>
      <c r="T62" s="150">
        <v>9.7699000000000008E-2</v>
      </c>
      <c r="U62" s="150">
        <v>9.2824000000000004E-2</v>
      </c>
      <c r="V62" s="150">
        <v>9.1824000000000003E-2</v>
      </c>
      <c r="W62" s="150">
        <v>9.0824000000000002E-2</v>
      </c>
      <c r="X62" s="150">
        <v>9.6687000000000009E-2</v>
      </c>
      <c r="Y62" s="150">
        <v>9.1840000000000005E-2</v>
      </c>
      <c r="Z62" s="150">
        <v>9.0840000000000004E-2</v>
      </c>
      <c r="AA62" s="150">
        <v>8.9840000000000003E-2</v>
      </c>
      <c r="AB62" s="150">
        <v>9.5684000000000005E-2</v>
      </c>
      <c r="AC62" s="150">
        <v>9.0854000000000004E-2</v>
      </c>
      <c r="AD62" s="150">
        <v>8.9854000000000003E-2</v>
      </c>
      <c r="AE62" s="150">
        <v>8.8854000000000002E-2</v>
      </c>
      <c r="AF62" s="150">
        <v>9.4796000000000005E-2</v>
      </c>
      <c r="AG62" s="150">
        <v>8.9994000000000005E-2</v>
      </c>
      <c r="AH62" s="150">
        <v>8.8994000000000004E-2</v>
      </c>
      <c r="AI62" s="150">
        <v>8.7994000000000003E-2</v>
      </c>
      <c r="AJ62" s="150">
        <v>9.4480000000000008E-2</v>
      </c>
      <c r="AK62" s="150">
        <v>8.9704000000000006E-2</v>
      </c>
      <c r="AL62" s="150">
        <v>8.8704000000000005E-2</v>
      </c>
      <c r="AM62" s="150">
        <v>8.7704000000000004E-2</v>
      </c>
      <c r="AN62" s="151"/>
      <c r="AO62" s="151"/>
    </row>
    <row r="63" spans="1:41" s="83" customFormat="1" ht="18.75" x14ac:dyDescent="0.3">
      <c r="A63" s="152" t="s">
        <v>9</v>
      </c>
      <c r="B63" s="152" t="s">
        <v>21</v>
      </c>
      <c r="C63" s="153">
        <v>24</v>
      </c>
      <c r="D63" s="149">
        <v>0.100135</v>
      </c>
      <c r="E63" s="150">
        <v>9.467600000000001E-2</v>
      </c>
      <c r="F63" s="150">
        <v>9.3676000000000009E-2</v>
      </c>
      <c r="G63" s="150">
        <v>9.2676000000000008E-2</v>
      </c>
      <c r="H63" s="150">
        <v>0.10122600000000001</v>
      </c>
      <c r="I63" s="150">
        <v>9.5574000000000006E-2</v>
      </c>
      <c r="J63" s="150">
        <v>9.4574000000000005E-2</v>
      </c>
      <c r="K63" s="150">
        <v>9.3574000000000004E-2</v>
      </c>
      <c r="L63" s="150">
        <v>0.101993</v>
      </c>
      <c r="M63" s="150">
        <v>9.6151E-2</v>
      </c>
      <c r="N63" s="150">
        <v>9.5150999999999999E-2</v>
      </c>
      <c r="O63" s="150">
        <v>9.4150999999999999E-2</v>
      </c>
      <c r="P63" s="150">
        <v>0.102573</v>
      </c>
      <c r="Q63" s="150">
        <v>9.6540000000000001E-2</v>
      </c>
      <c r="R63" s="150">
        <v>9.554E-2</v>
      </c>
      <c r="S63" s="150">
        <v>9.4539999999999999E-2</v>
      </c>
      <c r="T63" s="150">
        <v>0.10237300000000001</v>
      </c>
      <c r="U63" s="150">
        <v>9.6147999999999997E-2</v>
      </c>
      <c r="V63" s="150">
        <v>9.5147999999999996E-2</v>
      </c>
      <c r="W63" s="150">
        <v>9.4147999999999996E-2</v>
      </c>
      <c r="X63" s="150">
        <v>0.102715</v>
      </c>
      <c r="Y63" s="150">
        <v>9.6300999999999998E-2</v>
      </c>
      <c r="Z63" s="150">
        <v>9.5300999999999997E-2</v>
      </c>
      <c r="AA63" s="150">
        <v>9.4300999999999996E-2</v>
      </c>
      <c r="AB63" s="150">
        <v>0.10308100000000001</v>
      </c>
      <c r="AC63" s="150">
        <v>9.6471000000000001E-2</v>
      </c>
      <c r="AD63" s="150">
        <v>9.5471E-2</v>
      </c>
      <c r="AE63" s="150">
        <v>9.4470999999999999E-2</v>
      </c>
      <c r="AF63" s="150">
        <v>0.10354300000000001</v>
      </c>
      <c r="AG63" s="150">
        <v>9.6742000000000009E-2</v>
      </c>
      <c r="AH63" s="150">
        <v>9.5742000000000008E-2</v>
      </c>
      <c r="AI63" s="150">
        <v>9.4742000000000007E-2</v>
      </c>
      <c r="AJ63" s="150">
        <v>0.104322</v>
      </c>
      <c r="AK63" s="150">
        <v>9.7332000000000002E-2</v>
      </c>
      <c r="AL63" s="150">
        <v>9.6332000000000001E-2</v>
      </c>
      <c r="AM63" s="150">
        <v>9.5332E-2</v>
      </c>
      <c r="AN63" s="151"/>
      <c r="AO63" s="151"/>
    </row>
    <row r="64" spans="1:41" s="83" customFormat="1" ht="18.75" x14ac:dyDescent="0.3">
      <c r="A64" s="152" t="s">
        <v>9</v>
      </c>
      <c r="B64" s="152" t="s">
        <v>21</v>
      </c>
      <c r="C64" s="153">
        <v>36</v>
      </c>
      <c r="D64" s="149">
        <v>0.10655000000000001</v>
      </c>
      <c r="E64" s="150">
        <v>9.9492999999999998E-2</v>
      </c>
      <c r="F64" s="150">
        <v>9.8492999999999997E-2</v>
      </c>
      <c r="G64" s="150">
        <v>9.7492999999999996E-2</v>
      </c>
      <c r="H64" s="150">
        <v>0.10764600000000001</v>
      </c>
      <c r="I64" s="150">
        <v>0.100387</v>
      </c>
      <c r="J64" s="150">
        <v>9.9387000000000003E-2</v>
      </c>
      <c r="K64" s="150">
        <v>9.8387000000000002E-2</v>
      </c>
      <c r="L64" s="150">
        <v>0.108504</v>
      </c>
      <c r="M64" s="150">
        <v>0.101047</v>
      </c>
      <c r="N64" s="150">
        <v>0.100047</v>
      </c>
      <c r="O64" s="150">
        <v>9.9046999999999996E-2</v>
      </c>
      <c r="P64" s="150">
        <v>0.10921900000000001</v>
      </c>
      <c r="Q64" s="150">
        <v>0.101561</v>
      </c>
      <c r="R64" s="150">
        <v>0.100561</v>
      </c>
      <c r="S64" s="150">
        <v>9.9560999999999997E-2</v>
      </c>
      <c r="T64" s="150">
        <v>0.109379</v>
      </c>
      <c r="U64" s="150">
        <v>0.10151700000000001</v>
      </c>
      <c r="V64" s="150">
        <v>0.10051700000000001</v>
      </c>
      <c r="W64" s="150">
        <v>9.9517000000000008E-2</v>
      </c>
      <c r="X64" s="150">
        <v>0.11239200000000001</v>
      </c>
      <c r="Y64" s="150">
        <v>0.104532</v>
      </c>
      <c r="Z64" s="150">
        <v>0.103532</v>
      </c>
      <c r="AA64" s="150">
        <v>0.102532</v>
      </c>
      <c r="AB64" s="150">
        <v>0.114036</v>
      </c>
      <c r="AC64" s="150">
        <v>0.106182</v>
      </c>
      <c r="AD64" s="150">
        <v>0.105182</v>
      </c>
      <c r="AE64" s="150">
        <v>0.104182</v>
      </c>
      <c r="AF64" s="150">
        <v>0.11516</v>
      </c>
      <c r="AG64" s="150">
        <v>0.107444</v>
      </c>
      <c r="AH64" s="150">
        <v>0.106444</v>
      </c>
      <c r="AI64" s="150">
        <v>0.105444</v>
      </c>
      <c r="AJ64" s="150">
        <v>0.11548600000000001</v>
      </c>
      <c r="AK64" s="150">
        <v>0.107765</v>
      </c>
      <c r="AL64" s="150">
        <v>0.106765</v>
      </c>
      <c r="AM64" s="150">
        <v>0.105765</v>
      </c>
      <c r="AN64" s="151"/>
      <c r="AO64" s="151"/>
    </row>
    <row r="65" spans="1:41" s="83" customFormat="1" ht="18.75" x14ac:dyDescent="0.3">
      <c r="A65" s="152" t="s">
        <v>9</v>
      </c>
      <c r="B65" s="152" t="s">
        <v>21</v>
      </c>
      <c r="C65" s="153">
        <v>48</v>
      </c>
      <c r="D65" s="149">
        <v>0.11895500000000001</v>
      </c>
      <c r="E65" s="150">
        <v>0.112303</v>
      </c>
      <c r="F65" s="150">
        <v>0.111303</v>
      </c>
      <c r="G65" s="150">
        <v>0.110303</v>
      </c>
      <c r="H65" s="150">
        <v>0.12614900000000001</v>
      </c>
      <c r="I65" s="150">
        <v>0.11949900000000001</v>
      </c>
      <c r="J65" s="150">
        <v>0.11849900000000001</v>
      </c>
      <c r="K65" s="150">
        <v>0.11749900000000001</v>
      </c>
      <c r="L65" s="150" t="e">
        <v>#N/A</v>
      </c>
      <c r="M65" s="150" t="e">
        <v>#N/A</v>
      </c>
      <c r="N65" s="150" t="e">
        <v>#N/A</v>
      </c>
      <c r="O65" s="150" t="e">
        <v>#N/A</v>
      </c>
      <c r="P65" s="150" t="e">
        <v>#N/A</v>
      </c>
      <c r="Q65" s="150" t="e">
        <v>#N/A</v>
      </c>
      <c r="R65" s="150" t="e">
        <v>#N/A</v>
      </c>
      <c r="S65" s="150" t="e">
        <v>#N/A</v>
      </c>
      <c r="T65" s="150" t="e">
        <v>#N/A</v>
      </c>
      <c r="U65" s="150" t="e">
        <v>#N/A</v>
      </c>
      <c r="V65" s="150" t="e">
        <v>#N/A</v>
      </c>
      <c r="W65" s="150" t="e">
        <v>#N/A</v>
      </c>
      <c r="X65" s="150" t="e">
        <v>#N/A</v>
      </c>
      <c r="Y65" s="150" t="e">
        <v>#N/A</v>
      </c>
      <c r="Z65" s="150" t="e">
        <v>#N/A</v>
      </c>
      <c r="AA65" s="150" t="e">
        <v>#N/A</v>
      </c>
      <c r="AB65" s="150" t="e">
        <v>#N/A</v>
      </c>
      <c r="AC65" s="150" t="e">
        <v>#N/A</v>
      </c>
      <c r="AD65" s="150" t="e">
        <v>#N/A</v>
      </c>
      <c r="AE65" s="150" t="e">
        <v>#N/A</v>
      </c>
      <c r="AF65" s="150" t="e">
        <v>#N/A</v>
      </c>
      <c r="AG65" s="150" t="e">
        <v>#N/A</v>
      </c>
      <c r="AH65" s="150" t="e">
        <v>#N/A</v>
      </c>
      <c r="AI65" s="150" t="e">
        <v>#N/A</v>
      </c>
      <c r="AJ65" s="150" t="e">
        <v>#N/A</v>
      </c>
      <c r="AK65" s="150" t="e">
        <v>#N/A</v>
      </c>
      <c r="AL65" s="150" t="e">
        <v>#N/A</v>
      </c>
      <c r="AM65" s="150" t="e">
        <v>#N/A</v>
      </c>
      <c r="AN65" s="151"/>
      <c r="AO65" s="151"/>
    </row>
    <row r="66" spans="1:41" s="83" customFormat="1" ht="18.75" x14ac:dyDescent="0.3">
      <c r="A66" s="154" t="s">
        <v>22</v>
      </c>
      <c r="B66" s="155"/>
      <c r="C66" s="155"/>
      <c r="D66" s="156"/>
      <c r="E66" s="155"/>
      <c r="F66" s="155"/>
      <c r="G66" s="155"/>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c r="AI66" s="155"/>
      <c r="AJ66" s="155"/>
      <c r="AK66" s="155"/>
      <c r="AL66" s="155"/>
      <c r="AM66" s="157"/>
      <c r="AN66" s="132"/>
      <c r="AO66" s="132"/>
    </row>
    <row r="67" spans="1:41" s="83" customFormat="1" ht="18.75" x14ac:dyDescent="0.3">
      <c r="A67" s="165" t="s">
        <v>13</v>
      </c>
      <c r="B67" s="165" t="s">
        <v>23</v>
      </c>
      <c r="C67" s="166">
        <v>6</v>
      </c>
      <c r="D67" s="167">
        <v>9.1662000000000007E-2</v>
      </c>
      <c r="E67" s="168">
        <v>8.4892000000000009E-2</v>
      </c>
      <c r="F67" s="168">
        <v>8.3892000000000008E-2</v>
      </c>
      <c r="G67" s="168">
        <v>8.2892000000000007E-2</v>
      </c>
      <c r="H67" s="168">
        <v>9.2432E-2</v>
      </c>
      <c r="I67" s="168">
        <v>8.5732000000000003E-2</v>
      </c>
      <c r="J67" s="168">
        <v>8.4732000000000002E-2</v>
      </c>
      <c r="K67" s="168">
        <v>8.3732000000000001E-2</v>
      </c>
      <c r="L67" s="168">
        <v>9.3053000000000011E-2</v>
      </c>
      <c r="M67" s="168">
        <v>8.6336999999999997E-2</v>
      </c>
      <c r="N67" s="168">
        <v>8.5336999999999996E-2</v>
      </c>
      <c r="O67" s="168">
        <v>8.4336999999999995E-2</v>
      </c>
      <c r="P67" s="168">
        <v>9.4146000000000007E-2</v>
      </c>
      <c r="Q67" s="168">
        <v>8.7284E-2</v>
      </c>
      <c r="R67" s="168">
        <v>8.6284E-2</v>
      </c>
      <c r="S67" s="168">
        <v>8.5283999999999999E-2</v>
      </c>
      <c r="T67" s="168">
        <v>9.4163000000000011E-2</v>
      </c>
      <c r="U67" s="168">
        <v>8.7302000000000005E-2</v>
      </c>
      <c r="V67" s="168">
        <v>8.6302000000000004E-2</v>
      </c>
      <c r="W67" s="168">
        <v>8.5302000000000003E-2</v>
      </c>
      <c r="X67" s="168">
        <v>8.9924000000000004E-2</v>
      </c>
      <c r="Y67" s="168">
        <v>8.3223000000000005E-2</v>
      </c>
      <c r="Z67" s="168">
        <v>8.2223000000000004E-2</v>
      </c>
      <c r="AA67" s="168">
        <v>8.1223000000000004E-2</v>
      </c>
      <c r="AB67" s="168">
        <v>8.6942000000000005E-2</v>
      </c>
      <c r="AC67" s="168">
        <v>8.039700000000001E-2</v>
      </c>
      <c r="AD67" s="168">
        <v>7.9397000000000009E-2</v>
      </c>
      <c r="AE67" s="168">
        <v>7.8397000000000008E-2</v>
      </c>
      <c r="AF67" s="168">
        <v>8.5017000000000009E-2</v>
      </c>
      <c r="AG67" s="168">
        <v>7.8553999999999999E-2</v>
      </c>
      <c r="AH67" s="168">
        <v>7.7553999999999998E-2</v>
      </c>
      <c r="AI67" s="168">
        <v>7.6553999999999997E-2</v>
      </c>
      <c r="AJ67" s="168">
        <v>8.3232E-2</v>
      </c>
      <c r="AK67" s="168">
        <v>7.6938000000000006E-2</v>
      </c>
      <c r="AL67" s="168">
        <v>7.5938000000000005E-2</v>
      </c>
      <c r="AM67" s="168">
        <v>7.4938000000000005E-2</v>
      </c>
      <c r="AN67" s="136"/>
      <c r="AO67" s="136"/>
    </row>
    <row r="68" spans="1:41" s="83" customFormat="1" ht="18.75" x14ac:dyDescent="0.3">
      <c r="A68" s="169" t="s">
        <v>13</v>
      </c>
      <c r="B68" s="169" t="s">
        <v>23</v>
      </c>
      <c r="C68" s="170">
        <v>12</v>
      </c>
      <c r="D68" s="167">
        <v>8.9339000000000002E-2</v>
      </c>
      <c r="E68" s="168">
        <v>8.2680000000000003E-2</v>
      </c>
      <c r="F68" s="168">
        <v>8.1680000000000003E-2</v>
      </c>
      <c r="G68" s="168">
        <v>8.0680000000000002E-2</v>
      </c>
      <c r="H68" s="168">
        <v>8.8844000000000006E-2</v>
      </c>
      <c r="I68" s="168">
        <v>8.2258999999999999E-2</v>
      </c>
      <c r="J68" s="168">
        <v>8.1258999999999998E-2</v>
      </c>
      <c r="K68" s="168">
        <v>8.0258999999999997E-2</v>
      </c>
      <c r="L68" s="168">
        <v>8.8256000000000001E-2</v>
      </c>
      <c r="M68" s="168">
        <v>8.1745999999999999E-2</v>
      </c>
      <c r="N68" s="168">
        <v>8.0745999999999998E-2</v>
      </c>
      <c r="O68" s="168">
        <v>7.9745999999999997E-2</v>
      </c>
      <c r="P68" s="168">
        <v>8.7651000000000007E-2</v>
      </c>
      <c r="Q68" s="168">
        <v>8.1216999999999998E-2</v>
      </c>
      <c r="R68" s="168">
        <v>8.0216999999999997E-2</v>
      </c>
      <c r="S68" s="168">
        <v>7.9216999999999996E-2</v>
      </c>
      <c r="T68" s="168">
        <v>8.7040000000000006E-2</v>
      </c>
      <c r="U68" s="168">
        <v>8.0676999999999999E-2</v>
      </c>
      <c r="V68" s="168">
        <v>7.9676999999999998E-2</v>
      </c>
      <c r="W68" s="168">
        <v>7.8676999999999997E-2</v>
      </c>
      <c r="X68" s="168">
        <v>8.6499000000000006E-2</v>
      </c>
      <c r="Y68" s="168">
        <v>8.0211000000000005E-2</v>
      </c>
      <c r="Z68" s="168">
        <v>7.9211000000000004E-2</v>
      </c>
      <c r="AA68" s="168">
        <v>7.8211000000000003E-2</v>
      </c>
      <c r="AB68" s="168">
        <v>8.6001000000000008E-2</v>
      </c>
      <c r="AC68" s="168">
        <v>7.9782000000000006E-2</v>
      </c>
      <c r="AD68" s="168">
        <v>7.8782000000000005E-2</v>
      </c>
      <c r="AE68" s="168">
        <v>7.7782000000000004E-2</v>
      </c>
      <c r="AF68" s="168">
        <v>8.5305000000000006E-2</v>
      </c>
      <c r="AG68" s="168">
        <v>7.9160000000000008E-2</v>
      </c>
      <c r="AH68" s="168">
        <v>7.8160000000000007E-2</v>
      </c>
      <c r="AI68" s="168">
        <v>7.7160000000000006E-2</v>
      </c>
      <c r="AJ68" s="168">
        <v>8.4702E-2</v>
      </c>
      <c r="AK68" s="168">
        <v>7.8626000000000001E-2</v>
      </c>
      <c r="AL68" s="168">
        <v>7.7626000000000001E-2</v>
      </c>
      <c r="AM68" s="168">
        <v>7.6626E-2</v>
      </c>
      <c r="AN68" s="136"/>
      <c r="AO68" s="136"/>
    </row>
    <row r="69" spans="1:41" s="83" customFormat="1" ht="18.75" x14ac:dyDescent="0.3">
      <c r="A69" s="169" t="s">
        <v>13</v>
      </c>
      <c r="B69" s="169" t="s">
        <v>23</v>
      </c>
      <c r="C69" s="170">
        <v>24</v>
      </c>
      <c r="D69" s="167">
        <v>8.6736000000000008E-2</v>
      </c>
      <c r="E69" s="168">
        <v>8.0314999999999998E-2</v>
      </c>
      <c r="F69" s="168">
        <v>7.9314999999999997E-2</v>
      </c>
      <c r="G69" s="168">
        <v>7.8314999999999996E-2</v>
      </c>
      <c r="H69" s="168">
        <v>8.6501000000000008E-2</v>
      </c>
      <c r="I69" s="168">
        <v>8.0088000000000006E-2</v>
      </c>
      <c r="J69" s="168">
        <v>7.9088000000000006E-2</v>
      </c>
      <c r="K69" s="168">
        <v>7.8088000000000005E-2</v>
      </c>
      <c r="L69" s="168">
        <v>8.6241999999999999E-2</v>
      </c>
      <c r="M69" s="168">
        <v>7.9838000000000006E-2</v>
      </c>
      <c r="N69" s="168">
        <v>7.8838000000000005E-2</v>
      </c>
      <c r="O69" s="168">
        <v>7.7838000000000004E-2</v>
      </c>
      <c r="P69" s="168">
        <v>8.5960000000000009E-2</v>
      </c>
      <c r="Q69" s="168">
        <v>7.9564999999999997E-2</v>
      </c>
      <c r="R69" s="168">
        <v>7.8564999999999996E-2</v>
      </c>
      <c r="S69" s="168">
        <v>7.7564999999999995E-2</v>
      </c>
      <c r="T69" s="168">
        <v>8.5653000000000007E-2</v>
      </c>
      <c r="U69" s="168">
        <v>7.9260999999999998E-2</v>
      </c>
      <c r="V69" s="168">
        <v>7.8260999999999997E-2</v>
      </c>
      <c r="W69" s="168">
        <v>7.7260999999999996E-2</v>
      </c>
      <c r="X69" s="168">
        <v>8.5453000000000001E-2</v>
      </c>
      <c r="Y69" s="168">
        <v>7.9069E-2</v>
      </c>
      <c r="Z69" s="168">
        <v>7.8069E-2</v>
      </c>
      <c r="AA69" s="168">
        <v>7.7068999999999999E-2</v>
      </c>
      <c r="AB69" s="168">
        <v>8.5271E-2</v>
      </c>
      <c r="AC69" s="168">
        <v>7.8894000000000006E-2</v>
      </c>
      <c r="AD69" s="168">
        <v>7.7894000000000005E-2</v>
      </c>
      <c r="AE69" s="168">
        <v>7.6894000000000004E-2</v>
      </c>
      <c r="AF69" s="168">
        <v>8.5000000000000006E-2</v>
      </c>
      <c r="AG69" s="168">
        <v>7.8619000000000008E-2</v>
      </c>
      <c r="AH69" s="168">
        <v>7.7619000000000007E-2</v>
      </c>
      <c r="AI69" s="168">
        <v>7.6619000000000007E-2</v>
      </c>
      <c r="AJ69" s="168">
        <v>8.4773000000000001E-2</v>
      </c>
      <c r="AK69" s="168">
        <v>7.8408000000000005E-2</v>
      </c>
      <c r="AL69" s="168">
        <v>7.7408000000000005E-2</v>
      </c>
      <c r="AM69" s="168">
        <v>7.6408000000000004E-2</v>
      </c>
      <c r="AN69" s="136"/>
      <c r="AO69" s="136"/>
    </row>
    <row r="70" spans="1:41" s="83" customFormat="1" ht="18.75" x14ac:dyDescent="0.3">
      <c r="A70" s="169" t="s">
        <v>13</v>
      </c>
      <c r="B70" s="169" t="s">
        <v>23</v>
      </c>
      <c r="C70" s="170">
        <v>36</v>
      </c>
      <c r="D70" s="167">
        <v>8.6180000000000007E-2</v>
      </c>
      <c r="E70" s="168">
        <v>7.9654000000000003E-2</v>
      </c>
      <c r="F70" s="168">
        <v>7.8654000000000002E-2</v>
      </c>
      <c r="G70" s="168">
        <v>7.7654000000000001E-2</v>
      </c>
      <c r="H70" s="168">
        <v>8.6021E-2</v>
      </c>
      <c r="I70" s="168">
        <v>7.9497999999999999E-2</v>
      </c>
      <c r="J70" s="168">
        <v>7.8497999999999998E-2</v>
      </c>
      <c r="K70" s="168">
        <v>7.7497999999999997E-2</v>
      </c>
      <c r="L70" s="168">
        <v>8.5851000000000011E-2</v>
      </c>
      <c r="M70" s="168">
        <v>7.9334000000000002E-2</v>
      </c>
      <c r="N70" s="168">
        <v>7.8334000000000001E-2</v>
      </c>
      <c r="O70" s="168">
        <v>7.7334E-2</v>
      </c>
      <c r="P70" s="168">
        <v>8.5667000000000007E-2</v>
      </c>
      <c r="Q70" s="168">
        <v>7.9154000000000002E-2</v>
      </c>
      <c r="R70" s="168">
        <v>7.8154000000000001E-2</v>
      </c>
      <c r="S70" s="168">
        <v>7.7154E-2</v>
      </c>
      <c r="T70" s="168">
        <v>8.5469000000000003E-2</v>
      </c>
      <c r="U70" s="168">
        <v>7.8954999999999997E-2</v>
      </c>
      <c r="V70" s="168">
        <v>7.7954999999999997E-2</v>
      </c>
      <c r="W70" s="168">
        <v>7.6954999999999996E-2</v>
      </c>
      <c r="X70" s="168">
        <v>8.5398000000000002E-2</v>
      </c>
      <c r="Y70" s="168">
        <v>7.8898999999999997E-2</v>
      </c>
      <c r="Z70" s="168">
        <v>7.7898999999999996E-2</v>
      </c>
      <c r="AA70" s="168">
        <v>7.6898999999999995E-2</v>
      </c>
      <c r="AB70" s="168">
        <v>8.5776000000000005E-2</v>
      </c>
      <c r="AC70" s="168">
        <v>7.9399999999999998E-2</v>
      </c>
      <c r="AD70" s="168">
        <v>7.8399999999999997E-2</v>
      </c>
      <c r="AE70" s="168">
        <v>7.7399999999999997E-2</v>
      </c>
      <c r="AF70" s="168">
        <v>8.8816000000000006E-2</v>
      </c>
      <c r="AG70" s="168">
        <v>8.1900000000000001E-2</v>
      </c>
      <c r="AH70" s="168">
        <v>8.09E-2</v>
      </c>
      <c r="AI70" s="168">
        <v>7.9899999999999999E-2</v>
      </c>
      <c r="AJ70" s="168">
        <v>8.8294999999999998E-2</v>
      </c>
      <c r="AK70" s="168">
        <v>8.1379000000000007E-2</v>
      </c>
      <c r="AL70" s="168">
        <v>8.0379000000000006E-2</v>
      </c>
      <c r="AM70" s="168">
        <v>7.9379000000000005E-2</v>
      </c>
      <c r="AN70" s="136"/>
      <c r="AO70" s="136"/>
    </row>
    <row r="71" spans="1:41" s="83" customFormat="1" ht="18.75" x14ac:dyDescent="0.3">
      <c r="A71" s="171" t="s">
        <v>13</v>
      </c>
      <c r="B71" s="171" t="s">
        <v>23</v>
      </c>
      <c r="C71" s="172">
        <v>48</v>
      </c>
      <c r="D71" s="167">
        <v>9.185900000000001E-2</v>
      </c>
      <c r="E71" s="168">
        <v>8.4787000000000001E-2</v>
      </c>
      <c r="F71" s="168">
        <v>8.3787E-2</v>
      </c>
      <c r="G71" s="168">
        <v>8.2786999999999999E-2</v>
      </c>
      <c r="H71" s="168">
        <v>9.4052999999999998E-2</v>
      </c>
      <c r="I71" s="168">
        <v>8.6980000000000002E-2</v>
      </c>
      <c r="J71" s="168">
        <v>8.5980000000000001E-2</v>
      </c>
      <c r="K71" s="168">
        <v>8.498E-2</v>
      </c>
      <c r="L71" s="168">
        <v>9.1994000000000006E-2</v>
      </c>
      <c r="M71" s="168">
        <v>8.4918000000000007E-2</v>
      </c>
      <c r="N71" s="168">
        <v>8.3918000000000006E-2</v>
      </c>
      <c r="O71" s="168">
        <v>8.2918000000000006E-2</v>
      </c>
      <c r="P71" s="168">
        <v>9.0646000000000004E-2</v>
      </c>
      <c r="Q71" s="168">
        <v>8.3650000000000002E-2</v>
      </c>
      <c r="R71" s="168">
        <v>8.2650000000000001E-2</v>
      </c>
      <c r="S71" s="168">
        <v>8.165E-2</v>
      </c>
      <c r="T71" s="168">
        <v>8.8470000000000007E-2</v>
      </c>
      <c r="U71" s="168">
        <v>8.1473000000000004E-2</v>
      </c>
      <c r="V71" s="168">
        <v>8.0473000000000003E-2</v>
      </c>
      <c r="W71" s="168">
        <v>7.9473000000000002E-2</v>
      </c>
      <c r="X71" s="168">
        <v>9.2891000000000001E-2</v>
      </c>
      <c r="Y71" s="168">
        <v>8.5897000000000001E-2</v>
      </c>
      <c r="Z71" s="168">
        <v>8.4897E-2</v>
      </c>
      <c r="AA71" s="168">
        <v>8.3896999999999999E-2</v>
      </c>
      <c r="AB71" s="168">
        <v>-0.995</v>
      </c>
      <c r="AC71" s="168">
        <v>-0.996</v>
      </c>
      <c r="AD71" s="168">
        <v>-0.997</v>
      </c>
      <c r="AE71" s="168">
        <v>-0.998</v>
      </c>
      <c r="AF71" s="168">
        <v>9.8730999999999999E-2</v>
      </c>
      <c r="AG71" s="168">
        <v>9.1343000000000008E-2</v>
      </c>
      <c r="AH71" s="168">
        <v>9.0343000000000007E-2</v>
      </c>
      <c r="AI71" s="168">
        <v>8.9343000000000006E-2</v>
      </c>
      <c r="AJ71" s="168">
        <v>9.5357999999999998E-2</v>
      </c>
      <c r="AK71" s="168">
        <v>8.9085999999999999E-2</v>
      </c>
      <c r="AL71" s="168">
        <v>8.8085999999999998E-2</v>
      </c>
      <c r="AM71" s="168">
        <v>8.7085999999999997E-2</v>
      </c>
      <c r="AN71" s="136"/>
      <c r="AO71" s="136"/>
    </row>
    <row r="72" spans="1:41" s="83" customFormat="1" ht="16.5" customHeight="1" x14ac:dyDescent="0.3">
      <c r="A72" s="173"/>
      <c r="B72" s="174"/>
      <c r="C72" s="174"/>
      <c r="D72" s="175"/>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6"/>
      <c r="AN72" s="164"/>
      <c r="AO72" s="164"/>
    </row>
    <row r="73" spans="1:41" s="83" customFormat="1" ht="18.75" x14ac:dyDescent="0.3">
      <c r="A73" s="133" t="s">
        <v>13</v>
      </c>
      <c r="B73" s="133" t="s">
        <v>24</v>
      </c>
      <c r="C73" s="134">
        <v>6</v>
      </c>
      <c r="D73" s="139">
        <v>9.0882000000000004E-2</v>
      </c>
      <c r="E73" s="140">
        <v>8.4004000000000009E-2</v>
      </c>
      <c r="F73" s="140">
        <v>8.3004000000000008E-2</v>
      </c>
      <c r="G73" s="140">
        <v>8.2004000000000007E-2</v>
      </c>
      <c r="H73" s="140">
        <v>9.2035000000000006E-2</v>
      </c>
      <c r="I73" s="140">
        <v>8.5203000000000001E-2</v>
      </c>
      <c r="J73" s="140">
        <v>8.4203E-2</v>
      </c>
      <c r="K73" s="140">
        <v>8.3202999999999999E-2</v>
      </c>
      <c r="L73" s="140">
        <v>9.2591000000000007E-2</v>
      </c>
      <c r="M73" s="140">
        <v>8.5754999999999998E-2</v>
      </c>
      <c r="N73" s="140">
        <v>8.4754999999999997E-2</v>
      </c>
      <c r="O73" s="140">
        <v>8.3754999999999996E-2</v>
      </c>
      <c r="P73" s="140">
        <v>9.3226000000000003E-2</v>
      </c>
      <c r="Q73" s="140">
        <v>8.6282999999999999E-2</v>
      </c>
      <c r="R73" s="140">
        <v>8.5282999999999998E-2</v>
      </c>
      <c r="S73" s="140">
        <v>8.4282999999999997E-2</v>
      </c>
      <c r="T73" s="140">
        <v>9.2612E-2</v>
      </c>
      <c r="U73" s="140">
        <v>8.5696000000000008E-2</v>
      </c>
      <c r="V73" s="140">
        <v>8.4696000000000007E-2</v>
      </c>
      <c r="W73" s="140">
        <v>8.3696000000000007E-2</v>
      </c>
      <c r="X73" s="140">
        <v>8.7806000000000009E-2</v>
      </c>
      <c r="Y73" s="140">
        <v>8.1040000000000001E-2</v>
      </c>
      <c r="Z73" s="140">
        <v>8.004E-2</v>
      </c>
      <c r="AA73" s="140">
        <v>7.9039999999999999E-2</v>
      </c>
      <c r="AB73" s="140">
        <v>8.4462000000000009E-2</v>
      </c>
      <c r="AC73" s="140">
        <v>7.7835000000000001E-2</v>
      </c>
      <c r="AD73" s="140">
        <v>7.6835000000000001E-2</v>
      </c>
      <c r="AE73" s="140">
        <v>7.5835E-2</v>
      </c>
      <c r="AF73" s="140">
        <v>8.2151000000000002E-2</v>
      </c>
      <c r="AG73" s="140">
        <v>7.5635000000000008E-2</v>
      </c>
      <c r="AH73" s="140">
        <v>7.4635000000000007E-2</v>
      </c>
      <c r="AI73" s="140">
        <v>7.3635000000000006E-2</v>
      </c>
      <c r="AJ73" s="140">
        <v>8.0412000000000011E-2</v>
      </c>
      <c r="AK73" s="140">
        <v>7.4059E-2</v>
      </c>
      <c r="AL73" s="140">
        <v>7.3058999999999999E-2</v>
      </c>
      <c r="AM73" s="140">
        <v>7.2058999999999998E-2</v>
      </c>
      <c r="AN73" s="136"/>
      <c r="AO73" s="136"/>
    </row>
    <row r="74" spans="1:41" s="83" customFormat="1" ht="18.75" x14ac:dyDescent="0.3">
      <c r="A74" s="137" t="s">
        <v>13</v>
      </c>
      <c r="B74" s="137" t="s">
        <v>24</v>
      </c>
      <c r="C74" s="138">
        <v>12</v>
      </c>
      <c r="D74" s="139">
        <v>8.7718000000000004E-2</v>
      </c>
      <c r="E74" s="140">
        <v>8.0964000000000008E-2</v>
      </c>
      <c r="F74" s="140">
        <v>7.9964000000000007E-2</v>
      </c>
      <c r="G74" s="140">
        <v>7.8964000000000006E-2</v>
      </c>
      <c r="H74" s="140">
        <v>8.7225000000000011E-2</v>
      </c>
      <c r="I74" s="140">
        <v>8.0547000000000007E-2</v>
      </c>
      <c r="J74" s="140">
        <v>7.9547000000000007E-2</v>
      </c>
      <c r="K74" s="140">
        <v>7.8547000000000006E-2</v>
      </c>
      <c r="L74" s="140">
        <v>8.6617E-2</v>
      </c>
      <c r="M74" s="140">
        <v>8.0017000000000005E-2</v>
      </c>
      <c r="N74" s="140">
        <v>7.9017000000000004E-2</v>
      </c>
      <c r="O74" s="140">
        <v>7.8017000000000003E-2</v>
      </c>
      <c r="P74" s="140">
        <v>8.6019999999999999E-2</v>
      </c>
      <c r="Q74" s="140">
        <v>7.9496999999999998E-2</v>
      </c>
      <c r="R74" s="140">
        <v>7.8496999999999997E-2</v>
      </c>
      <c r="S74" s="140">
        <v>7.7496999999999996E-2</v>
      </c>
      <c r="T74" s="140">
        <v>8.5398000000000002E-2</v>
      </c>
      <c r="U74" s="140">
        <v>7.8950000000000006E-2</v>
      </c>
      <c r="V74" s="140">
        <v>7.7950000000000005E-2</v>
      </c>
      <c r="W74" s="140">
        <v>7.6950000000000005E-2</v>
      </c>
      <c r="X74" s="140">
        <v>8.4839999999999999E-2</v>
      </c>
      <c r="Y74" s="140">
        <v>7.8468999999999997E-2</v>
      </c>
      <c r="Z74" s="140">
        <v>7.7468999999999996E-2</v>
      </c>
      <c r="AA74" s="140">
        <v>7.6468999999999995E-2</v>
      </c>
      <c r="AB74" s="140">
        <v>8.4346000000000004E-2</v>
      </c>
      <c r="AC74" s="140">
        <v>7.8045000000000003E-2</v>
      </c>
      <c r="AD74" s="140">
        <v>7.7045000000000002E-2</v>
      </c>
      <c r="AE74" s="140">
        <v>7.6045000000000001E-2</v>
      </c>
      <c r="AF74" s="140">
        <v>8.3655000000000007E-2</v>
      </c>
      <c r="AG74" s="140">
        <v>7.7432000000000001E-2</v>
      </c>
      <c r="AH74" s="140">
        <v>7.6432E-2</v>
      </c>
      <c r="AI74" s="140">
        <v>7.5431999999999999E-2</v>
      </c>
      <c r="AJ74" s="140">
        <v>8.3030000000000007E-2</v>
      </c>
      <c r="AK74" s="140">
        <v>7.6880000000000004E-2</v>
      </c>
      <c r="AL74" s="140">
        <v>7.5880000000000003E-2</v>
      </c>
      <c r="AM74" s="140">
        <v>7.4880000000000002E-2</v>
      </c>
      <c r="AN74" s="136"/>
      <c r="AO74" s="136"/>
    </row>
    <row r="75" spans="1:41" s="83" customFormat="1" ht="18.75" x14ac:dyDescent="0.3">
      <c r="A75" s="137" t="s">
        <v>13</v>
      </c>
      <c r="B75" s="137" t="s">
        <v>24</v>
      </c>
      <c r="C75" s="138">
        <v>24</v>
      </c>
      <c r="D75" s="139">
        <v>8.5130999999999998E-2</v>
      </c>
      <c r="E75" s="140">
        <v>7.8626000000000001E-2</v>
      </c>
      <c r="F75" s="140">
        <v>7.7626000000000001E-2</v>
      </c>
      <c r="G75" s="140">
        <v>7.6626E-2</v>
      </c>
      <c r="H75" s="140">
        <v>8.4903000000000006E-2</v>
      </c>
      <c r="I75" s="140">
        <v>7.8406000000000003E-2</v>
      </c>
      <c r="J75" s="140">
        <v>7.7406000000000003E-2</v>
      </c>
      <c r="K75" s="140">
        <v>7.6406000000000002E-2</v>
      </c>
      <c r="L75" s="140">
        <v>8.464300000000001E-2</v>
      </c>
      <c r="M75" s="140">
        <v>7.8156000000000003E-2</v>
      </c>
      <c r="N75" s="140">
        <v>7.7156000000000002E-2</v>
      </c>
      <c r="O75" s="140">
        <v>7.6156000000000001E-2</v>
      </c>
      <c r="P75" s="140">
        <v>8.4371000000000002E-2</v>
      </c>
      <c r="Q75" s="140">
        <v>7.7893000000000004E-2</v>
      </c>
      <c r="R75" s="140">
        <v>7.6893000000000003E-2</v>
      </c>
      <c r="S75" s="140">
        <v>7.5893000000000002E-2</v>
      </c>
      <c r="T75" s="140">
        <v>8.4051000000000001E-2</v>
      </c>
      <c r="U75" s="140">
        <v>7.758000000000001E-2</v>
      </c>
      <c r="V75" s="140">
        <v>7.6580000000000009E-2</v>
      </c>
      <c r="W75" s="140">
        <v>7.5580000000000008E-2</v>
      </c>
      <c r="X75" s="140">
        <v>8.3842E-2</v>
      </c>
      <c r="Y75" s="140">
        <v>7.7379000000000003E-2</v>
      </c>
      <c r="Z75" s="140">
        <v>7.6379000000000002E-2</v>
      </c>
      <c r="AA75" s="140">
        <v>7.5379000000000002E-2</v>
      </c>
      <c r="AB75" s="140">
        <v>8.3651000000000003E-2</v>
      </c>
      <c r="AC75" s="140">
        <v>7.7196000000000001E-2</v>
      </c>
      <c r="AD75" s="140">
        <v>7.6196E-2</v>
      </c>
      <c r="AE75" s="140">
        <v>7.5195999999999999E-2</v>
      </c>
      <c r="AF75" s="140">
        <v>8.3367000000000011E-2</v>
      </c>
      <c r="AG75" s="140">
        <v>7.6920000000000002E-2</v>
      </c>
      <c r="AH75" s="140">
        <v>7.5920000000000001E-2</v>
      </c>
      <c r="AI75" s="140">
        <v>7.492E-2</v>
      </c>
      <c r="AJ75" s="140">
        <v>8.3145000000000011E-2</v>
      </c>
      <c r="AK75" s="140">
        <v>7.6705000000000009E-2</v>
      </c>
      <c r="AL75" s="140">
        <v>7.5705000000000008E-2</v>
      </c>
      <c r="AM75" s="140">
        <v>7.4705000000000008E-2</v>
      </c>
      <c r="AN75" s="136"/>
      <c r="AO75" s="136"/>
    </row>
    <row r="76" spans="1:41" s="83" customFormat="1" ht="18.75" x14ac:dyDescent="0.3">
      <c r="A76" s="137" t="s">
        <v>13</v>
      </c>
      <c r="B76" s="137" t="s">
        <v>24</v>
      </c>
      <c r="C76" s="138">
        <v>36</v>
      </c>
      <c r="D76" s="139">
        <v>8.4586000000000008E-2</v>
      </c>
      <c r="E76" s="140">
        <v>7.7979000000000007E-2</v>
      </c>
      <c r="F76" s="140">
        <v>7.6979000000000006E-2</v>
      </c>
      <c r="G76" s="140">
        <v>7.5979000000000005E-2</v>
      </c>
      <c r="H76" s="140">
        <v>8.4428000000000003E-2</v>
      </c>
      <c r="I76" s="140">
        <v>7.7825000000000005E-2</v>
      </c>
      <c r="J76" s="140">
        <v>7.6825000000000004E-2</v>
      </c>
      <c r="K76" s="140">
        <v>7.5825000000000004E-2</v>
      </c>
      <c r="L76" s="140">
        <v>8.4265000000000007E-2</v>
      </c>
      <c r="M76" s="140">
        <v>7.7668000000000001E-2</v>
      </c>
      <c r="N76" s="140">
        <v>7.6668E-2</v>
      </c>
      <c r="O76" s="140">
        <v>7.5667999999999999E-2</v>
      </c>
      <c r="P76" s="140">
        <v>8.4089000000000011E-2</v>
      </c>
      <c r="Q76" s="140">
        <v>7.7495000000000008E-2</v>
      </c>
      <c r="R76" s="140">
        <v>7.6495000000000007E-2</v>
      </c>
      <c r="S76" s="140">
        <v>7.5495000000000007E-2</v>
      </c>
      <c r="T76" s="140">
        <v>8.3885000000000001E-2</v>
      </c>
      <c r="U76" s="140">
        <v>7.7293000000000001E-2</v>
      </c>
      <c r="V76" s="140">
        <v>7.6293E-2</v>
      </c>
      <c r="W76" s="140">
        <v>7.5292999999999999E-2</v>
      </c>
      <c r="X76" s="140">
        <v>8.3822000000000008E-2</v>
      </c>
      <c r="Y76" s="140">
        <v>7.7246000000000009E-2</v>
      </c>
      <c r="Z76" s="140">
        <v>7.6246000000000008E-2</v>
      </c>
      <c r="AA76" s="140">
        <v>7.5246000000000007E-2</v>
      </c>
      <c r="AB76" s="140">
        <v>8.4023E-2</v>
      </c>
      <c r="AC76" s="140">
        <v>7.757E-2</v>
      </c>
      <c r="AD76" s="140">
        <v>7.6569999999999999E-2</v>
      </c>
      <c r="AE76" s="140">
        <v>7.5569999999999998E-2</v>
      </c>
      <c r="AF76" s="140">
        <v>8.6565000000000003E-2</v>
      </c>
      <c r="AG76" s="140">
        <v>7.9675999999999997E-2</v>
      </c>
      <c r="AH76" s="140">
        <v>7.8675999999999996E-2</v>
      </c>
      <c r="AI76" s="140">
        <v>7.7675999999999995E-2</v>
      </c>
      <c r="AJ76" s="140">
        <v>8.6067000000000005E-2</v>
      </c>
      <c r="AK76" s="140">
        <v>7.9177999999999998E-2</v>
      </c>
      <c r="AL76" s="140">
        <v>7.8177999999999997E-2</v>
      </c>
      <c r="AM76" s="140">
        <v>7.7177999999999997E-2</v>
      </c>
      <c r="AN76" s="136"/>
      <c r="AO76" s="136"/>
    </row>
    <row r="77" spans="1:41" s="83" customFormat="1" ht="18.75" x14ac:dyDescent="0.3">
      <c r="A77" s="158" t="s">
        <v>13</v>
      </c>
      <c r="B77" s="158" t="s">
        <v>24</v>
      </c>
      <c r="C77" s="141">
        <v>48</v>
      </c>
      <c r="D77" s="159">
        <v>8.9340000000000003E-2</v>
      </c>
      <c r="E77" s="139">
        <v>8.2296000000000008E-2</v>
      </c>
      <c r="F77" s="140">
        <v>8.1296000000000007E-2</v>
      </c>
      <c r="G77" s="140">
        <v>8.0296000000000006E-2</v>
      </c>
      <c r="H77" s="139">
        <v>9.1349E-2</v>
      </c>
      <c r="I77" s="140">
        <v>8.4304000000000004E-2</v>
      </c>
      <c r="J77" s="140">
        <v>8.3304000000000003E-2</v>
      </c>
      <c r="K77" s="140">
        <v>8.2304000000000002E-2</v>
      </c>
      <c r="L77" s="140">
        <v>8.9377999999999999E-2</v>
      </c>
      <c r="M77" s="140">
        <v>8.233E-2</v>
      </c>
      <c r="N77" s="140">
        <v>8.133E-2</v>
      </c>
      <c r="O77" s="140">
        <v>8.0329999999999999E-2</v>
      </c>
      <c r="P77" s="140">
        <v>8.8042000000000009E-2</v>
      </c>
      <c r="Q77" s="140">
        <v>8.1074000000000007E-2</v>
      </c>
      <c r="R77" s="140">
        <v>8.0074000000000006E-2</v>
      </c>
      <c r="S77" s="140">
        <v>7.9074000000000005E-2</v>
      </c>
      <c r="T77" s="140">
        <v>8.5974000000000009E-2</v>
      </c>
      <c r="U77" s="140">
        <v>7.9005000000000006E-2</v>
      </c>
      <c r="V77" s="140">
        <v>7.8005000000000005E-2</v>
      </c>
      <c r="W77" s="140">
        <v>7.7005000000000004E-2</v>
      </c>
      <c r="X77" s="140">
        <v>9.0199000000000001E-2</v>
      </c>
      <c r="Y77" s="140">
        <v>8.3233000000000001E-2</v>
      </c>
      <c r="Z77" s="140">
        <v>8.2233000000000001E-2</v>
      </c>
      <c r="AA77" s="140">
        <v>8.1233E-2</v>
      </c>
      <c r="AB77" s="140">
        <v>-0.995</v>
      </c>
      <c r="AC77" s="140">
        <v>-0.996</v>
      </c>
      <c r="AD77" s="140">
        <v>-0.997</v>
      </c>
      <c r="AE77" s="140">
        <v>-0.998</v>
      </c>
      <c r="AF77" s="140">
        <v>9.5926000000000011E-2</v>
      </c>
      <c r="AG77" s="140">
        <v>8.8568000000000008E-2</v>
      </c>
      <c r="AH77" s="140">
        <v>8.7568000000000007E-2</v>
      </c>
      <c r="AI77" s="140">
        <v>8.6568000000000006E-2</v>
      </c>
      <c r="AJ77" s="140">
        <v>9.2644000000000004E-2</v>
      </c>
      <c r="AK77" s="140">
        <v>8.5402000000000006E-2</v>
      </c>
      <c r="AL77" s="140">
        <v>8.4402000000000005E-2</v>
      </c>
      <c r="AM77" s="140">
        <v>8.3402000000000004E-2</v>
      </c>
      <c r="AN77" s="136"/>
      <c r="AO77" s="136"/>
    </row>
    <row r="78" spans="1:41" s="83" customFormat="1" ht="16.5" customHeight="1" x14ac:dyDescent="0.3">
      <c r="A78" s="173"/>
      <c r="B78" s="174"/>
      <c r="C78" s="174"/>
      <c r="D78" s="175"/>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6"/>
      <c r="AN78" s="164"/>
      <c r="AO78" s="164"/>
    </row>
    <row r="79" spans="1:41" s="83" customFormat="1" ht="18.75" x14ac:dyDescent="0.3">
      <c r="A79" s="147" t="s">
        <v>13</v>
      </c>
      <c r="B79" s="147" t="s">
        <v>25</v>
      </c>
      <c r="C79" s="148">
        <v>6</v>
      </c>
      <c r="D79" s="149">
        <v>9.3909000000000006E-2</v>
      </c>
      <c r="E79" s="150">
        <v>8.6012000000000005E-2</v>
      </c>
      <c r="F79" s="150">
        <v>8.5012000000000004E-2</v>
      </c>
      <c r="G79" s="150">
        <v>8.4012000000000003E-2</v>
      </c>
      <c r="H79" s="150">
        <v>9.4312000000000007E-2</v>
      </c>
      <c r="I79" s="150">
        <v>8.6546999999999999E-2</v>
      </c>
      <c r="J79" s="150">
        <v>8.5546999999999998E-2</v>
      </c>
      <c r="K79" s="150">
        <v>8.4546999999999997E-2</v>
      </c>
      <c r="L79" s="150">
        <v>9.4215000000000007E-2</v>
      </c>
      <c r="M79" s="150">
        <v>8.6536000000000002E-2</v>
      </c>
      <c r="N79" s="150">
        <v>8.5536000000000001E-2</v>
      </c>
      <c r="O79" s="150">
        <v>8.4536E-2</v>
      </c>
      <c r="P79" s="150">
        <v>9.3984999999999999E-2</v>
      </c>
      <c r="Q79" s="150">
        <v>8.6358000000000004E-2</v>
      </c>
      <c r="R79" s="150">
        <v>8.5358000000000003E-2</v>
      </c>
      <c r="S79" s="150">
        <v>8.4358000000000002E-2</v>
      </c>
      <c r="T79" s="150">
        <v>9.3572000000000002E-2</v>
      </c>
      <c r="U79" s="150">
        <v>8.6055000000000006E-2</v>
      </c>
      <c r="V79" s="150">
        <v>8.5055000000000006E-2</v>
      </c>
      <c r="W79" s="150">
        <v>8.4055000000000005E-2</v>
      </c>
      <c r="X79" s="150">
        <v>9.0051000000000006E-2</v>
      </c>
      <c r="Y79" s="150">
        <v>8.2586000000000007E-2</v>
      </c>
      <c r="Z79" s="150">
        <v>8.1586000000000006E-2</v>
      </c>
      <c r="AA79" s="150">
        <v>8.0586000000000005E-2</v>
      </c>
      <c r="AB79" s="150">
        <v>8.7222000000000008E-2</v>
      </c>
      <c r="AC79" s="150">
        <v>7.9866000000000006E-2</v>
      </c>
      <c r="AD79" s="150">
        <v>7.8866000000000006E-2</v>
      </c>
      <c r="AE79" s="150">
        <v>7.7866000000000005E-2</v>
      </c>
      <c r="AF79" s="150">
        <v>8.5575999999999999E-2</v>
      </c>
      <c r="AG79" s="150">
        <v>7.8283000000000005E-2</v>
      </c>
      <c r="AH79" s="150">
        <v>7.7283000000000004E-2</v>
      </c>
      <c r="AI79" s="150">
        <v>7.6283000000000004E-2</v>
      </c>
      <c r="AJ79" s="150">
        <v>8.440700000000001E-2</v>
      </c>
      <c r="AK79" s="150">
        <v>7.7209E-2</v>
      </c>
      <c r="AL79" s="150">
        <v>7.6208999999999999E-2</v>
      </c>
      <c r="AM79" s="150">
        <v>7.5208999999999998E-2</v>
      </c>
      <c r="AN79" s="151"/>
      <c r="AO79" s="151"/>
    </row>
    <row r="80" spans="1:41" s="83" customFormat="1" ht="18.75" x14ac:dyDescent="0.3">
      <c r="A80" s="152" t="s">
        <v>13</v>
      </c>
      <c r="B80" s="152" t="s">
        <v>25</v>
      </c>
      <c r="C80" s="153">
        <v>12</v>
      </c>
      <c r="D80" s="149">
        <v>9.0558E-2</v>
      </c>
      <c r="E80" s="150">
        <v>8.2932000000000006E-2</v>
      </c>
      <c r="F80" s="150">
        <v>8.1932000000000005E-2</v>
      </c>
      <c r="G80" s="150">
        <v>8.0932000000000004E-2</v>
      </c>
      <c r="H80" s="150">
        <v>9.0037000000000006E-2</v>
      </c>
      <c r="I80" s="150">
        <v>8.2504000000000008E-2</v>
      </c>
      <c r="J80" s="150">
        <v>8.1504000000000007E-2</v>
      </c>
      <c r="K80" s="150">
        <v>8.0504000000000006E-2</v>
      </c>
      <c r="L80" s="150">
        <v>8.9452000000000004E-2</v>
      </c>
      <c r="M80" s="150">
        <v>8.200700000000001E-2</v>
      </c>
      <c r="N80" s="150">
        <v>8.100700000000001E-2</v>
      </c>
      <c r="O80" s="150">
        <v>8.0007000000000009E-2</v>
      </c>
      <c r="P80" s="150">
        <v>8.8756000000000002E-2</v>
      </c>
      <c r="Q80" s="150">
        <v>8.1415000000000001E-2</v>
      </c>
      <c r="R80" s="150">
        <v>8.0415E-2</v>
      </c>
      <c r="S80" s="150">
        <v>7.9414999999999999E-2</v>
      </c>
      <c r="T80" s="150">
        <v>8.8081000000000007E-2</v>
      </c>
      <c r="U80" s="150">
        <v>8.0837000000000006E-2</v>
      </c>
      <c r="V80" s="150">
        <v>7.9837000000000005E-2</v>
      </c>
      <c r="W80" s="150">
        <v>7.8837000000000004E-2</v>
      </c>
      <c r="X80" s="150">
        <v>8.7493000000000001E-2</v>
      </c>
      <c r="Y80" s="150">
        <v>8.0343999999999999E-2</v>
      </c>
      <c r="Z80" s="150">
        <v>7.9343999999999998E-2</v>
      </c>
      <c r="AA80" s="150">
        <v>7.8343999999999997E-2</v>
      </c>
      <c r="AB80" s="150">
        <v>8.6925000000000002E-2</v>
      </c>
      <c r="AC80" s="150">
        <v>7.9861000000000001E-2</v>
      </c>
      <c r="AD80" s="150">
        <v>7.8861000000000001E-2</v>
      </c>
      <c r="AE80" s="150">
        <v>7.7861E-2</v>
      </c>
      <c r="AF80" s="150">
        <v>8.617000000000001E-2</v>
      </c>
      <c r="AG80" s="150">
        <v>7.9201000000000008E-2</v>
      </c>
      <c r="AH80" s="150">
        <v>7.8201000000000007E-2</v>
      </c>
      <c r="AI80" s="150">
        <v>7.7201000000000006E-2</v>
      </c>
      <c r="AJ80" s="150">
        <v>8.5509000000000002E-2</v>
      </c>
      <c r="AK80" s="150">
        <v>7.8625E-2</v>
      </c>
      <c r="AL80" s="150">
        <v>7.7625E-2</v>
      </c>
      <c r="AM80" s="150">
        <v>7.6624999999999999E-2</v>
      </c>
      <c r="AN80" s="151"/>
      <c r="AO80" s="151"/>
    </row>
    <row r="81" spans="1:41" s="83" customFormat="1" ht="18.75" x14ac:dyDescent="0.3">
      <c r="A81" s="152" t="s">
        <v>13</v>
      </c>
      <c r="B81" s="152" t="s">
        <v>25</v>
      </c>
      <c r="C81" s="153">
        <v>24</v>
      </c>
      <c r="D81" s="149">
        <v>8.747400000000001E-2</v>
      </c>
      <c r="E81" s="150">
        <v>8.0253000000000005E-2</v>
      </c>
      <c r="F81" s="150">
        <v>7.9253000000000004E-2</v>
      </c>
      <c r="G81" s="150">
        <v>7.8253000000000003E-2</v>
      </c>
      <c r="H81" s="150">
        <v>8.7157999999999999E-2</v>
      </c>
      <c r="I81" s="150">
        <v>7.9978000000000007E-2</v>
      </c>
      <c r="J81" s="150">
        <v>7.8978000000000007E-2</v>
      </c>
      <c r="K81" s="150">
        <v>7.7978000000000006E-2</v>
      </c>
      <c r="L81" s="150">
        <v>8.6815000000000003E-2</v>
      </c>
      <c r="M81" s="150">
        <v>7.9676999999999998E-2</v>
      </c>
      <c r="N81" s="150">
        <v>7.8676999999999997E-2</v>
      </c>
      <c r="O81" s="150">
        <v>7.7676999999999996E-2</v>
      </c>
      <c r="P81" s="150">
        <v>8.6407999999999999E-2</v>
      </c>
      <c r="Q81" s="150">
        <v>7.9319000000000001E-2</v>
      </c>
      <c r="R81" s="150">
        <v>7.8319E-2</v>
      </c>
      <c r="S81" s="150">
        <v>7.7318999999999999E-2</v>
      </c>
      <c r="T81" s="150">
        <v>8.5993E-2</v>
      </c>
      <c r="U81" s="150">
        <v>7.8945000000000001E-2</v>
      </c>
      <c r="V81" s="150">
        <v>7.7945E-2</v>
      </c>
      <c r="W81" s="150">
        <v>7.6945E-2</v>
      </c>
      <c r="X81" s="150">
        <v>8.5666000000000006E-2</v>
      </c>
      <c r="Y81" s="150">
        <v>7.8663999999999998E-2</v>
      </c>
      <c r="Z81" s="150">
        <v>7.7663999999999997E-2</v>
      </c>
      <c r="AA81" s="150">
        <v>7.6663999999999996E-2</v>
      </c>
      <c r="AB81" s="150">
        <v>8.5356000000000001E-2</v>
      </c>
      <c r="AC81" s="150">
        <v>7.8393000000000004E-2</v>
      </c>
      <c r="AD81" s="150">
        <v>7.7393000000000003E-2</v>
      </c>
      <c r="AE81" s="150">
        <v>7.6393000000000003E-2</v>
      </c>
      <c r="AF81" s="150">
        <v>8.4960000000000008E-2</v>
      </c>
      <c r="AG81" s="150">
        <v>7.8038999999999997E-2</v>
      </c>
      <c r="AH81" s="150">
        <v>7.7038999999999996E-2</v>
      </c>
      <c r="AI81" s="150">
        <v>7.6038999999999995E-2</v>
      </c>
      <c r="AJ81" s="150">
        <v>8.4625000000000006E-2</v>
      </c>
      <c r="AK81" s="150">
        <v>7.7744000000000008E-2</v>
      </c>
      <c r="AL81" s="150">
        <v>7.6744000000000007E-2</v>
      </c>
      <c r="AM81" s="150">
        <v>7.5744000000000006E-2</v>
      </c>
      <c r="AN81" s="151"/>
      <c r="AO81" s="151"/>
    </row>
    <row r="82" spans="1:41" s="83" customFormat="1" ht="18.75" x14ac:dyDescent="0.3">
      <c r="A82" s="152" t="s">
        <v>13</v>
      </c>
      <c r="B82" s="152" t="s">
        <v>25</v>
      </c>
      <c r="C82" s="153">
        <v>36</v>
      </c>
      <c r="D82" s="149">
        <v>8.6232000000000003E-2</v>
      </c>
      <c r="E82" s="150">
        <v>7.9118000000000008E-2</v>
      </c>
      <c r="F82" s="150">
        <v>7.8118000000000007E-2</v>
      </c>
      <c r="G82" s="150">
        <v>7.7118000000000006E-2</v>
      </c>
      <c r="H82" s="150">
        <v>8.6027000000000006E-2</v>
      </c>
      <c r="I82" s="150">
        <v>7.8936000000000006E-2</v>
      </c>
      <c r="J82" s="150">
        <v>7.7936000000000005E-2</v>
      </c>
      <c r="K82" s="150">
        <v>7.6936000000000004E-2</v>
      </c>
      <c r="L82" s="150">
        <v>8.5787000000000002E-2</v>
      </c>
      <c r="M82" s="150">
        <v>7.8727000000000005E-2</v>
      </c>
      <c r="N82" s="150">
        <v>7.7727000000000004E-2</v>
      </c>
      <c r="O82" s="150">
        <v>7.6727000000000004E-2</v>
      </c>
      <c r="P82" s="150">
        <v>8.5511000000000004E-2</v>
      </c>
      <c r="Q82" s="150">
        <v>7.8483999999999998E-2</v>
      </c>
      <c r="R82" s="150">
        <v>7.7483999999999997E-2</v>
      </c>
      <c r="S82" s="150">
        <v>7.6483999999999996E-2</v>
      </c>
      <c r="T82" s="150">
        <v>8.5237000000000007E-2</v>
      </c>
      <c r="U82" s="150">
        <v>7.8234999999999999E-2</v>
      </c>
      <c r="V82" s="150">
        <v>7.7234999999999998E-2</v>
      </c>
      <c r="W82" s="150">
        <v>7.6234999999999997E-2</v>
      </c>
      <c r="X82" s="150">
        <v>8.5272000000000001E-2</v>
      </c>
      <c r="Y82" s="150">
        <v>7.8287000000000009E-2</v>
      </c>
      <c r="Z82" s="150">
        <v>7.7287000000000008E-2</v>
      </c>
      <c r="AA82" s="150">
        <v>7.6287000000000008E-2</v>
      </c>
      <c r="AB82" s="150">
        <v>8.5747000000000004E-2</v>
      </c>
      <c r="AC82" s="150">
        <v>7.8908000000000006E-2</v>
      </c>
      <c r="AD82" s="150">
        <v>7.7908000000000005E-2</v>
      </c>
      <c r="AE82" s="150">
        <v>7.6908000000000004E-2</v>
      </c>
      <c r="AF82" s="150">
        <v>8.6132E-2</v>
      </c>
      <c r="AG82" s="150">
        <v>7.9365000000000005E-2</v>
      </c>
      <c r="AH82" s="150">
        <v>7.8365000000000004E-2</v>
      </c>
      <c r="AI82" s="150">
        <v>7.7365000000000003E-2</v>
      </c>
      <c r="AJ82" s="150">
        <v>8.5644999999999999E-2</v>
      </c>
      <c r="AK82" s="150">
        <v>7.8878000000000004E-2</v>
      </c>
      <c r="AL82" s="150">
        <v>7.7878000000000003E-2</v>
      </c>
      <c r="AM82" s="150">
        <v>7.6878000000000002E-2</v>
      </c>
      <c r="AN82" s="151"/>
      <c r="AO82" s="151"/>
    </row>
    <row r="83" spans="1:41" s="83" customFormat="1" ht="18.75" x14ac:dyDescent="0.3">
      <c r="A83" s="152" t="s">
        <v>13</v>
      </c>
      <c r="B83" s="152" t="s">
        <v>25</v>
      </c>
      <c r="C83" s="153">
        <v>48</v>
      </c>
      <c r="D83" s="149">
        <v>9.0084999999999998E-2</v>
      </c>
      <c r="E83" s="150">
        <v>8.3074000000000009E-2</v>
      </c>
      <c r="F83" s="150">
        <v>8.2074000000000008E-2</v>
      </c>
      <c r="G83" s="150">
        <v>8.1074000000000007E-2</v>
      </c>
      <c r="H83" s="150">
        <v>9.2326000000000005E-2</v>
      </c>
      <c r="I83" s="150">
        <v>8.5314000000000001E-2</v>
      </c>
      <c r="J83" s="150">
        <v>8.4314E-2</v>
      </c>
      <c r="K83" s="150">
        <v>8.3313999999999999E-2</v>
      </c>
      <c r="L83" s="150">
        <v>9.0751999999999999E-2</v>
      </c>
      <c r="M83" s="150">
        <v>8.3634E-2</v>
      </c>
      <c r="N83" s="150">
        <v>8.2633999999999999E-2</v>
      </c>
      <c r="O83" s="150">
        <v>8.1633999999999998E-2</v>
      </c>
      <c r="P83" s="150">
        <v>8.9955000000000007E-2</v>
      </c>
      <c r="Q83" s="150">
        <v>8.279800000000001E-2</v>
      </c>
      <c r="R83" s="150">
        <v>8.179800000000001E-2</v>
      </c>
      <c r="S83" s="150">
        <v>8.0798000000000009E-2</v>
      </c>
      <c r="T83" s="150">
        <v>8.8635000000000005E-2</v>
      </c>
      <c r="U83" s="150">
        <v>8.1478000000000009E-2</v>
      </c>
      <c r="V83" s="150">
        <v>8.0478000000000008E-2</v>
      </c>
      <c r="W83" s="150">
        <v>7.9478000000000007E-2</v>
      </c>
      <c r="X83" s="150">
        <v>9.2198000000000002E-2</v>
      </c>
      <c r="Y83" s="150">
        <v>8.5044000000000008E-2</v>
      </c>
      <c r="Z83" s="150">
        <v>8.4044000000000008E-2</v>
      </c>
      <c r="AA83" s="150">
        <v>8.3044000000000007E-2</v>
      </c>
      <c r="AB83" s="150" t="e">
        <v>#N/A</v>
      </c>
      <c r="AC83" s="150" t="e">
        <v>#N/A</v>
      </c>
      <c r="AD83" s="150" t="e">
        <v>#N/A</v>
      </c>
      <c r="AE83" s="150" t="e">
        <v>#N/A</v>
      </c>
      <c r="AF83" s="150">
        <v>9.8376000000000005E-2</v>
      </c>
      <c r="AG83" s="150">
        <v>9.0953000000000006E-2</v>
      </c>
      <c r="AH83" s="150">
        <v>8.9953000000000005E-2</v>
      </c>
      <c r="AI83" s="150">
        <v>8.8953000000000004E-2</v>
      </c>
      <c r="AJ83" s="150">
        <v>9.4543000000000002E-2</v>
      </c>
      <c r="AK83" s="150">
        <v>8.9983000000000007E-2</v>
      </c>
      <c r="AL83" s="150">
        <v>8.8983000000000007E-2</v>
      </c>
      <c r="AM83" s="150">
        <v>8.7983000000000006E-2</v>
      </c>
      <c r="AN83" s="151"/>
      <c r="AO83" s="151"/>
    </row>
    <row r="84" spans="1:41" s="83" customFormat="1" ht="16.5" customHeight="1" x14ac:dyDescent="0.3">
      <c r="A84" s="173"/>
      <c r="B84" s="174"/>
      <c r="C84" s="174"/>
      <c r="D84" s="175"/>
      <c r="E84" s="174"/>
      <c r="F84" s="174"/>
      <c r="G84" s="174"/>
      <c r="H84" s="174"/>
      <c r="I84" s="1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6"/>
      <c r="AN84" s="164"/>
      <c r="AO84" s="164"/>
    </row>
    <row r="85" spans="1:41" s="83" customFormat="1" ht="18.75" x14ac:dyDescent="0.3">
      <c r="A85" s="165" t="s">
        <v>60</v>
      </c>
      <c r="B85" s="165" t="s">
        <v>61</v>
      </c>
      <c r="C85" s="166">
        <v>6</v>
      </c>
      <c r="D85" s="177">
        <v>8.1856999999999999E-2</v>
      </c>
      <c r="E85" s="178">
        <v>7.5021000000000004E-2</v>
      </c>
      <c r="F85" s="178">
        <v>7.4021000000000003E-2</v>
      </c>
      <c r="G85" s="178">
        <v>7.3021000000000003E-2</v>
      </c>
      <c r="H85" s="178">
        <v>8.2246E-2</v>
      </c>
      <c r="I85" s="178">
        <v>7.5583999999999998E-2</v>
      </c>
      <c r="J85" s="178">
        <v>7.4583999999999998E-2</v>
      </c>
      <c r="K85" s="178">
        <v>7.3583999999999997E-2</v>
      </c>
      <c r="L85" s="178">
        <v>8.1778000000000003E-2</v>
      </c>
      <c r="M85" s="178">
        <v>7.526300000000001E-2</v>
      </c>
      <c r="N85" s="178">
        <v>7.426300000000001E-2</v>
      </c>
      <c r="O85" s="178">
        <v>7.3263000000000009E-2</v>
      </c>
      <c r="P85" s="178">
        <v>8.1221000000000002E-2</v>
      </c>
      <c r="Q85" s="178">
        <v>7.4820999999999999E-2</v>
      </c>
      <c r="R85" s="178">
        <v>7.3820999999999998E-2</v>
      </c>
      <c r="S85" s="178">
        <v>7.2820999999999997E-2</v>
      </c>
      <c r="T85" s="178">
        <v>7.9431000000000002E-2</v>
      </c>
      <c r="U85" s="178">
        <v>7.3418999999999998E-2</v>
      </c>
      <c r="V85" s="178">
        <v>7.2418999999999997E-2</v>
      </c>
      <c r="W85" s="178">
        <v>7.1418999999999996E-2</v>
      </c>
      <c r="X85" s="178">
        <v>7.5738E-2</v>
      </c>
      <c r="Y85" s="178">
        <v>7.0031999999999997E-2</v>
      </c>
      <c r="Z85" s="178">
        <v>6.9031999999999996E-2</v>
      </c>
      <c r="AA85" s="178">
        <v>6.8031999999999995E-2</v>
      </c>
      <c r="AB85" s="178">
        <v>7.2704000000000005E-2</v>
      </c>
      <c r="AC85" s="178">
        <v>6.7263000000000003E-2</v>
      </c>
      <c r="AD85" s="178">
        <v>6.6263000000000002E-2</v>
      </c>
      <c r="AE85" s="178">
        <v>6.5263000000000002E-2</v>
      </c>
      <c r="AF85" s="178">
        <v>7.0466000000000001E-2</v>
      </c>
      <c r="AG85" s="178">
        <v>6.5257999999999997E-2</v>
      </c>
      <c r="AH85" s="178">
        <v>6.4257999999999996E-2</v>
      </c>
      <c r="AI85" s="178">
        <v>6.3257999999999995E-2</v>
      </c>
      <c r="AJ85" s="178">
        <v>6.8867999999999999E-2</v>
      </c>
      <c r="AK85" s="178">
        <v>6.3908000000000006E-2</v>
      </c>
      <c r="AL85" s="178">
        <v>6.2908000000000006E-2</v>
      </c>
      <c r="AM85" s="178">
        <v>6.1908000000000005E-2</v>
      </c>
      <c r="AN85" s="177"/>
      <c r="AO85" s="136"/>
    </row>
    <row r="86" spans="1:41" s="83" customFormat="1" ht="18.75" x14ac:dyDescent="0.3">
      <c r="A86" s="169" t="s">
        <v>60</v>
      </c>
      <c r="B86" s="169" t="s">
        <v>61</v>
      </c>
      <c r="C86" s="170">
        <v>12</v>
      </c>
      <c r="D86" s="167">
        <v>7.7129000000000003E-2</v>
      </c>
      <c r="E86" s="168">
        <v>7.1014000000000008E-2</v>
      </c>
      <c r="F86" s="168">
        <v>7.0014000000000007E-2</v>
      </c>
      <c r="G86" s="168">
        <v>6.9014000000000006E-2</v>
      </c>
      <c r="H86" s="168">
        <v>7.6368000000000005E-2</v>
      </c>
      <c r="I86" s="168">
        <v>7.0432000000000008E-2</v>
      </c>
      <c r="J86" s="168">
        <v>6.9432000000000008E-2</v>
      </c>
      <c r="K86" s="168">
        <v>6.8432000000000007E-2</v>
      </c>
      <c r="L86" s="168">
        <v>7.5482000000000007E-2</v>
      </c>
      <c r="M86" s="168">
        <v>6.9725000000000009E-2</v>
      </c>
      <c r="N86" s="168">
        <v>6.8725000000000008E-2</v>
      </c>
      <c r="O86" s="168">
        <v>6.7725000000000007E-2</v>
      </c>
      <c r="P86" s="168">
        <v>7.4535000000000004E-2</v>
      </c>
      <c r="Q86" s="168">
        <v>6.8964999999999999E-2</v>
      </c>
      <c r="R86" s="168">
        <v>6.7964999999999998E-2</v>
      </c>
      <c r="S86" s="168">
        <v>6.6964999999999997E-2</v>
      </c>
      <c r="T86" s="168">
        <v>7.3592000000000005E-2</v>
      </c>
      <c r="U86" s="168">
        <v>6.8207000000000004E-2</v>
      </c>
      <c r="V86" s="168">
        <v>6.7207000000000003E-2</v>
      </c>
      <c r="W86" s="168">
        <v>6.6207000000000002E-2</v>
      </c>
      <c r="X86" s="168">
        <v>7.2752000000000011E-2</v>
      </c>
      <c r="Y86" s="168">
        <v>6.7556000000000005E-2</v>
      </c>
      <c r="Z86" s="168">
        <v>6.6556000000000004E-2</v>
      </c>
      <c r="AA86" s="168">
        <v>6.5556000000000003E-2</v>
      </c>
      <c r="AB86" s="168">
        <v>7.1955000000000005E-2</v>
      </c>
      <c r="AC86" s="168">
        <v>6.6929000000000002E-2</v>
      </c>
      <c r="AD86" s="168">
        <v>6.5929000000000001E-2</v>
      </c>
      <c r="AE86" s="168">
        <v>6.4929000000000001E-2</v>
      </c>
      <c r="AF86" s="168">
        <v>7.0835000000000009E-2</v>
      </c>
      <c r="AG86" s="168">
        <v>6.5993999999999997E-2</v>
      </c>
      <c r="AH86" s="168">
        <v>6.4993999999999996E-2</v>
      </c>
      <c r="AI86" s="168">
        <v>6.3993999999999995E-2</v>
      </c>
      <c r="AJ86" s="168">
        <v>6.9879000000000011E-2</v>
      </c>
      <c r="AK86" s="168">
        <v>6.5212999999999993E-2</v>
      </c>
      <c r="AL86" s="168">
        <v>6.4212999999999992E-2</v>
      </c>
      <c r="AM86" s="168">
        <v>6.3212999999999991E-2</v>
      </c>
      <c r="AN86" s="167"/>
      <c r="AO86" s="136"/>
    </row>
    <row r="87" spans="1:41" s="83" customFormat="1" ht="18.75" x14ac:dyDescent="0.3">
      <c r="A87" s="169" t="s">
        <v>60</v>
      </c>
      <c r="B87" s="169" t="s">
        <v>61</v>
      </c>
      <c r="C87" s="170">
        <v>24</v>
      </c>
      <c r="D87" s="167">
        <v>7.4237000000000011E-2</v>
      </c>
      <c r="E87" s="168">
        <v>6.8658999999999998E-2</v>
      </c>
      <c r="F87" s="168">
        <v>6.7658999999999997E-2</v>
      </c>
      <c r="G87" s="168">
        <v>6.6658999999999996E-2</v>
      </c>
      <c r="H87" s="168">
        <v>7.4217000000000005E-2</v>
      </c>
      <c r="I87" s="168">
        <v>6.8636000000000003E-2</v>
      </c>
      <c r="J87" s="168">
        <v>6.7636000000000002E-2</v>
      </c>
      <c r="K87" s="168">
        <v>6.6636000000000001E-2</v>
      </c>
      <c r="L87" s="168">
        <v>7.4150000000000008E-2</v>
      </c>
      <c r="M87" s="168">
        <v>6.8568000000000004E-2</v>
      </c>
      <c r="N87" s="168">
        <v>6.7568000000000003E-2</v>
      </c>
      <c r="O87" s="168">
        <v>6.6568000000000002E-2</v>
      </c>
      <c r="P87" s="168">
        <v>7.4039000000000008E-2</v>
      </c>
      <c r="Q87" s="168">
        <v>6.8461000000000008E-2</v>
      </c>
      <c r="R87" s="168">
        <v>6.7461000000000007E-2</v>
      </c>
      <c r="S87" s="168">
        <v>6.6461000000000006E-2</v>
      </c>
      <c r="T87" s="168">
        <v>7.3935000000000001E-2</v>
      </c>
      <c r="U87" s="168">
        <v>6.8353999999999998E-2</v>
      </c>
      <c r="V87" s="168">
        <v>6.7353999999999997E-2</v>
      </c>
      <c r="W87" s="168">
        <v>6.6353999999999996E-2</v>
      </c>
      <c r="X87" s="168">
        <v>7.3939000000000005E-2</v>
      </c>
      <c r="Y87" s="168">
        <v>6.8362000000000006E-2</v>
      </c>
      <c r="Z87" s="168">
        <v>6.7362000000000005E-2</v>
      </c>
      <c r="AA87" s="168">
        <v>6.6362000000000004E-2</v>
      </c>
      <c r="AB87" s="168">
        <v>7.3914000000000007E-2</v>
      </c>
      <c r="AC87" s="168">
        <v>6.8336000000000008E-2</v>
      </c>
      <c r="AD87" s="168">
        <v>6.7336000000000007E-2</v>
      </c>
      <c r="AE87" s="168">
        <v>6.6336000000000006E-2</v>
      </c>
      <c r="AF87" s="168">
        <v>7.3769000000000001E-2</v>
      </c>
      <c r="AG87" s="168">
        <v>6.8187999999999999E-2</v>
      </c>
      <c r="AH87" s="168">
        <v>6.7187999999999998E-2</v>
      </c>
      <c r="AI87" s="168">
        <v>6.6187999999999997E-2</v>
      </c>
      <c r="AJ87" s="168">
        <v>7.3695999999999998E-2</v>
      </c>
      <c r="AK87" s="168">
        <v>6.8113000000000007E-2</v>
      </c>
      <c r="AL87" s="168">
        <v>6.7113000000000006E-2</v>
      </c>
      <c r="AM87" s="168">
        <v>6.6113000000000005E-2</v>
      </c>
      <c r="AN87" s="167"/>
      <c r="AO87" s="136"/>
    </row>
    <row r="88" spans="1:41" s="83" customFormat="1" ht="18.75" x14ac:dyDescent="0.3">
      <c r="A88" s="169" t="s">
        <v>60</v>
      </c>
      <c r="B88" s="169" t="s">
        <v>61</v>
      </c>
      <c r="C88" s="170">
        <v>36</v>
      </c>
      <c r="D88" s="167">
        <v>7.5317000000000009E-2</v>
      </c>
      <c r="E88" s="168">
        <v>6.9427000000000003E-2</v>
      </c>
      <c r="F88" s="168">
        <v>6.8427000000000002E-2</v>
      </c>
      <c r="G88" s="168">
        <v>6.7427000000000001E-2</v>
      </c>
      <c r="H88" s="168">
        <v>7.5218000000000007E-2</v>
      </c>
      <c r="I88" s="168">
        <v>6.9343000000000002E-2</v>
      </c>
      <c r="J88" s="168">
        <v>6.8343000000000001E-2</v>
      </c>
      <c r="K88" s="168">
        <v>6.7343E-2</v>
      </c>
      <c r="L88" s="168">
        <v>7.5070999999999999E-2</v>
      </c>
      <c r="M88" s="168">
        <v>6.9217000000000001E-2</v>
      </c>
      <c r="N88" s="168">
        <v>6.8217E-2</v>
      </c>
      <c r="O88" s="168">
        <v>6.7216999999999999E-2</v>
      </c>
      <c r="P88" s="168">
        <v>7.4901000000000009E-2</v>
      </c>
      <c r="Q88" s="168">
        <v>6.9069000000000005E-2</v>
      </c>
      <c r="R88" s="168">
        <v>6.8069000000000005E-2</v>
      </c>
      <c r="S88" s="168">
        <v>6.7069000000000004E-2</v>
      </c>
      <c r="T88" s="168">
        <v>7.4727000000000002E-2</v>
      </c>
      <c r="U88" s="168">
        <v>6.8916000000000005E-2</v>
      </c>
      <c r="V88" s="168">
        <v>6.7916000000000004E-2</v>
      </c>
      <c r="W88" s="168">
        <v>6.6916000000000003E-2</v>
      </c>
      <c r="X88" s="168">
        <v>7.4626999999999999E-2</v>
      </c>
      <c r="Y88" s="168">
        <v>6.882400000000001E-2</v>
      </c>
      <c r="Z88" s="168">
        <v>6.7824000000000009E-2</v>
      </c>
      <c r="AA88" s="168">
        <v>6.6824000000000008E-2</v>
      </c>
      <c r="AB88" s="168">
        <v>7.5367000000000003E-2</v>
      </c>
      <c r="AC88" s="168">
        <v>6.9685999999999998E-2</v>
      </c>
      <c r="AD88" s="168">
        <v>6.8685999999999997E-2</v>
      </c>
      <c r="AE88" s="168">
        <v>6.7685999999999996E-2</v>
      </c>
      <c r="AF88" s="168">
        <v>7.6574000000000003E-2</v>
      </c>
      <c r="AG88" s="168">
        <v>7.0799000000000001E-2</v>
      </c>
      <c r="AH88" s="168">
        <v>6.9799E-2</v>
      </c>
      <c r="AI88" s="168">
        <v>6.8798999999999999E-2</v>
      </c>
      <c r="AJ88" s="168">
        <v>7.6188000000000006E-2</v>
      </c>
      <c r="AK88" s="168">
        <v>7.0412000000000002E-2</v>
      </c>
      <c r="AL88" s="168">
        <v>6.9412000000000001E-2</v>
      </c>
      <c r="AM88" s="168">
        <v>6.8412000000000001E-2</v>
      </c>
      <c r="AN88" s="167"/>
      <c r="AO88" s="136"/>
    </row>
    <row r="89" spans="1:41" s="83" customFormat="1" ht="18.75" x14ac:dyDescent="0.3">
      <c r="A89" s="171" t="s">
        <v>60</v>
      </c>
      <c r="B89" s="171" t="s">
        <v>61</v>
      </c>
      <c r="C89" s="172">
        <v>48</v>
      </c>
      <c r="D89" s="179">
        <v>7.9617000000000007E-2</v>
      </c>
      <c r="E89" s="179">
        <v>7.3605000000000004E-2</v>
      </c>
      <c r="F89" s="180">
        <v>7.2605000000000003E-2</v>
      </c>
      <c r="G89" s="180">
        <v>7.1605000000000002E-2</v>
      </c>
      <c r="H89" s="179">
        <v>8.1664E-2</v>
      </c>
      <c r="I89" s="180">
        <v>7.5651999999999997E-2</v>
      </c>
      <c r="J89" s="180">
        <v>7.4651999999999996E-2</v>
      </c>
      <c r="K89" s="180">
        <v>7.3651999999999995E-2</v>
      </c>
      <c r="L89" s="180" t="e">
        <v>#N/A</v>
      </c>
      <c r="M89" s="180" t="e">
        <v>#N/A</v>
      </c>
      <c r="N89" s="180" t="e">
        <v>#N/A</v>
      </c>
      <c r="O89" s="180" t="e">
        <v>#N/A</v>
      </c>
      <c r="P89" s="180" t="e">
        <v>#N/A</v>
      </c>
      <c r="Q89" s="180" t="e">
        <v>#N/A</v>
      </c>
      <c r="R89" s="180" t="e">
        <v>#N/A</v>
      </c>
      <c r="S89" s="180" t="e">
        <v>#N/A</v>
      </c>
      <c r="T89" s="180" t="e">
        <v>#N/A</v>
      </c>
      <c r="U89" s="180" t="e">
        <v>#N/A</v>
      </c>
      <c r="V89" s="180" t="e">
        <v>#N/A</v>
      </c>
      <c r="W89" s="180" t="e">
        <v>#N/A</v>
      </c>
      <c r="X89" s="180" t="e">
        <v>#N/A</v>
      </c>
      <c r="Y89" s="180" t="e">
        <v>#N/A</v>
      </c>
      <c r="Z89" s="180" t="e">
        <v>#N/A</v>
      </c>
      <c r="AA89" s="180" t="e">
        <v>#N/A</v>
      </c>
      <c r="AB89" s="180" t="e">
        <v>#N/A</v>
      </c>
      <c r="AC89" s="180" t="e">
        <v>#N/A</v>
      </c>
      <c r="AD89" s="180" t="e">
        <v>#N/A</v>
      </c>
      <c r="AE89" s="180" t="e">
        <v>#N/A</v>
      </c>
      <c r="AF89" s="180" t="e">
        <v>#N/A</v>
      </c>
      <c r="AG89" s="180" t="e">
        <v>#N/A</v>
      </c>
      <c r="AH89" s="180" t="e">
        <v>#N/A</v>
      </c>
      <c r="AI89" s="180" t="e">
        <v>#N/A</v>
      </c>
      <c r="AJ89" s="180" t="e">
        <v>#N/A</v>
      </c>
      <c r="AK89" s="180" t="e">
        <v>#N/A</v>
      </c>
      <c r="AL89" s="180" t="e">
        <v>#N/A</v>
      </c>
      <c r="AM89" s="180" t="e">
        <v>#N/A</v>
      </c>
      <c r="AN89" s="179"/>
      <c r="AO89" s="136"/>
    </row>
    <row r="90" spans="1:41" s="83" customFormat="1" ht="18.75" x14ac:dyDescent="0.3">
      <c r="A90" s="181"/>
      <c r="B90" s="182"/>
      <c r="C90" s="182"/>
      <c r="D90" s="151"/>
      <c r="E90" s="13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c r="AC90" s="136"/>
      <c r="AD90" s="136"/>
      <c r="AE90" s="136"/>
      <c r="AF90" s="136"/>
      <c r="AG90" s="136"/>
      <c r="AH90" s="136"/>
      <c r="AI90" s="136"/>
      <c r="AJ90" s="136"/>
      <c r="AK90" s="136"/>
      <c r="AL90" s="136"/>
      <c r="AM90" s="183"/>
      <c r="AN90" s="151"/>
      <c r="AO90" s="151"/>
    </row>
    <row r="91" spans="1:41" s="83" customFormat="1" ht="18.75" x14ac:dyDescent="0.3">
      <c r="A91" s="184" t="s">
        <v>62</v>
      </c>
      <c r="B91" s="184" t="s">
        <v>63</v>
      </c>
      <c r="C91" s="185">
        <v>6</v>
      </c>
      <c r="D91" s="135">
        <v>9.1915000000000011E-2</v>
      </c>
      <c r="E91" s="186">
        <v>8.4311999999999998E-2</v>
      </c>
      <c r="F91" s="186">
        <v>8.3311999999999997E-2</v>
      </c>
      <c r="G91" s="186">
        <v>8.2311999999999996E-2</v>
      </c>
      <c r="H91" s="186">
        <v>9.5620000000000011E-2</v>
      </c>
      <c r="I91" s="186">
        <v>8.8275000000000006E-2</v>
      </c>
      <c r="J91" s="186">
        <v>8.7275000000000005E-2</v>
      </c>
      <c r="K91" s="186">
        <v>8.6275000000000004E-2</v>
      </c>
      <c r="L91" s="186">
        <v>9.6747E-2</v>
      </c>
      <c r="M91" s="186">
        <v>8.9817000000000008E-2</v>
      </c>
      <c r="N91" s="186">
        <v>8.8817000000000007E-2</v>
      </c>
      <c r="O91" s="186">
        <v>8.7817000000000006E-2</v>
      </c>
      <c r="P91" s="186">
        <v>9.6057000000000003E-2</v>
      </c>
      <c r="Q91" s="186">
        <v>9.0143000000000001E-2</v>
      </c>
      <c r="R91" s="186">
        <v>8.9143E-2</v>
      </c>
      <c r="S91" s="186">
        <v>8.8142999999999999E-2</v>
      </c>
      <c r="T91" s="186">
        <v>9.3225000000000002E-2</v>
      </c>
      <c r="U91" s="186">
        <v>8.9393E-2</v>
      </c>
      <c r="V91" s="186">
        <v>8.8392999999999999E-2</v>
      </c>
      <c r="W91" s="186">
        <v>8.7392999999999998E-2</v>
      </c>
      <c r="X91" s="186">
        <v>8.6108000000000004E-2</v>
      </c>
      <c r="Y91" s="186">
        <v>8.1990000000000007E-2</v>
      </c>
      <c r="Z91" s="186">
        <v>8.0990000000000006E-2</v>
      </c>
      <c r="AA91" s="186">
        <v>7.9990000000000006E-2</v>
      </c>
      <c r="AB91" s="186">
        <v>8.0186000000000007E-2</v>
      </c>
      <c r="AC91" s="186">
        <v>7.5587000000000001E-2</v>
      </c>
      <c r="AD91" s="186">
        <v>7.4587000000000001E-2</v>
      </c>
      <c r="AE91" s="186">
        <v>7.3587E-2</v>
      </c>
      <c r="AF91" s="186">
        <v>7.6652999999999999E-2</v>
      </c>
      <c r="AG91" s="186">
        <v>7.1881E-2</v>
      </c>
      <c r="AH91" s="186">
        <v>7.0881E-2</v>
      </c>
      <c r="AI91" s="186">
        <v>6.9880999999999999E-2</v>
      </c>
      <c r="AJ91" s="186">
        <v>7.4647000000000005E-2</v>
      </c>
      <c r="AK91" s="186">
        <v>6.9760000000000003E-2</v>
      </c>
      <c r="AL91" s="186">
        <v>6.8760000000000002E-2</v>
      </c>
      <c r="AM91" s="186">
        <v>6.7760000000000001E-2</v>
      </c>
      <c r="AN91" s="136"/>
      <c r="AO91" s="136"/>
    </row>
    <row r="92" spans="1:41" s="83" customFormat="1" ht="18.75" x14ac:dyDescent="0.3">
      <c r="A92" s="187" t="s">
        <v>62</v>
      </c>
      <c r="B92" s="187" t="s">
        <v>63</v>
      </c>
      <c r="C92" s="188">
        <v>12</v>
      </c>
      <c r="D92" s="139">
        <v>8.5805000000000006E-2</v>
      </c>
      <c r="E92" s="140">
        <v>7.9893000000000006E-2</v>
      </c>
      <c r="F92" s="140">
        <v>7.8893000000000005E-2</v>
      </c>
      <c r="G92" s="140">
        <v>7.7893000000000004E-2</v>
      </c>
      <c r="H92" s="140">
        <v>8.5430000000000006E-2</v>
      </c>
      <c r="I92" s="140">
        <v>7.957800000000001E-2</v>
      </c>
      <c r="J92" s="140">
        <v>7.8578000000000009E-2</v>
      </c>
      <c r="K92" s="140">
        <v>7.7578000000000008E-2</v>
      </c>
      <c r="L92" s="140">
        <v>8.4692000000000003E-2</v>
      </c>
      <c r="M92" s="140">
        <v>7.8890000000000002E-2</v>
      </c>
      <c r="N92" s="140">
        <v>7.7890000000000001E-2</v>
      </c>
      <c r="O92" s="140">
        <v>7.689E-2</v>
      </c>
      <c r="P92" s="140">
        <v>8.3731E-2</v>
      </c>
      <c r="Q92" s="140">
        <v>7.7954000000000009E-2</v>
      </c>
      <c r="R92" s="140">
        <v>7.6954000000000009E-2</v>
      </c>
      <c r="S92" s="140">
        <v>7.5954000000000008E-2</v>
      </c>
      <c r="T92" s="140">
        <v>8.3073000000000008E-2</v>
      </c>
      <c r="U92" s="140">
        <v>7.735800000000001E-2</v>
      </c>
      <c r="V92" s="140">
        <v>7.6358000000000009E-2</v>
      </c>
      <c r="W92" s="140">
        <v>7.5358000000000008E-2</v>
      </c>
      <c r="X92" s="140">
        <v>8.2535999999999998E-2</v>
      </c>
      <c r="Y92" s="140">
        <v>7.6893000000000003E-2</v>
      </c>
      <c r="Z92" s="140">
        <v>7.5893000000000002E-2</v>
      </c>
      <c r="AA92" s="140">
        <v>7.4893000000000001E-2</v>
      </c>
      <c r="AB92" s="140">
        <v>8.2035999999999998E-2</v>
      </c>
      <c r="AC92" s="140">
        <v>7.6455000000000009E-2</v>
      </c>
      <c r="AD92" s="140">
        <v>7.5455000000000008E-2</v>
      </c>
      <c r="AE92" s="140">
        <v>7.4455000000000007E-2</v>
      </c>
      <c r="AF92" s="140">
        <v>8.1318000000000001E-2</v>
      </c>
      <c r="AG92" s="140">
        <v>7.5806999999999999E-2</v>
      </c>
      <c r="AH92" s="140">
        <v>7.4806999999999998E-2</v>
      </c>
      <c r="AI92" s="140">
        <v>7.3806999999999998E-2</v>
      </c>
      <c r="AJ92" s="140">
        <v>8.0568000000000001E-2</v>
      </c>
      <c r="AK92" s="140">
        <v>7.5131000000000003E-2</v>
      </c>
      <c r="AL92" s="140">
        <v>7.4131000000000002E-2</v>
      </c>
      <c r="AM92" s="140">
        <v>7.3131000000000002E-2</v>
      </c>
      <c r="AN92" s="136"/>
      <c r="AO92" s="136"/>
    </row>
    <row r="93" spans="1:41" s="83" customFormat="1" ht="18.75" x14ac:dyDescent="0.3">
      <c r="A93" s="187" t="s">
        <v>62</v>
      </c>
      <c r="B93" s="187" t="s">
        <v>63</v>
      </c>
      <c r="C93" s="188">
        <v>24</v>
      </c>
      <c r="D93" s="139">
        <v>8.3259E-2</v>
      </c>
      <c r="E93" s="140">
        <v>7.7617000000000005E-2</v>
      </c>
      <c r="F93" s="140">
        <v>7.6617000000000005E-2</v>
      </c>
      <c r="G93" s="140">
        <v>7.5617000000000004E-2</v>
      </c>
      <c r="H93" s="140">
        <v>8.3119999999999999E-2</v>
      </c>
      <c r="I93" s="140">
        <v>7.7497999999999997E-2</v>
      </c>
      <c r="J93" s="140">
        <v>7.6497999999999997E-2</v>
      </c>
      <c r="K93" s="140">
        <v>7.5497999999999996E-2</v>
      </c>
      <c r="L93" s="140">
        <v>8.2829E-2</v>
      </c>
      <c r="M93" s="140">
        <v>7.721900000000001E-2</v>
      </c>
      <c r="N93" s="140">
        <v>7.6219000000000009E-2</v>
      </c>
      <c r="O93" s="140">
        <v>7.5219000000000008E-2</v>
      </c>
      <c r="P93" s="140">
        <v>8.2413E-2</v>
      </c>
      <c r="Q93" s="140">
        <v>7.6801000000000008E-2</v>
      </c>
      <c r="R93" s="140">
        <v>7.5801000000000007E-2</v>
      </c>
      <c r="S93" s="140">
        <v>7.4801000000000006E-2</v>
      </c>
      <c r="T93" s="140">
        <v>8.2119999999999999E-2</v>
      </c>
      <c r="U93" s="140">
        <v>7.652500000000001E-2</v>
      </c>
      <c r="V93" s="140">
        <v>7.5525000000000009E-2</v>
      </c>
      <c r="W93" s="140">
        <v>7.4525000000000008E-2</v>
      </c>
      <c r="X93" s="140">
        <v>8.1927E-2</v>
      </c>
      <c r="Y93" s="140">
        <v>7.6353000000000004E-2</v>
      </c>
      <c r="Z93" s="140">
        <v>7.5353000000000003E-2</v>
      </c>
      <c r="AA93" s="140">
        <v>7.4353000000000002E-2</v>
      </c>
      <c r="AB93" s="140">
        <v>8.1730999999999998E-2</v>
      </c>
      <c r="AC93" s="140">
        <v>7.6176000000000008E-2</v>
      </c>
      <c r="AD93" s="140">
        <v>7.5176000000000007E-2</v>
      </c>
      <c r="AE93" s="140">
        <v>7.4176000000000006E-2</v>
      </c>
      <c r="AF93" s="140">
        <v>8.1471000000000002E-2</v>
      </c>
      <c r="AG93" s="140">
        <v>7.5935000000000002E-2</v>
      </c>
      <c r="AH93" s="140">
        <v>7.4935000000000002E-2</v>
      </c>
      <c r="AI93" s="140">
        <v>7.3935000000000001E-2</v>
      </c>
      <c r="AJ93" s="140">
        <v>8.1201000000000009E-2</v>
      </c>
      <c r="AK93" s="140">
        <v>7.5693999999999997E-2</v>
      </c>
      <c r="AL93" s="140">
        <v>7.4693999999999997E-2</v>
      </c>
      <c r="AM93" s="140">
        <v>7.3693999999999996E-2</v>
      </c>
      <c r="AN93" s="136"/>
      <c r="AO93" s="136"/>
    </row>
    <row r="94" spans="1:41" s="83" customFormat="1" ht="18.75" x14ac:dyDescent="0.3">
      <c r="A94" s="187" t="s">
        <v>62</v>
      </c>
      <c r="B94" s="187" t="s">
        <v>63</v>
      </c>
      <c r="C94" s="188">
        <v>36</v>
      </c>
      <c r="D94" s="139">
        <v>8.2937000000000011E-2</v>
      </c>
      <c r="E94" s="140">
        <v>7.7292E-2</v>
      </c>
      <c r="F94" s="140">
        <v>7.6291999999999999E-2</v>
      </c>
      <c r="G94" s="140">
        <v>7.5291999999999998E-2</v>
      </c>
      <c r="H94" s="140">
        <v>8.2868999999999998E-2</v>
      </c>
      <c r="I94" s="140">
        <v>7.723300000000001E-2</v>
      </c>
      <c r="J94" s="140">
        <v>7.6233000000000009E-2</v>
      </c>
      <c r="K94" s="140">
        <v>7.5233000000000008E-2</v>
      </c>
      <c r="L94" s="140">
        <v>8.2706000000000002E-2</v>
      </c>
      <c r="M94" s="140">
        <v>7.7074000000000004E-2</v>
      </c>
      <c r="N94" s="140">
        <v>7.6074000000000003E-2</v>
      </c>
      <c r="O94" s="140">
        <v>7.5074000000000002E-2</v>
      </c>
      <c r="P94" s="140">
        <v>8.245100000000001E-2</v>
      </c>
      <c r="Q94" s="140">
        <v>7.6814000000000007E-2</v>
      </c>
      <c r="R94" s="140">
        <v>7.5814000000000006E-2</v>
      </c>
      <c r="S94" s="140">
        <v>7.4814000000000005E-2</v>
      </c>
      <c r="T94" s="140">
        <v>8.2277000000000003E-2</v>
      </c>
      <c r="U94" s="140">
        <v>7.6649000000000009E-2</v>
      </c>
      <c r="V94" s="140">
        <v>7.5649000000000008E-2</v>
      </c>
      <c r="W94" s="140">
        <v>7.4649000000000007E-2</v>
      </c>
      <c r="X94" s="140">
        <v>8.4015000000000006E-2</v>
      </c>
      <c r="Y94" s="140">
        <v>7.8256000000000006E-2</v>
      </c>
      <c r="Z94" s="140">
        <v>7.7256000000000005E-2</v>
      </c>
      <c r="AA94" s="140">
        <v>7.6256000000000004E-2</v>
      </c>
      <c r="AB94" s="140">
        <v>8.2336000000000006E-2</v>
      </c>
      <c r="AC94" s="140">
        <v>7.7285000000000006E-2</v>
      </c>
      <c r="AD94" s="140">
        <v>7.6285000000000006E-2</v>
      </c>
      <c r="AE94" s="140">
        <v>7.5285000000000005E-2</v>
      </c>
      <c r="AF94" s="140">
        <v>8.5994000000000001E-2</v>
      </c>
      <c r="AG94" s="140">
        <v>8.0519000000000007E-2</v>
      </c>
      <c r="AH94" s="140">
        <v>7.9519000000000006E-2</v>
      </c>
      <c r="AI94" s="140">
        <v>7.8519000000000005E-2</v>
      </c>
      <c r="AJ94" s="140">
        <v>8.4928000000000003E-2</v>
      </c>
      <c r="AK94" s="140">
        <v>7.9612000000000002E-2</v>
      </c>
      <c r="AL94" s="140">
        <v>7.8612000000000001E-2</v>
      </c>
      <c r="AM94" s="140">
        <v>7.7612E-2</v>
      </c>
      <c r="AN94" s="136"/>
      <c r="AO94" s="136"/>
    </row>
    <row r="95" spans="1:41" s="83" customFormat="1" ht="18.75" x14ac:dyDescent="0.3">
      <c r="A95" s="189" t="s">
        <v>62</v>
      </c>
      <c r="B95" s="189" t="s">
        <v>63</v>
      </c>
      <c r="C95" s="190">
        <v>48</v>
      </c>
      <c r="D95" s="159">
        <v>8.9166000000000009E-2</v>
      </c>
      <c r="E95" s="159">
        <v>8.372700000000001E-2</v>
      </c>
      <c r="F95" s="191">
        <v>8.2727000000000009E-2</v>
      </c>
      <c r="G95" s="191">
        <v>8.1727000000000008E-2</v>
      </c>
      <c r="H95" s="159">
        <v>9.1424000000000005E-2</v>
      </c>
      <c r="I95" s="191">
        <v>8.4778000000000006E-2</v>
      </c>
      <c r="J95" s="191">
        <v>8.3778000000000005E-2</v>
      </c>
      <c r="K95" s="191">
        <v>8.2778000000000004E-2</v>
      </c>
      <c r="L95" s="191">
        <v>-0.995</v>
      </c>
      <c r="M95" s="191" t="e">
        <v>#N/A</v>
      </c>
      <c r="N95" s="191" t="e">
        <v>#N/A</v>
      </c>
      <c r="O95" s="191" t="e">
        <v>#N/A</v>
      </c>
      <c r="P95" s="191">
        <v>-0.995</v>
      </c>
      <c r="Q95" s="191" t="e">
        <v>#N/A</v>
      </c>
      <c r="R95" s="191" t="e">
        <v>#N/A</v>
      </c>
      <c r="S95" s="191" t="e">
        <v>#N/A</v>
      </c>
      <c r="T95" s="191">
        <v>-0.995</v>
      </c>
      <c r="U95" s="191" t="e">
        <v>#N/A</v>
      </c>
      <c r="V95" s="191" t="e">
        <v>#N/A</v>
      </c>
      <c r="W95" s="191" t="e">
        <v>#N/A</v>
      </c>
      <c r="X95" s="191">
        <v>-0.995</v>
      </c>
      <c r="Y95" s="191" t="e">
        <v>#N/A</v>
      </c>
      <c r="Z95" s="191" t="e">
        <v>#N/A</v>
      </c>
      <c r="AA95" s="191" t="e">
        <v>#N/A</v>
      </c>
      <c r="AB95" s="191">
        <v>-0.995</v>
      </c>
      <c r="AC95" s="191" t="e">
        <v>#N/A</v>
      </c>
      <c r="AD95" s="191" t="e">
        <v>#N/A</v>
      </c>
      <c r="AE95" s="191" t="e">
        <v>#N/A</v>
      </c>
      <c r="AF95" s="191">
        <v>-0.995</v>
      </c>
      <c r="AG95" s="191" t="e">
        <v>#N/A</v>
      </c>
      <c r="AH95" s="191" t="e">
        <v>#N/A</v>
      </c>
      <c r="AI95" s="191" t="e">
        <v>#N/A</v>
      </c>
      <c r="AJ95" s="191">
        <v>-0.995</v>
      </c>
      <c r="AK95" s="191" t="e">
        <v>#N/A</v>
      </c>
      <c r="AL95" s="191" t="e">
        <v>#N/A</v>
      </c>
      <c r="AM95" s="191" t="e">
        <v>#N/A</v>
      </c>
      <c r="AN95" s="136"/>
      <c r="AO95" s="136"/>
    </row>
    <row r="96" spans="1:41" s="83" customFormat="1" ht="18.75" x14ac:dyDescent="0.3">
      <c r="A96" s="192"/>
      <c r="B96" s="193"/>
      <c r="C96" s="164"/>
      <c r="D96" s="151"/>
      <c r="E96" s="13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36"/>
      <c r="AI96" s="136"/>
      <c r="AJ96" s="136"/>
      <c r="AK96" s="136"/>
      <c r="AL96" s="136"/>
      <c r="AM96" s="183"/>
      <c r="AN96" s="151"/>
      <c r="AO96" s="151"/>
    </row>
    <row r="97" spans="1:41" s="83" customFormat="1" ht="18.75" x14ac:dyDescent="0.3">
      <c r="A97" s="154" t="s">
        <v>26</v>
      </c>
      <c r="B97" s="155"/>
      <c r="C97" s="155"/>
      <c r="D97" s="156"/>
      <c r="E97" s="155"/>
      <c r="F97" s="155"/>
      <c r="G97" s="155"/>
      <c r="H97" s="155"/>
      <c r="I97" s="155"/>
      <c r="J97" s="155"/>
      <c r="K97" s="155"/>
      <c r="L97" s="155"/>
      <c r="M97" s="155"/>
      <c r="N97" s="155"/>
      <c r="O97" s="155"/>
      <c r="P97" s="155"/>
      <c r="Q97" s="155"/>
      <c r="R97" s="155"/>
      <c r="S97" s="155"/>
      <c r="T97" s="155"/>
      <c r="U97" s="155"/>
      <c r="V97" s="155"/>
      <c r="W97" s="155"/>
      <c r="X97" s="155"/>
      <c r="Y97" s="155"/>
      <c r="Z97" s="155"/>
      <c r="AA97" s="155"/>
      <c r="AB97" s="155"/>
      <c r="AC97" s="155"/>
      <c r="AD97" s="155"/>
      <c r="AE97" s="155"/>
      <c r="AF97" s="155"/>
      <c r="AG97" s="155"/>
      <c r="AH97" s="155"/>
      <c r="AI97" s="155"/>
      <c r="AJ97" s="155"/>
      <c r="AK97" s="155"/>
      <c r="AL97" s="155"/>
      <c r="AM97" s="157"/>
      <c r="AN97" s="132"/>
      <c r="AO97" s="132"/>
    </row>
    <row r="98" spans="1:41" s="83" customFormat="1" ht="18.75" x14ac:dyDescent="0.3">
      <c r="A98" s="165" t="s">
        <v>27</v>
      </c>
      <c r="B98" s="165" t="s">
        <v>28</v>
      </c>
      <c r="C98" s="166">
        <v>6</v>
      </c>
      <c r="D98" s="167">
        <v>9.8961000000000007E-2</v>
      </c>
      <c r="E98" s="168">
        <v>9.310800000000001E-2</v>
      </c>
      <c r="F98" s="168">
        <v>9.2108000000000009E-2</v>
      </c>
      <c r="G98" s="168">
        <v>9.1108000000000008E-2</v>
      </c>
      <c r="H98" s="168">
        <v>0.101119</v>
      </c>
      <c r="I98" s="168">
        <v>9.5256000000000007E-2</v>
      </c>
      <c r="J98" s="168">
        <v>9.4256000000000006E-2</v>
      </c>
      <c r="K98" s="168">
        <v>9.3256000000000006E-2</v>
      </c>
      <c r="L98" s="168">
        <v>0.101493</v>
      </c>
      <c r="M98" s="168">
        <v>9.563300000000001E-2</v>
      </c>
      <c r="N98" s="168">
        <v>9.4633000000000009E-2</v>
      </c>
      <c r="O98" s="168">
        <v>9.3633000000000008E-2</v>
      </c>
      <c r="P98" s="168">
        <v>0.10098900000000001</v>
      </c>
      <c r="Q98" s="168">
        <v>9.5144000000000006E-2</v>
      </c>
      <c r="R98" s="168">
        <v>9.4144000000000005E-2</v>
      </c>
      <c r="S98" s="168">
        <v>9.3144000000000005E-2</v>
      </c>
      <c r="T98" s="168">
        <v>9.9735000000000004E-2</v>
      </c>
      <c r="U98" s="168">
        <v>9.3909000000000006E-2</v>
      </c>
      <c r="V98" s="168">
        <v>9.2909000000000005E-2</v>
      </c>
      <c r="W98" s="168">
        <v>9.1909000000000005E-2</v>
      </c>
      <c r="X98" s="168">
        <v>9.4473000000000001E-2</v>
      </c>
      <c r="Y98" s="168">
        <v>8.8687000000000002E-2</v>
      </c>
      <c r="Z98" s="168">
        <v>8.7687000000000001E-2</v>
      </c>
      <c r="AA98" s="168">
        <v>8.6687E-2</v>
      </c>
      <c r="AB98" s="168">
        <v>9.0223999999999999E-2</v>
      </c>
      <c r="AC98" s="168">
        <v>8.4464999999999998E-2</v>
      </c>
      <c r="AD98" s="168">
        <v>8.3464999999999998E-2</v>
      </c>
      <c r="AE98" s="168">
        <v>8.2464999999999997E-2</v>
      </c>
      <c r="AF98" s="168">
        <v>8.8297E-2</v>
      </c>
      <c r="AG98" s="168">
        <v>8.252000000000001E-2</v>
      </c>
      <c r="AH98" s="168">
        <v>8.1520000000000009E-2</v>
      </c>
      <c r="AI98" s="168">
        <v>8.0520000000000008E-2</v>
      </c>
      <c r="AJ98" s="168">
        <v>8.7861000000000009E-2</v>
      </c>
      <c r="AK98" s="168">
        <v>8.2047000000000009E-2</v>
      </c>
      <c r="AL98" s="168">
        <v>8.1047000000000008E-2</v>
      </c>
      <c r="AM98" s="168">
        <v>8.0047000000000007E-2</v>
      </c>
      <c r="AN98" s="136"/>
      <c r="AO98" s="136"/>
    </row>
    <row r="99" spans="1:41" s="83" customFormat="1" ht="18.75" x14ac:dyDescent="0.3">
      <c r="A99" s="169" t="s">
        <v>27</v>
      </c>
      <c r="B99" s="169" t="s">
        <v>28</v>
      </c>
      <c r="C99" s="170">
        <v>12</v>
      </c>
      <c r="D99" s="167">
        <v>9.4493000000000008E-2</v>
      </c>
      <c r="E99" s="168">
        <v>8.8688000000000003E-2</v>
      </c>
      <c r="F99" s="168">
        <v>8.7688000000000002E-2</v>
      </c>
      <c r="G99" s="168">
        <v>8.6688000000000001E-2</v>
      </c>
      <c r="H99" s="168">
        <v>9.4584000000000001E-2</v>
      </c>
      <c r="I99" s="168">
        <v>8.8764999999999997E-2</v>
      </c>
      <c r="J99" s="168">
        <v>8.7764999999999996E-2</v>
      </c>
      <c r="K99" s="168">
        <v>8.6764999999999995E-2</v>
      </c>
      <c r="L99" s="168">
        <v>9.4518000000000005E-2</v>
      </c>
      <c r="M99" s="168">
        <v>8.868100000000001E-2</v>
      </c>
      <c r="N99" s="168">
        <v>8.7681000000000009E-2</v>
      </c>
      <c r="O99" s="168">
        <v>8.6681000000000008E-2</v>
      </c>
      <c r="P99" s="168">
        <v>9.4370000000000009E-2</v>
      </c>
      <c r="Q99" s="168">
        <v>8.8521000000000002E-2</v>
      </c>
      <c r="R99" s="168">
        <v>8.7521000000000002E-2</v>
      </c>
      <c r="S99" s="168">
        <v>8.6521000000000001E-2</v>
      </c>
      <c r="T99" s="168">
        <v>9.4108000000000011E-2</v>
      </c>
      <c r="U99" s="168">
        <v>8.8242000000000001E-2</v>
      </c>
      <c r="V99" s="168">
        <v>8.7242E-2</v>
      </c>
      <c r="W99" s="168">
        <v>8.6241999999999999E-2</v>
      </c>
      <c r="X99" s="168">
        <v>9.4129000000000004E-2</v>
      </c>
      <c r="Y99" s="168">
        <v>8.825100000000001E-2</v>
      </c>
      <c r="Z99" s="168">
        <v>8.7251000000000009E-2</v>
      </c>
      <c r="AA99" s="168">
        <v>8.6251000000000008E-2</v>
      </c>
      <c r="AB99" s="168">
        <v>9.4152E-2</v>
      </c>
      <c r="AC99" s="168">
        <v>8.8260000000000005E-2</v>
      </c>
      <c r="AD99" s="168">
        <v>8.7260000000000004E-2</v>
      </c>
      <c r="AE99" s="168">
        <v>8.6260000000000003E-2</v>
      </c>
      <c r="AF99" s="168">
        <v>9.402400000000001E-2</v>
      </c>
      <c r="AG99" s="168">
        <v>8.8117000000000001E-2</v>
      </c>
      <c r="AH99" s="168">
        <v>8.7117E-2</v>
      </c>
      <c r="AI99" s="168">
        <v>8.6116999999999999E-2</v>
      </c>
      <c r="AJ99" s="168">
        <v>9.4044000000000003E-2</v>
      </c>
      <c r="AK99" s="168">
        <v>8.8120000000000004E-2</v>
      </c>
      <c r="AL99" s="168">
        <v>8.7120000000000003E-2</v>
      </c>
      <c r="AM99" s="168">
        <v>8.6120000000000002E-2</v>
      </c>
      <c r="AN99" s="136"/>
      <c r="AO99" s="136"/>
    </row>
    <row r="100" spans="1:41" s="83" customFormat="1" ht="18.75" x14ac:dyDescent="0.3">
      <c r="A100" s="169" t="s">
        <v>27</v>
      </c>
      <c r="B100" s="169" t="s">
        <v>28</v>
      </c>
      <c r="C100" s="170">
        <v>24</v>
      </c>
      <c r="D100" s="167">
        <v>9.5368000000000008E-2</v>
      </c>
      <c r="E100" s="168">
        <v>8.9393E-2</v>
      </c>
      <c r="F100" s="168">
        <v>8.8392999999999999E-2</v>
      </c>
      <c r="G100" s="168">
        <v>8.7392999999999998E-2</v>
      </c>
      <c r="H100" s="168">
        <v>9.5756000000000008E-2</v>
      </c>
      <c r="I100" s="168">
        <v>8.9737999999999998E-2</v>
      </c>
      <c r="J100" s="168">
        <v>8.8737999999999997E-2</v>
      </c>
      <c r="K100" s="168">
        <v>8.7737999999999997E-2</v>
      </c>
      <c r="L100" s="168">
        <v>9.6083000000000002E-2</v>
      </c>
      <c r="M100" s="168">
        <v>9.0021000000000004E-2</v>
      </c>
      <c r="N100" s="168">
        <v>8.9021000000000003E-2</v>
      </c>
      <c r="O100" s="168">
        <v>8.8021000000000002E-2</v>
      </c>
      <c r="P100" s="168">
        <v>9.6338000000000007E-2</v>
      </c>
      <c r="Q100" s="168">
        <v>9.0235999999999997E-2</v>
      </c>
      <c r="R100" s="168">
        <v>8.9235999999999996E-2</v>
      </c>
      <c r="S100" s="168">
        <v>8.8235999999999995E-2</v>
      </c>
      <c r="T100" s="168">
        <v>9.6496999999999999E-2</v>
      </c>
      <c r="U100" s="168">
        <v>9.0348999999999999E-2</v>
      </c>
      <c r="V100" s="168">
        <v>8.9348999999999998E-2</v>
      </c>
      <c r="W100" s="168">
        <v>8.8348999999999997E-2</v>
      </c>
      <c r="X100" s="168">
        <v>9.6780000000000005E-2</v>
      </c>
      <c r="Y100" s="168">
        <v>9.0592000000000006E-2</v>
      </c>
      <c r="Z100" s="168">
        <v>8.9592000000000005E-2</v>
      </c>
      <c r="AA100" s="168">
        <v>8.8592000000000004E-2</v>
      </c>
      <c r="AB100" s="168">
        <v>9.7022999999999998E-2</v>
      </c>
      <c r="AC100" s="168">
        <v>9.0795000000000001E-2</v>
      </c>
      <c r="AD100" s="168">
        <v>8.9795E-2</v>
      </c>
      <c r="AE100" s="168">
        <v>8.8794999999999999E-2</v>
      </c>
      <c r="AF100" s="168">
        <v>9.7283000000000008E-2</v>
      </c>
      <c r="AG100" s="168">
        <v>9.1011000000000009E-2</v>
      </c>
      <c r="AH100" s="168">
        <v>9.0011000000000008E-2</v>
      </c>
      <c r="AI100" s="168">
        <v>8.9011000000000007E-2</v>
      </c>
      <c r="AJ100" s="168">
        <v>9.7609000000000001E-2</v>
      </c>
      <c r="AK100" s="168">
        <v>9.1295000000000001E-2</v>
      </c>
      <c r="AL100" s="168">
        <v>9.0295E-2</v>
      </c>
      <c r="AM100" s="168">
        <v>8.9294999999999999E-2</v>
      </c>
      <c r="AN100" s="136"/>
      <c r="AO100" s="136"/>
    </row>
    <row r="101" spans="1:41" s="83" customFormat="1" ht="18.75" x14ac:dyDescent="0.3">
      <c r="A101" s="169" t="s">
        <v>27</v>
      </c>
      <c r="B101" s="169" t="s">
        <v>28</v>
      </c>
      <c r="C101" s="170">
        <v>36</v>
      </c>
      <c r="D101" s="167">
        <v>9.7413E-2</v>
      </c>
      <c r="E101" s="168">
        <v>9.1176000000000007E-2</v>
      </c>
      <c r="F101" s="168">
        <v>9.0176000000000006E-2</v>
      </c>
      <c r="G101" s="168">
        <v>8.9176000000000005E-2</v>
      </c>
      <c r="H101" s="168">
        <v>9.7644000000000009E-2</v>
      </c>
      <c r="I101" s="168">
        <v>9.1379000000000002E-2</v>
      </c>
      <c r="J101" s="168">
        <v>9.0379000000000001E-2</v>
      </c>
      <c r="K101" s="168">
        <v>8.9379E-2</v>
      </c>
      <c r="L101" s="168">
        <v>9.7854999999999998E-2</v>
      </c>
      <c r="M101" s="168">
        <v>9.1563000000000005E-2</v>
      </c>
      <c r="N101" s="168">
        <v>9.0563000000000005E-2</v>
      </c>
      <c r="O101" s="168">
        <v>8.9563000000000004E-2</v>
      </c>
      <c r="P101" s="168">
        <v>9.8021999999999998E-2</v>
      </c>
      <c r="Q101" s="168">
        <v>9.1705000000000009E-2</v>
      </c>
      <c r="R101" s="168">
        <v>9.0705000000000008E-2</v>
      </c>
      <c r="S101" s="168">
        <v>8.9705000000000007E-2</v>
      </c>
      <c r="T101" s="168">
        <v>9.8121E-2</v>
      </c>
      <c r="U101" s="168">
        <v>9.177600000000001E-2</v>
      </c>
      <c r="V101" s="168">
        <v>9.0776000000000009E-2</v>
      </c>
      <c r="W101" s="168">
        <v>8.9776000000000009E-2</v>
      </c>
      <c r="X101" s="168">
        <v>9.9803000000000003E-2</v>
      </c>
      <c r="Y101" s="168">
        <v>9.3460000000000001E-2</v>
      </c>
      <c r="Z101" s="168">
        <v>9.2460000000000001E-2</v>
      </c>
      <c r="AA101" s="168">
        <v>9.146E-2</v>
      </c>
      <c r="AB101" s="168">
        <v>9.7040000000000001E-2</v>
      </c>
      <c r="AC101" s="168">
        <v>9.1294E-2</v>
      </c>
      <c r="AD101" s="168">
        <v>9.0293999999999999E-2</v>
      </c>
      <c r="AE101" s="168">
        <v>8.9293999999999998E-2</v>
      </c>
      <c r="AF101" s="168">
        <v>9.7901000000000002E-2</v>
      </c>
      <c r="AG101" s="168">
        <v>9.2151999999999998E-2</v>
      </c>
      <c r="AH101" s="168">
        <v>9.1151999999999997E-2</v>
      </c>
      <c r="AI101" s="168">
        <v>9.0151999999999996E-2</v>
      </c>
      <c r="AJ101" s="168">
        <v>9.7413E-2</v>
      </c>
      <c r="AK101" s="168">
        <v>9.1663000000000008E-2</v>
      </c>
      <c r="AL101" s="168">
        <v>9.0663000000000007E-2</v>
      </c>
      <c r="AM101" s="168">
        <v>8.9663000000000007E-2</v>
      </c>
      <c r="AN101" s="136"/>
      <c r="AO101" s="136"/>
    </row>
    <row r="102" spans="1:41" s="83" customFormat="1" ht="18.75" x14ac:dyDescent="0.3">
      <c r="A102" s="171" t="s">
        <v>27</v>
      </c>
      <c r="B102" s="171" t="s">
        <v>28</v>
      </c>
      <c r="C102" s="172">
        <v>48</v>
      </c>
      <c r="D102" s="167">
        <v>0.10360900000000001</v>
      </c>
      <c r="E102" s="168">
        <v>9.754800000000001E-2</v>
      </c>
      <c r="F102" s="168">
        <v>9.6548000000000009E-2</v>
      </c>
      <c r="G102" s="168">
        <v>9.5548000000000008E-2</v>
      </c>
      <c r="H102" s="168">
        <v>0.10535800000000001</v>
      </c>
      <c r="I102" s="168">
        <v>9.9296000000000009E-2</v>
      </c>
      <c r="J102" s="168">
        <v>9.8296000000000008E-2</v>
      </c>
      <c r="K102" s="168">
        <v>9.7296000000000007E-2</v>
      </c>
      <c r="L102" s="168" t="e">
        <v>#N/A</v>
      </c>
      <c r="M102" s="168" t="e">
        <v>#N/A</v>
      </c>
      <c r="N102" s="168" t="e">
        <v>#N/A</v>
      </c>
      <c r="O102" s="168" t="e">
        <v>#N/A</v>
      </c>
      <c r="P102" s="168" t="e">
        <v>#N/A</v>
      </c>
      <c r="Q102" s="168" t="e">
        <v>#N/A</v>
      </c>
      <c r="R102" s="168" t="e">
        <v>#N/A</v>
      </c>
      <c r="S102" s="168" t="e">
        <v>#N/A</v>
      </c>
      <c r="T102" s="168" t="e">
        <v>#N/A</v>
      </c>
      <c r="U102" s="168" t="e">
        <v>#N/A</v>
      </c>
      <c r="V102" s="168" t="e">
        <v>#N/A</v>
      </c>
      <c r="W102" s="168" t="e">
        <v>#N/A</v>
      </c>
      <c r="X102" s="168" t="e">
        <v>#N/A</v>
      </c>
      <c r="Y102" s="168" t="e">
        <v>#N/A</v>
      </c>
      <c r="Z102" s="168" t="e">
        <v>#N/A</v>
      </c>
      <c r="AA102" s="168" t="e">
        <v>#N/A</v>
      </c>
      <c r="AB102" s="168" t="e">
        <v>#N/A</v>
      </c>
      <c r="AC102" s="168" t="e">
        <v>#N/A</v>
      </c>
      <c r="AD102" s="168" t="e">
        <v>#N/A</v>
      </c>
      <c r="AE102" s="168" t="e">
        <v>#N/A</v>
      </c>
      <c r="AF102" s="168" t="e">
        <v>#N/A</v>
      </c>
      <c r="AG102" s="168" t="e">
        <v>#N/A</v>
      </c>
      <c r="AH102" s="168" t="e">
        <v>#N/A</v>
      </c>
      <c r="AI102" s="168" t="e">
        <v>#N/A</v>
      </c>
      <c r="AJ102" s="168" t="e">
        <v>#N/A</v>
      </c>
      <c r="AK102" s="168" t="e">
        <v>#N/A</v>
      </c>
      <c r="AL102" s="168" t="e">
        <v>#N/A</v>
      </c>
      <c r="AM102" s="168" t="e">
        <v>#N/A</v>
      </c>
      <c r="AN102" s="136"/>
      <c r="AO102" s="136"/>
    </row>
    <row r="103" spans="1:41" s="83" customFormat="1" ht="16.5" customHeight="1" x14ac:dyDescent="0.3">
      <c r="A103" s="173"/>
      <c r="B103" s="174"/>
      <c r="C103" s="174"/>
      <c r="D103" s="175"/>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6"/>
      <c r="AN103" s="164"/>
      <c r="AO103" s="164"/>
    </row>
    <row r="104" spans="1:41" s="83" customFormat="1" ht="18.75" x14ac:dyDescent="0.3">
      <c r="A104" s="133" t="s">
        <v>27</v>
      </c>
      <c r="B104" s="133" t="s">
        <v>29</v>
      </c>
      <c r="C104" s="134">
        <v>6</v>
      </c>
      <c r="D104" s="139">
        <v>8.3780000000000007E-2</v>
      </c>
      <c r="E104" s="140">
        <v>8.632200000000001E-2</v>
      </c>
      <c r="F104" s="140">
        <v>8.5322000000000009E-2</v>
      </c>
      <c r="G104" s="140">
        <v>8.4322000000000008E-2</v>
      </c>
      <c r="H104" s="140">
        <v>8.4541000000000005E-2</v>
      </c>
      <c r="I104" s="140">
        <v>8.6944000000000007E-2</v>
      </c>
      <c r="J104" s="140">
        <v>8.5944000000000007E-2</v>
      </c>
      <c r="K104" s="140">
        <v>8.4944000000000006E-2</v>
      </c>
      <c r="L104" s="140">
        <v>8.4165000000000004E-2</v>
      </c>
      <c r="M104" s="140">
        <v>8.6498000000000005E-2</v>
      </c>
      <c r="N104" s="140">
        <v>8.5498000000000005E-2</v>
      </c>
      <c r="O104" s="140">
        <v>8.4498000000000004E-2</v>
      </c>
      <c r="P104" s="140">
        <v>8.3685000000000009E-2</v>
      </c>
      <c r="Q104" s="140">
        <v>8.5986000000000007E-2</v>
      </c>
      <c r="R104" s="140">
        <v>8.4986000000000006E-2</v>
      </c>
      <c r="S104" s="140">
        <v>8.3986000000000005E-2</v>
      </c>
      <c r="T104" s="140">
        <v>8.2708000000000004E-2</v>
      </c>
      <c r="U104" s="140">
        <v>8.5179000000000005E-2</v>
      </c>
      <c r="V104" s="140">
        <v>8.4179000000000004E-2</v>
      </c>
      <c r="W104" s="140">
        <v>8.3179000000000003E-2</v>
      </c>
      <c r="X104" s="140">
        <v>7.7337000000000003E-2</v>
      </c>
      <c r="Y104" s="140">
        <v>8.0057000000000003E-2</v>
      </c>
      <c r="Z104" s="140">
        <v>7.9057000000000002E-2</v>
      </c>
      <c r="AA104" s="140">
        <v>7.8057000000000001E-2</v>
      </c>
      <c r="AB104" s="140">
        <v>7.2787000000000004E-2</v>
      </c>
      <c r="AC104" s="140">
        <v>7.5786000000000006E-2</v>
      </c>
      <c r="AD104" s="140">
        <v>7.4786000000000005E-2</v>
      </c>
      <c r="AE104" s="140">
        <v>7.3786000000000004E-2</v>
      </c>
      <c r="AF104" s="140">
        <v>7.1126000000000009E-2</v>
      </c>
      <c r="AG104" s="140">
        <v>7.4451000000000003E-2</v>
      </c>
      <c r="AH104" s="140">
        <v>7.3451000000000002E-2</v>
      </c>
      <c r="AI104" s="140">
        <v>7.2451000000000002E-2</v>
      </c>
      <c r="AJ104" s="140">
        <v>7.0874000000000006E-2</v>
      </c>
      <c r="AK104" s="140">
        <v>7.4464000000000002E-2</v>
      </c>
      <c r="AL104" s="140">
        <v>7.3464000000000002E-2</v>
      </c>
      <c r="AM104" s="140">
        <v>7.2464000000000001E-2</v>
      </c>
      <c r="AN104" s="136"/>
      <c r="AO104" s="136"/>
    </row>
    <row r="105" spans="1:41" s="83" customFormat="1" ht="18.75" x14ac:dyDescent="0.3">
      <c r="A105" s="137" t="s">
        <v>27</v>
      </c>
      <c r="B105" s="137" t="s">
        <v>29</v>
      </c>
      <c r="C105" s="138">
        <v>12</v>
      </c>
      <c r="D105" s="139">
        <v>7.8273000000000009E-2</v>
      </c>
      <c r="E105" s="140">
        <v>8.1044000000000005E-2</v>
      </c>
      <c r="F105" s="140">
        <v>8.0044000000000004E-2</v>
      </c>
      <c r="G105" s="140">
        <v>7.9044000000000003E-2</v>
      </c>
      <c r="H105" s="140">
        <v>7.8131000000000006E-2</v>
      </c>
      <c r="I105" s="140">
        <v>8.0974000000000004E-2</v>
      </c>
      <c r="J105" s="140">
        <v>7.9974000000000003E-2</v>
      </c>
      <c r="K105" s="140">
        <v>7.8974000000000003E-2</v>
      </c>
      <c r="L105" s="140">
        <v>7.7931E-2</v>
      </c>
      <c r="M105" s="140">
        <v>8.0854000000000009E-2</v>
      </c>
      <c r="N105" s="140">
        <v>7.9854000000000008E-2</v>
      </c>
      <c r="O105" s="140">
        <v>7.8854000000000007E-2</v>
      </c>
      <c r="P105" s="140">
        <v>7.7642000000000003E-2</v>
      </c>
      <c r="Q105" s="140">
        <v>8.0631000000000008E-2</v>
      </c>
      <c r="R105" s="140">
        <v>7.9631000000000007E-2</v>
      </c>
      <c r="S105" s="140">
        <v>7.8631000000000006E-2</v>
      </c>
      <c r="T105" s="140">
        <v>7.7216000000000007E-2</v>
      </c>
      <c r="U105" s="140">
        <v>8.0281000000000005E-2</v>
      </c>
      <c r="V105" s="140">
        <v>7.9281000000000004E-2</v>
      </c>
      <c r="W105" s="140">
        <v>7.8281000000000003E-2</v>
      </c>
      <c r="X105" s="140">
        <v>7.7044000000000001E-2</v>
      </c>
      <c r="Y105" s="140">
        <v>8.0182000000000003E-2</v>
      </c>
      <c r="Z105" s="140">
        <v>7.9182000000000002E-2</v>
      </c>
      <c r="AA105" s="140">
        <v>7.8182000000000001E-2</v>
      </c>
      <c r="AB105" s="140">
        <v>7.6797000000000004E-2</v>
      </c>
      <c r="AC105" s="140">
        <v>8.0007000000000009E-2</v>
      </c>
      <c r="AD105" s="140">
        <v>7.9007000000000008E-2</v>
      </c>
      <c r="AE105" s="140">
        <v>7.8007000000000007E-2</v>
      </c>
      <c r="AF105" s="140">
        <v>7.6411000000000007E-2</v>
      </c>
      <c r="AG105" s="140">
        <v>7.9698000000000005E-2</v>
      </c>
      <c r="AH105" s="140">
        <v>7.8698000000000004E-2</v>
      </c>
      <c r="AI105" s="140">
        <v>7.7698000000000003E-2</v>
      </c>
      <c r="AJ105" s="140">
        <v>7.6328000000000007E-2</v>
      </c>
      <c r="AK105" s="140">
        <v>7.9695000000000002E-2</v>
      </c>
      <c r="AL105" s="140">
        <v>7.8695000000000001E-2</v>
      </c>
      <c r="AM105" s="140">
        <v>7.7695E-2</v>
      </c>
      <c r="AN105" s="136"/>
      <c r="AO105" s="136"/>
    </row>
    <row r="106" spans="1:41" s="83" customFormat="1" ht="18.75" x14ac:dyDescent="0.3">
      <c r="A106" s="137" t="s">
        <v>27</v>
      </c>
      <c r="B106" s="137" t="s">
        <v>29</v>
      </c>
      <c r="C106" s="138">
        <v>24</v>
      </c>
      <c r="D106" s="139">
        <v>7.7960000000000002E-2</v>
      </c>
      <c r="E106" s="140">
        <v>8.1059000000000006E-2</v>
      </c>
      <c r="F106" s="140">
        <v>8.0059000000000005E-2</v>
      </c>
      <c r="G106" s="140">
        <v>7.9059000000000004E-2</v>
      </c>
      <c r="H106" s="140">
        <v>7.8095999999999999E-2</v>
      </c>
      <c r="I106" s="140">
        <v>8.1230999999999998E-2</v>
      </c>
      <c r="J106" s="140">
        <v>8.0230999999999997E-2</v>
      </c>
      <c r="K106" s="140">
        <v>7.9230999999999996E-2</v>
      </c>
      <c r="L106" s="140">
        <v>7.8199000000000005E-2</v>
      </c>
      <c r="M106" s="140">
        <v>8.1370999999999999E-2</v>
      </c>
      <c r="N106" s="140">
        <v>8.0370999999999998E-2</v>
      </c>
      <c r="O106" s="140">
        <v>7.9370999999999997E-2</v>
      </c>
      <c r="P106" s="140">
        <v>7.821800000000001E-2</v>
      </c>
      <c r="Q106" s="140">
        <v>8.1421000000000007E-2</v>
      </c>
      <c r="R106" s="140">
        <v>8.0421000000000006E-2</v>
      </c>
      <c r="S106" s="140">
        <v>7.9421000000000005E-2</v>
      </c>
      <c r="T106" s="140">
        <v>7.8123999999999999E-2</v>
      </c>
      <c r="U106" s="140">
        <v>8.1365000000000007E-2</v>
      </c>
      <c r="V106" s="140">
        <v>8.0365000000000006E-2</v>
      </c>
      <c r="W106" s="140">
        <v>7.9365000000000005E-2</v>
      </c>
      <c r="X106" s="140">
        <v>7.8187000000000006E-2</v>
      </c>
      <c r="Y106" s="140">
        <v>8.1461000000000006E-2</v>
      </c>
      <c r="Z106" s="140">
        <v>8.0461000000000005E-2</v>
      </c>
      <c r="AA106" s="140">
        <v>7.9461000000000004E-2</v>
      </c>
      <c r="AB106" s="140">
        <v>7.8172000000000005E-2</v>
      </c>
      <c r="AC106" s="140">
        <v>8.1481999999999999E-2</v>
      </c>
      <c r="AD106" s="140">
        <v>8.0481999999999998E-2</v>
      </c>
      <c r="AE106" s="140">
        <v>7.9481999999999997E-2</v>
      </c>
      <c r="AF106" s="140">
        <v>7.8151999999999999E-2</v>
      </c>
      <c r="AG106" s="140">
        <v>8.1501000000000004E-2</v>
      </c>
      <c r="AH106" s="140">
        <v>8.0501000000000003E-2</v>
      </c>
      <c r="AI106" s="140">
        <v>7.9501000000000002E-2</v>
      </c>
      <c r="AJ106" s="140">
        <v>7.8339000000000006E-2</v>
      </c>
      <c r="AK106" s="140">
        <v>8.1726000000000007E-2</v>
      </c>
      <c r="AL106" s="140">
        <v>8.0726000000000006E-2</v>
      </c>
      <c r="AM106" s="140">
        <v>7.9726000000000005E-2</v>
      </c>
      <c r="AN106" s="136"/>
      <c r="AO106" s="136"/>
    </row>
    <row r="107" spans="1:41" s="83" customFormat="1" ht="18.75" x14ac:dyDescent="0.3">
      <c r="A107" s="137" t="s">
        <v>27</v>
      </c>
      <c r="B107" s="137" t="s">
        <v>29</v>
      </c>
      <c r="C107" s="138">
        <v>36</v>
      </c>
      <c r="D107" s="139">
        <v>7.8767000000000004E-2</v>
      </c>
      <c r="E107" s="140">
        <v>8.1997E-2</v>
      </c>
      <c r="F107" s="140">
        <v>8.0997E-2</v>
      </c>
      <c r="G107" s="140">
        <v>7.9996999999999999E-2</v>
      </c>
      <c r="H107" s="140">
        <v>7.8817999999999999E-2</v>
      </c>
      <c r="I107" s="140">
        <v>8.2082000000000002E-2</v>
      </c>
      <c r="J107" s="140">
        <v>8.1082000000000001E-2</v>
      </c>
      <c r="K107" s="140">
        <v>8.0082E-2</v>
      </c>
      <c r="L107" s="140">
        <v>7.8857999999999998E-2</v>
      </c>
      <c r="M107" s="140">
        <v>8.2155000000000006E-2</v>
      </c>
      <c r="N107" s="140">
        <v>8.1155000000000005E-2</v>
      </c>
      <c r="O107" s="140">
        <v>8.0155000000000004E-2</v>
      </c>
      <c r="P107" s="140">
        <v>7.8850000000000003E-2</v>
      </c>
      <c r="Q107" s="140">
        <v>8.2178000000000001E-2</v>
      </c>
      <c r="R107" s="140">
        <v>8.1178E-2</v>
      </c>
      <c r="S107" s="140">
        <v>8.0177999999999999E-2</v>
      </c>
      <c r="T107" s="140">
        <v>7.8750000000000001E-2</v>
      </c>
      <c r="U107" s="140">
        <v>8.2113000000000005E-2</v>
      </c>
      <c r="V107" s="140">
        <v>8.1113000000000005E-2</v>
      </c>
      <c r="W107" s="140">
        <v>8.0113000000000004E-2</v>
      </c>
      <c r="X107" s="140">
        <v>8.0427999999999999E-2</v>
      </c>
      <c r="Y107" s="140">
        <v>8.3798999999999998E-2</v>
      </c>
      <c r="Z107" s="140">
        <v>8.2798999999999998E-2</v>
      </c>
      <c r="AA107" s="140">
        <v>8.1798999999999997E-2</v>
      </c>
      <c r="AB107" s="140">
        <v>9.1633000000000006E-2</v>
      </c>
      <c r="AC107" s="140">
        <v>8.6745000000000003E-2</v>
      </c>
      <c r="AD107" s="140">
        <v>8.5745000000000002E-2</v>
      </c>
      <c r="AE107" s="140">
        <v>8.4745000000000001E-2</v>
      </c>
      <c r="AF107" s="140">
        <v>0.10265600000000001</v>
      </c>
      <c r="AG107" s="140">
        <v>9.6291000000000002E-2</v>
      </c>
      <c r="AH107" s="140">
        <v>9.5291000000000001E-2</v>
      </c>
      <c r="AI107" s="140">
        <v>9.4291E-2</v>
      </c>
      <c r="AJ107" s="140">
        <v>0.10208</v>
      </c>
      <c r="AK107" s="140">
        <v>9.5714000000000007E-2</v>
      </c>
      <c r="AL107" s="140">
        <v>9.4714000000000007E-2</v>
      </c>
      <c r="AM107" s="140">
        <v>9.3714000000000006E-2</v>
      </c>
      <c r="AN107" s="136"/>
      <c r="AO107" s="136"/>
    </row>
    <row r="108" spans="1:41" s="83" customFormat="1" ht="18.75" x14ac:dyDescent="0.3">
      <c r="A108" s="158" t="s">
        <v>27</v>
      </c>
      <c r="B108" s="158" t="s">
        <v>29</v>
      </c>
      <c r="C108" s="141">
        <v>48</v>
      </c>
      <c r="D108" s="159">
        <v>0.107431</v>
      </c>
      <c r="E108" s="139">
        <v>0.10093200000000001</v>
      </c>
      <c r="F108" s="140">
        <v>9.9932000000000007E-2</v>
      </c>
      <c r="G108" s="140">
        <v>9.8932000000000006E-2</v>
      </c>
      <c r="H108" s="139">
        <v>0.11111600000000001</v>
      </c>
      <c r="I108" s="140">
        <v>0.104396</v>
      </c>
      <c r="J108" s="140">
        <v>0.103396</v>
      </c>
      <c r="K108" s="140">
        <v>0.102396</v>
      </c>
      <c r="L108" s="140" t="e">
        <v>#N/A</v>
      </c>
      <c r="M108" s="140" t="e">
        <v>#N/A</v>
      </c>
      <c r="N108" s="140" t="e">
        <v>#N/A</v>
      </c>
      <c r="O108" s="140" t="e">
        <v>#N/A</v>
      </c>
      <c r="P108" s="140" t="e">
        <v>#N/A</v>
      </c>
      <c r="Q108" s="140" t="e">
        <v>#N/A</v>
      </c>
      <c r="R108" s="140" t="e">
        <v>#N/A</v>
      </c>
      <c r="S108" s="140" t="e">
        <v>#N/A</v>
      </c>
      <c r="T108" s="140" t="e">
        <v>#N/A</v>
      </c>
      <c r="U108" s="140" t="e">
        <v>#N/A</v>
      </c>
      <c r="V108" s="140" t="e">
        <v>#N/A</v>
      </c>
      <c r="W108" s="140" t="e">
        <v>#N/A</v>
      </c>
      <c r="X108" s="140" t="e">
        <v>#N/A</v>
      </c>
      <c r="Y108" s="140" t="e">
        <v>#N/A</v>
      </c>
      <c r="Z108" s="140" t="e">
        <v>#N/A</v>
      </c>
      <c r="AA108" s="140" t="e">
        <v>#N/A</v>
      </c>
      <c r="AB108" s="140" t="e">
        <v>#N/A</v>
      </c>
      <c r="AC108" s="140" t="e">
        <v>#N/A</v>
      </c>
      <c r="AD108" s="140" t="e">
        <v>#N/A</v>
      </c>
      <c r="AE108" s="140" t="e">
        <v>#N/A</v>
      </c>
      <c r="AF108" s="140" t="e">
        <v>#N/A</v>
      </c>
      <c r="AG108" s="140" t="e">
        <v>#N/A</v>
      </c>
      <c r="AH108" s="140" t="e">
        <v>#N/A</v>
      </c>
      <c r="AI108" s="140" t="e">
        <v>#N/A</v>
      </c>
      <c r="AJ108" s="140" t="e">
        <v>#N/A</v>
      </c>
      <c r="AK108" s="140" t="e">
        <v>#N/A</v>
      </c>
      <c r="AL108" s="140" t="e">
        <v>#N/A</v>
      </c>
      <c r="AM108" s="140" t="e">
        <v>#N/A</v>
      </c>
      <c r="AN108" s="136"/>
      <c r="AO108" s="136"/>
    </row>
    <row r="109" spans="1:41" s="83" customFormat="1" ht="16.5" customHeight="1" x14ac:dyDescent="0.3">
      <c r="A109" s="173"/>
      <c r="B109" s="174"/>
      <c r="C109" s="174"/>
      <c r="D109" s="175"/>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6"/>
      <c r="AN109" s="164"/>
      <c r="AO109" s="164"/>
    </row>
    <row r="110" spans="1:41" s="83" customFormat="1" ht="18.75" x14ac:dyDescent="0.3">
      <c r="A110" s="147" t="s">
        <v>27</v>
      </c>
      <c r="B110" s="147" t="s">
        <v>30</v>
      </c>
      <c r="C110" s="148">
        <v>6</v>
      </c>
      <c r="D110" s="149">
        <v>0.11214700000000001</v>
      </c>
      <c r="E110" s="150">
        <v>0.10541400000000001</v>
      </c>
      <c r="F110" s="150">
        <v>0.10441400000000001</v>
      </c>
      <c r="G110" s="150">
        <v>0.10341400000000001</v>
      </c>
      <c r="H110" s="150">
        <v>0.115187</v>
      </c>
      <c r="I110" s="150">
        <v>0.108365</v>
      </c>
      <c r="J110" s="150">
        <v>0.107365</v>
      </c>
      <c r="K110" s="150">
        <v>0.106365</v>
      </c>
      <c r="L110" s="150">
        <v>0.117052</v>
      </c>
      <c r="M110" s="150">
        <v>0.10996</v>
      </c>
      <c r="N110" s="150">
        <v>0.10896</v>
      </c>
      <c r="O110" s="150">
        <v>0.10796</v>
      </c>
      <c r="P110" s="150">
        <v>0.11890000000000001</v>
      </c>
      <c r="Q110" s="150">
        <v>0.111456</v>
      </c>
      <c r="R110" s="150">
        <v>0.110456</v>
      </c>
      <c r="S110" s="150">
        <v>0.109456</v>
      </c>
      <c r="T110" s="150">
        <v>0.119951</v>
      </c>
      <c r="U110" s="150">
        <v>0.11211800000000001</v>
      </c>
      <c r="V110" s="150">
        <v>0.11111800000000001</v>
      </c>
      <c r="W110" s="150">
        <v>0.11011800000000001</v>
      </c>
      <c r="X110" s="150">
        <v>0.11447</v>
      </c>
      <c r="Y110" s="150">
        <v>0.106549</v>
      </c>
      <c r="Z110" s="150">
        <v>0.105549</v>
      </c>
      <c r="AA110" s="150">
        <v>0.104549</v>
      </c>
      <c r="AB110" s="150">
        <v>0.110108</v>
      </c>
      <c r="AC110" s="150">
        <v>0.10204000000000001</v>
      </c>
      <c r="AD110" s="150">
        <v>0.10104</v>
      </c>
      <c r="AE110" s="150">
        <v>0.10004</v>
      </c>
      <c r="AF110" s="150">
        <v>0.109597</v>
      </c>
      <c r="AG110" s="150">
        <v>0.10130900000000001</v>
      </c>
      <c r="AH110" s="150">
        <v>0.10030900000000001</v>
      </c>
      <c r="AI110" s="150">
        <v>9.9309000000000008E-2</v>
      </c>
      <c r="AJ110" s="150">
        <v>0.110247</v>
      </c>
      <c r="AK110" s="150">
        <v>0.101908</v>
      </c>
      <c r="AL110" s="150">
        <v>0.100908</v>
      </c>
      <c r="AM110" s="150">
        <v>9.9907999999999997E-2</v>
      </c>
      <c r="AN110" s="151"/>
      <c r="AO110" s="151"/>
    </row>
    <row r="111" spans="1:41" s="83" customFormat="1" ht="18.75" x14ac:dyDescent="0.3">
      <c r="A111" s="152" t="s">
        <v>27</v>
      </c>
      <c r="B111" s="152" t="s">
        <v>30</v>
      </c>
      <c r="C111" s="153">
        <v>12</v>
      </c>
      <c r="D111" s="149">
        <v>0.11110400000000001</v>
      </c>
      <c r="E111" s="150">
        <v>0.10368100000000001</v>
      </c>
      <c r="F111" s="150">
        <v>0.10268100000000001</v>
      </c>
      <c r="G111" s="150">
        <v>0.10168100000000001</v>
      </c>
      <c r="H111" s="150">
        <v>0.112363</v>
      </c>
      <c r="I111" s="150">
        <v>0.104781</v>
      </c>
      <c r="J111" s="150">
        <v>0.103781</v>
      </c>
      <c r="K111" s="150">
        <v>0.102781</v>
      </c>
      <c r="L111" s="150">
        <v>0.113598</v>
      </c>
      <c r="M111" s="150">
        <v>0.105855</v>
      </c>
      <c r="N111" s="150">
        <v>0.104855</v>
      </c>
      <c r="O111" s="150">
        <v>0.103855</v>
      </c>
      <c r="P111" s="150">
        <v>0.114718</v>
      </c>
      <c r="Q111" s="150">
        <v>0.106823</v>
      </c>
      <c r="R111" s="150">
        <v>0.105823</v>
      </c>
      <c r="S111" s="150">
        <v>0.104823</v>
      </c>
      <c r="T111" s="150">
        <v>0.11586</v>
      </c>
      <c r="U111" s="150">
        <v>0.107797</v>
      </c>
      <c r="V111" s="150">
        <v>0.106797</v>
      </c>
      <c r="W111" s="150">
        <v>0.105797</v>
      </c>
      <c r="X111" s="150">
        <v>0.11680900000000001</v>
      </c>
      <c r="Y111" s="150">
        <v>0.108609</v>
      </c>
      <c r="Z111" s="150">
        <v>0.107609</v>
      </c>
      <c r="AA111" s="150">
        <v>0.106609</v>
      </c>
      <c r="AB111" s="150">
        <v>0.117622</v>
      </c>
      <c r="AC111" s="150">
        <v>0.109291</v>
      </c>
      <c r="AD111" s="150">
        <v>0.108291</v>
      </c>
      <c r="AE111" s="150">
        <v>0.107291</v>
      </c>
      <c r="AF111" s="150">
        <v>0.11844300000000001</v>
      </c>
      <c r="AG111" s="150">
        <v>0.109972</v>
      </c>
      <c r="AH111" s="150">
        <v>0.108972</v>
      </c>
      <c r="AI111" s="150">
        <v>0.107972</v>
      </c>
      <c r="AJ111" s="150">
        <v>0.11958500000000001</v>
      </c>
      <c r="AK111" s="150">
        <v>0.110969</v>
      </c>
      <c r="AL111" s="150">
        <v>0.109969</v>
      </c>
      <c r="AM111" s="150">
        <v>0.108969</v>
      </c>
      <c r="AN111" s="151"/>
      <c r="AO111" s="151"/>
    </row>
    <row r="112" spans="1:41" s="83" customFormat="1" ht="18.75" x14ac:dyDescent="0.3">
      <c r="A112" s="152" t="s">
        <v>27</v>
      </c>
      <c r="B112" s="152" t="s">
        <v>30</v>
      </c>
      <c r="C112" s="153">
        <v>24</v>
      </c>
      <c r="D112" s="149">
        <v>0.11741900000000001</v>
      </c>
      <c r="E112" s="150">
        <v>0.10917400000000001</v>
      </c>
      <c r="F112" s="150">
        <v>0.10817400000000001</v>
      </c>
      <c r="G112" s="150">
        <v>0.10717400000000001</v>
      </c>
      <c r="H112" s="150">
        <v>0.118564</v>
      </c>
      <c r="I112" s="150">
        <v>0.110184</v>
      </c>
      <c r="J112" s="150">
        <v>0.109184</v>
      </c>
      <c r="K112" s="150">
        <v>0.108184</v>
      </c>
      <c r="L112" s="150">
        <v>0.11962100000000001</v>
      </c>
      <c r="M112" s="150">
        <v>0.11111</v>
      </c>
      <c r="N112" s="150">
        <v>0.11011</v>
      </c>
      <c r="O112" s="150">
        <v>0.10911</v>
      </c>
      <c r="P112" s="150">
        <v>0.120549</v>
      </c>
      <c r="Q112" s="150">
        <v>0.11190900000000001</v>
      </c>
      <c r="R112" s="150">
        <v>0.11090900000000001</v>
      </c>
      <c r="S112" s="150">
        <v>0.10990900000000001</v>
      </c>
      <c r="T112" s="150">
        <v>0.121515</v>
      </c>
      <c r="U112" s="150">
        <v>0.112731</v>
      </c>
      <c r="V112" s="150">
        <v>0.111731</v>
      </c>
      <c r="W112" s="150">
        <v>0.110731</v>
      </c>
      <c r="X112" s="150">
        <v>0.12231700000000001</v>
      </c>
      <c r="Y112" s="150">
        <v>0.11342200000000001</v>
      </c>
      <c r="Z112" s="150">
        <v>0.11242200000000001</v>
      </c>
      <c r="AA112" s="150">
        <v>0.11142200000000001</v>
      </c>
      <c r="AB112" s="150">
        <v>0.12303900000000001</v>
      </c>
      <c r="AC112" s="150">
        <v>0.114035</v>
      </c>
      <c r="AD112" s="150">
        <v>0.113035</v>
      </c>
      <c r="AE112" s="150">
        <v>0.112035</v>
      </c>
      <c r="AF112" s="150">
        <v>0.12385600000000001</v>
      </c>
      <c r="AG112" s="150">
        <v>0.114734</v>
      </c>
      <c r="AH112" s="150">
        <v>0.113734</v>
      </c>
      <c r="AI112" s="150">
        <v>0.112734</v>
      </c>
      <c r="AJ112" s="150">
        <v>0.12481200000000001</v>
      </c>
      <c r="AK112" s="150">
        <v>0.115575</v>
      </c>
      <c r="AL112" s="150">
        <v>0.114575</v>
      </c>
      <c r="AM112" s="150">
        <v>0.113575</v>
      </c>
      <c r="AN112" s="151"/>
      <c r="AO112" s="151"/>
    </row>
    <row r="113" spans="1:41" s="83" customFormat="1" ht="18.75" x14ac:dyDescent="0.3">
      <c r="A113" s="152" t="s">
        <v>27</v>
      </c>
      <c r="B113" s="152" t="s">
        <v>30</v>
      </c>
      <c r="C113" s="153">
        <v>36</v>
      </c>
      <c r="D113" s="149">
        <v>0.122257</v>
      </c>
      <c r="E113" s="150">
        <v>0.11341900000000001</v>
      </c>
      <c r="F113" s="150">
        <v>0.11241900000000001</v>
      </c>
      <c r="G113" s="150">
        <v>0.111419</v>
      </c>
      <c r="H113" s="150">
        <v>0.123113</v>
      </c>
      <c r="I113" s="150">
        <v>0.114174</v>
      </c>
      <c r="J113" s="150">
        <v>0.113174</v>
      </c>
      <c r="K113" s="150">
        <v>0.112174</v>
      </c>
      <c r="L113" s="150">
        <v>0.123892</v>
      </c>
      <c r="M113" s="150">
        <v>0.114858</v>
      </c>
      <c r="N113" s="150">
        <v>0.113858</v>
      </c>
      <c r="O113" s="150">
        <v>0.112858</v>
      </c>
      <c r="P113" s="150">
        <v>0.124611</v>
      </c>
      <c r="Q113" s="150">
        <v>0.115479</v>
      </c>
      <c r="R113" s="150">
        <v>0.114479</v>
      </c>
      <c r="S113" s="150">
        <v>0.113479</v>
      </c>
      <c r="T113" s="150">
        <v>0.12532099999999999</v>
      </c>
      <c r="U113" s="150">
        <v>0.116088</v>
      </c>
      <c r="V113" s="150">
        <v>0.115088</v>
      </c>
      <c r="W113" s="150">
        <v>0.11408799999999999</v>
      </c>
      <c r="X113" s="150">
        <v>0.12645899999999999</v>
      </c>
      <c r="Y113" s="150">
        <v>0.117242</v>
      </c>
      <c r="Z113" s="150">
        <v>0.116242</v>
      </c>
      <c r="AA113" s="150">
        <v>0.115242</v>
      </c>
      <c r="AB113" s="150">
        <v>0.1236</v>
      </c>
      <c r="AC113" s="150">
        <v>0.115096</v>
      </c>
      <c r="AD113" s="150">
        <v>0.114096</v>
      </c>
      <c r="AE113" s="150">
        <v>0.113096</v>
      </c>
      <c r="AF113" s="150">
        <v>0.12367600000000001</v>
      </c>
      <c r="AG113" s="150">
        <v>0.115229</v>
      </c>
      <c r="AH113" s="150">
        <v>0.114229</v>
      </c>
      <c r="AI113" s="150">
        <v>0.113229</v>
      </c>
      <c r="AJ113" s="150">
        <v>0.12302</v>
      </c>
      <c r="AK113" s="150">
        <v>0.11457200000000001</v>
      </c>
      <c r="AL113" s="150">
        <v>0.11357200000000001</v>
      </c>
      <c r="AM113" s="150">
        <v>0.11257200000000001</v>
      </c>
      <c r="AN113" s="151"/>
      <c r="AO113" s="151"/>
    </row>
    <row r="114" spans="1:41" s="83" customFormat="1" ht="18.75" x14ac:dyDescent="0.3">
      <c r="A114" s="152" t="s">
        <v>27</v>
      </c>
      <c r="B114" s="152" t="s">
        <v>30</v>
      </c>
      <c r="C114" s="153">
        <v>48</v>
      </c>
      <c r="D114" s="149">
        <v>0.127744</v>
      </c>
      <c r="E114" s="150">
        <v>0.119215</v>
      </c>
      <c r="F114" s="150">
        <v>0.118215</v>
      </c>
      <c r="G114" s="150">
        <v>0.117215</v>
      </c>
      <c r="H114" s="150">
        <v>0.13105700000000001</v>
      </c>
      <c r="I114" s="150">
        <v>0.12238300000000001</v>
      </c>
      <c r="J114" s="150">
        <v>0.121383</v>
      </c>
      <c r="K114" s="150">
        <v>0.120383</v>
      </c>
      <c r="L114" s="150" t="e">
        <v>#N/A</v>
      </c>
      <c r="M114" s="150" t="e">
        <v>#N/A</v>
      </c>
      <c r="N114" s="150" t="e">
        <v>#N/A</v>
      </c>
      <c r="O114" s="150" t="e">
        <v>#N/A</v>
      </c>
      <c r="P114" s="150" t="e">
        <v>#N/A</v>
      </c>
      <c r="Q114" s="150" t="e">
        <v>#N/A</v>
      </c>
      <c r="R114" s="150" t="e">
        <v>#N/A</v>
      </c>
      <c r="S114" s="150" t="e">
        <v>#N/A</v>
      </c>
      <c r="T114" s="150" t="e">
        <v>#N/A</v>
      </c>
      <c r="U114" s="150" t="e">
        <v>#N/A</v>
      </c>
      <c r="V114" s="150" t="e">
        <v>#N/A</v>
      </c>
      <c r="W114" s="150" t="e">
        <v>#N/A</v>
      </c>
      <c r="X114" s="150" t="e">
        <v>#N/A</v>
      </c>
      <c r="Y114" s="150" t="e">
        <v>#N/A</v>
      </c>
      <c r="Z114" s="150" t="e">
        <v>#N/A</v>
      </c>
      <c r="AA114" s="150" t="e">
        <v>#N/A</v>
      </c>
      <c r="AB114" s="150" t="e">
        <v>#N/A</v>
      </c>
      <c r="AC114" s="150" t="e">
        <v>#N/A</v>
      </c>
      <c r="AD114" s="150" t="e">
        <v>#N/A</v>
      </c>
      <c r="AE114" s="150" t="e">
        <v>#N/A</v>
      </c>
      <c r="AF114" s="150" t="e">
        <v>#N/A</v>
      </c>
      <c r="AG114" s="150" t="e">
        <v>#N/A</v>
      </c>
      <c r="AH114" s="150" t="e">
        <v>#N/A</v>
      </c>
      <c r="AI114" s="150" t="e">
        <v>#N/A</v>
      </c>
      <c r="AJ114" s="150" t="e">
        <v>#N/A</v>
      </c>
      <c r="AK114" s="150" t="e">
        <v>#N/A</v>
      </c>
      <c r="AL114" s="150" t="e">
        <v>#N/A</v>
      </c>
      <c r="AM114" s="150" t="e">
        <v>#N/A</v>
      </c>
      <c r="AN114" s="151"/>
      <c r="AO114" s="151"/>
    </row>
    <row r="115" spans="1:41" ht="102.75" customHeight="1" x14ac:dyDescent="0.25">
      <c r="A115" s="194"/>
      <c r="B115" s="194"/>
      <c r="C115" s="194"/>
      <c r="D115" s="194"/>
      <c r="E115" s="194"/>
      <c r="F115" s="194"/>
      <c r="G115" s="194"/>
      <c r="H115" s="194"/>
      <c r="I115" s="194"/>
      <c r="J115" s="194"/>
      <c r="K115" s="194"/>
      <c r="L115" s="194"/>
      <c r="M115" s="194"/>
      <c r="N115" s="194"/>
      <c r="O115" s="194"/>
      <c r="P115" s="194"/>
      <c r="Q115" s="194"/>
      <c r="R115" s="194"/>
      <c r="S115" s="194"/>
      <c r="T115" s="194"/>
      <c r="U115" s="194"/>
      <c r="V115" s="194"/>
      <c r="W115" s="194"/>
      <c r="X115" s="194"/>
      <c r="Y115" s="194"/>
      <c r="Z115" s="194"/>
      <c r="AA115" s="194"/>
      <c r="AB115" s="194"/>
      <c r="AC115" s="194"/>
      <c r="AD115" s="194"/>
      <c r="AE115" s="194"/>
      <c r="AF115" s="194"/>
      <c r="AG115" s="194"/>
      <c r="AH115" s="194"/>
      <c r="AI115" s="194"/>
      <c r="AJ115" s="194"/>
      <c r="AK115" s="194"/>
      <c r="AL115" s="194"/>
      <c r="AM115" s="194"/>
      <c r="AN115" s="195"/>
      <c r="AO115" s="195"/>
    </row>
    <row r="116" spans="1:41" ht="97.5" customHeight="1" x14ac:dyDescent="1.35">
      <c r="A116" s="105" t="s">
        <v>0</v>
      </c>
      <c r="B116" s="106">
        <v>42220</v>
      </c>
      <c r="C116" s="107"/>
      <c r="D116" s="107"/>
      <c r="E116" s="107"/>
      <c r="F116" s="108"/>
      <c r="G116" s="107"/>
      <c r="H116" s="107"/>
      <c r="I116" s="109" t="s">
        <v>1</v>
      </c>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7"/>
      <c r="AH116" s="107"/>
      <c r="AI116" s="110"/>
      <c r="AJ116" s="110"/>
      <c r="AK116" s="110"/>
      <c r="AL116" s="110"/>
      <c r="AM116" s="110"/>
      <c r="AN116" s="110"/>
      <c r="AO116" s="110"/>
    </row>
    <row r="117" spans="1:41" ht="48" customHeight="1" x14ac:dyDescent="0.3">
      <c r="A117" s="111" t="s">
        <v>2</v>
      </c>
      <c r="B117" s="112"/>
      <c r="C117" s="113"/>
      <c r="D117" s="113"/>
      <c r="E117" s="113"/>
      <c r="F117" s="108"/>
      <c r="G117" s="114"/>
      <c r="H117" s="114"/>
      <c r="I117" s="114"/>
      <c r="J117" s="114"/>
      <c r="K117" s="223">
        <v>42220</v>
      </c>
      <c r="L117" s="223"/>
      <c r="M117" s="223"/>
      <c r="N117" s="223"/>
      <c r="O117" s="223"/>
      <c r="P117" s="223"/>
      <c r="Q117" s="223"/>
      <c r="R117" s="115"/>
      <c r="S117" s="115"/>
      <c r="T117" s="115"/>
      <c r="U117" s="115"/>
      <c r="V117" s="115"/>
      <c r="W117" s="115"/>
      <c r="X117" s="115"/>
      <c r="Y117" s="115"/>
      <c r="Z117" s="115"/>
      <c r="AA117" s="115"/>
      <c r="AB117" s="115"/>
      <c r="AC117" s="114"/>
      <c r="AD117" s="114"/>
      <c r="AE117" s="114"/>
      <c r="AF117" s="114"/>
      <c r="AG117" s="116"/>
      <c r="AH117" s="116"/>
      <c r="AI117" s="116"/>
      <c r="AJ117" s="116"/>
      <c r="AK117" s="116"/>
      <c r="AL117" s="116"/>
      <c r="AM117" s="116"/>
      <c r="AN117" s="117"/>
      <c r="AO117" s="117"/>
    </row>
    <row r="118" spans="1:41" s="17" customFormat="1" ht="21" x14ac:dyDescent="0.35">
      <c r="A118" s="216" t="s">
        <v>3</v>
      </c>
      <c r="B118" s="216" t="s">
        <v>4</v>
      </c>
      <c r="C118" s="218" t="s">
        <v>5</v>
      </c>
      <c r="D118" s="220">
        <v>42248</v>
      </c>
      <c r="E118" s="220"/>
      <c r="F118" s="220"/>
      <c r="G118" s="221"/>
      <c r="H118" s="222">
        <v>42278</v>
      </c>
      <c r="I118" s="220"/>
      <c r="J118" s="220"/>
      <c r="K118" s="221"/>
      <c r="L118" s="222">
        <v>42309</v>
      </c>
      <c r="M118" s="220"/>
      <c r="N118" s="220"/>
      <c r="O118" s="221"/>
      <c r="P118" s="222">
        <v>42339</v>
      </c>
      <c r="Q118" s="220"/>
      <c r="R118" s="220"/>
      <c r="S118" s="221"/>
      <c r="T118" s="222">
        <v>42370</v>
      </c>
      <c r="U118" s="220"/>
      <c r="V118" s="220"/>
      <c r="W118" s="221"/>
      <c r="X118" s="222">
        <v>42401</v>
      </c>
      <c r="Y118" s="220"/>
      <c r="Z118" s="220"/>
      <c r="AA118" s="221"/>
      <c r="AB118" s="222">
        <v>42430</v>
      </c>
      <c r="AC118" s="220"/>
      <c r="AD118" s="220"/>
      <c r="AE118" s="221"/>
      <c r="AF118" s="222">
        <v>42461</v>
      </c>
      <c r="AG118" s="220"/>
      <c r="AH118" s="220"/>
      <c r="AI118" s="221"/>
      <c r="AJ118" s="222">
        <v>42491</v>
      </c>
      <c r="AK118" s="220"/>
      <c r="AL118" s="220"/>
      <c r="AM118" s="221"/>
      <c r="AN118" s="125"/>
      <c r="AO118" s="125"/>
    </row>
    <row r="119" spans="1:41" s="17" customFormat="1" ht="63" x14ac:dyDescent="0.35">
      <c r="A119" s="217"/>
      <c r="B119" s="217"/>
      <c r="C119" s="219"/>
      <c r="D119" s="196" t="s">
        <v>52</v>
      </c>
      <c r="E119" s="196" t="s">
        <v>53</v>
      </c>
      <c r="F119" s="196" t="s">
        <v>6</v>
      </c>
      <c r="G119" s="196" t="s">
        <v>7</v>
      </c>
      <c r="H119" s="196" t="s">
        <v>52</v>
      </c>
      <c r="I119" s="196" t="s">
        <v>53</v>
      </c>
      <c r="J119" s="196" t="s">
        <v>6</v>
      </c>
      <c r="K119" s="196" t="s">
        <v>7</v>
      </c>
      <c r="L119" s="196" t="s">
        <v>52</v>
      </c>
      <c r="M119" s="196" t="s">
        <v>53</v>
      </c>
      <c r="N119" s="196" t="s">
        <v>6</v>
      </c>
      <c r="O119" s="196" t="s">
        <v>7</v>
      </c>
      <c r="P119" s="196" t="s">
        <v>52</v>
      </c>
      <c r="Q119" s="196" t="s">
        <v>53</v>
      </c>
      <c r="R119" s="196" t="s">
        <v>6</v>
      </c>
      <c r="S119" s="196" t="s">
        <v>7</v>
      </c>
      <c r="T119" s="196" t="s">
        <v>52</v>
      </c>
      <c r="U119" s="196" t="s">
        <v>53</v>
      </c>
      <c r="V119" s="196" t="s">
        <v>6</v>
      </c>
      <c r="W119" s="196" t="s">
        <v>7</v>
      </c>
      <c r="X119" s="196" t="s">
        <v>52</v>
      </c>
      <c r="Y119" s="196" t="s">
        <v>53</v>
      </c>
      <c r="Z119" s="196" t="s">
        <v>6</v>
      </c>
      <c r="AA119" s="196" t="s">
        <v>7</v>
      </c>
      <c r="AB119" s="196" t="s">
        <v>52</v>
      </c>
      <c r="AC119" s="196" t="s">
        <v>53</v>
      </c>
      <c r="AD119" s="196" t="s">
        <v>6</v>
      </c>
      <c r="AE119" s="196" t="s">
        <v>7</v>
      </c>
      <c r="AF119" s="196" t="s">
        <v>52</v>
      </c>
      <c r="AG119" s="196" t="s">
        <v>53</v>
      </c>
      <c r="AH119" s="196" t="s">
        <v>6</v>
      </c>
      <c r="AI119" s="196" t="s">
        <v>7</v>
      </c>
      <c r="AJ119" s="196" t="s">
        <v>52</v>
      </c>
      <c r="AK119" s="196" t="s">
        <v>53</v>
      </c>
      <c r="AL119" s="196" t="s">
        <v>6</v>
      </c>
      <c r="AM119" s="196" t="s">
        <v>7</v>
      </c>
      <c r="AN119" s="125"/>
      <c r="AO119" s="125"/>
    </row>
    <row r="120" spans="1:41" s="83" customFormat="1" ht="18.75" x14ac:dyDescent="0.3">
      <c r="A120" s="129" t="s">
        <v>31</v>
      </c>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c r="AF120" s="130"/>
      <c r="AG120" s="130"/>
      <c r="AH120" s="130"/>
      <c r="AI120" s="130"/>
      <c r="AJ120" s="130"/>
      <c r="AK120" s="130"/>
      <c r="AL120" s="130"/>
      <c r="AM120" s="131"/>
      <c r="AN120" s="132"/>
      <c r="AO120" s="132"/>
    </row>
    <row r="121" spans="1:41" s="83" customFormat="1" ht="18.75" x14ac:dyDescent="0.3">
      <c r="A121" s="133" t="s">
        <v>32</v>
      </c>
      <c r="B121" s="133" t="s">
        <v>33</v>
      </c>
      <c r="C121" s="134">
        <v>6</v>
      </c>
      <c r="D121" s="140">
        <v>7.4011000000000007E-2</v>
      </c>
      <c r="E121" s="140">
        <v>7.3011000000000006E-2</v>
      </c>
      <c r="F121" s="140">
        <v>7.2011000000000006E-2</v>
      </c>
      <c r="G121" s="140">
        <v>7.1011000000000005E-2</v>
      </c>
      <c r="H121" s="140">
        <v>8.0587000000000006E-2</v>
      </c>
      <c r="I121" s="140">
        <v>7.9587000000000005E-2</v>
      </c>
      <c r="J121" s="140">
        <v>7.8587000000000004E-2</v>
      </c>
      <c r="K121" s="140">
        <v>7.7587000000000003E-2</v>
      </c>
      <c r="L121" s="140">
        <v>8.2371E-2</v>
      </c>
      <c r="M121" s="140">
        <v>8.1370999999999999E-2</v>
      </c>
      <c r="N121" s="140">
        <v>8.0370999999999998E-2</v>
      </c>
      <c r="O121" s="140">
        <v>7.9370999999999997E-2</v>
      </c>
      <c r="P121" s="140">
        <v>8.1140000000000004E-2</v>
      </c>
      <c r="Q121" s="140">
        <v>8.0140000000000003E-2</v>
      </c>
      <c r="R121" s="140">
        <v>7.9140000000000002E-2</v>
      </c>
      <c r="S121" s="140">
        <v>7.8140000000000001E-2</v>
      </c>
      <c r="T121" s="140">
        <v>8.2174999999999998E-2</v>
      </c>
      <c r="U121" s="140">
        <v>8.1174999999999997E-2</v>
      </c>
      <c r="V121" s="140">
        <v>8.0174999999999996E-2</v>
      </c>
      <c r="W121" s="140">
        <v>7.9174999999999995E-2</v>
      </c>
      <c r="X121" s="140">
        <v>8.0509000000000011E-2</v>
      </c>
      <c r="Y121" s="140">
        <v>7.950900000000001E-2</v>
      </c>
      <c r="Z121" s="140">
        <v>7.8509000000000009E-2</v>
      </c>
      <c r="AA121" s="140">
        <v>7.7509000000000008E-2</v>
      </c>
      <c r="AB121" s="140">
        <v>7.4105000000000004E-2</v>
      </c>
      <c r="AC121" s="140">
        <v>7.3105000000000003E-2</v>
      </c>
      <c r="AD121" s="140">
        <v>7.2105000000000002E-2</v>
      </c>
      <c r="AE121" s="140">
        <v>7.1105000000000002E-2</v>
      </c>
      <c r="AF121" s="140">
        <v>6.7891000000000007E-2</v>
      </c>
      <c r="AG121" s="140">
        <v>6.6891000000000006E-2</v>
      </c>
      <c r="AH121" s="140">
        <v>6.5891000000000005E-2</v>
      </c>
      <c r="AI121" s="140">
        <v>6.4891000000000004E-2</v>
      </c>
      <c r="AJ121" s="140">
        <v>6.5590999999999997E-2</v>
      </c>
      <c r="AK121" s="140">
        <v>6.4590999999999996E-2</v>
      </c>
      <c r="AL121" s="140">
        <v>6.3590999999999995E-2</v>
      </c>
      <c r="AM121" s="140">
        <v>6.2590999999999994E-2</v>
      </c>
      <c r="AN121" s="136"/>
      <c r="AO121" s="136"/>
    </row>
    <row r="122" spans="1:41" s="83" customFormat="1" ht="18.75" x14ac:dyDescent="0.3">
      <c r="A122" s="137" t="s">
        <v>32</v>
      </c>
      <c r="B122" s="137" t="s">
        <v>33</v>
      </c>
      <c r="C122" s="138">
        <v>12</v>
      </c>
      <c r="D122" s="139">
        <v>7.4056999999999998E-2</v>
      </c>
      <c r="E122" s="140">
        <v>7.3056999999999997E-2</v>
      </c>
      <c r="F122" s="140">
        <v>7.2056999999999996E-2</v>
      </c>
      <c r="G122" s="140">
        <v>7.1056999999999995E-2</v>
      </c>
      <c r="H122" s="140">
        <v>7.4506000000000003E-2</v>
      </c>
      <c r="I122" s="140">
        <v>7.3506000000000002E-2</v>
      </c>
      <c r="J122" s="140">
        <v>7.2506000000000001E-2</v>
      </c>
      <c r="K122" s="140">
        <v>7.1506E-2</v>
      </c>
      <c r="L122" s="140">
        <v>7.4422000000000002E-2</v>
      </c>
      <c r="M122" s="140">
        <v>7.3422000000000001E-2</v>
      </c>
      <c r="N122" s="140">
        <v>7.2422E-2</v>
      </c>
      <c r="O122" s="140">
        <v>7.1421999999999999E-2</v>
      </c>
      <c r="P122" s="140">
        <v>7.4191000000000007E-2</v>
      </c>
      <c r="Q122" s="140">
        <v>7.3191000000000006E-2</v>
      </c>
      <c r="R122" s="140">
        <v>7.2191000000000005E-2</v>
      </c>
      <c r="S122" s="140">
        <v>7.1191000000000004E-2</v>
      </c>
      <c r="T122" s="140">
        <v>7.4107000000000006E-2</v>
      </c>
      <c r="U122" s="140">
        <v>7.3107000000000005E-2</v>
      </c>
      <c r="V122" s="140">
        <v>7.2107000000000004E-2</v>
      </c>
      <c r="W122" s="140">
        <v>7.1107000000000004E-2</v>
      </c>
      <c r="X122" s="140">
        <v>7.3425000000000004E-2</v>
      </c>
      <c r="Y122" s="140">
        <v>7.2425000000000003E-2</v>
      </c>
      <c r="Z122" s="140">
        <v>7.1425000000000002E-2</v>
      </c>
      <c r="AA122" s="140">
        <v>7.0425000000000001E-2</v>
      </c>
      <c r="AB122" s="140">
        <v>7.3327000000000003E-2</v>
      </c>
      <c r="AC122" s="140">
        <v>7.2327000000000002E-2</v>
      </c>
      <c r="AD122" s="140">
        <v>7.1327000000000002E-2</v>
      </c>
      <c r="AE122" s="140">
        <v>7.0327000000000001E-2</v>
      </c>
      <c r="AF122" s="140">
        <v>7.2888000000000008E-2</v>
      </c>
      <c r="AG122" s="140">
        <v>7.1888000000000007E-2</v>
      </c>
      <c r="AH122" s="140">
        <v>7.0888000000000007E-2</v>
      </c>
      <c r="AI122" s="140">
        <v>6.9888000000000006E-2</v>
      </c>
      <c r="AJ122" s="140">
        <v>7.2621000000000005E-2</v>
      </c>
      <c r="AK122" s="140">
        <v>7.1621000000000004E-2</v>
      </c>
      <c r="AL122" s="140">
        <v>7.0621000000000003E-2</v>
      </c>
      <c r="AM122" s="140">
        <v>6.9621000000000002E-2</v>
      </c>
      <c r="AN122" s="136"/>
      <c r="AO122" s="136"/>
    </row>
    <row r="123" spans="1:41" s="83" customFormat="1" ht="18.75" x14ac:dyDescent="0.3">
      <c r="A123" s="137" t="s">
        <v>32</v>
      </c>
      <c r="B123" s="137" t="s">
        <v>33</v>
      </c>
      <c r="C123" s="138">
        <v>24</v>
      </c>
      <c r="D123" s="139">
        <v>7.3376000000000011E-2</v>
      </c>
      <c r="E123" s="140">
        <v>7.237600000000001E-2</v>
      </c>
      <c r="F123" s="140">
        <v>7.1376000000000009E-2</v>
      </c>
      <c r="G123" s="140">
        <v>7.0376000000000008E-2</v>
      </c>
      <c r="H123" s="140">
        <v>7.3609000000000008E-2</v>
      </c>
      <c r="I123" s="140">
        <v>7.2609000000000007E-2</v>
      </c>
      <c r="J123" s="140">
        <v>7.1609000000000006E-2</v>
      </c>
      <c r="K123" s="140">
        <v>7.0609000000000005E-2</v>
      </c>
      <c r="L123" s="140">
        <v>7.3551000000000005E-2</v>
      </c>
      <c r="M123" s="140">
        <v>7.2551000000000004E-2</v>
      </c>
      <c r="N123" s="140">
        <v>7.1551000000000003E-2</v>
      </c>
      <c r="O123" s="140">
        <v>7.0551000000000003E-2</v>
      </c>
      <c r="P123" s="140">
        <v>7.3464000000000002E-2</v>
      </c>
      <c r="Q123" s="140">
        <v>7.2464000000000001E-2</v>
      </c>
      <c r="R123" s="140">
        <v>7.1464E-2</v>
      </c>
      <c r="S123" s="140">
        <v>7.0463999999999999E-2</v>
      </c>
      <c r="T123" s="140">
        <v>7.3474999999999999E-2</v>
      </c>
      <c r="U123" s="140">
        <v>7.2474999999999998E-2</v>
      </c>
      <c r="V123" s="140">
        <v>7.1474999999999997E-2</v>
      </c>
      <c r="W123" s="140">
        <v>7.0474999999999996E-2</v>
      </c>
      <c r="X123" s="140">
        <v>7.3201000000000002E-2</v>
      </c>
      <c r="Y123" s="140">
        <v>7.2201000000000001E-2</v>
      </c>
      <c r="Z123" s="140">
        <v>7.1201E-2</v>
      </c>
      <c r="AA123" s="140">
        <v>7.0201E-2</v>
      </c>
      <c r="AB123" s="140">
        <v>7.3341000000000003E-2</v>
      </c>
      <c r="AC123" s="140">
        <v>7.2341000000000003E-2</v>
      </c>
      <c r="AD123" s="140">
        <v>7.1341000000000002E-2</v>
      </c>
      <c r="AE123" s="140">
        <v>7.0341000000000001E-2</v>
      </c>
      <c r="AF123" s="140">
        <v>7.3311000000000001E-2</v>
      </c>
      <c r="AG123" s="140">
        <v>7.2311E-2</v>
      </c>
      <c r="AH123" s="140">
        <v>7.1310999999999999E-2</v>
      </c>
      <c r="AI123" s="140">
        <v>7.0310999999999998E-2</v>
      </c>
      <c r="AJ123" s="140">
        <v>7.3311000000000001E-2</v>
      </c>
      <c r="AK123" s="140">
        <v>7.2311E-2</v>
      </c>
      <c r="AL123" s="140">
        <v>7.1310999999999999E-2</v>
      </c>
      <c r="AM123" s="140">
        <v>7.0310999999999998E-2</v>
      </c>
      <c r="AN123" s="136"/>
      <c r="AO123" s="136"/>
    </row>
    <row r="124" spans="1:41" s="83" customFormat="1" ht="18.75" x14ac:dyDescent="0.3">
      <c r="A124" s="137" t="s">
        <v>32</v>
      </c>
      <c r="B124" s="137" t="s">
        <v>33</v>
      </c>
      <c r="C124" s="138">
        <v>36</v>
      </c>
      <c r="D124" s="139">
        <v>7.4309E-2</v>
      </c>
      <c r="E124" s="140">
        <v>7.3308999999999999E-2</v>
      </c>
      <c r="F124" s="140">
        <v>7.2308999999999998E-2</v>
      </c>
      <c r="G124" s="140">
        <v>7.1308999999999997E-2</v>
      </c>
      <c r="H124" s="140">
        <v>7.4612999999999999E-2</v>
      </c>
      <c r="I124" s="140">
        <v>7.3612999999999998E-2</v>
      </c>
      <c r="J124" s="140">
        <v>7.2612999999999997E-2</v>
      </c>
      <c r="K124" s="140">
        <v>7.1612999999999996E-2</v>
      </c>
      <c r="L124" s="140">
        <v>7.4753E-2</v>
      </c>
      <c r="M124" s="140">
        <v>7.3752999999999999E-2</v>
      </c>
      <c r="N124" s="140">
        <v>7.2752999999999998E-2</v>
      </c>
      <c r="O124" s="140">
        <v>7.1752999999999997E-2</v>
      </c>
      <c r="P124" s="140">
        <v>7.4844000000000008E-2</v>
      </c>
      <c r="Q124" s="140">
        <v>7.3844000000000007E-2</v>
      </c>
      <c r="R124" s="140">
        <v>7.2844000000000006E-2</v>
      </c>
      <c r="S124" s="140">
        <v>7.1844000000000005E-2</v>
      </c>
      <c r="T124" s="140">
        <v>7.4973999999999999E-2</v>
      </c>
      <c r="U124" s="140">
        <v>7.3973999999999998E-2</v>
      </c>
      <c r="V124" s="140">
        <v>7.2973999999999997E-2</v>
      </c>
      <c r="W124" s="140">
        <v>7.1973999999999996E-2</v>
      </c>
      <c r="X124" s="140">
        <v>7.4830000000000008E-2</v>
      </c>
      <c r="Y124" s="140">
        <v>7.3830000000000007E-2</v>
      </c>
      <c r="Z124" s="140">
        <v>7.2830000000000006E-2</v>
      </c>
      <c r="AA124" s="140">
        <v>7.1830000000000005E-2</v>
      </c>
      <c r="AB124" s="140">
        <v>7.4984000000000009E-2</v>
      </c>
      <c r="AC124" s="140">
        <v>7.3984000000000008E-2</v>
      </c>
      <c r="AD124" s="140">
        <v>7.2984000000000007E-2</v>
      </c>
      <c r="AE124" s="140">
        <v>7.1984000000000006E-2</v>
      </c>
      <c r="AF124" s="140">
        <v>7.4956000000000009E-2</v>
      </c>
      <c r="AG124" s="140">
        <v>7.3956000000000008E-2</v>
      </c>
      <c r="AH124" s="140">
        <v>7.2956000000000007E-2</v>
      </c>
      <c r="AI124" s="140">
        <v>7.1956000000000006E-2</v>
      </c>
      <c r="AJ124" s="140">
        <v>7.4984000000000009E-2</v>
      </c>
      <c r="AK124" s="140">
        <v>7.3984000000000008E-2</v>
      </c>
      <c r="AL124" s="140">
        <v>7.2984000000000007E-2</v>
      </c>
      <c r="AM124" s="140">
        <v>7.1984000000000006E-2</v>
      </c>
      <c r="AN124" s="136"/>
      <c r="AO124" s="136"/>
    </row>
    <row r="125" spans="1:41" s="83" customFormat="1" ht="18.75" x14ac:dyDescent="0.3">
      <c r="A125" s="158" t="s">
        <v>32</v>
      </c>
      <c r="B125" s="158" t="s">
        <v>33</v>
      </c>
      <c r="C125" s="141">
        <v>48</v>
      </c>
      <c r="D125" s="159">
        <v>7.5545000000000001E-2</v>
      </c>
      <c r="E125" s="139">
        <v>7.4545E-2</v>
      </c>
      <c r="F125" s="140">
        <v>7.3544999999999999E-2</v>
      </c>
      <c r="G125" s="140">
        <v>7.2544999999999998E-2</v>
      </c>
      <c r="H125" s="139">
        <v>7.5832999999999998E-2</v>
      </c>
      <c r="I125" s="140">
        <v>7.4832999999999997E-2</v>
      </c>
      <c r="J125" s="140">
        <v>7.3832999999999996E-2</v>
      </c>
      <c r="K125" s="140">
        <v>7.2832999999999995E-2</v>
      </c>
      <c r="L125" s="140">
        <v>7.6003000000000001E-2</v>
      </c>
      <c r="M125" s="140">
        <v>7.5003E-2</v>
      </c>
      <c r="N125" s="140">
        <v>7.4002999999999999E-2</v>
      </c>
      <c r="O125" s="140">
        <v>7.3002999999999998E-2</v>
      </c>
      <c r="P125" s="140">
        <v>7.6128000000000001E-2</v>
      </c>
      <c r="Q125" s="140">
        <v>7.5128E-2</v>
      </c>
      <c r="R125" s="140">
        <v>7.4127999999999999E-2</v>
      </c>
      <c r="S125" s="140">
        <v>7.3127999999999999E-2</v>
      </c>
      <c r="T125" s="140">
        <v>7.6222999999999999E-2</v>
      </c>
      <c r="U125" s="140">
        <v>7.5222999999999998E-2</v>
      </c>
      <c r="V125" s="140">
        <v>7.4222999999999997E-2</v>
      </c>
      <c r="W125" s="140">
        <v>7.3222999999999996E-2</v>
      </c>
      <c r="X125" s="140">
        <v>7.770500000000001E-2</v>
      </c>
      <c r="Y125" s="140">
        <v>7.6705000000000009E-2</v>
      </c>
      <c r="Z125" s="140">
        <v>7.5705000000000008E-2</v>
      </c>
      <c r="AA125" s="140">
        <v>7.4705000000000008E-2</v>
      </c>
      <c r="AB125" s="140">
        <v>8.0714000000000008E-2</v>
      </c>
      <c r="AC125" s="140">
        <v>7.9714000000000007E-2</v>
      </c>
      <c r="AD125" s="140">
        <v>7.8714000000000006E-2</v>
      </c>
      <c r="AE125" s="140">
        <v>7.7714000000000005E-2</v>
      </c>
      <c r="AF125" s="140">
        <v>8.147900000000001E-2</v>
      </c>
      <c r="AG125" s="140">
        <v>8.0479000000000009E-2</v>
      </c>
      <c r="AH125" s="140">
        <v>7.9479000000000008E-2</v>
      </c>
      <c r="AI125" s="140">
        <v>7.8479000000000007E-2</v>
      </c>
      <c r="AJ125" s="140">
        <v>8.2189999999999999E-2</v>
      </c>
      <c r="AK125" s="140">
        <v>8.1189999999999998E-2</v>
      </c>
      <c r="AL125" s="140">
        <v>8.0189999999999997E-2</v>
      </c>
      <c r="AM125" s="140">
        <v>7.9189999999999997E-2</v>
      </c>
      <c r="AN125" s="136"/>
      <c r="AO125" s="136"/>
    </row>
    <row r="126" spans="1:41" s="83" customFormat="1" ht="15.75" customHeight="1" x14ac:dyDescent="0.3">
      <c r="A126" s="173"/>
      <c r="B126" s="174"/>
      <c r="C126" s="174"/>
      <c r="D126" s="175"/>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6"/>
      <c r="AN126" s="164"/>
      <c r="AO126" s="164"/>
    </row>
    <row r="127" spans="1:41" s="83" customFormat="1" ht="18.75" x14ac:dyDescent="0.3">
      <c r="A127" s="147" t="s">
        <v>32</v>
      </c>
      <c r="B127" s="147" t="s">
        <v>34</v>
      </c>
      <c r="C127" s="148">
        <v>6</v>
      </c>
      <c r="D127" s="149">
        <v>8.9135000000000006E-2</v>
      </c>
      <c r="E127" s="150">
        <v>8.8135000000000005E-2</v>
      </c>
      <c r="F127" s="150">
        <v>8.7135000000000004E-2</v>
      </c>
      <c r="G127" s="150">
        <v>8.6135000000000003E-2</v>
      </c>
      <c r="H127" s="150">
        <v>9.6245999999999998E-2</v>
      </c>
      <c r="I127" s="150">
        <v>9.5245999999999997E-2</v>
      </c>
      <c r="J127" s="150">
        <v>9.4245999999999996E-2</v>
      </c>
      <c r="K127" s="150">
        <v>9.3245999999999996E-2</v>
      </c>
      <c r="L127" s="150">
        <v>9.7700000000000009E-2</v>
      </c>
      <c r="M127" s="150">
        <v>9.6700000000000008E-2</v>
      </c>
      <c r="N127" s="150">
        <v>9.5700000000000007E-2</v>
      </c>
      <c r="O127" s="150">
        <v>9.4700000000000006E-2</v>
      </c>
      <c r="P127" s="150">
        <v>9.4663999999999998E-2</v>
      </c>
      <c r="Q127" s="150">
        <v>9.3663999999999997E-2</v>
      </c>
      <c r="R127" s="150">
        <v>9.2663999999999996E-2</v>
      </c>
      <c r="S127" s="150">
        <v>9.1663999999999995E-2</v>
      </c>
      <c r="T127" s="150">
        <v>9.5981999999999998E-2</v>
      </c>
      <c r="U127" s="150">
        <v>9.4981999999999997E-2</v>
      </c>
      <c r="V127" s="150">
        <v>9.3981999999999996E-2</v>
      </c>
      <c r="W127" s="150">
        <v>9.2981999999999995E-2</v>
      </c>
      <c r="X127" s="150">
        <v>9.4359999999999999E-2</v>
      </c>
      <c r="Y127" s="150">
        <v>9.3359999999999999E-2</v>
      </c>
      <c r="Z127" s="150">
        <v>9.2359999999999998E-2</v>
      </c>
      <c r="AA127" s="150">
        <v>9.1359999999999997E-2</v>
      </c>
      <c r="AB127" s="150">
        <v>8.8672000000000001E-2</v>
      </c>
      <c r="AC127" s="150">
        <v>8.7672E-2</v>
      </c>
      <c r="AD127" s="150">
        <v>8.6671999999999999E-2</v>
      </c>
      <c r="AE127" s="150">
        <v>8.5671999999999998E-2</v>
      </c>
      <c r="AF127" s="150">
        <v>8.3648E-2</v>
      </c>
      <c r="AG127" s="150">
        <v>8.2647999999999999E-2</v>
      </c>
      <c r="AH127" s="150">
        <v>8.1647999999999998E-2</v>
      </c>
      <c r="AI127" s="150">
        <v>8.0647999999999997E-2</v>
      </c>
      <c r="AJ127" s="150">
        <v>8.2484000000000002E-2</v>
      </c>
      <c r="AK127" s="150">
        <v>8.1484000000000001E-2</v>
      </c>
      <c r="AL127" s="150">
        <v>8.0484E-2</v>
      </c>
      <c r="AM127" s="150">
        <v>7.9483999999999999E-2</v>
      </c>
      <c r="AN127" s="151"/>
      <c r="AO127" s="151"/>
    </row>
    <row r="128" spans="1:41" s="83" customFormat="1" ht="18.75" x14ac:dyDescent="0.3">
      <c r="A128" s="152" t="s">
        <v>32</v>
      </c>
      <c r="B128" s="152" t="s">
        <v>34</v>
      </c>
      <c r="C128" s="153">
        <v>12</v>
      </c>
      <c r="D128" s="149">
        <v>8.8902000000000009E-2</v>
      </c>
      <c r="E128" s="150">
        <v>8.7902000000000008E-2</v>
      </c>
      <c r="F128" s="150">
        <v>8.6902000000000007E-2</v>
      </c>
      <c r="G128" s="150">
        <v>8.5902000000000006E-2</v>
      </c>
      <c r="H128" s="150">
        <v>8.9676000000000006E-2</v>
      </c>
      <c r="I128" s="150">
        <v>8.8676000000000005E-2</v>
      </c>
      <c r="J128" s="150">
        <v>8.7676000000000004E-2</v>
      </c>
      <c r="K128" s="150">
        <v>8.6676000000000003E-2</v>
      </c>
      <c r="L128" s="150">
        <v>8.9703000000000005E-2</v>
      </c>
      <c r="M128" s="150">
        <v>8.8703000000000004E-2</v>
      </c>
      <c r="N128" s="150">
        <v>8.7703000000000003E-2</v>
      </c>
      <c r="O128" s="150">
        <v>8.6703000000000002E-2</v>
      </c>
      <c r="P128" s="150">
        <v>8.9702000000000004E-2</v>
      </c>
      <c r="Q128" s="150">
        <v>8.8702000000000003E-2</v>
      </c>
      <c r="R128" s="150">
        <v>8.7702000000000002E-2</v>
      </c>
      <c r="S128" s="150">
        <v>8.6702000000000001E-2</v>
      </c>
      <c r="T128" s="150">
        <v>8.9559E-2</v>
      </c>
      <c r="U128" s="150">
        <v>8.8558999999999999E-2</v>
      </c>
      <c r="V128" s="150">
        <v>8.7558999999999998E-2</v>
      </c>
      <c r="W128" s="150">
        <v>8.6558999999999997E-2</v>
      </c>
      <c r="X128" s="150">
        <v>8.879200000000001E-2</v>
      </c>
      <c r="Y128" s="150">
        <v>8.7792000000000009E-2</v>
      </c>
      <c r="Z128" s="150">
        <v>8.6792000000000008E-2</v>
      </c>
      <c r="AA128" s="150">
        <v>8.5792000000000007E-2</v>
      </c>
      <c r="AB128" s="150">
        <v>8.8708000000000009E-2</v>
      </c>
      <c r="AC128" s="150">
        <v>8.7708000000000008E-2</v>
      </c>
      <c r="AD128" s="150">
        <v>8.6708000000000007E-2</v>
      </c>
      <c r="AE128" s="150">
        <v>8.5708000000000006E-2</v>
      </c>
      <c r="AF128" s="150">
        <v>8.8402000000000008E-2</v>
      </c>
      <c r="AG128" s="150">
        <v>8.7402000000000007E-2</v>
      </c>
      <c r="AH128" s="150">
        <v>8.6402000000000007E-2</v>
      </c>
      <c r="AI128" s="150">
        <v>8.5402000000000006E-2</v>
      </c>
      <c r="AJ128" s="150">
        <v>8.8125000000000009E-2</v>
      </c>
      <c r="AK128" s="150">
        <v>8.7125000000000008E-2</v>
      </c>
      <c r="AL128" s="150">
        <v>8.6125000000000007E-2</v>
      </c>
      <c r="AM128" s="150">
        <v>8.5125000000000006E-2</v>
      </c>
      <c r="AN128" s="151"/>
      <c r="AO128" s="151"/>
    </row>
    <row r="129" spans="1:41" s="83" customFormat="1" ht="18.75" x14ac:dyDescent="0.3">
      <c r="A129" s="152" t="s">
        <v>32</v>
      </c>
      <c r="B129" s="152" t="s">
        <v>34</v>
      </c>
      <c r="C129" s="153">
        <v>24</v>
      </c>
      <c r="D129" s="149">
        <v>8.8730000000000003E-2</v>
      </c>
      <c r="E129" s="150">
        <v>8.7730000000000002E-2</v>
      </c>
      <c r="F129" s="150">
        <v>8.6730000000000002E-2</v>
      </c>
      <c r="G129" s="150">
        <v>8.5730000000000001E-2</v>
      </c>
      <c r="H129" s="150">
        <v>8.9233000000000007E-2</v>
      </c>
      <c r="I129" s="150">
        <v>8.8233000000000006E-2</v>
      </c>
      <c r="J129" s="150">
        <v>8.7233000000000005E-2</v>
      </c>
      <c r="K129" s="150">
        <v>8.6233000000000004E-2</v>
      </c>
      <c r="L129" s="150">
        <v>8.9342000000000005E-2</v>
      </c>
      <c r="M129" s="150">
        <v>8.8342000000000004E-2</v>
      </c>
      <c r="N129" s="150">
        <v>8.7342000000000003E-2</v>
      </c>
      <c r="O129" s="150">
        <v>8.6342000000000002E-2</v>
      </c>
      <c r="P129" s="150">
        <v>8.9346000000000009E-2</v>
      </c>
      <c r="Q129" s="150">
        <v>8.8346000000000008E-2</v>
      </c>
      <c r="R129" s="150">
        <v>8.7346000000000007E-2</v>
      </c>
      <c r="S129" s="150">
        <v>8.6346000000000006E-2</v>
      </c>
      <c r="T129" s="150">
        <v>8.9244000000000004E-2</v>
      </c>
      <c r="U129" s="150">
        <v>8.8244000000000003E-2</v>
      </c>
      <c r="V129" s="150">
        <v>8.7244000000000002E-2</v>
      </c>
      <c r="W129" s="150">
        <v>8.6244000000000001E-2</v>
      </c>
      <c r="X129" s="150">
        <v>8.8944000000000009E-2</v>
      </c>
      <c r="Y129" s="150">
        <v>8.7944000000000008E-2</v>
      </c>
      <c r="Z129" s="150">
        <v>8.6944000000000007E-2</v>
      </c>
      <c r="AA129" s="150">
        <v>8.5944000000000007E-2</v>
      </c>
      <c r="AB129" s="150">
        <v>8.9023000000000005E-2</v>
      </c>
      <c r="AC129" s="150">
        <v>8.8023000000000004E-2</v>
      </c>
      <c r="AD129" s="150">
        <v>8.7023000000000003E-2</v>
      </c>
      <c r="AE129" s="150">
        <v>8.6023000000000002E-2</v>
      </c>
      <c r="AF129" s="150">
        <v>8.8927000000000006E-2</v>
      </c>
      <c r="AG129" s="150">
        <v>8.7927000000000005E-2</v>
      </c>
      <c r="AH129" s="150">
        <v>8.6927000000000004E-2</v>
      </c>
      <c r="AI129" s="150">
        <v>8.5927000000000003E-2</v>
      </c>
      <c r="AJ129" s="150">
        <v>8.890300000000001E-2</v>
      </c>
      <c r="AK129" s="150">
        <v>8.7903000000000009E-2</v>
      </c>
      <c r="AL129" s="150">
        <v>8.6903000000000008E-2</v>
      </c>
      <c r="AM129" s="150">
        <v>8.5903000000000007E-2</v>
      </c>
      <c r="AN129" s="151"/>
      <c r="AO129" s="151"/>
    </row>
    <row r="130" spans="1:41" s="83" customFormat="1" ht="18.75" x14ac:dyDescent="0.3">
      <c r="A130" s="152" t="s">
        <v>32</v>
      </c>
      <c r="B130" s="152" t="s">
        <v>34</v>
      </c>
      <c r="C130" s="153">
        <v>36</v>
      </c>
      <c r="D130" s="149">
        <v>8.9804000000000009E-2</v>
      </c>
      <c r="E130" s="150">
        <v>8.8804000000000008E-2</v>
      </c>
      <c r="F130" s="150">
        <v>8.7804000000000007E-2</v>
      </c>
      <c r="G130" s="150">
        <v>8.6804000000000006E-2</v>
      </c>
      <c r="H130" s="150">
        <v>9.0327000000000005E-2</v>
      </c>
      <c r="I130" s="150">
        <v>8.9327000000000004E-2</v>
      </c>
      <c r="J130" s="150">
        <v>8.8327000000000003E-2</v>
      </c>
      <c r="K130" s="150">
        <v>8.7327000000000002E-2</v>
      </c>
      <c r="L130" s="150">
        <v>9.0595000000000009E-2</v>
      </c>
      <c r="M130" s="150">
        <v>8.9595000000000008E-2</v>
      </c>
      <c r="N130" s="150">
        <v>8.8595000000000007E-2</v>
      </c>
      <c r="O130" s="150">
        <v>8.7595000000000006E-2</v>
      </c>
      <c r="P130" s="150">
        <v>9.0837000000000001E-2</v>
      </c>
      <c r="Q130" s="150">
        <v>8.9837E-2</v>
      </c>
      <c r="R130" s="150">
        <v>8.8836999999999999E-2</v>
      </c>
      <c r="S130" s="150">
        <v>8.7836999999999998E-2</v>
      </c>
      <c r="T130" s="150">
        <v>9.0983000000000008E-2</v>
      </c>
      <c r="U130" s="150">
        <v>8.9983000000000007E-2</v>
      </c>
      <c r="V130" s="150">
        <v>8.8983000000000007E-2</v>
      </c>
      <c r="W130" s="150">
        <v>8.7983000000000006E-2</v>
      </c>
      <c r="X130" s="150">
        <v>9.0906000000000001E-2</v>
      </c>
      <c r="Y130" s="150">
        <v>8.9906E-2</v>
      </c>
      <c r="Z130" s="150">
        <v>8.8905999999999999E-2</v>
      </c>
      <c r="AA130" s="150">
        <v>8.7905999999999998E-2</v>
      </c>
      <c r="AB130" s="150">
        <v>9.1045000000000001E-2</v>
      </c>
      <c r="AC130" s="150">
        <v>9.0045E-2</v>
      </c>
      <c r="AD130" s="150">
        <v>8.9044999999999999E-2</v>
      </c>
      <c r="AE130" s="150">
        <v>8.8044999999999998E-2</v>
      </c>
      <c r="AF130" s="150">
        <v>9.1063000000000005E-2</v>
      </c>
      <c r="AG130" s="150">
        <v>9.0063000000000004E-2</v>
      </c>
      <c r="AH130" s="150">
        <v>8.9063000000000003E-2</v>
      </c>
      <c r="AI130" s="150">
        <v>8.8063000000000002E-2</v>
      </c>
      <c r="AJ130" s="150">
        <v>9.1194000000000011E-2</v>
      </c>
      <c r="AK130" s="150">
        <v>9.019400000000001E-2</v>
      </c>
      <c r="AL130" s="150">
        <v>8.9194000000000009E-2</v>
      </c>
      <c r="AM130" s="150">
        <v>8.8194000000000008E-2</v>
      </c>
      <c r="AN130" s="151"/>
      <c r="AO130" s="151"/>
    </row>
    <row r="131" spans="1:41" s="83" customFormat="1" ht="18.75" x14ac:dyDescent="0.3">
      <c r="A131" s="152" t="s">
        <v>32</v>
      </c>
      <c r="B131" s="152" t="s">
        <v>34</v>
      </c>
      <c r="C131" s="153">
        <v>48</v>
      </c>
      <c r="D131" s="149">
        <v>9.1520000000000004E-2</v>
      </c>
      <c r="E131" s="150">
        <v>9.0520000000000003E-2</v>
      </c>
      <c r="F131" s="150">
        <v>8.9520000000000002E-2</v>
      </c>
      <c r="G131" s="150">
        <v>8.8520000000000001E-2</v>
      </c>
      <c r="H131" s="150">
        <v>9.1950000000000004E-2</v>
      </c>
      <c r="I131" s="150">
        <v>9.0950000000000003E-2</v>
      </c>
      <c r="J131" s="150">
        <v>8.9950000000000002E-2</v>
      </c>
      <c r="K131" s="150">
        <v>8.8950000000000001E-2</v>
      </c>
      <c r="L131" s="150">
        <v>9.217800000000001E-2</v>
      </c>
      <c r="M131" s="150">
        <v>9.1178000000000009E-2</v>
      </c>
      <c r="N131" s="150">
        <v>9.0178000000000008E-2</v>
      </c>
      <c r="O131" s="150">
        <v>8.9178000000000007E-2</v>
      </c>
      <c r="P131" s="150">
        <v>9.2370000000000008E-2</v>
      </c>
      <c r="Q131" s="150">
        <v>9.1370000000000007E-2</v>
      </c>
      <c r="R131" s="150">
        <v>9.0370000000000006E-2</v>
      </c>
      <c r="S131" s="150">
        <v>8.9370000000000005E-2</v>
      </c>
      <c r="T131" s="150">
        <v>9.2479000000000006E-2</v>
      </c>
      <c r="U131" s="150">
        <v>9.1479000000000005E-2</v>
      </c>
      <c r="V131" s="150">
        <v>9.0479000000000004E-2</v>
      </c>
      <c r="W131" s="150">
        <v>8.9479000000000003E-2</v>
      </c>
      <c r="X131" s="150">
        <v>9.3879000000000004E-2</v>
      </c>
      <c r="Y131" s="150">
        <v>9.2879000000000003E-2</v>
      </c>
      <c r="Z131" s="150">
        <v>9.1879000000000002E-2</v>
      </c>
      <c r="AA131" s="150">
        <v>9.0879000000000001E-2</v>
      </c>
      <c r="AB131" s="150">
        <v>9.6708000000000002E-2</v>
      </c>
      <c r="AC131" s="150">
        <v>9.5708000000000001E-2</v>
      </c>
      <c r="AD131" s="150">
        <v>9.4708000000000001E-2</v>
      </c>
      <c r="AE131" s="150">
        <v>9.3708E-2</v>
      </c>
      <c r="AF131" s="150">
        <v>9.7987000000000005E-2</v>
      </c>
      <c r="AG131" s="150">
        <v>9.6987000000000004E-2</v>
      </c>
      <c r="AH131" s="150">
        <v>9.5987000000000003E-2</v>
      </c>
      <c r="AI131" s="150">
        <v>9.4987000000000002E-2</v>
      </c>
      <c r="AJ131" s="150">
        <v>9.8476000000000008E-2</v>
      </c>
      <c r="AK131" s="150">
        <v>9.7476000000000007E-2</v>
      </c>
      <c r="AL131" s="150">
        <v>9.6476000000000006E-2</v>
      </c>
      <c r="AM131" s="150">
        <v>9.5476000000000005E-2</v>
      </c>
      <c r="AN131" s="151"/>
      <c r="AO131" s="151"/>
    </row>
    <row r="132" spans="1:41" s="83" customFormat="1" ht="15.75" customHeight="1" x14ac:dyDescent="0.3">
      <c r="A132" s="173"/>
      <c r="B132" s="174"/>
      <c r="C132" s="174"/>
      <c r="D132" s="175"/>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6"/>
      <c r="AN132" s="164"/>
      <c r="AO132" s="164"/>
    </row>
    <row r="133" spans="1:41" s="83" customFormat="1" ht="18.75" x14ac:dyDescent="0.3">
      <c r="A133" s="165" t="s">
        <v>32</v>
      </c>
      <c r="B133" s="165" t="s">
        <v>35</v>
      </c>
      <c r="C133" s="166">
        <v>6</v>
      </c>
      <c r="D133" s="167">
        <v>6.8297999999999998E-2</v>
      </c>
      <c r="E133" s="168">
        <v>6.7297999999999997E-2</v>
      </c>
      <c r="F133" s="168">
        <v>6.6297999999999996E-2</v>
      </c>
      <c r="G133" s="168">
        <v>6.5297999999999995E-2</v>
      </c>
      <c r="H133" s="168">
        <v>7.7678000000000011E-2</v>
      </c>
      <c r="I133" s="168">
        <v>7.667800000000001E-2</v>
      </c>
      <c r="J133" s="168">
        <v>7.5678000000000009E-2</v>
      </c>
      <c r="K133" s="168">
        <v>7.4678000000000008E-2</v>
      </c>
      <c r="L133" s="168">
        <v>8.1223000000000004E-2</v>
      </c>
      <c r="M133" s="168">
        <v>8.0223000000000003E-2</v>
      </c>
      <c r="N133" s="168">
        <v>7.9223000000000002E-2</v>
      </c>
      <c r="O133" s="168">
        <v>7.8223000000000001E-2</v>
      </c>
      <c r="P133" s="168">
        <v>8.1251000000000004E-2</v>
      </c>
      <c r="Q133" s="168">
        <v>8.0251000000000003E-2</v>
      </c>
      <c r="R133" s="168">
        <v>7.9251000000000002E-2</v>
      </c>
      <c r="S133" s="168">
        <v>7.8251000000000001E-2</v>
      </c>
      <c r="T133" s="168">
        <v>8.1569000000000003E-2</v>
      </c>
      <c r="U133" s="168">
        <v>8.0569000000000002E-2</v>
      </c>
      <c r="V133" s="168">
        <v>7.9569000000000001E-2</v>
      </c>
      <c r="W133" s="168">
        <v>7.8569E-2</v>
      </c>
      <c r="X133" s="168">
        <v>7.7759000000000009E-2</v>
      </c>
      <c r="Y133" s="168">
        <v>7.6759000000000008E-2</v>
      </c>
      <c r="Z133" s="168">
        <v>7.5759000000000007E-2</v>
      </c>
      <c r="AA133" s="168">
        <v>7.4759000000000006E-2</v>
      </c>
      <c r="AB133" s="168">
        <v>6.7628000000000008E-2</v>
      </c>
      <c r="AC133" s="168">
        <v>6.6628000000000007E-2</v>
      </c>
      <c r="AD133" s="168">
        <v>6.5628000000000006E-2</v>
      </c>
      <c r="AE133" s="168">
        <v>6.4628000000000005E-2</v>
      </c>
      <c r="AF133" s="168">
        <v>5.7956999999999995E-2</v>
      </c>
      <c r="AG133" s="168">
        <v>5.6956999999999994E-2</v>
      </c>
      <c r="AH133" s="168">
        <v>5.5957E-2</v>
      </c>
      <c r="AI133" s="168">
        <v>5.4956999999999999E-2</v>
      </c>
      <c r="AJ133" s="168">
        <v>5.3777999999999999E-2</v>
      </c>
      <c r="AK133" s="168">
        <v>5.2778000000000005E-2</v>
      </c>
      <c r="AL133" s="168">
        <v>5.1778000000000005E-2</v>
      </c>
      <c r="AM133" s="168">
        <v>5.0778000000000004E-2</v>
      </c>
      <c r="AN133" s="136"/>
      <c r="AO133" s="136"/>
    </row>
    <row r="134" spans="1:41" s="83" customFormat="1" ht="18.75" x14ac:dyDescent="0.3">
      <c r="A134" s="169" t="s">
        <v>32</v>
      </c>
      <c r="B134" s="169" t="s">
        <v>35</v>
      </c>
      <c r="C134" s="170">
        <v>12</v>
      </c>
      <c r="D134" s="167">
        <v>6.7978999999999998E-2</v>
      </c>
      <c r="E134" s="168">
        <v>6.6978999999999997E-2</v>
      </c>
      <c r="F134" s="168">
        <v>6.5978999999999996E-2</v>
      </c>
      <c r="G134" s="168">
        <v>6.4978999999999995E-2</v>
      </c>
      <c r="H134" s="168">
        <v>6.844900000000001E-2</v>
      </c>
      <c r="I134" s="168">
        <v>6.7449000000000009E-2</v>
      </c>
      <c r="J134" s="168">
        <v>6.6449000000000008E-2</v>
      </c>
      <c r="K134" s="168">
        <v>6.5449000000000007E-2</v>
      </c>
      <c r="L134" s="168">
        <v>6.8618999999999999E-2</v>
      </c>
      <c r="M134" s="168">
        <v>6.7618999999999999E-2</v>
      </c>
      <c r="N134" s="168">
        <v>6.6618999999999998E-2</v>
      </c>
      <c r="O134" s="168">
        <v>6.5618999999999997E-2</v>
      </c>
      <c r="P134" s="168">
        <v>6.8561999999999998E-2</v>
      </c>
      <c r="Q134" s="168">
        <v>6.7561999999999997E-2</v>
      </c>
      <c r="R134" s="168">
        <v>6.6561999999999996E-2</v>
      </c>
      <c r="S134" s="168">
        <v>6.5561999999999995E-2</v>
      </c>
      <c r="T134" s="168">
        <v>6.8353999999999998E-2</v>
      </c>
      <c r="U134" s="168">
        <v>6.7353999999999997E-2</v>
      </c>
      <c r="V134" s="168">
        <v>6.6353999999999996E-2</v>
      </c>
      <c r="W134" s="168">
        <v>6.5353999999999995E-2</v>
      </c>
      <c r="X134" s="168">
        <v>6.7381999999999997E-2</v>
      </c>
      <c r="Y134" s="168">
        <v>6.6381999999999997E-2</v>
      </c>
      <c r="Z134" s="168">
        <v>6.5381999999999996E-2</v>
      </c>
      <c r="AA134" s="168">
        <v>6.4381999999999995E-2</v>
      </c>
      <c r="AB134" s="168">
        <v>6.7045999999999994E-2</v>
      </c>
      <c r="AC134" s="168">
        <v>6.6045999999999994E-2</v>
      </c>
      <c r="AD134" s="168">
        <v>6.5045999999999993E-2</v>
      </c>
      <c r="AE134" s="168">
        <v>6.4045999999999992E-2</v>
      </c>
      <c r="AF134" s="168">
        <v>6.6448000000000007E-2</v>
      </c>
      <c r="AG134" s="168">
        <v>6.5448000000000006E-2</v>
      </c>
      <c r="AH134" s="168">
        <v>6.4448000000000005E-2</v>
      </c>
      <c r="AI134" s="168">
        <v>6.3448000000000004E-2</v>
      </c>
      <c r="AJ134" s="168">
        <v>6.6091999999999998E-2</v>
      </c>
      <c r="AK134" s="168">
        <v>6.5091999999999997E-2</v>
      </c>
      <c r="AL134" s="168">
        <v>6.4091999999999996E-2</v>
      </c>
      <c r="AM134" s="168">
        <v>6.3091999999999995E-2</v>
      </c>
      <c r="AN134" s="136"/>
      <c r="AO134" s="136"/>
    </row>
    <row r="135" spans="1:41" s="83" customFormat="1" ht="18.75" x14ac:dyDescent="0.3">
      <c r="A135" s="169" t="s">
        <v>32</v>
      </c>
      <c r="B135" s="169" t="s">
        <v>35</v>
      </c>
      <c r="C135" s="170">
        <v>24</v>
      </c>
      <c r="D135" s="167">
        <v>6.7274E-2</v>
      </c>
      <c r="E135" s="168">
        <v>6.6274E-2</v>
      </c>
      <c r="F135" s="168">
        <v>6.5273999999999999E-2</v>
      </c>
      <c r="G135" s="168">
        <v>6.4273999999999998E-2</v>
      </c>
      <c r="H135" s="168">
        <v>6.7627000000000007E-2</v>
      </c>
      <c r="I135" s="168">
        <v>6.6627000000000006E-2</v>
      </c>
      <c r="J135" s="168">
        <v>6.5627000000000005E-2</v>
      </c>
      <c r="K135" s="168">
        <v>6.4627000000000004E-2</v>
      </c>
      <c r="L135" s="168">
        <v>6.7790000000000003E-2</v>
      </c>
      <c r="M135" s="168">
        <v>6.6790000000000002E-2</v>
      </c>
      <c r="N135" s="168">
        <v>6.5790000000000001E-2</v>
      </c>
      <c r="O135" s="168">
        <v>6.479E-2</v>
      </c>
      <c r="P135" s="168">
        <v>6.7884E-2</v>
      </c>
      <c r="Q135" s="168">
        <v>6.6883999999999999E-2</v>
      </c>
      <c r="R135" s="168">
        <v>6.5883999999999998E-2</v>
      </c>
      <c r="S135" s="168">
        <v>6.4883999999999997E-2</v>
      </c>
      <c r="T135" s="168">
        <v>6.7776000000000003E-2</v>
      </c>
      <c r="U135" s="168">
        <v>6.6776000000000002E-2</v>
      </c>
      <c r="V135" s="168">
        <v>6.5776000000000001E-2</v>
      </c>
      <c r="W135" s="168">
        <v>6.4776E-2</v>
      </c>
      <c r="X135" s="168">
        <v>6.7350999999999994E-2</v>
      </c>
      <c r="Y135" s="168">
        <v>6.6350999999999993E-2</v>
      </c>
      <c r="Z135" s="168">
        <v>6.5350999999999992E-2</v>
      </c>
      <c r="AA135" s="168">
        <v>6.4350999999999992E-2</v>
      </c>
      <c r="AB135" s="168">
        <v>6.7212000000000008E-2</v>
      </c>
      <c r="AC135" s="168">
        <v>6.6212000000000007E-2</v>
      </c>
      <c r="AD135" s="168">
        <v>6.5212000000000006E-2</v>
      </c>
      <c r="AE135" s="168">
        <v>6.4212000000000005E-2</v>
      </c>
      <c r="AF135" s="168">
        <v>6.6949999999999996E-2</v>
      </c>
      <c r="AG135" s="168">
        <v>6.5949999999999995E-2</v>
      </c>
      <c r="AH135" s="168">
        <v>6.4949999999999994E-2</v>
      </c>
      <c r="AI135" s="168">
        <v>6.3949999999999993E-2</v>
      </c>
      <c r="AJ135" s="168">
        <v>6.6763000000000003E-2</v>
      </c>
      <c r="AK135" s="168">
        <v>6.5763000000000002E-2</v>
      </c>
      <c r="AL135" s="168">
        <v>6.4763000000000001E-2</v>
      </c>
      <c r="AM135" s="168">
        <v>6.3763E-2</v>
      </c>
      <c r="AN135" s="136"/>
      <c r="AO135" s="136"/>
    </row>
    <row r="136" spans="1:41" s="83" customFormat="1" ht="18.75" x14ac:dyDescent="0.3">
      <c r="A136" s="169" t="s">
        <v>32</v>
      </c>
      <c r="B136" s="169" t="s">
        <v>35</v>
      </c>
      <c r="C136" s="170">
        <v>36</v>
      </c>
      <c r="D136" s="167">
        <v>6.7610000000000003E-2</v>
      </c>
      <c r="E136" s="168">
        <v>6.6610000000000003E-2</v>
      </c>
      <c r="F136" s="168">
        <v>6.5610000000000002E-2</v>
      </c>
      <c r="G136" s="168">
        <v>6.4610000000000001E-2</v>
      </c>
      <c r="H136" s="168">
        <v>6.7876000000000006E-2</v>
      </c>
      <c r="I136" s="168">
        <v>6.6876000000000005E-2</v>
      </c>
      <c r="J136" s="168">
        <v>6.5876000000000004E-2</v>
      </c>
      <c r="K136" s="168">
        <v>6.4876000000000003E-2</v>
      </c>
      <c r="L136" s="168">
        <v>6.804700000000001E-2</v>
      </c>
      <c r="M136" s="168">
        <v>6.7047000000000009E-2</v>
      </c>
      <c r="N136" s="168">
        <v>6.6047000000000008E-2</v>
      </c>
      <c r="O136" s="168">
        <v>6.5047000000000008E-2</v>
      </c>
      <c r="P136" s="168">
        <v>6.8138000000000004E-2</v>
      </c>
      <c r="Q136" s="168">
        <v>6.7138000000000003E-2</v>
      </c>
      <c r="R136" s="168">
        <v>6.6138000000000002E-2</v>
      </c>
      <c r="S136" s="168">
        <v>6.5138000000000001E-2</v>
      </c>
      <c r="T136" s="168">
        <v>6.812E-2</v>
      </c>
      <c r="U136" s="168">
        <v>6.7119999999999999E-2</v>
      </c>
      <c r="V136" s="168">
        <v>6.6119999999999998E-2</v>
      </c>
      <c r="W136" s="168">
        <v>6.5119999999999997E-2</v>
      </c>
      <c r="X136" s="168">
        <v>6.7759E-2</v>
      </c>
      <c r="Y136" s="168">
        <v>6.6758999999999999E-2</v>
      </c>
      <c r="Z136" s="168">
        <v>6.5758999999999998E-2</v>
      </c>
      <c r="AA136" s="168">
        <v>6.4758999999999997E-2</v>
      </c>
      <c r="AB136" s="168">
        <v>6.7542000000000005E-2</v>
      </c>
      <c r="AC136" s="168">
        <v>6.6542000000000004E-2</v>
      </c>
      <c r="AD136" s="168">
        <v>6.5542000000000003E-2</v>
      </c>
      <c r="AE136" s="168">
        <v>6.4542000000000002E-2</v>
      </c>
      <c r="AF136" s="168">
        <v>6.7282999999999996E-2</v>
      </c>
      <c r="AG136" s="168">
        <v>6.6282999999999995E-2</v>
      </c>
      <c r="AH136" s="168">
        <v>6.5282999999999994E-2</v>
      </c>
      <c r="AI136" s="168">
        <v>6.4282999999999993E-2</v>
      </c>
      <c r="AJ136" s="168">
        <v>6.7098000000000005E-2</v>
      </c>
      <c r="AK136" s="168">
        <v>6.6098000000000004E-2</v>
      </c>
      <c r="AL136" s="168">
        <v>6.5098000000000003E-2</v>
      </c>
      <c r="AM136" s="168">
        <v>6.4098000000000002E-2</v>
      </c>
      <c r="AN136" s="136"/>
      <c r="AO136" s="136"/>
    </row>
    <row r="137" spans="1:41" s="83" customFormat="1" ht="18.75" x14ac:dyDescent="0.3">
      <c r="A137" s="171" t="s">
        <v>32</v>
      </c>
      <c r="B137" s="171" t="s">
        <v>35</v>
      </c>
      <c r="C137" s="172">
        <v>48</v>
      </c>
      <c r="D137" s="167">
        <v>6.7500000000000004E-2</v>
      </c>
      <c r="E137" s="168">
        <v>6.6500000000000004E-2</v>
      </c>
      <c r="F137" s="168">
        <v>6.5500000000000003E-2</v>
      </c>
      <c r="G137" s="168">
        <v>6.4500000000000002E-2</v>
      </c>
      <c r="H137" s="168">
        <v>6.7632999999999999E-2</v>
      </c>
      <c r="I137" s="168">
        <v>6.6632999999999998E-2</v>
      </c>
      <c r="J137" s="168">
        <v>6.5632999999999997E-2</v>
      </c>
      <c r="K137" s="168">
        <v>6.4632999999999996E-2</v>
      </c>
      <c r="L137" s="168">
        <v>6.768600000000001E-2</v>
      </c>
      <c r="M137" s="168">
        <v>6.6686000000000009E-2</v>
      </c>
      <c r="N137" s="168">
        <v>6.5686000000000008E-2</v>
      </c>
      <c r="O137" s="168">
        <v>6.4686000000000007E-2</v>
      </c>
      <c r="P137" s="168">
        <v>6.7707000000000003E-2</v>
      </c>
      <c r="Q137" s="168">
        <v>6.6707000000000002E-2</v>
      </c>
      <c r="R137" s="168">
        <v>6.5707000000000002E-2</v>
      </c>
      <c r="S137" s="168">
        <v>6.4707000000000001E-2</v>
      </c>
      <c r="T137" s="168">
        <v>6.7641000000000007E-2</v>
      </c>
      <c r="U137" s="168">
        <v>6.6641000000000006E-2</v>
      </c>
      <c r="V137" s="168">
        <v>6.5641000000000005E-2</v>
      </c>
      <c r="W137" s="168">
        <v>6.4641000000000004E-2</v>
      </c>
      <c r="X137" s="168">
        <v>6.9151000000000004E-2</v>
      </c>
      <c r="Y137" s="168">
        <v>6.8151000000000003E-2</v>
      </c>
      <c r="Z137" s="168">
        <v>6.7151000000000002E-2</v>
      </c>
      <c r="AA137" s="168">
        <v>6.6151000000000001E-2</v>
      </c>
      <c r="AB137" s="168">
        <v>7.1985000000000007E-2</v>
      </c>
      <c r="AC137" s="168">
        <v>7.0985000000000006E-2</v>
      </c>
      <c r="AD137" s="168">
        <v>6.9985000000000006E-2</v>
      </c>
      <c r="AE137" s="168">
        <v>6.8985000000000005E-2</v>
      </c>
      <c r="AF137" s="168">
        <v>7.2569000000000008E-2</v>
      </c>
      <c r="AG137" s="168">
        <v>7.1569000000000008E-2</v>
      </c>
      <c r="AH137" s="168">
        <v>7.0569000000000007E-2</v>
      </c>
      <c r="AI137" s="168">
        <v>6.9569000000000006E-2</v>
      </c>
      <c r="AJ137" s="168">
        <v>7.2994000000000003E-2</v>
      </c>
      <c r="AK137" s="168">
        <v>7.1994000000000002E-2</v>
      </c>
      <c r="AL137" s="168">
        <v>7.0994000000000002E-2</v>
      </c>
      <c r="AM137" s="168">
        <v>6.9994000000000001E-2</v>
      </c>
      <c r="AN137" s="136"/>
      <c r="AO137" s="136"/>
    </row>
    <row r="138" spans="1:41" s="83" customFormat="1" ht="15.75" customHeight="1" x14ac:dyDescent="0.3">
      <c r="A138" s="173"/>
      <c r="B138" s="174"/>
      <c r="C138" s="174"/>
      <c r="D138" s="175"/>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6"/>
      <c r="AN138" s="164"/>
      <c r="AO138" s="164"/>
    </row>
    <row r="139" spans="1:41" s="83" customFormat="1" ht="18.75" x14ac:dyDescent="0.3">
      <c r="A139" s="133" t="s">
        <v>32</v>
      </c>
      <c r="B139" s="133" t="s">
        <v>36</v>
      </c>
      <c r="C139" s="134">
        <v>6</v>
      </c>
      <c r="D139" s="139">
        <v>7.372200000000001E-2</v>
      </c>
      <c r="E139" s="140">
        <v>7.2722000000000009E-2</v>
      </c>
      <c r="F139" s="140">
        <v>7.1722000000000008E-2</v>
      </c>
      <c r="G139" s="140">
        <v>7.0722000000000007E-2</v>
      </c>
      <c r="H139" s="140">
        <v>8.0188000000000009E-2</v>
      </c>
      <c r="I139" s="140">
        <v>7.9188000000000008E-2</v>
      </c>
      <c r="J139" s="140">
        <v>7.8188000000000007E-2</v>
      </c>
      <c r="K139" s="140">
        <v>7.7188000000000007E-2</v>
      </c>
      <c r="L139" s="140">
        <v>8.1908000000000009E-2</v>
      </c>
      <c r="M139" s="140">
        <v>8.0908000000000008E-2</v>
      </c>
      <c r="N139" s="140">
        <v>7.9908000000000007E-2</v>
      </c>
      <c r="O139" s="140">
        <v>7.8908000000000006E-2</v>
      </c>
      <c r="P139" s="140">
        <v>8.0063000000000009E-2</v>
      </c>
      <c r="Q139" s="140">
        <v>7.9063000000000008E-2</v>
      </c>
      <c r="R139" s="140">
        <v>7.8063000000000007E-2</v>
      </c>
      <c r="S139" s="140">
        <v>7.7063000000000006E-2</v>
      </c>
      <c r="T139" s="140">
        <v>8.0615000000000006E-2</v>
      </c>
      <c r="U139" s="140">
        <v>7.9615000000000005E-2</v>
      </c>
      <c r="V139" s="140">
        <v>7.8615000000000004E-2</v>
      </c>
      <c r="W139" s="140">
        <v>7.7615000000000003E-2</v>
      </c>
      <c r="X139" s="140">
        <v>7.8865000000000005E-2</v>
      </c>
      <c r="Y139" s="140">
        <v>7.7865000000000004E-2</v>
      </c>
      <c r="Z139" s="140">
        <v>7.6865000000000003E-2</v>
      </c>
      <c r="AA139" s="140">
        <v>7.5865000000000002E-2</v>
      </c>
      <c r="AB139" s="140">
        <v>7.3348999999999998E-2</v>
      </c>
      <c r="AC139" s="140">
        <v>7.2348999999999997E-2</v>
      </c>
      <c r="AD139" s="140">
        <v>7.1348999999999996E-2</v>
      </c>
      <c r="AE139" s="140">
        <v>7.0348999999999995E-2</v>
      </c>
      <c r="AF139" s="140">
        <v>6.7964999999999998E-2</v>
      </c>
      <c r="AG139" s="140">
        <v>6.6964999999999997E-2</v>
      </c>
      <c r="AH139" s="140">
        <v>6.5964999999999996E-2</v>
      </c>
      <c r="AI139" s="140">
        <v>6.4964999999999995E-2</v>
      </c>
      <c r="AJ139" s="140">
        <v>6.5961000000000006E-2</v>
      </c>
      <c r="AK139" s="140">
        <v>6.4961000000000005E-2</v>
      </c>
      <c r="AL139" s="140">
        <v>6.3961000000000004E-2</v>
      </c>
      <c r="AM139" s="140">
        <v>6.2961000000000003E-2</v>
      </c>
      <c r="AN139" s="136"/>
      <c r="AO139" s="136"/>
    </row>
    <row r="140" spans="1:41" s="83" customFormat="1" ht="18.75" x14ac:dyDescent="0.3">
      <c r="A140" s="137" t="s">
        <v>32</v>
      </c>
      <c r="B140" s="137" t="s">
        <v>36</v>
      </c>
      <c r="C140" s="138">
        <v>12</v>
      </c>
      <c r="D140" s="139">
        <v>7.3537000000000005E-2</v>
      </c>
      <c r="E140" s="140">
        <v>7.2537000000000004E-2</v>
      </c>
      <c r="F140" s="140">
        <v>7.1537000000000003E-2</v>
      </c>
      <c r="G140" s="140">
        <v>7.0537000000000002E-2</v>
      </c>
      <c r="H140" s="140">
        <v>7.4076000000000003E-2</v>
      </c>
      <c r="I140" s="140">
        <v>7.3076000000000002E-2</v>
      </c>
      <c r="J140" s="140">
        <v>7.2076000000000001E-2</v>
      </c>
      <c r="K140" s="140">
        <v>7.1076E-2</v>
      </c>
      <c r="L140" s="140">
        <v>7.3979000000000003E-2</v>
      </c>
      <c r="M140" s="140">
        <v>7.2979000000000002E-2</v>
      </c>
      <c r="N140" s="140">
        <v>7.1979000000000001E-2</v>
      </c>
      <c r="O140" s="140">
        <v>7.0979E-2</v>
      </c>
      <c r="P140" s="140">
        <v>7.3726E-2</v>
      </c>
      <c r="Q140" s="140">
        <v>7.2725999999999999E-2</v>
      </c>
      <c r="R140" s="140">
        <v>7.1725999999999998E-2</v>
      </c>
      <c r="S140" s="140">
        <v>7.0725999999999997E-2</v>
      </c>
      <c r="T140" s="140">
        <v>7.3698E-2</v>
      </c>
      <c r="U140" s="140">
        <v>7.2697999999999999E-2</v>
      </c>
      <c r="V140" s="140">
        <v>7.1697999999999998E-2</v>
      </c>
      <c r="W140" s="140">
        <v>7.0697999999999997E-2</v>
      </c>
      <c r="X140" s="140">
        <v>7.3102E-2</v>
      </c>
      <c r="Y140" s="140">
        <v>7.2101999999999999E-2</v>
      </c>
      <c r="Z140" s="140">
        <v>7.1101999999999999E-2</v>
      </c>
      <c r="AA140" s="140">
        <v>7.0101999999999998E-2</v>
      </c>
      <c r="AB140" s="140">
        <v>7.3034000000000002E-2</v>
      </c>
      <c r="AC140" s="140">
        <v>7.2034000000000001E-2</v>
      </c>
      <c r="AD140" s="140">
        <v>7.1034E-2</v>
      </c>
      <c r="AE140" s="140">
        <v>7.0033999999999999E-2</v>
      </c>
      <c r="AF140" s="140">
        <v>7.2600999999999999E-2</v>
      </c>
      <c r="AG140" s="140">
        <v>7.1600999999999998E-2</v>
      </c>
      <c r="AH140" s="140">
        <v>7.0600999999999997E-2</v>
      </c>
      <c r="AI140" s="140">
        <v>6.9600999999999996E-2</v>
      </c>
      <c r="AJ140" s="140">
        <v>7.2353000000000001E-2</v>
      </c>
      <c r="AK140" s="140">
        <v>7.1353E-2</v>
      </c>
      <c r="AL140" s="140">
        <v>7.0352999999999999E-2</v>
      </c>
      <c r="AM140" s="140">
        <v>6.9352999999999998E-2</v>
      </c>
      <c r="AN140" s="136"/>
      <c r="AO140" s="136"/>
    </row>
    <row r="141" spans="1:41" s="83" customFormat="1" ht="18.75" x14ac:dyDescent="0.3">
      <c r="A141" s="137" t="s">
        <v>32</v>
      </c>
      <c r="B141" s="137" t="s">
        <v>36</v>
      </c>
      <c r="C141" s="138">
        <v>24</v>
      </c>
      <c r="D141" s="139">
        <v>7.3011000000000006E-2</v>
      </c>
      <c r="E141" s="140">
        <v>7.2011000000000006E-2</v>
      </c>
      <c r="F141" s="140">
        <v>7.1011000000000005E-2</v>
      </c>
      <c r="G141" s="140">
        <v>7.0011000000000004E-2</v>
      </c>
      <c r="H141" s="140">
        <v>7.3299000000000003E-2</v>
      </c>
      <c r="I141" s="140">
        <v>7.2299000000000002E-2</v>
      </c>
      <c r="J141" s="140">
        <v>7.1299000000000001E-2</v>
      </c>
      <c r="K141" s="140">
        <v>7.0299E-2</v>
      </c>
      <c r="L141" s="140">
        <v>7.3227E-2</v>
      </c>
      <c r="M141" s="140">
        <v>7.2227E-2</v>
      </c>
      <c r="N141" s="140">
        <v>7.1226999999999999E-2</v>
      </c>
      <c r="O141" s="140">
        <v>7.0226999999999998E-2</v>
      </c>
      <c r="P141" s="140">
        <v>7.3125000000000009E-2</v>
      </c>
      <c r="Q141" s="140">
        <v>7.2125000000000009E-2</v>
      </c>
      <c r="R141" s="140">
        <v>7.1125000000000008E-2</v>
      </c>
      <c r="S141" s="140">
        <v>7.0125000000000007E-2</v>
      </c>
      <c r="T141" s="140">
        <v>7.3177000000000006E-2</v>
      </c>
      <c r="U141" s="140">
        <v>7.2177000000000005E-2</v>
      </c>
      <c r="V141" s="140">
        <v>7.1177000000000004E-2</v>
      </c>
      <c r="W141" s="140">
        <v>7.0177000000000003E-2</v>
      </c>
      <c r="X141" s="140">
        <v>7.2951000000000002E-2</v>
      </c>
      <c r="Y141" s="140">
        <v>7.1951000000000001E-2</v>
      </c>
      <c r="Z141" s="140">
        <v>7.0951E-2</v>
      </c>
      <c r="AA141" s="140">
        <v>6.9950999999999999E-2</v>
      </c>
      <c r="AB141" s="140">
        <v>7.3090000000000002E-2</v>
      </c>
      <c r="AC141" s="140">
        <v>7.2090000000000001E-2</v>
      </c>
      <c r="AD141" s="140">
        <v>7.109E-2</v>
      </c>
      <c r="AE141" s="140">
        <v>7.009E-2</v>
      </c>
      <c r="AF141" s="140">
        <v>7.3055000000000009E-2</v>
      </c>
      <c r="AG141" s="140">
        <v>7.2055000000000008E-2</v>
      </c>
      <c r="AH141" s="140">
        <v>7.1055000000000007E-2</v>
      </c>
      <c r="AI141" s="140">
        <v>7.0055000000000006E-2</v>
      </c>
      <c r="AJ141" s="140">
        <v>7.3089000000000001E-2</v>
      </c>
      <c r="AK141" s="140">
        <v>7.2089E-2</v>
      </c>
      <c r="AL141" s="140">
        <v>7.1088999999999999E-2</v>
      </c>
      <c r="AM141" s="140">
        <v>7.0088999999999999E-2</v>
      </c>
      <c r="AN141" s="136"/>
      <c r="AO141" s="136"/>
    </row>
    <row r="142" spans="1:41" s="83" customFormat="1" ht="18.75" x14ac:dyDescent="0.3">
      <c r="A142" s="137" t="s">
        <v>32</v>
      </c>
      <c r="B142" s="137" t="s">
        <v>36</v>
      </c>
      <c r="C142" s="138">
        <v>36</v>
      </c>
      <c r="D142" s="139">
        <v>7.4038000000000007E-2</v>
      </c>
      <c r="E142" s="140">
        <v>7.3038000000000006E-2</v>
      </c>
      <c r="F142" s="140">
        <v>7.2038000000000005E-2</v>
      </c>
      <c r="G142" s="140">
        <v>7.1038000000000004E-2</v>
      </c>
      <c r="H142" s="140">
        <v>7.4381000000000003E-2</v>
      </c>
      <c r="I142" s="140">
        <v>7.3381000000000002E-2</v>
      </c>
      <c r="J142" s="140">
        <v>7.2381000000000001E-2</v>
      </c>
      <c r="K142" s="140">
        <v>7.1381E-2</v>
      </c>
      <c r="L142" s="140">
        <v>7.4511000000000008E-2</v>
      </c>
      <c r="M142" s="140">
        <v>7.3511000000000007E-2</v>
      </c>
      <c r="N142" s="140">
        <v>7.2511000000000006E-2</v>
      </c>
      <c r="O142" s="140">
        <v>7.1511000000000005E-2</v>
      </c>
      <c r="P142" s="140">
        <v>7.4611000000000011E-2</v>
      </c>
      <c r="Q142" s="140">
        <v>7.361100000000001E-2</v>
      </c>
      <c r="R142" s="140">
        <v>7.2611000000000009E-2</v>
      </c>
      <c r="S142" s="140">
        <v>7.1611000000000008E-2</v>
      </c>
      <c r="T142" s="140">
        <v>7.4783000000000002E-2</v>
      </c>
      <c r="U142" s="140">
        <v>7.3783000000000001E-2</v>
      </c>
      <c r="V142" s="140">
        <v>7.2783E-2</v>
      </c>
      <c r="W142" s="140">
        <v>7.1783E-2</v>
      </c>
      <c r="X142" s="140">
        <v>7.4686000000000002E-2</v>
      </c>
      <c r="Y142" s="140">
        <v>7.3686000000000001E-2</v>
      </c>
      <c r="Z142" s="140">
        <v>7.2686000000000001E-2</v>
      </c>
      <c r="AA142" s="140">
        <v>7.1686E-2</v>
      </c>
      <c r="AB142" s="140">
        <v>7.4876999999999999E-2</v>
      </c>
      <c r="AC142" s="140">
        <v>7.3876999999999998E-2</v>
      </c>
      <c r="AD142" s="140">
        <v>7.2876999999999997E-2</v>
      </c>
      <c r="AE142" s="140">
        <v>7.1876999999999996E-2</v>
      </c>
      <c r="AF142" s="140">
        <v>7.486000000000001E-2</v>
      </c>
      <c r="AG142" s="140">
        <v>7.3860000000000009E-2</v>
      </c>
      <c r="AH142" s="140">
        <v>7.2860000000000008E-2</v>
      </c>
      <c r="AI142" s="140">
        <v>7.1860000000000007E-2</v>
      </c>
      <c r="AJ142" s="140">
        <v>7.4906E-2</v>
      </c>
      <c r="AK142" s="140">
        <v>7.3905999999999999E-2</v>
      </c>
      <c r="AL142" s="140">
        <v>7.2905999999999999E-2</v>
      </c>
      <c r="AM142" s="140">
        <v>7.1905999999999998E-2</v>
      </c>
      <c r="AN142" s="136"/>
      <c r="AO142" s="136"/>
    </row>
    <row r="143" spans="1:41" s="83" customFormat="1" ht="18.75" x14ac:dyDescent="0.3">
      <c r="A143" s="158" t="s">
        <v>32</v>
      </c>
      <c r="B143" s="158" t="s">
        <v>36</v>
      </c>
      <c r="C143" s="141">
        <v>48</v>
      </c>
      <c r="D143" s="159">
        <v>7.5419E-2</v>
      </c>
      <c r="E143" s="139">
        <v>7.4418999999999999E-2</v>
      </c>
      <c r="F143" s="140">
        <v>7.3418999999999998E-2</v>
      </c>
      <c r="G143" s="140">
        <v>7.2418999999999997E-2</v>
      </c>
      <c r="H143" s="139">
        <v>7.5744000000000006E-2</v>
      </c>
      <c r="I143" s="140">
        <v>7.4744000000000005E-2</v>
      </c>
      <c r="J143" s="140">
        <v>7.3744000000000004E-2</v>
      </c>
      <c r="K143" s="140">
        <v>7.2744000000000003E-2</v>
      </c>
      <c r="L143" s="140">
        <v>7.5903999999999999E-2</v>
      </c>
      <c r="M143" s="140">
        <v>7.4903999999999998E-2</v>
      </c>
      <c r="N143" s="140">
        <v>7.3903999999999997E-2</v>
      </c>
      <c r="O143" s="140">
        <v>7.2903999999999997E-2</v>
      </c>
      <c r="P143" s="140">
        <v>7.6041999999999998E-2</v>
      </c>
      <c r="Q143" s="140">
        <v>7.5041999999999998E-2</v>
      </c>
      <c r="R143" s="140">
        <v>7.4041999999999997E-2</v>
      </c>
      <c r="S143" s="140">
        <v>7.3041999999999996E-2</v>
      </c>
      <c r="T143" s="140">
        <v>7.6175000000000007E-2</v>
      </c>
      <c r="U143" s="140">
        <v>7.5175000000000006E-2</v>
      </c>
      <c r="V143" s="140">
        <v>7.4175000000000005E-2</v>
      </c>
      <c r="W143" s="140">
        <v>7.3175000000000004E-2</v>
      </c>
      <c r="X143" s="140">
        <v>7.7679999999999999E-2</v>
      </c>
      <c r="Y143" s="140">
        <v>7.6679999999999998E-2</v>
      </c>
      <c r="Z143" s="140">
        <v>7.5679999999999997E-2</v>
      </c>
      <c r="AA143" s="140">
        <v>7.4679999999999996E-2</v>
      </c>
      <c r="AB143" s="140">
        <v>8.0766000000000004E-2</v>
      </c>
      <c r="AC143" s="140">
        <v>7.9766000000000004E-2</v>
      </c>
      <c r="AD143" s="140">
        <v>7.8766000000000003E-2</v>
      </c>
      <c r="AE143" s="140">
        <v>7.7766000000000002E-2</v>
      </c>
      <c r="AF143" s="140">
        <v>8.1573000000000007E-2</v>
      </c>
      <c r="AG143" s="140">
        <v>8.0573000000000006E-2</v>
      </c>
      <c r="AH143" s="140">
        <v>7.9573000000000005E-2</v>
      </c>
      <c r="AI143" s="140">
        <v>7.8573000000000004E-2</v>
      </c>
      <c r="AJ143" s="140">
        <v>8.2318000000000002E-2</v>
      </c>
      <c r="AK143" s="140">
        <v>8.1318000000000001E-2</v>
      </c>
      <c r="AL143" s="140">
        <v>8.0318000000000001E-2</v>
      </c>
      <c r="AM143" s="140">
        <v>7.9318E-2</v>
      </c>
      <c r="AN143" s="136"/>
      <c r="AO143" s="136"/>
    </row>
    <row r="144" spans="1:41" s="83" customFormat="1" ht="15.75" customHeight="1" x14ac:dyDescent="0.3">
      <c r="A144" s="173"/>
      <c r="B144" s="174"/>
      <c r="C144" s="174"/>
      <c r="D144" s="175"/>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6"/>
      <c r="AN144" s="164"/>
      <c r="AO144" s="164"/>
    </row>
    <row r="145" spans="1:41" s="83" customFormat="1" ht="18.75" x14ac:dyDescent="0.3">
      <c r="A145" s="147" t="s">
        <v>32</v>
      </c>
      <c r="B145" s="147" t="s">
        <v>37</v>
      </c>
      <c r="C145" s="148">
        <v>6</v>
      </c>
      <c r="D145" s="149">
        <v>5.3134000000000001E-2</v>
      </c>
      <c r="E145" s="150">
        <v>5.2134E-2</v>
      </c>
      <c r="F145" s="150">
        <v>5.1134000000000006E-2</v>
      </c>
      <c r="G145" s="150">
        <v>5.0134000000000005E-2</v>
      </c>
      <c r="H145" s="150">
        <v>5.8266999999999999E-2</v>
      </c>
      <c r="I145" s="150">
        <v>5.7266999999999998E-2</v>
      </c>
      <c r="J145" s="150">
        <v>5.6267000000000005E-2</v>
      </c>
      <c r="K145" s="150">
        <v>5.5267000000000004E-2</v>
      </c>
      <c r="L145" s="150">
        <v>5.9902999999999998E-2</v>
      </c>
      <c r="M145" s="150">
        <v>5.8902999999999997E-2</v>
      </c>
      <c r="N145" s="150">
        <v>5.7903000000000003E-2</v>
      </c>
      <c r="O145" s="150">
        <v>5.6903000000000002E-2</v>
      </c>
      <c r="P145" s="150">
        <v>5.9181999999999998E-2</v>
      </c>
      <c r="Q145" s="150">
        <v>5.8181999999999998E-2</v>
      </c>
      <c r="R145" s="150">
        <v>5.7182000000000004E-2</v>
      </c>
      <c r="S145" s="150">
        <v>5.6182000000000003E-2</v>
      </c>
      <c r="T145" s="150">
        <v>5.9205000000000001E-2</v>
      </c>
      <c r="U145" s="150">
        <v>5.8205000000000007E-2</v>
      </c>
      <c r="V145" s="150">
        <v>5.7205000000000006E-2</v>
      </c>
      <c r="W145" s="150">
        <v>5.6205000000000005E-2</v>
      </c>
      <c r="X145" s="150">
        <v>5.7849999999999999E-2</v>
      </c>
      <c r="Y145" s="150">
        <v>5.6849999999999998E-2</v>
      </c>
      <c r="Z145" s="150">
        <v>5.5850000000000004E-2</v>
      </c>
      <c r="AA145" s="150">
        <v>5.4850000000000003E-2</v>
      </c>
      <c r="AB145" s="150">
        <v>5.4758999999999995E-2</v>
      </c>
      <c r="AC145" s="150">
        <v>5.3759000000000001E-2</v>
      </c>
      <c r="AD145" s="150">
        <v>5.2759E-2</v>
      </c>
      <c r="AE145" s="150">
        <v>5.1758999999999999E-2</v>
      </c>
      <c r="AF145" s="150">
        <v>5.1275999999999995E-2</v>
      </c>
      <c r="AG145" s="150">
        <v>5.0276000000000001E-2</v>
      </c>
      <c r="AH145" s="150">
        <v>4.9276E-2</v>
      </c>
      <c r="AI145" s="150">
        <v>4.8275999999999999E-2</v>
      </c>
      <c r="AJ145" s="150">
        <v>4.9999999999999996E-2</v>
      </c>
      <c r="AK145" s="150">
        <v>4.9000000000000002E-2</v>
      </c>
      <c r="AL145" s="150">
        <v>4.8000000000000001E-2</v>
      </c>
      <c r="AM145" s="150">
        <v>4.7E-2</v>
      </c>
      <c r="AN145" s="151"/>
      <c r="AO145" s="151"/>
    </row>
    <row r="146" spans="1:41" s="83" customFormat="1" ht="18.75" x14ac:dyDescent="0.3">
      <c r="A146" s="152" t="s">
        <v>32</v>
      </c>
      <c r="B146" s="152" t="s">
        <v>37</v>
      </c>
      <c r="C146" s="153">
        <v>12</v>
      </c>
      <c r="D146" s="149">
        <v>5.3962999999999997E-2</v>
      </c>
      <c r="E146" s="150">
        <v>5.2962999999999996E-2</v>
      </c>
      <c r="F146" s="150">
        <v>5.1963000000000002E-2</v>
      </c>
      <c r="G146" s="150">
        <v>5.0963000000000001E-2</v>
      </c>
      <c r="H146" s="150">
        <v>5.4642999999999997E-2</v>
      </c>
      <c r="I146" s="150">
        <v>5.3642999999999996E-2</v>
      </c>
      <c r="J146" s="150">
        <v>5.2643000000000002E-2</v>
      </c>
      <c r="K146" s="150">
        <v>5.1643000000000001E-2</v>
      </c>
      <c r="L146" s="150">
        <v>5.4810999999999999E-2</v>
      </c>
      <c r="M146" s="150">
        <v>5.3810999999999998E-2</v>
      </c>
      <c r="N146" s="150">
        <v>5.2811000000000004E-2</v>
      </c>
      <c r="O146" s="150">
        <v>5.1811000000000003E-2</v>
      </c>
      <c r="P146" s="150">
        <v>5.4830999999999998E-2</v>
      </c>
      <c r="Q146" s="150">
        <v>5.3831000000000004E-2</v>
      </c>
      <c r="R146" s="150">
        <v>5.2831000000000003E-2</v>
      </c>
      <c r="S146" s="150">
        <v>5.1831000000000002E-2</v>
      </c>
      <c r="T146" s="150">
        <v>5.4942999999999999E-2</v>
      </c>
      <c r="U146" s="150">
        <v>5.3943000000000005E-2</v>
      </c>
      <c r="V146" s="150">
        <v>5.2943000000000004E-2</v>
      </c>
      <c r="W146" s="150">
        <v>5.1943000000000003E-2</v>
      </c>
      <c r="X146" s="150">
        <v>5.4829999999999997E-2</v>
      </c>
      <c r="Y146" s="150">
        <v>5.3830000000000003E-2</v>
      </c>
      <c r="Z146" s="150">
        <v>5.2830000000000002E-2</v>
      </c>
      <c r="AA146" s="150">
        <v>5.1830000000000001E-2</v>
      </c>
      <c r="AB146" s="150">
        <v>5.4942999999999999E-2</v>
      </c>
      <c r="AC146" s="150">
        <v>5.3943000000000005E-2</v>
      </c>
      <c r="AD146" s="150">
        <v>5.2943000000000004E-2</v>
      </c>
      <c r="AE146" s="150">
        <v>5.1943000000000003E-2</v>
      </c>
      <c r="AF146" s="150">
        <v>5.4766999999999996E-2</v>
      </c>
      <c r="AG146" s="150">
        <v>5.3766999999999995E-2</v>
      </c>
      <c r="AH146" s="150">
        <v>5.2767000000000001E-2</v>
      </c>
      <c r="AI146" s="150">
        <v>5.1767000000000001E-2</v>
      </c>
      <c r="AJ146" s="150">
        <v>5.4635999999999997E-2</v>
      </c>
      <c r="AK146" s="150">
        <v>5.3636000000000003E-2</v>
      </c>
      <c r="AL146" s="150">
        <v>5.2636000000000002E-2</v>
      </c>
      <c r="AM146" s="150">
        <v>5.1636000000000001E-2</v>
      </c>
      <c r="AN146" s="151"/>
      <c r="AO146" s="151"/>
    </row>
    <row r="147" spans="1:41" s="83" customFormat="1" ht="18.75" x14ac:dyDescent="0.3">
      <c r="A147" s="152" t="s">
        <v>32</v>
      </c>
      <c r="B147" s="152" t="s">
        <v>37</v>
      </c>
      <c r="C147" s="153">
        <v>24</v>
      </c>
      <c r="D147" s="149">
        <v>5.4301999999999996E-2</v>
      </c>
      <c r="E147" s="150">
        <v>5.3302000000000002E-2</v>
      </c>
      <c r="F147" s="150">
        <v>5.2302000000000001E-2</v>
      </c>
      <c r="G147" s="150">
        <v>5.1302E-2</v>
      </c>
      <c r="H147" s="150">
        <v>5.4711999999999997E-2</v>
      </c>
      <c r="I147" s="150">
        <v>5.3711999999999996E-2</v>
      </c>
      <c r="J147" s="150">
        <v>5.2712000000000002E-2</v>
      </c>
      <c r="K147" s="150">
        <v>5.1712000000000001E-2</v>
      </c>
      <c r="L147" s="150">
        <v>5.4799E-2</v>
      </c>
      <c r="M147" s="150">
        <v>5.3799E-2</v>
      </c>
      <c r="N147" s="150">
        <v>5.2799000000000006E-2</v>
      </c>
      <c r="O147" s="150">
        <v>5.1799000000000005E-2</v>
      </c>
      <c r="P147" s="150">
        <v>5.4833E-2</v>
      </c>
      <c r="Q147" s="150">
        <v>5.3833000000000006E-2</v>
      </c>
      <c r="R147" s="150">
        <v>5.2833000000000005E-2</v>
      </c>
      <c r="S147" s="150">
        <v>5.1833000000000004E-2</v>
      </c>
      <c r="T147" s="150">
        <v>5.4973999999999995E-2</v>
      </c>
      <c r="U147" s="150">
        <v>5.3973999999999994E-2</v>
      </c>
      <c r="V147" s="150">
        <v>5.2974E-2</v>
      </c>
      <c r="W147" s="150">
        <v>5.1973999999999999E-2</v>
      </c>
      <c r="X147" s="150">
        <v>5.5000999999999994E-2</v>
      </c>
      <c r="Y147" s="150">
        <v>5.4000999999999993E-2</v>
      </c>
      <c r="Z147" s="150">
        <v>5.3001E-2</v>
      </c>
      <c r="AA147" s="150">
        <v>5.2000999999999999E-2</v>
      </c>
      <c r="AB147" s="150">
        <v>5.5224999999999996E-2</v>
      </c>
      <c r="AC147" s="150">
        <v>5.4224999999999995E-2</v>
      </c>
      <c r="AD147" s="150">
        <v>5.3225000000000001E-2</v>
      </c>
      <c r="AE147" s="150">
        <v>5.2225000000000001E-2</v>
      </c>
      <c r="AF147" s="150">
        <v>5.5316999999999998E-2</v>
      </c>
      <c r="AG147" s="150">
        <v>5.4317000000000004E-2</v>
      </c>
      <c r="AH147" s="150">
        <v>5.3317000000000003E-2</v>
      </c>
      <c r="AI147" s="150">
        <v>5.2317000000000002E-2</v>
      </c>
      <c r="AJ147" s="150">
        <v>5.5340999999999994E-2</v>
      </c>
      <c r="AK147" s="150">
        <v>5.4341E-2</v>
      </c>
      <c r="AL147" s="150">
        <v>5.3341E-2</v>
      </c>
      <c r="AM147" s="150">
        <v>5.2340999999999999E-2</v>
      </c>
      <c r="AN147" s="151"/>
      <c r="AO147" s="151"/>
    </row>
    <row r="148" spans="1:41" s="83" customFormat="1" ht="18.75" x14ac:dyDescent="0.3">
      <c r="A148" s="152" t="s">
        <v>32</v>
      </c>
      <c r="B148" s="152" t="s">
        <v>37</v>
      </c>
      <c r="C148" s="153">
        <v>36</v>
      </c>
      <c r="D148" s="149">
        <v>5.5105999999999995E-2</v>
      </c>
      <c r="E148" s="150">
        <v>5.4106000000000001E-2</v>
      </c>
      <c r="F148" s="150">
        <v>5.3106E-2</v>
      </c>
      <c r="G148" s="150">
        <v>5.2106E-2</v>
      </c>
      <c r="H148" s="150">
        <v>5.5376999999999996E-2</v>
      </c>
      <c r="I148" s="150">
        <v>5.4376999999999995E-2</v>
      </c>
      <c r="J148" s="150">
        <v>5.3377000000000001E-2</v>
      </c>
      <c r="K148" s="150">
        <v>5.2377E-2</v>
      </c>
      <c r="L148" s="150">
        <v>5.5475999999999998E-2</v>
      </c>
      <c r="M148" s="150">
        <v>5.4475999999999997E-2</v>
      </c>
      <c r="N148" s="150">
        <v>5.3476000000000003E-2</v>
      </c>
      <c r="O148" s="150">
        <v>5.2476000000000002E-2</v>
      </c>
      <c r="P148" s="150">
        <v>5.5499E-2</v>
      </c>
      <c r="Q148" s="150">
        <v>5.4499000000000006E-2</v>
      </c>
      <c r="R148" s="150">
        <v>5.3499000000000005E-2</v>
      </c>
      <c r="S148" s="150">
        <v>5.2499000000000004E-2</v>
      </c>
      <c r="T148" s="150">
        <v>5.5603E-2</v>
      </c>
      <c r="U148" s="150">
        <v>5.4602999999999999E-2</v>
      </c>
      <c r="V148" s="150">
        <v>5.3603000000000005E-2</v>
      </c>
      <c r="W148" s="150">
        <v>5.2603000000000004E-2</v>
      </c>
      <c r="X148" s="150">
        <v>5.5645E-2</v>
      </c>
      <c r="Y148" s="150">
        <v>5.4644999999999999E-2</v>
      </c>
      <c r="Z148" s="150">
        <v>5.3645000000000005E-2</v>
      </c>
      <c r="AA148" s="150">
        <v>5.2645000000000004E-2</v>
      </c>
      <c r="AB148" s="150">
        <v>5.5753999999999998E-2</v>
      </c>
      <c r="AC148" s="150">
        <v>5.4753999999999997E-2</v>
      </c>
      <c r="AD148" s="150">
        <v>5.3754000000000003E-2</v>
      </c>
      <c r="AE148" s="150">
        <v>5.2754000000000002E-2</v>
      </c>
      <c r="AF148" s="150">
        <v>5.5729999999999995E-2</v>
      </c>
      <c r="AG148" s="150">
        <v>5.4730000000000001E-2</v>
      </c>
      <c r="AH148" s="150">
        <v>5.373E-2</v>
      </c>
      <c r="AI148" s="150">
        <v>5.2729999999999999E-2</v>
      </c>
      <c r="AJ148" s="150">
        <v>5.5806999999999995E-2</v>
      </c>
      <c r="AK148" s="150">
        <v>5.4806999999999995E-2</v>
      </c>
      <c r="AL148" s="150">
        <v>5.3807000000000001E-2</v>
      </c>
      <c r="AM148" s="150">
        <v>5.2807E-2</v>
      </c>
      <c r="AN148" s="151"/>
      <c r="AO148" s="151"/>
    </row>
    <row r="149" spans="1:41" s="83" customFormat="1" ht="18.75" x14ac:dyDescent="0.3">
      <c r="A149" s="152" t="s">
        <v>32</v>
      </c>
      <c r="B149" s="152" t="s">
        <v>37</v>
      </c>
      <c r="C149" s="153">
        <v>48</v>
      </c>
      <c r="D149" s="149">
        <v>5.5851999999999999E-2</v>
      </c>
      <c r="E149" s="150">
        <v>5.4851999999999998E-2</v>
      </c>
      <c r="F149" s="150">
        <v>5.3852000000000004E-2</v>
      </c>
      <c r="G149" s="150">
        <v>5.2852000000000003E-2</v>
      </c>
      <c r="H149" s="150">
        <v>5.6129999999999999E-2</v>
      </c>
      <c r="I149" s="150">
        <v>5.5129999999999998E-2</v>
      </c>
      <c r="J149" s="150">
        <v>5.4130000000000005E-2</v>
      </c>
      <c r="K149" s="150">
        <v>5.3130000000000004E-2</v>
      </c>
      <c r="L149" s="150">
        <v>5.6237999999999996E-2</v>
      </c>
      <c r="M149" s="150">
        <v>5.5237999999999995E-2</v>
      </c>
      <c r="N149" s="150">
        <v>5.4238000000000001E-2</v>
      </c>
      <c r="O149" s="150">
        <v>5.3238000000000001E-2</v>
      </c>
      <c r="P149" s="150">
        <v>5.6344999999999999E-2</v>
      </c>
      <c r="Q149" s="150">
        <v>5.5345000000000005E-2</v>
      </c>
      <c r="R149" s="150">
        <v>5.4345000000000004E-2</v>
      </c>
      <c r="S149" s="150">
        <v>5.3345000000000004E-2</v>
      </c>
      <c r="T149" s="150">
        <v>5.6472999999999995E-2</v>
      </c>
      <c r="U149" s="150">
        <v>5.5472999999999995E-2</v>
      </c>
      <c r="V149" s="150">
        <v>5.4473000000000001E-2</v>
      </c>
      <c r="W149" s="150">
        <v>5.3473E-2</v>
      </c>
      <c r="X149" s="150">
        <v>5.7267999999999999E-2</v>
      </c>
      <c r="Y149" s="150">
        <v>5.6267999999999999E-2</v>
      </c>
      <c r="Z149" s="150">
        <v>5.5268000000000005E-2</v>
      </c>
      <c r="AA149" s="150">
        <v>5.4268000000000004E-2</v>
      </c>
      <c r="AB149" s="150">
        <v>5.8452999999999998E-2</v>
      </c>
      <c r="AC149" s="150">
        <v>5.7453000000000004E-2</v>
      </c>
      <c r="AD149" s="150">
        <v>5.6453000000000003E-2</v>
      </c>
      <c r="AE149" s="150">
        <v>5.5453000000000002E-2</v>
      </c>
      <c r="AF149" s="150">
        <v>5.9782999999999996E-2</v>
      </c>
      <c r="AG149" s="150">
        <v>5.8783000000000002E-2</v>
      </c>
      <c r="AH149" s="150">
        <v>5.7783000000000001E-2</v>
      </c>
      <c r="AI149" s="150">
        <v>5.6783E-2</v>
      </c>
      <c r="AJ149" s="150">
        <v>6.0363E-2</v>
      </c>
      <c r="AK149" s="150">
        <v>5.9362999999999999E-2</v>
      </c>
      <c r="AL149" s="150">
        <v>5.8363000000000005E-2</v>
      </c>
      <c r="AM149" s="150">
        <v>5.7363000000000004E-2</v>
      </c>
      <c r="AN149" s="151"/>
      <c r="AO149" s="151"/>
    </row>
    <row r="150" spans="1:41" s="83" customFormat="1" ht="18.75" x14ac:dyDescent="0.3">
      <c r="A150" s="154" t="s">
        <v>38</v>
      </c>
      <c r="B150" s="155"/>
      <c r="C150" s="155"/>
      <c r="D150" s="156"/>
      <c r="E150" s="155"/>
      <c r="F150" s="155"/>
      <c r="G150" s="155"/>
      <c r="H150" s="155"/>
      <c r="I150" s="155"/>
      <c r="J150" s="155"/>
      <c r="K150" s="155"/>
      <c r="L150" s="155"/>
      <c r="M150" s="155"/>
      <c r="N150" s="155"/>
      <c r="O150" s="155"/>
      <c r="P150" s="155"/>
      <c r="Q150" s="155"/>
      <c r="R150" s="155"/>
      <c r="S150" s="155"/>
      <c r="T150" s="155"/>
      <c r="U150" s="155"/>
      <c r="V150" s="155"/>
      <c r="W150" s="155"/>
      <c r="X150" s="155"/>
      <c r="Y150" s="155"/>
      <c r="Z150" s="155"/>
      <c r="AA150" s="155"/>
      <c r="AB150" s="155"/>
      <c r="AC150" s="155"/>
      <c r="AD150" s="155"/>
      <c r="AE150" s="155"/>
      <c r="AF150" s="155"/>
      <c r="AG150" s="155"/>
      <c r="AH150" s="155"/>
      <c r="AI150" s="155"/>
      <c r="AJ150" s="155"/>
      <c r="AK150" s="155"/>
      <c r="AL150" s="155"/>
      <c r="AM150" s="157"/>
      <c r="AN150" s="132"/>
      <c r="AO150" s="132"/>
    </row>
    <row r="151" spans="1:41" s="83" customFormat="1" ht="18.75" x14ac:dyDescent="0.3">
      <c r="A151" s="165" t="s">
        <v>13</v>
      </c>
      <c r="B151" s="165" t="s">
        <v>39</v>
      </c>
      <c r="C151" s="166">
        <v>6</v>
      </c>
      <c r="D151" s="167">
        <v>6.6033999999999995E-2</v>
      </c>
      <c r="E151" s="168">
        <v>6.1476000000000003E-2</v>
      </c>
      <c r="F151" s="168">
        <v>6.0476000000000002E-2</v>
      </c>
      <c r="G151" s="168">
        <v>5.9476000000000001E-2</v>
      </c>
      <c r="H151" s="168">
        <v>6.7608000000000001E-2</v>
      </c>
      <c r="I151" s="168">
        <v>6.2838000000000005E-2</v>
      </c>
      <c r="J151" s="168">
        <v>6.1838000000000004E-2</v>
      </c>
      <c r="K151" s="168">
        <v>6.0838000000000003E-2</v>
      </c>
      <c r="L151" s="168">
        <v>6.8054000000000003E-2</v>
      </c>
      <c r="M151" s="168">
        <v>6.3274999999999998E-2</v>
      </c>
      <c r="N151" s="168">
        <v>6.2275000000000004E-2</v>
      </c>
      <c r="O151" s="168">
        <v>6.1275000000000003E-2</v>
      </c>
      <c r="P151" s="168">
        <v>6.8177000000000001E-2</v>
      </c>
      <c r="Q151" s="168">
        <v>6.3547000000000006E-2</v>
      </c>
      <c r="R151" s="168">
        <v>6.2547000000000005E-2</v>
      </c>
      <c r="S151" s="168">
        <v>6.1547000000000004E-2</v>
      </c>
      <c r="T151" s="168">
        <v>6.6463999999999995E-2</v>
      </c>
      <c r="U151" s="168">
        <v>6.2518000000000004E-2</v>
      </c>
      <c r="V151" s="168">
        <v>6.1518000000000003E-2</v>
      </c>
      <c r="W151" s="168">
        <v>6.0518000000000002E-2</v>
      </c>
      <c r="X151" s="168">
        <v>6.3097E-2</v>
      </c>
      <c r="Y151" s="168">
        <v>5.9977000000000003E-2</v>
      </c>
      <c r="Z151" s="168">
        <v>5.8977000000000002E-2</v>
      </c>
      <c r="AA151" s="168">
        <v>5.7977000000000001E-2</v>
      </c>
      <c r="AB151" s="168">
        <v>6.0162E-2</v>
      </c>
      <c r="AC151" s="168">
        <v>5.7706999999999994E-2</v>
      </c>
      <c r="AD151" s="168">
        <v>5.6707E-2</v>
      </c>
      <c r="AE151" s="168">
        <v>5.5707E-2</v>
      </c>
      <c r="AF151" s="168">
        <v>5.7569999999999996E-2</v>
      </c>
      <c r="AG151" s="168">
        <v>5.5608000000000005E-2</v>
      </c>
      <c r="AH151" s="168">
        <v>5.4608000000000004E-2</v>
      </c>
      <c r="AI151" s="168">
        <v>5.3608000000000003E-2</v>
      </c>
      <c r="AJ151" s="168">
        <v>5.5770999999999994E-2</v>
      </c>
      <c r="AK151" s="168">
        <v>5.4107000000000002E-2</v>
      </c>
      <c r="AL151" s="168">
        <v>5.3107000000000001E-2</v>
      </c>
      <c r="AM151" s="168">
        <v>5.2107000000000001E-2</v>
      </c>
      <c r="AN151" s="136"/>
      <c r="AO151" s="136"/>
    </row>
    <row r="152" spans="1:41" s="83" customFormat="1" ht="18.75" x14ac:dyDescent="0.3">
      <c r="A152" s="169" t="s">
        <v>13</v>
      </c>
      <c r="B152" s="169" t="s">
        <v>39</v>
      </c>
      <c r="C152" s="170">
        <v>12</v>
      </c>
      <c r="D152" s="167">
        <v>6.2949000000000005E-2</v>
      </c>
      <c r="E152" s="168">
        <v>5.9495999999999993E-2</v>
      </c>
      <c r="F152" s="168">
        <v>5.8495999999999999E-2</v>
      </c>
      <c r="G152" s="168">
        <v>5.7495999999999998E-2</v>
      </c>
      <c r="H152" s="168">
        <v>6.2327E-2</v>
      </c>
      <c r="I152" s="168">
        <v>5.9034000000000003E-2</v>
      </c>
      <c r="J152" s="168">
        <v>5.8034000000000002E-2</v>
      </c>
      <c r="K152" s="168">
        <v>5.7034000000000001E-2</v>
      </c>
      <c r="L152" s="168">
        <v>6.1553999999999998E-2</v>
      </c>
      <c r="M152" s="168">
        <v>5.8423000000000003E-2</v>
      </c>
      <c r="N152" s="168">
        <v>5.7423000000000002E-2</v>
      </c>
      <c r="O152" s="168">
        <v>5.6423000000000001E-2</v>
      </c>
      <c r="P152" s="168">
        <v>6.0753999999999996E-2</v>
      </c>
      <c r="Q152" s="168">
        <v>5.7789999999999994E-2</v>
      </c>
      <c r="R152" s="168">
        <v>5.679E-2</v>
      </c>
      <c r="S152" s="168">
        <v>5.5789999999999999E-2</v>
      </c>
      <c r="T152" s="168">
        <v>6.0017999999999995E-2</v>
      </c>
      <c r="U152" s="168">
        <v>5.7216000000000003E-2</v>
      </c>
      <c r="V152" s="168">
        <v>5.6216000000000002E-2</v>
      </c>
      <c r="W152" s="168">
        <v>5.5216000000000001E-2</v>
      </c>
      <c r="X152" s="168">
        <v>5.9338999999999996E-2</v>
      </c>
      <c r="Y152" s="168">
        <v>5.6707999999999995E-2</v>
      </c>
      <c r="Z152" s="168">
        <v>5.5708000000000001E-2</v>
      </c>
      <c r="AA152" s="168">
        <v>5.4708E-2</v>
      </c>
      <c r="AB152" s="168">
        <v>5.8684E-2</v>
      </c>
      <c r="AC152" s="168">
        <v>5.6209999999999996E-2</v>
      </c>
      <c r="AD152" s="168">
        <v>5.5210000000000002E-2</v>
      </c>
      <c r="AE152" s="168">
        <v>5.4210000000000001E-2</v>
      </c>
      <c r="AF152" s="168">
        <v>5.7805999999999996E-2</v>
      </c>
      <c r="AG152" s="168">
        <v>5.5501999999999996E-2</v>
      </c>
      <c r="AH152" s="168">
        <v>5.4502000000000002E-2</v>
      </c>
      <c r="AI152" s="168">
        <v>5.3502000000000001E-2</v>
      </c>
      <c r="AJ152" s="168">
        <v>5.7012E-2</v>
      </c>
      <c r="AK152" s="168">
        <v>5.4870000000000002E-2</v>
      </c>
      <c r="AL152" s="168">
        <v>5.3870000000000001E-2</v>
      </c>
      <c r="AM152" s="168">
        <v>5.287E-2</v>
      </c>
      <c r="AN152" s="136"/>
      <c r="AO152" s="136"/>
    </row>
    <row r="153" spans="1:41" s="83" customFormat="1" ht="18.75" x14ac:dyDescent="0.3">
      <c r="A153" s="169" t="s">
        <v>13</v>
      </c>
      <c r="B153" s="169" t="s">
        <v>39</v>
      </c>
      <c r="C153" s="170">
        <v>24</v>
      </c>
      <c r="D153" s="167">
        <v>6.0574999999999997E-2</v>
      </c>
      <c r="E153" s="168">
        <v>5.7622999999999994E-2</v>
      </c>
      <c r="F153" s="168">
        <v>5.6623E-2</v>
      </c>
      <c r="G153" s="168">
        <v>5.5622999999999999E-2</v>
      </c>
      <c r="H153" s="168">
        <v>6.0566999999999996E-2</v>
      </c>
      <c r="I153" s="168">
        <v>5.7616000000000001E-2</v>
      </c>
      <c r="J153" s="168">
        <v>5.6616E-2</v>
      </c>
      <c r="K153" s="168">
        <v>5.5615999999999999E-2</v>
      </c>
      <c r="L153" s="168">
        <v>6.0465999999999999E-2</v>
      </c>
      <c r="M153" s="168">
        <v>5.7521000000000003E-2</v>
      </c>
      <c r="N153" s="168">
        <v>5.6521000000000002E-2</v>
      </c>
      <c r="O153" s="168">
        <v>5.5521000000000001E-2</v>
      </c>
      <c r="P153" s="168">
        <v>6.0359999999999997E-2</v>
      </c>
      <c r="Q153" s="168">
        <v>5.7423000000000002E-2</v>
      </c>
      <c r="R153" s="168">
        <v>5.6423000000000001E-2</v>
      </c>
      <c r="S153" s="168">
        <v>5.5423E-2</v>
      </c>
      <c r="T153" s="168">
        <v>6.0321E-2</v>
      </c>
      <c r="U153" s="168">
        <v>5.7386999999999994E-2</v>
      </c>
      <c r="V153" s="168">
        <v>5.6387E-2</v>
      </c>
      <c r="W153" s="168">
        <v>5.5386999999999999E-2</v>
      </c>
      <c r="X153" s="168">
        <v>6.0363999999999994E-2</v>
      </c>
      <c r="Y153" s="168">
        <v>5.7441000000000006E-2</v>
      </c>
      <c r="Z153" s="168">
        <v>5.6441000000000005E-2</v>
      </c>
      <c r="AA153" s="168">
        <v>5.5441000000000004E-2</v>
      </c>
      <c r="AB153" s="168">
        <v>6.0364999999999995E-2</v>
      </c>
      <c r="AC153" s="168">
        <v>5.7451000000000002E-2</v>
      </c>
      <c r="AD153" s="168">
        <v>5.6451000000000001E-2</v>
      </c>
      <c r="AE153" s="168">
        <v>5.5451E-2</v>
      </c>
      <c r="AF153" s="168">
        <v>6.0274999999999995E-2</v>
      </c>
      <c r="AG153" s="168">
        <v>5.7367000000000001E-2</v>
      </c>
      <c r="AH153" s="168">
        <v>5.6367E-2</v>
      </c>
      <c r="AI153" s="168">
        <v>5.5367E-2</v>
      </c>
      <c r="AJ153" s="168">
        <v>6.0204999999999995E-2</v>
      </c>
      <c r="AK153" s="168">
        <v>5.7303999999999994E-2</v>
      </c>
      <c r="AL153" s="168">
        <v>5.6304E-2</v>
      </c>
      <c r="AM153" s="168">
        <v>5.5303999999999999E-2</v>
      </c>
      <c r="AN153" s="136"/>
      <c r="AO153" s="136"/>
    </row>
    <row r="154" spans="1:41" s="83" customFormat="1" ht="18.75" x14ac:dyDescent="0.3">
      <c r="A154" s="169" t="s">
        <v>13</v>
      </c>
      <c r="B154" s="169" t="s">
        <v>39</v>
      </c>
      <c r="C154" s="170">
        <v>36</v>
      </c>
      <c r="D154" s="167">
        <v>6.1440999999999996E-2</v>
      </c>
      <c r="E154" s="168">
        <v>5.8256000000000002E-2</v>
      </c>
      <c r="F154" s="168">
        <v>5.7256000000000001E-2</v>
      </c>
      <c r="G154" s="168">
        <v>5.6256E-2</v>
      </c>
      <c r="H154" s="168">
        <v>6.1360999999999999E-2</v>
      </c>
      <c r="I154" s="168">
        <v>5.8192999999999995E-2</v>
      </c>
      <c r="J154" s="168">
        <v>5.7193000000000001E-2</v>
      </c>
      <c r="K154" s="168">
        <v>5.6193E-2</v>
      </c>
      <c r="L154" s="168">
        <v>6.1189E-2</v>
      </c>
      <c r="M154" s="168">
        <v>5.8047000000000001E-2</v>
      </c>
      <c r="N154" s="168">
        <v>5.7047E-2</v>
      </c>
      <c r="O154" s="168">
        <v>5.6047E-2</v>
      </c>
      <c r="P154" s="168">
        <v>6.1027999999999999E-2</v>
      </c>
      <c r="Q154" s="168">
        <v>5.7911000000000004E-2</v>
      </c>
      <c r="R154" s="168">
        <v>5.6911000000000003E-2</v>
      </c>
      <c r="S154" s="168">
        <v>5.5911000000000002E-2</v>
      </c>
      <c r="T154" s="168">
        <v>6.0909999999999999E-2</v>
      </c>
      <c r="U154" s="168">
        <v>5.7815000000000005E-2</v>
      </c>
      <c r="V154" s="168">
        <v>5.6815000000000004E-2</v>
      </c>
      <c r="W154" s="168">
        <v>5.5815000000000003E-2</v>
      </c>
      <c r="X154" s="168">
        <v>6.0905000000000001E-2</v>
      </c>
      <c r="Y154" s="168">
        <v>5.7816999999999993E-2</v>
      </c>
      <c r="Z154" s="168">
        <v>5.6816999999999999E-2</v>
      </c>
      <c r="AA154" s="168">
        <v>5.5816999999999999E-2</v>
      </c>
      <c r="AB154" s="168">
        <v>6.1261999999999997E-2</v>
      </c>
      <c r="AC154" s="168">
        <v>5.8368000000000003E-2</v>
      </c>
      <c r="AD154" s="168">
        <v>5.7368000000000002E-2</v>
      </c>
      <c r="AE154" s="168">
        <v>5.6368000000000001E-2</v>
      </c>
      <c r="AF154" s="168">
        <v>6.2238999999999996E-2</v>
      </c>
      <c r="AG154" s="168">
        <v>5.9200000000000003E-2</v>
      </c>
      <c r="AH154" s="168">
        <v>5.8200000000000002E-2</v>
      </c>
      <c r="AI154" s="168">
        <v>5.7200000000000001E-2</v>
      </c>
      <c r="AJ154" s="168">
        <v>6.2033999999999999E-2</v>
      </c>
      <c r="AK154" s="168">
        <v>5.8995000000000006E-2</v>
      </c>
      <c r="AL154" s="168">
        <v>5.7995000000000005E-2</v>
      </c>
      <c r="AM154" s="168">
        <v>5.6995000000000004E-2</v>
      </c>
      <c r="AN154" s="136"/>
      <c r="AO154" s="136"/>
    </row>
    <row r="155" spans="1:41" s="83" customFormat="1" ht="18.75" x14ac:dyDescent="0.3">
      <c r="A155" s="171" t="s">
        <v>13</v>
      </c>
      <c r="B155" s="171" t="s">
        <v>39</v>
      </c>
      <c r="C155" s="172">
        <v>48</v>
      </c>
      <c r="D155" s="167">
        <v>8.3749000000000004E-2</v>
      </c>
      <c r="E155" s="168">
        <v>7.6719000000000009E-2</v>
      </c>
      <c r="F155" s="168">
        <v>7.5719000000000009E-2</v>
      </c>
      <c r="G155" s="168">
        <v>7.4719000000000008E-2</v>
      </c>
      <c r="H155" s="168">
        <v>8.5779000000000008E-2</v>
      </c>
      <c r="I155" s="168">
        <v>7.8784000000000007E-2</v>
      </c>
      <c r="J155" s="168">
        <v>7.7784000000000006E-2</v>
      </c>
      <c r="K155" s="168">
        <v>7.6784000000000005E-2</v>
      </c>
      <c r="L155" s="168">
        <v>8.4189E-2</v>
      </c>
      <c r="M155" s="168">
        <v>7.7162000000000008E-2</v>
      </c>
      <c r="N155" s="168">
        <v>7.6162000000000007E-2</v>
      </c>
      <c r="O155" s="168">
        <v>7.5162000000000007E-2</v>
      </c>
      <c r="P155" s="168">
        <v>8.3731E-2</v>
      </c>
      <c r="Q155" s="168">
        <v>7.613700000000001E-2</v>
      </c>
      <c r="R155" s="168">
        <v>7.5137000000000009E-2</v>
      </c>
      <c r="S155" s="168">
        <v>7.4137000000000008E-2</v>
      </c>
      <c r="T155" s="168">
        <v>8.3428000000000002E-2</v>
      </c>
      <c r="U155" s="168">
        <v>7.5604000000000005E-2</v>
      </c>
      <c r="V155" s="168">
        <v>7.4604000000000004E-2</v>
      </c>
      <c r="W155" s="168">
        <v>7.3604000000000003E-2</v>
      </c>
      <c r="X155" s="168">
        <v>8.6307000000000009E-2</v>
      </c>
      <c r="Y155" s="168">
        <v>7.8490000000000004E-2</v>
      </c>
      <c r="Z155" s="168">
        <v>7.7490000000000003E-2</v>
      </c>
      <c r="AA155" s="168">
        <v>7.6490000000000002E-2</v>
      </c>
      <c r="AB155" s="168" t="e">
        <v>#N/A</v>
      </c>
      <c r="AC155" s="168">
        <v>7.6737E-2</v>
      </c>
      <c r="AD155" s="168">
        <v>7.5736999999999999E-2</v>
      </c>
      <c r="AE155" s="168">
        <v>7.4736999999999998E-2</v>
      </c>
      <c r="AF155" s="168">
        <v>8.7056000000000008E-2</v>
      </c>
      <c r="AG155" s="168">
        <v>7.9404000000000002E-2</v>
      </c>
      <c r="AH155" s="168">
        <v>7.8404000000000001E-2</v>
      </c>
      <c r="AI155" s="168">
        <v>7.7404000000000001E-2</v>
      </c>
      <c r="AJ155" s="168">
        <v>8.1314000000000011E-2</v>
      </c>
      <c r="AK155" s="168">
        <v>6.1665999999999999E-2</v>
      </c>
      <c r="AL155" s="168">
        <v>6.0666000000000005E-2</v>
      </c>
      <c r="AM155" s="168">
        <v>5.9666000000000004E-2</v>
      </c>
      <c r="AN155" s="136"/>
      <c r="AO155" s="136"/>
    </row>
    <row r="156" spans="1:41" s="83" customFormat="1" ht="15.75" customHeight="1" x14ac:dyDescent="0.3">
      <c r="A156" s="173"/>
      <c r="B156" s="174"/>
      <c r="C156" s="174"/>
      <c r="D156" s="175"/>
      <c r="E156" s="174"/>
      <c r="F156" s="174"/>
      <c r="G156" s="174"/>
      <c r="H156" s="174"/>
      <c r="I156" s="1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6"/>
      <c r="AN156" s="164"/>
      <c r="AO156" s="164"/>
    </row>
    <row r="157" spans="1:41" s="83" customFormat="1" ht="18.75" x14ac:dyDescent="0.3">
      <c r="A157" s="133" t="s">
        <v>40</v>
      </c>
      <c r="B157" s="133" t="s">
        <v>41</v>
      </c>
      <c r="C157" s="134">
        <v>6</v>
      </c>
      <c r="D157" s="139">
        <v>6.5661999999999998E-2</v>
      </c>
      <c r="E157" s="140">
        <v>5.7922000000000001E-2</v>
      </c>
      <c r="F157" s="140">
        <v>5.6922E-2</v>
      </c>
      <c r="G157" s="140">
        <v>5.5921999999999999E-2</v>
      </c>
      <c r="H157" s="140">
        <v>6.6488000000000005E-2</v>
      </c>
      <c r="I157" s="140">
        <v>5.8755000000000002E-2</v>
      </c>
      <c r="J157" s="140">
        <v>5.7755000000000001E-2</v>
      </c>
      <c r="K157" s="140">
        <v>5.6755E-2</v>
      </c>
      <c r="L157" s="140">
        <v>6.6730999999999999E-2</v>
      </c>
      <c r="M157" s="140">
        <v>5.9008000000000005E-2</v>
      </c>
      <c r="N157" s="140">
        <v>5.8008000000000004E-2</v>
      </c>
      <c r="O157" s="140">
        <v>5.7008000000000003E-2</v>
      </c>
      <c r="P157" s="140">
        <v>6.6765000000000005E-2</v>
      </c>
      <c r="Q157" s="140">
        <v>5.9066999999999995E-2</v>
      </c>
      <c r="R157" s="140">
        <v>5.8067000000000001E-2</v>
      </c>
      <c r="S157" s="140">
        <v>5.7067E-2</v>
      </c>
      <c r="T157" s="140">
        <v>6.5088999999999994E-2</v>
      </c>
      <c r="U157" s="140">
        <v>5.8055999999999996E-2</v>
      </c>
      <c r="V157" s="140">
        <v>5.7056000000000003E-2</v>
      </c>
      <c r="W157" s="140">
        <v>5.6056000000000002E-2</v>
      </c>
      <c r="X157" s="140">
        <v>6.2211999999999996E-2</v>
      </c>
      <c r="Y157" s="140">
        <v>5.5864999999999998E-2</v>
      </c>
      <c r="Z157" s="140">
        <v>5.4865000000000004E-2</v>
      </c>
      <c r="AA157" s="140">
        <v>5.3865000000000003E-2</v>
      </c>
      <c r="AB157" s="140">
        <v>6.0183E-2</v>
      </c>
      <c r="AC157" s="140">
        <v>5.4391999999999996E-2</v>
      </c>
      <c r="AD157" s="140">
        <v>5.3392000000000002E-2</v>
      </c>
      <c r="AE157" s="140">
        <v>5.2392000000000001E-2</v>
      </c>
      <c r="AF157" s="140">
        <v>5.7779999999999998E-2</v>
      </c>
      <c r="AG157" s="140">
        <v>5.2596000000000004E-2</v>
      </c>
      <c r="AH157" s="140">
        <v>5.1596000000000003E-2</v>
      </c>
      <c r="AI157" s="140">
        <v>5.0596000000000002E-2</v>
      </c>
      <c r="AJ157" s="140">
        <v>5.5694999999999995E-2</v>
      </c>
      <c r="AK157" s="140">
        <v>5.1113000000000006E-2</v>
      </c>
      <c r="AL157" s="140">
        <v>5.0113000000000005E-2</v>
      </c>
      <c r="AM157" s="140">
        <v>4.9113000000000004E-2</v>
      </c>
      <c r="AN157" s="136"/>
      <c r="AO157" s="136"/>
    </row>
    <row r="158" spans="1:41" s="83" customFormat="1" ht="18.75" x14ac:dyDescent="0.3">
      <c r="A158" s="137" t="s">
        <v>40</v>
      </c>
      <c r="B158" s="137" t="s">
        <v>41</v>
      </c>
      <c r="C158" s="138">
        <v>12</v>
      </c>
      <c r="D158" s="139">
        <v>6.2879000000000004E-2</v>
      </c>
      <c r="E158" s="140">
        <v>5.6128999999999998E-2</v>
      </c>
      <c r="F158" s="140">
        <v>5.5129000000000004E-2</v>
      </c>
      <c r="G158" s="140">
        <v>5.4129000000000004E-2</v>
      </c>
      <c r="H158" s="140">
        <v>6.2094999999999997E-2</v>
      </c>
      <c r="I158" s="140">
        <v>5.5648000000000003E-2</v>
      </c>
      <c r="J158" s="140">
        <v>5.4648000000000002E-2</v>
      </c>
      <c r="K158" s="140">
        <v>5.3648000000000001E-2</v>
      </c>
      <c r="L158" s="140">
        <v>6.1145999999999999E-2</v>
      </c>
      <c r="M158" s="140">
        <v>5.5012000000000005E-2</v>
      </c>
      <c r="N158" s="140">
        <v>5.4012000000000004E-2</v>
      </c>
      <c r="O158" s="140">
        <v>5.3012000000000004E-2</v>
      </c>
      <c r="P158" s="140">
        <v>6.0214999999999998E-2</v>
      </c>
      <c r="Q158" s="140">
        <v>5.4391999999999996E-2</v>
      </c>
      <c r="R158" s="140">
        <v>5.3392000000000002E-2</v>
      </c>
      <c r="S158" s="140">
        <v>5.2392000000000001E-2</v>
      </c>
      <c r="T158" s="140">
        <v>5.9276999999999996E-2</v>
      </c>
      <c r="U158" s="140">
        <v>5.3769999999999998E-2</v>
      </c>
      <c r="V158" s="140">
        <v>5.2770000000000004E-2</v>
      </c>
      <c r="W158" s="140">
        <v>5.1770000000000004E-2</v>
      </c>
      <c r="X158" s="140">
        <v>5.8476999999999994E-2</v>
      </c>
      <c r="Y158" s="140">
        <v>5.3288000000000002E-2</v>
      </c>
      <c r="Z158" s="140">
        <v>5.2288000000000001E-2</v>
      </c>
      <c r="AA158" s="140">
        <v>5.1288E-2</v>
      </c>
      <c r="AB158" s="140">
        <v>5.7790999999999995E-2</v>
      </c>
      <c r="AC158" s="140">
        <v>5.2874000000000004E-2</v>
      </c>
      <c r="AD158" s="140">
        <v>5.1874000000000003E-2</v>
      </c>
      <c r="AE158" s="140">
        <v>5.0874000000000003E-2</v>
      </c>
      <c r="AF158" s="140">
        <v>5.6767999999999999E-2</v>
      </c>
      <c r="AG158" s="140">
        <v>5.2168999999999993E-2</v>
      </c>
      <c r="AH158" s="140">
        <v>5.1168999999999999E-2</v>
      </c>
      <c r="AI158" s="140">
        <v>5.0168999999999998E-2</v>
      </c>
      <c r="AJ158" s="140">
        <v>5.5835999999999997E-2</v>
      </c>
      <c r="AK158" s="140">
        <v>5.1544000000000006E-2</v>
      </c>
      <c r="AL158" s="140">
        <v>5.0544000000000006E-2</v>
      </c>
      <c r="AM158" s="140">
        <v>4.9544000000000005E-2</v>
      </c>
      <c r="AN158" s="136"/>
      <c r="AO158" s="136"/>
    </row>
    <row r="159" spans="1:41" s="83" customFormat="1" ht="18.75" x14ac:dyDescent="0.3">
      <c r="A159" s="137" t="s">
        <v>40</v>
      </c>
      <c r="B159" s="137" t="s">
        <v>41</v>
      </c>
      <c r="C159" s="138">
        <v>24</v>
      </c>
      <c r="D159" s="139">
        <v>5.9954E-2</v>
      </c>
      <c r="E159" s="140">
        <v>5.4189000000000001E-2</v>
      </c>
      <c r="F159" s="140">
        <v>5.3189E-2</v>
      </c>
      <c r="G159" s="140">
        <v>5.2188999999999999E-2</v>
      </c>
      <c r="H159" s="140">
        <v>5.9872999999999996E-2</v>
      </c>
      <c r="I159" s="140">
        <v>5.4128999999999997E-2</v>
      </c>
      <c r="J159" s="140">
        <v>5.3129000000000003E-2</v>
      </c>
      <c r="K159" s="140">
        <v>5.2129000000000002E-2</v>
      </c>
      <c r="L159" s="140">
        <v>5.9727999999999996E-2</v>
      </c>
      <c r="M159" s="140">
        <v>5.4010000000000002E-2</v>
      </c>
      <c r="N159" s="140">
        <v>5.3010000000000002E-2</v>
      </c>
      <c r="O159" s="140">
        <v>5.2010000000000001E-2</v>
      </c>
      <c r="P159" s="140">
        <v>5.9575999999999997E-2</v>
      </c>
      <c r="Q159" s="140">
        <v>5.3886000000000003E-2</v>
      </c>
      <c r="R159" s="140">
        <v>5.2886000000000002E-2</v>
      </c>
      <c r="S159" s="140">
        <v>5.1886000000000002E-2</v>
      </c>
      <c r="T159" s="140">
        <v>5.9438999999999999E-2</v>
      </c>
      <c r="U159" s="140">
        <v>5.3773000000000001E-2</v>
      </c>
      <c r="V159" s="140">
        <v>5.2773E-2</v>
      </c>
      <c r="W159" s="140">
        <v>5.1773E-2</v>
      </c>
      <c r="X159" s="140">
        <v>5.9458999999999998E-2</v>
      </c>
      <c r="Y159" s="140">
        <v>5.3820000000000007E-2</v>
      </c>
      <c r="Z159" s="140">
        <v>5.2820000000000006E-2</v>
      </c>
      <c r="AA159" s="140">
        <v>5.1820000000000005E-2</v>
      </c>
      <c r="AB159" s="140">
        <v>5.9472999999999998E-2</v>
      </c>
      <c r="AC159" s="140">
        <v>5.3848999999999994E-2</v>
      </c>
      <c r="AD159" s="140">
        <v>5.2849E-2</v>
      </c>
      <c r="AE159" s="140">
        <v>5.1848999999999999E-2</v>
      </c>
      <c r="AF159" s="140">
        <v>5.9324999999999996E-2</v>
      </c>
      <c r="AG159" s="140">
        <v>5.3723999999999994E-2</v>
      </c>
      <c r="AH159" s="140">
        <v>5.2724E-2</v>
      </c>
      <c r="AI159" s="140">
        <v>5.1723999999999999E-2</v>
      </c>
      <c r="AJ159" s="140">
        <v>5.9213999999999996E-2</v>
      </c>
      <c r="AK159" s="140">
        <v>5.3639000000000006E-2</v>
      </c>
      <c r="AL159" s="140">
        <v>5.2639000000000005E-2</v>
      </c>
      <c r="AM159" s="140">
        <v>5.1639000000000004E-2</v>
      </c>
      <c r="AN159" s="136"/>
      <c r="AO159" s="136"/>
    </row>
    <row r="160" spans="1:41" s="83" customFormat="1" ht="18.75" x14ac:dyDescent="0.3">
      <c r="A160" s="137" t="s">
        <v>40</v>
      </c>
      <c r="B160" s="137" t="s">
        <v>41</v>
      </c>
      <c r="C160" s="138">
        <v>36</v>
      </c>
      <c r="D160" s="139">
        <v>6.0776999999999998E-2</v>
      </c>
      <c r="E160" s="140">
        <v>5.4661000000000001E-2</v>
      </c>
      <c r="F160" s="140">
        <v>5.3661E-2</v>
      </c>
      <c r="G160" s="140">
        <v>5.2660999999999999E-2</v>
      </c>
      <c r="H160" s="140">
        <v>6.0627999999999994E-2</v>
      </c>
      <c r="I160" s="140">
        <v>5.4558999999999996E-2</v>
      </c>
      <c r="J160" s="140">
        <v>5.3559000000000002E-2</v>
      </c>
      <c r="K160" s="140">
        <v>5.2559000000000002E-2</v>
      </c>
      <c r="L160" s="140">
        <v>6.0430999999999999E-2</v>
      </c>
      <c r="M160" s="140">
        <v>5.4416000000000006E-2</v>
      </c>
      <c r="N160" s="140">
        <v>5.3416000000000005E-2</v>
      </c>
      <c r="O160" s="140">
        <v>5.2416000000000004E-2</v>
      </c>
      <c r="P160" s="140">
        <v>6.0229999999999999E-2</v>
      </c>
      <c r="Q160" s="140">
        <v>5.4267999999999997E-2</v>
      </c>
      <c r="R160" s="140">
        <v>5.3268000000000003E-2</v>
      </c>
      <c r="S160" s="140">
        <v>5.2268000000000002E-2</v>
      </c>
      <c r="T160" s="140">
        <v>6.0039999999999996E-2</v>
      </c>
      <c r="U160" s="140">
        <v>5.4128999999999997E-2</v>
      </c>
      <c r="V160" s="140">
        <v>5.3129000000000003E-2</v>
      </c>
      <c r="W160" s="140">
        <v>5.2129000000000002E-2</v>
      </c>
      <c r="X160" s="140">
        <v>6.0020999999999998E-2</v>
      </c>
      <c r="Y160" s="140">
        <v>5.4111000000000006E-2</v>
      </c>
      <c r="Z160" s="140">
        <v>5.3111000000000005E-2</v>
      </c>
      <c r="AA160" s="140">
        <v>5.2111000000000005E-2</v>
      </c>
      <c r="AB160" s="140">
        <v>6.0705999999999996E-2</v>
      </c>
      <c r="AC160" s="140">
        <v>5.4711999999999997E-2</v>
      </c>
      <c r="AD160" s="140">
        <v>5.3712000000000003E-2</v>
      </c>
      <c r="AE160" s="140">
        <v>5.2712000000000002E-2</v>
      </c>
      <c r="AF160" s="140">
        <v>6.1162999999999995E-2</v>
      </c>
      <c r="AG160" s="140">
        <v>5.7145000000000001E-2</v>
      </c>
      <c r="AH160" s="140">
        <v>5.6145E-2</v>
      </c>
      <c r="AI160" s="140">
        <v>5.5145E-2</v>
      </c>
      <c r="AJ160" s="140">
        <v>6.0991999999999998E-2</v>
      </c>
      <c r="AK160" s="140">
        <v>5.6973999999999997E-2</v>
      </c>
      <c r="AL160" s="140">
        <v>5.5974000000000003E-2</v>
      </c>
      <c r="AM160" s="140">
        <v>5.4974000000000002E-2</v>
      </c>
      <c r="AN160" s="136"/>
      <c r="AO160" s="136"/>
    </row>
    <row r="161" spans="1:41" s="83" customFormat="1" ht="18.75" x14ac:dyDescent="0.3">
      <c r="A161" s="158" t="s">
        <v>40</v>
      </c>
      <c r="B161" s="158" t="s">
        <v>41</v>
      </c>
      <c r="C161" s="141">
        <v>48</v>
      </c>
      <c r="D161" s="159">
        <v>6.5044000000000005E-2</v>
      </c>
      <c r="E161" s="139">
        <v>6.0772999999999994E-2</v>
      </c>
      <c r="F161" s="140">
        <v>5.9773E-2</v>
      </c>
      <c r="G161" s="140">
        <v>5.8772999999999999E-2</v>
      </c>
      <c r="H161" s="139">
        <v>6.6901000000000002E-2</v>
      </c>
      <c r="I161" s="140">
        <v>6.2629000000000004E-2</v>
      </c>
      <c r="J161" s="140">
        <v>6.1629000000000003E-2</v>
      </c>
      <c r="K161" s="140">
        <v>6.0629000000000002E-2</v>
      </c>
      <c r="L161" s="140" t="e">
        <v>#N/A</v>
      </c>
      <c r="M161" s="140" t="e">
        <v>#N/A</v>
      </c>
      <c r="N161" s="140" t="e">
        <v>#N/A</v>
      </c>
      <c r="O161" s="140" t="e">
        <v>#N/A</v>
      </c>
      <c r="P161" s="140" t="e">
        <v>#N/A</v>
      </c>
      <c r="Q161" s="140" t="e">
        <v>#N/A</v>
      </c>
      <c r="R161" s="140" t="e">
        <v>#N/A</v>
      </c>
      <c r="S161" s="140" t="e">
        <v>#N/A</v>
      </c>
      <c r="T161" s="140" t="e">
        <v>#N/A</v>
      </c>
      <c r="U161" s="140" t="e">
        <v>#N/A</v>
      </c>
      <c r="V161" s="140" t="e">
        <v>#N/A</v>
      </c>
      <c r="W161" s="140" t="e">
        <v>#N/A</v>
      </c>
      <c r="X161" s="140" t="e">
        <v>#N/A</v>
      </c>
      <c r="Y161" s="140" t="e">
        <v>#N/A</v>
      </c>
      <c r="Z161" s="140" t="e">
        <v>#N/A</v>
      </c>
      <c r="AA161" s="140" t="e">
        <v>#N/A</v>
      </c>
      <c r="AB161" s="140" t="e">
        <v>#N/A</v>
      </c>
      <c r="AC161" s="140" t="e">
        <v>#N/A</v>
      </c>
      <c r="AD161" s="140" t="e">
        <v>#N/A</v>
      </c>
      <c r="AE161" s="140" t="e">
        <v>#N/A</v>
      </c>
      <c r="AF161" s="140" t="e">
        <v>#N/A</v>
      </c>
      <c r="AG161" s="140" t="e">
        <v>#N/A</v>
      </c>
      <c r="AH161" s="140" t="e">
        <v>#N/A</v>
      </c>
      <c r="AI161" s="140" t="e">
        <v>#N/A</v>
      </c>
      <c r="AJ161" s="140" t="e">
        <v>#N/A</v>
      </c>
      <c r="AK161" s="140" t="e">
        <v>#N/A</v>
      </c>
      <c r="AL161" s="140" t="e">
        <v>#N/A</v>
      </c>
      <c r="AM161" s="140" t="e">
        <v>#N/A</v>
      </c>
      <c r="AN161" s="136"/>
      <c r="AO161" s="136"/>
    </row>
    <row r="162" spans="1:41" s="83" customFormat="1" ht="15.75" customHeight="1" x14ac:dyDescent="0.3">
      <c r="A162" s="173"/>
      <c r="B162" s="174"/>
      <c r="C162" s="174"/>
      <c r="D162" s="175"/>
      <c r="E162" s="174"/>
      <c r="F162" s="174"/>
      <c r="G162" s="174"/>
      <c r="H162" s="174"/>
      <c r="I162" s="1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6"/>
      <c r="AN162" s="164"/>
      <c r="AO162" s="164"/>
    </row>
    <row r="163" spans="1:41" s="83" customFormat="1" ht="18.75" x14ac:dyDescent="0.3">
      <c r="A163" s="147" t="s">
        <v>42</v>
      </c>
      <c r="B163" s="147" t="s">
        <v>43</v>
      </c>
      <c r="C163" s="148">
        <v>6</v>
      </c>
      <c r="D163" s="149">
        <v>6.5394999999999995E-2</v>
      </c>
      <c r="E163" s="150">
        <v>5.9041999999999997E-2</v>
      </c>
      <c r="F163" s="150">
        <v>5.8042000000000003E-2</v>
      </c>
      <c r="G163" s="150">
        <v>5.7042000000000002E-2</v>
      </c>
      <c r="H163" s="150">
        <v>6.6096000000000002E-2</v>
      </c>
      <c r="I163" s="150">
        <v>5.9804999999999997E-2</v>
      </c>
      <c r="J163" s="150">
        <v>5.8805000000000003E-2</v>
      </c>
      <c r="K163" s="150">
        <v>5.7805000000000002E-2</v>
      </c>
      <c r="L163" s="150">
        <v>6.6422999999999996E-2</v>
      </c>
      <c r="M163" s="150">
        <v>6.0133000000000006E-2</v>
      </c>
      <c r="N163" s="150">
        <v>5.9133000000000005E-2</v>
      </c>
      <c r="O163" s="150">
        <v>5.8133000000000004E-2</v>
      </c>
      <c r="P163" s="150">
        <v>6.6791000000000003E-2</v>
      </c>
      <c r="Q163" s="150">
        <v>6.0454999999999995E-2</v>
      </c>
      <c r="R163" s="150">
        <v>5.9455000000000001E-2</v>
      </c>
      <c r="S163" s="150">
        <v>5.8455E-2</v>
      </c>
      <c r="T163" s="150">
        <v>6.6037999999999999E-2</v>
      </c>
      <c r="U163" s="150">
        <v>6.0081999999999997E-2</v>
      </c>
      <c r="V163" s="150">
        <v>5.9082000000000003E-2</v>
      </c>
      <c r="W163" s="150">
        <v>5.8082000000000002E-2</v>
      </c>
      <c r="X163" s="150">
        <v>6.3725000000000004E-2</v>
      </c>
      <c r="Y163" s="150">
        <v>5.8173000000000002E-2</v>
      </c>
      <c r="Z163" s="150">
        <v>5.7173000000000002E-2</v>
      </c>
      <c r="AA163" s="150">
        <v>5.6173000000000001E-2</v>
      </c>
      <c r="AB163" s="150">
        <v>6.1664999999999998E-2</v>
      </c>
      <c r="AC163" s="150">
        <v>5.6534000000000001E-2</v>
      </c>
      <c r="AD163" s="150">
        <v>5.5534E-2</v>
      </c>
      <c r="AE163" s="150">
        <v>5.4533999999999999E-2</v>
      </c>
      <c r="AF163" s="150">
        <v>5.9185999999999996E-2</v>
      </c>
      <c r="AG163" s="150">
        <v>5.4540000000000005E-2</v>
      </c>
      <c r="AH163" s="150">
        <v>5.3540000000000004E-2</v>
      </c>
      <c r="AI163" s="150">
        <v>5.2540000000000003E-2</v>
      </c>
      <c r="AJ163" s="150">
        <v>5.6936E-2</v>
      </c>
      <c r="AK163" s="150">
        <v>5.2811999999999998E-2</v>
      </c>
      <c r="AL163" s="150">
        <v>5.1812000000000004E-2</v>
      </c>
      <c r="AM163" s="150">
        <v>5.0812000000000003E-2</v>
      </c>
      <c r="AN163" s="151"/>
      <c r="AO163" s="151"/>
    </row>
    <row r="164" spans="1:41" s="83" customFormat="1" ht="18.75" x14ac:dyDescent="0.3">
      <c r="A164" s="152" t="s">
        <v>42</v>
      </c>
      <c r="B164" s="152" t="s">
        <v>43</v>
      </c>
      <c r="C164" s="153">
        <v>12</v>
      </c>
      <c r="D164" s="149">
        <v>6.3590000000000008E-2</v>
      </c>
      <c r="E164" s="150">
        <v>5.7829000000000005E-2</v>
      </c>
      <c r="F164" s="150">
        <v>5.6829000000000005E-2</v>
      </c>
      <c r="G164" s="150">
        <v>5.5829000000000004E-2</v>
      </c>
      <c r="H164" s="150">
        <v>6.2831999999999999E-2</v>
      </c>
      <c r="I164" s="150">
        <v>5.7317999999999994E-2</v>
      </c>
      <c r="J164" s="150">
        <v>5.6318E-2</v>
      </c>
      <c r="K164" s="150">
        <v>5.5317999999999999E-2</v>
      </c>
      <c r="L164" s="150">
        <v>6.1924E-2</v>
      </c>
      <c r="M164" s="150">
        <v>5.6661000000000003E-2</v>
      </c>
      <c r="N164" s="150">
        <v>5.5661000000000002E-2</v>
      </c>
      <c r="O164" s="150">
        <v>5.4661000000000001E-2</v>
      </c>
      <c r="P164" s="150">
        <v>6.1040999999999998E-2</v>
      </c>
      <c r="Q164" s="150">
        <v>5.6026999999999993E-2</v>
      </c>
      <c r="R164" s="150">
        <v>5.5027E-2</v>
      </c>
      <c r="S164" s="150">
        <v>5.4026999999999999E-2</v>
      </c>
      <c r="T164" s="150">
        <v>6.0163999999999995E-2</v>
      </c>
      <c r="U164" s="150">
        <v>5.5401000000000006E-2</v>
      </c>
      <c r="V164" s="150">
        <v>5.4401000000000005E-2</v>
      </c>
      <c r="W164" s="150">
        <v>5.3401000000000004E-2</v>
      </c>
      <c r="X164" s="150">
        <v>5.9379999999999995E-2</v>
      </c>
      <c r="Y164" s="150">
        <v>5.4873000000000005E-2</v>
      </c>
      <c r="Z164" s="150">
        <v>5.3873000000000004E-2</v>
      </c>
      <c r="AA164" s="150">
        <v>5.2873000000000003E-2</v>
      </c>
      <c r="AB164" s="150">
        <v>5.8656E-2</v>
      </c>
      <c r="AC164" s="150">
        <v>5.4383000000000001E-2</v>
      </c>
      <c r="AD164" s="150">
        <v>5.3383E-2</v>
      </c>
      <c r="AE164" s="150">
        <v>5.2382999999999999E-2</v>
      </c>
      <c r="AF164" s="150">
        <v>5.7639999999999997E-2</v>
      </c>
      <c r="AG164" s="150">
        <v>5.3621000000000002E-2</v>
      </c>
      <c r="AH164" s="150">
        <v>5.2621000000000001E-2</v>
      </c>
      <c r="AI164" s="150">
        <v>5.1621E-2</v>
      </c>
      <c r="AJ164" s="150">
        <v>5.6724999999999998E-2</v>
      </c>
      <c r="AK164" s="150">
        <v>5.2950999999999998E-2</v>
      </c>
      <c r="AL164" s="150">
        <v>5.1951000000000004E-2</v>
      </c>
      <c r="AM164" s="150">
        <v>5.0951000000000003E-2</v>
      </c>
      <c r="AN164" s="151"/>
      <c r="AO164" s="151"/>
    </row>
    <row r="165" spans="1:41" s="83" customFormat="1" ht="18.75" x14ac:dyDescent="0.3">
      <c r="A165" s="152" t="s">
        <v>42</v>
      </c>
      <c r="B165" s="152" t="s">
        <v>43</v>
      </c>
      <c r="C165" s="153">
        <v>24</v>
      </c>
      <c r="D165" s="149">
        <v>6.0772E-2</v>
      </c>
      <c r="E165" s="150">
        <v>5.5799000000000001E-2</v>
      </c>
      <c r="F165" s="150">
        <v>5.4799E-2</v>
      </c>
      <c r="G165" s="150">
        <v>5.3799E-2</v>
      </c>
      <c r="H165" s="150">
        <v>6.0699999999999997E-2</v>
      </c>
      <c r="I165" s="150">
        <v>5.5744000000000002E-2</v>
      </c>
      <c r="J165" s="150">
        <v>5.4744000000000001E-2</v>
      </c>
      <c r="K165" s="150">
        <v>5.3744E-2</v>
      </c>
      <c r="L165" s="150">
        <v>6.0569999999999999E-2</v>
      </c>
      <c r="M165" s="150">
        <v>5.5631E-2</v>
      </c>
      <c r="N165" s="150">
        <v>5.4631000000000006E-2</v>
      </c>
      <c r="O165" s="150">
        <v>5.3631000000000005E-2</v>
      </c>
      <c r="P165" s="150">
        <v>6.0440000000000001E-2</v>
      </c>
      <c r="Q165" s="150">
        <v>5.5518999999999999E-2</v>
      </c>
      <c r="R165" s="150">
        <v>5.4519000000000005E-2</v>
      </c>
      <c r="S165" s="150">
        <v>5.3519000000000004E-2</v>
      </c>
      <c r="T165" s="150">
        <v>6.0336000000000001E-2</v>
      </c>
      <c r="U165" s="150">
        <v>5.5429000000000006E-2</v>
      </c>
      <c r="V165" s="150">
        <v>5.4429000000000005E-2</v>
      </c>
      <c r="W165" s="150">
        <v>5.3429000000000004E-2</v>
      </c>
      <c r="X165" s="150">
        <v>6.0353999999999998E-2</v>
      </c>
      <c r="Y165" s="150">
        <v>5.5467000000000002E-2</v>
      </c>
      <c r="Z165" s="150">
        <v>5.4467000000000002E-2</v>
      </c>
      <c r="AA165" s="150">
        <v>5.3467000000000001E-2</v>
      </c>
      <c r="AB165" s="150">
        <v>6.0344999999999996E-2</v>
      </c>
      <c r="AC165" s="150">
        <v>5.5473999999999996E-2</v>
      </c>
      <c r="AD165" s="150">
        <v>5.4474000000000002E-2</v>
      </c>
      <c r="AE165" s="150">
        <v>5.3474000000000001E-2</v>
      </c>
      <c r="AF165" s="150">
        <v>6.0198999999999996E-2</v>
      </c>
      <c r="AG165" s="150">
        <v>5.5344000000000004E-2</v>
      </c>
      <c r="AH165" s="150">
        <v>5.4344000000000003E-2</v>
      </c>
      <c r="AI165" s="150">
        <v>5.3344000000000003E-2</v>
      </c>
      <c r="AJ165" s="150">
        <v>6.0100000000000001E-2</v>
      </c>
      <c r="AK165" s="150">
        <v>5.5261000000000005E-2</v>
      </c>
      <c r="AL165" s="150">
        <v>5.4261000000000004E-2</v>
      </c>
      <c r="AM165" s="150">
        <v>5.3261000000000003E-2</v>
      </c>
      <c r="AN165" s="151"/>
      <c r="AO165" s="151"/>
    </row>
    <row r="166" spans="1:41" s="83" customFormat="1" ht="18.75" x14ac:dyDescent="0.3">
      <c r="A166" s="152" t="s">
        <v>42</v>
      </c>
      <c r="B166" s="152" t="s">
        <v>43</v>
      </c>
      <c r="C166" s="153">
        <v>36</v>
      </c>
      <c r="D166" s="149">
        <v>6.1605E-2</v>
      </c>
      <c r="E166" s="150">
        <v>5.6333999999999995E-2</v>
      </c>
      <c r="F166" s="150">
        <v>5.5334000000000001E-2</v>
      </c>
      <c r="G166" s="150">
        <v>5.4334E-2</v>
      </c>
      <c r="H166" s="150">
        <v>6.1460999999999995E-2</v>
      </c>
      <c r="I166" s="150">
        <v>5.6228E-2</v>
      </c>
      <c r="J166" s="150">
        <v>5.5227999999999999E-2</v>
      </c>
      <c r="K166" s="150">
        <v>5.4227999999999998E-2</v>
      </c>
      <c r="L166" s="150">
        <v>6.1269999999999998E-2</v>
      </c>
      <c r="M166" s="150">
        <v>5.6079000000000004E-2</v>
      </c>
      <c r="N166" s="150">
        <v>5.5079000000000003E-2</v>
      </c>
      <c r="O166" s="150">
        <v>5.4079000000000002E-2</v>
      </c>
      <c r="P166" s="150">
        <v>6.1082999999999998E-2</v>
      </c>
      <c r="Q166" s="150">
        <v>5.5932999999999997E-2</v>
      </c>
      <c r="R166" s="150">
        <v>5.4933000000000003E-2</v>
      </c>
      <c r="S166" s="150">
        <v>5.3933000000000002E-2</v>
      </c>
      <c r="T166" s="150">
        <v>6.0915999999999998E-2</v>
      </c>
      <c r="U166" s="150">
        <v>5.5804000000000006E-2</v>
      </c>
      <c r="V166" s="150">
        <v>5.4804000000000005E-2</v>
      </c>
      <c r="W166" s="150">
        <v>5.3804000000000005E-2</v>
      </c>
      <c r="X166" s="150">
        <v>6.0678999999999997E-2</v>
      </c>
      <c r="Y166" s="150">
        <v>5.5653999999999995E-2</v>
      </c>
      <c r="Z166" s="150">
        <v>5.4654000000000001E-2</v>
      </c>
      <c r="AA166" s="150">
        <v>5.3654E-2</v>
      </c>
      <c r="AB166" s="150">
        <v>6.1802999999999997E-2</v>
      </c>
      <c r="AC166" s="150">
        <v>5.6748999999999994E-2</v>
      </c>
      <c r="AD166" s="150">
        <v>5.5749E-2</v>
      </c>
      <c r="AE166" s="150">
        <v>5.4748999999999999E-2</v>
      </c>
      <c r="AF166" s="150">
        <v>6.2252999999999996E-2</v>
      </c>
      <c r="AG166" s="150">
        <v>5.8263999999999996E-2</v>
      </c>
      <c r="AH166" s="150">
        <v>5.7264000000000002E-2</v>
      </c>
      <c r="AI166" s="150">
        <v>5.6264000000000002E-2</v>
      </c>
      <c r="AJ166" s="150">
        <v>6.2126000000000001E-2</v>
      </c>
      <c r="AK166" s="150">
        <v>5.8140999999999998E-2</v>
      </c>
      <c r="AL166" s="150">
        <v>5.7141000000000004E-2</v>
      </c>
      <c r="AM166" s="150">
        <v>5.6141000000000003E-2</v>
      </c>
      <c r="AN166" s="151"/>
      <c r="AO166" s="151"/>
    </row>
    <row r="167" spans="1:41" s="83" customFormat="1" ht="18.75" x14ac:dyDescent="0.3">
      <c r="A167" s="152" t="s">
        <v>42</v>
      </c>
      <c r="B167" s="152" t="s">
        <v>43</v>
      </c>
      <c r="C167" s="153">
        <v>48</v>
      </c>
      <c r="D167" s="149">
        <v>6.7434999999999995E-2</v>
      </c>
      <c r="E167" s="150">
        <v>6.3215999999999994E-2</v>
      </c>
      <c r="F167" s="150">
        <v>6.2216E-2</v>
      </c>
      <c r="G167" s="150">
        <v>6.1216E-2</v>
      </c>
      <c r="H167" s="150">
        <v>6.929600000000001E-2</v>
      </c>
      <c r="I167" s="150">
        <v>6.5076999999999996E-2</v>
      </c>
      <c r="J167" s="150">
        <v>6.4076999999999995E-2</v>
      </c>
      <c r="K167" s="150">
        <v>6.3076999999999994E-2</v>
      </c>
      <c r="L167" s="150" t="e">
        <v>#N/A</v>
      </c>
      <c r="M167" s="150" t="e">
        <v>#N/A</v>
      </c>
      <c r="N167" s="150" t="e">
        <v>#N/A</v>
      </c>
      <c r="O167" s="150" t="e">
        <v>#N/A</v>
      </c>
      <c r="P167" s="150" t="e">
        <v>#N/A</v>
      </c>
      <c r="Q167" s="150" t="e">
        <v>#N/A</v>
      </c>
      <c r="R167" s="150" t="e">
        <v>#N/A</v>
      </c>
      <c r="S167" s="150" t="e">
        <v>#N/A</v>
      </c>
      <c r="T167" s="150" t="e">
        <v>#N/A</v>
      </c>
      <c r="U167" s="150" t="e">
        <v>#N/A</v>
      </c>
      <c r="V167" s="150" t="e">
        <v>#N/A</v>
      </c>
      <c r="W167" s="150" t="e">
        <v>#N/A</v>
      </c>
      <c r="X167" s="150" t="e">
        <v>#N/A</v>
      </c>
      <c r="Y167" s="150" t="e">
        <v>#N/A</v>
      </c>
      <c r="Z167" s="150" t="e">
        <v>#N/A</v>
      </c>
      <c r="AA167" s="150" t="e">
        <v>#N/A</v>
      </c>
      <c r="AB167" s="150" t="e">
        <v>#N/A</v>
      </c>
      <c r="AC167" s="150" t="e">
        <v>#N/A</v>
      </c>
      <c r="AD167" s="150" t="e">
        <v>#N/A</v>
      </c>
      <c r="AE167" s="150" t="e">
        <v>#N/A</v>
      </c>
      <c r="AF167" s="150" t="e">
        <v>#N/A</v>
      </c>
      <c r="AG167" s="150" t="e">
        <v>#N/A</v>
      </c>
      <c r="AH167" s="150" t="e">
        <v>#N/A</v>
      </c>
      <c r="AI167" s="150" t="e">
        <v>#N/A</v>
      </c>
      <c r="AJ167" s="150" t="e">
        <v>#N/A</v>
      </c>
      <c r="AK167" s="150" t="e">
        <v>#N/A</v>
      </c>
      <c r="AL167" s="150" t="e">
        <v>#N/A</v>
      </c>
      <c r="AM167" s="150" t="e">
        <v>#N/A</v>
      </c>
      <c r="AN167" s="151"/>
      <c r="AO167" s="151"/>
    </row>
    <row r="168" spans="1:41" s="83" customFormat="1" ht="15.75" customHeight="1" x14ac:dyDescent="0.3">
      <c r="A168" s="173"/>
      <c r="B168" s="174"/>
      <c r="C168" s="174"/>
      <c r="D168" s="175"/>
      <c r="E168" s="174"/>
      <c r="F168" s="174"/>
      <c r="G168" s="174"/>
      <c r="H168" s="174"/>
      <c r="I168" s="1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6"/>
      <c r="AN168" s="164"/>
      <c r="AO168" s="164"/>
    </row>
    <row r="169" spans="1:41" s="83" customFormat="1" ht="18.75" x14ac:dyDescent="0.3">
      <c r="A169" s="165" t="s">
        <v>40</v>
      </c>
      <c r="B169" s="165" t="s">
        <v>44</v>
      </c>
      <c r="C169" s="166">
        <v>6</v>
      </c>
      <c r="D169" s="167">
        <v>8.8481000000000004E-2</v>
      </c>
      <c r="E169" s="168">
        <v>8.2896999999999998E-2</v>
      </c>
      <c r="F169" s="168">
        <v>8.1896999999999998E-2</v>
      </c>
      <c r="G169" s="168">
        <v>8.0896999999999997E-2</v>
      </c>
      <c r="H169" s="168">
        <v>8.9154000000000011E-2</v>
      </c>
      <c r="I169" s="168">
        <v>8.3601000000000009E-2</v>
      </c>
      <c r="J169" s="168">
        <v>8.2601000000000008E-2</v>
      </c>
      <c r="K169" s="168">
        <v>8.1601000000000007E-2</v>
      </c>
      <c r="L169" s="168">
        <v>8.959700000000001E-2</v>
      </c>
      <c r="M169" s="168">
        <v>8.4051000000000001E-2</v>
      </c>
      <c r="N169" s="168">
        <v>8.3051E-2</v>
      </c>
      <c r="O169" s="168">
        <v>8.2050999999999999E-2</v>
      </c>
      <c r="P169" s="168">
        <v>9.0566000000000008E-2</v>
      </c>
      <c r="Q169" s="168">
        <v>8.4958000000000006E-2</v>
      </c>
      <c r="R169" s="168">
        <v>8.3958000000000005E-2</v>
      </c>
      <c r="S169" s="168">
        <v>8.2958000000000004E-2</v>
      </c>
      <c r="T169" s="168">
        <v>8.7466000000000002E-2</v>
      </c>
      <c r="U169" s="168">
        <v>8.232600000000001E-2</v>
      </c>
      <c r="V169" s="168">
        <v>8.1326000000000009E-2</v>
      </c>
      <c r="W169" s="168">
        <v>8.0326000000000009E-2</v>
      </c>
      <c r="X169" s="168">
        <v>8.2430000000000003E-2</v>
      </c>
      <c r="Y169" s="168">
        <v>7.7824000000000004E-2</v>
      </c>
      <c r="Z169" s="168">
        <v>7.6824000000000003E-2</v>
      </c>
      <c r="AA169" s="168">
        <v>7.5824000000000003E-2</v>
      </c>
      <c r="AB169" s="168">
        <v>7.7331999999999998E-2</v>
      </c>
      <c r="AC169" s="168">
        <v>7.3283000000000001E-2</v>
      </c>
      <c r="AD169" s="168">
        <v>7.2283E-2</v>
      </c>
      <c r="AE169" s="168">
        <v>7.1282999999999999E-2</v>
      </c>
      <c r="AF169" s="168">
        <v>7.1897000000000003E-2</v>
      </c>
      <c r="AG169" s="168">
        <v>6.8435999999999997E-2</v>
      </c>
      <c r="AH169" s="168">
        <v>6.7435999999999996E-2</v>
      </c>
      <c r="AI169" s="168">
        <v>6.6435999999999995E-2</v>
      </c>
      <c r="AJ169" s="168">
        <v>6.6557000000000005E-2</v>
      </c>
      <c r="AK169" s="168">
        <v>6.3687999999999995E-2</v>
      </c>
      <c r="AL169" s="168">
        <v>6.2687999999999994E-2</v>
      </c>
      <c r="AM169" s="168">
        <v>6.1688E-2</v>
      </c>
      <c r="AN169" s="136"/>
      <c r="AO169" s="136"/>
    </row>
    <row r="170" spans="1:41" s="83" customFormat="1" ht="18.75" x14ac:dyDescent="0.3">
      <c r="A170" s="169" t="s">
        <v>40</v>
      </c>
      <c r="B170" s="169" t="s">
        <v>44</v>
      </c>
      <c r="C170" s="170">
        <v>12</v>
      </c>
      <c r="D170" s="167">
        <v>8.3091999999999999E-2</v>
      </c>
      <c r="E170" s="168">
        <v>7.8248999999999999E-2</v>
      </c>
      <c r="F170" s="168">
        <v>7.7248999999999998E-2</v>
      </c>
      <c r="G170" s="168">
        <v>7.6248999999999997E-2</v>
      </c>
      <c r="H170" s="168">
        <v>8.0972000000000002E-2</v>
      </c>
      <c r="I170" s="168">
        <v>7.6411000000000007E-2</v>
      </c>
      <c r="J170" s="168">
        <v>7.5411000000000006E-2</v>
      </c>
      <c r="K170" s="168">
        <v>7.4411000000000005E-2</v>
      </c>
      <c r="L170" s="168">
        <v>7.8614000000000003E-2</v>
      </c>
      <c r="M170" s="168">
        <v>7.4344000000000007E-2</v>
      </c>
      <c r="N170" s="168">
        <v>7.3344000000000006E-2</v>
      </c>
      <c r="O170" s="168">
        <v>7.2344000000000006E-2</v>
      </c>
      <c r="P170" s="168">
        <v>7.6202000000000006E-2</v>
      </c>
      <c r="Q170" s="168">
        <v>7.2217000000000003E-2</v>
      </c>
      <c r="R170" s="168">
        <v>7.1217000000000003E-2</v>
      </c>
      <c r="S170" s="168">
        <v>7.0217000000000002E-2</v>
      </c>
      <c r="T170" s="168">
        <v>7.377800000000001E-2</v>
      </c>
      <c r="U170" s="168">
        <v>7.0084000000000007E-2</v>
      </c>
      <c r="V170" s="168">
        <v>6.9084000000000007E-2</v>
      </c>
      <c r="W170" s="168">
        <v>6.8084000000000006E-2</v>
      </c>
      <c r="X170" s="168">
        <v>7.1443000000000006E-2</v>
      </c>
      <c r="Y170" s="168">
        <v>6.8040000000000003E-2</v>
      </c>
      <c r="Z170" s="168">
        <v>6.7040000000000002E-2</v>
      </c>
      <c r="AA170" s="168">
        <v>6.6040000000000001E-2</v>
      </c>
      <c r="AB170" s="168">
        <v>6.9304000000000004E-2</v>
      </c>
      <c r="AC170" s="168">
        <v>6.6170999999999994E-2</v>
      </c>
      <c r="AD170" s="168">
        <v>6.5170999999999993E-2</v>
      </c>
      <c r="AE170" s="168">
        <v>6.4170999999999992E-2</v>
      </c>
      <c r="AF170" s="168">
        <v>6.6744999999999999E-2</v>
      </c>
      <c r="AG170" s="168">
        <v>6.3904000000000002E-2</v>
      </c>
      <c r="AH170" s="168">
        <v>6.2904000000000002E-2</v>
      </c>
      <c r="AI170" s="168">
        <v>6.1904000000000001E-2</v>
      </c>
      <c r="AJ170" s="168">
        <v>6.4332E-2</v>
      </c>
      <c r="AK170" s="168">
        <v>6.1774999999999997E-2</v>
      </c>
      <c r="AL170" s="168">
        <v>6.0775000000000003E-2</v>
      </c>
      <c r="AM170" s="168">
        <v>5.9775000000000002E-2</v>
      </c>
      <c r="AN170" s="136"/>
      <c r="AO170" s="136"/>
    </row>
    <row r="171" spans="1:41" s="83" customFormat="1" ht="18.75" x14ac:dyDescent="0.3">
      <c r="A171" s="169" t="s">
        <v>40</v>
      </c>
      <c r="B171" s="169" t="s">
        <v>44</v>
      </c>
      <c r="C171" s="170">
        <v>24</v>
      </c>
      <c r="D171" s="167">
        <v>7.3037000000000005E-2</v>
      </c>
      <c r="E171" s="168">
        <v>6.940700000000001E-2</v>
      </c>
      <c r="F171" s="168">
        <v>6.8407000000000009E-2</v>
      </c>
      <c r="G171" s="168">
        <v>6.7407000000000009E-2</v>
      </c>
      <c r="H171" s="168">
        <v>7.2108000000000005E-2</v>
      </c>
      <c r="I171" s="168">
        <v>6.8595000000000003E-2</v>
      </c>
      <c r="J171" s="168">
        <v>6.7595000000000002E-2</v>
      </c>
      <c r="K171" s="168">
        <v>6.6595000000000001E-2</v>
      </c>
      <c r="L171" s="168">
        <v>7.107200000000001E-2</v>
      </c>
      <c r="M171" s="168">
        <v>6.7683000000000007E-2</v>
      </c>
      <c r="N171" s="168">
        <v>6.6683000000000006E-2</v>
      </c>
      <c r="O171" s="168">
        <v>6.5683000000000005E-2</v>
      </c>
      <c r="P171" s="168">
        <v>6.9999000000000006E-2</v>
      </c>
      <c r="Q171" s="168">
        <v>6.6729999999999998E-2</v>
      </c>
      <c r="R171" s="168">
        <v>6.5729999999999997E-2</v>
      </c>
      <c r="S171" s="168">
        <v>6.4729999999999996E-2</v>
      </c>
      <c r="T171" s="168">
        <v>6.8920000000000009E-2</v>
      </c>
      <c r="U171" s="168">
        <v>6.5773999999999999E-2</v>
      </c>
      <c r="V171" s="168">
        <v>6.4773999999999998E-2</v>
      </c>
      <c r="W171" s="168">
        <v>6.3773999999999997E-2</v>
      </c>
      <c r="X171" s="168">
        <v>6.7974000000000007E-2</v>
      </c>
      <c r="Y171" s="168">
        <v>6.4950999999999995E-2</v>
      </c>
      <c r="Z171" s="168">
        <v>6.3950999999999994E-2</v>
      </c>
      <c r="AA171" s="168">
        <v>6.2950999999999993E-2</v>
      </c>
      <c r="AB171" s="168">
        <v>6.7073999999999995E-2</v>
      </c>
      <c r="AC171" s="168">
        <v>6.4165E-2</v>
      </c>
      <c r="AD171" s="168">
        <v>6.3164999999999999E-2</v>
      </c>
      <c r="AE171" s="168">
        <v>6.2165000000000005E-2</v>
      </c>
      <c r="AF171" s="168">
        <v>6.5963000000000008E-2</v>
      </c>
      <c r="AG171" s="168">
        <v>6.3176999999999997E-2</v>
      </c>
      <c r="AH171" s="168">
        <v>6.2177000000000003E-2</v>
      </c>
      <c r="AI171" s="168">
        <v>6.1177000000000002E-2</v>
      </c>
      <c r="AJ171" s="168">
        <v>6.4931000000000003E-2</v>
      </c>
      <c r="AK171" s="168">
        <v>6.2265000000000001E-2</v>
      </c>
      <c r="AL171" s="168">
        <v>6.1265E-2</v>
      </c>
      <c r="AM171" s="168">
        <v>6.0264999999999999E-2</v>
      </c>
      <c r="AN171" s="136"/>
      <c r="AO171" s="136"/>
    </row>
    <row r="172" spans="1:41" s="83" customFormat="1" ht="18.75" x14ac:dyDescent="0.3">
      <c r="A172" s="169" t="s">
        <v>40</v>
      </c>
      <c r="B172" s="169" t="s">
        <v>44</v>
      </c>
      <c r="C172" s="170">
        <v>36</v>
      </c>
      <c r="D172" s="167">
        <v>7.0664000000000005E-2</v>
      </c>
      <c r="E172" s="168">
        <v>6.7297999999999997E-2</v>
      </c>
      <c r="F172" s="168">
        <v>6.6297999999999996E-2</v>
      </c>
      <c r="G172" s="168">
        <v>6.5297999999999995E-2</v>
      </c>
      <c r="H172" s="168">
        <v>7.0035E-2</v>
      </c>
      <c r="I172" s="168">
        <v>6.6749000000000003E-2</v>
      </c>
      <c r="J172" s="168">
        <v>6.5749000000000002E-2</v>
      </c>
      <c r="K172" s="168">
        <v>6.4749000000000001E-2</v>
      </c>
      <c r="L172" s="168">
        <v>6.9333000000000006E-2</v>
      </c>
      <c r="M172" s="168">
        <v>6.6129999999999994E-2</v>
      </c>
      <c r="N172" s="168">
        <v>6.5129999999999993E-2</v>
      </c>
      <c r="O172" s="168">
        <v>6.4129999999999993E-2</v>
      </c>
      <c r="P172" s="168">
        <v>6.8604999999999999E-2</v>
      </c>
      <c r="Q172" s="168">
        <v>6.5483E-2</v>
      </c>
      <c r="R172" s="168">
        <v>6.4482999999999999E-2</v>
      </c>
      <c r="S172" s="168">
        <v>6.3482999999999998E-2</v>
      </c>
      <c r="T172" s="168">
        <v>6.7879000000000009E-2</v>
      </c>
      <c r="U172" s="168">
        <v>6.4838000000000007E-2</v>
      </c>
      <c r="V172" s="168">
        <v>6.3838000000000006E-2</v>
      </c>
      <c r="W172" s="168">
        <v>6.2838000000000005E-2</v>
      </c>
      <c r="X172" s="168">
        <v>6.7753000000000008E-2</v>
      </c>
      <c r="Y172" s="168">
        <v>6.4715999999999996E-2</v>
      </c>
      <c r="Z172" s="168">
        <v>6.3715999999999995E-2</v>
      </c>
      <c r="AA172" s="168">
        <v>6.2715999999999994E-2</v>
      </c>
      <c r="AB172" s="168">
        <v>6.899000000000001E-2</v>
      </c>
      <c r="AC172" s="168">
        <v>6.5962999999999994E-2</v>
      </c>
      <c r="AD172" s="168">
        <v>6.4962999999999993E-2</v>
      </c>
      <c r="AE172" s="168">
        <v>6.3962999999999992E-2</v>
      </c>
      <c r="AF172" s="168">
        <v>6.9334000000000007E-2</v>
      </c>
      <c r="AG172" s="168">
        <v>6.4463000000000006E-2</v>
      </c>
      <c r="AH172" s="168">
        <v>6.3463000000000006E-2</v>
      </c>
      <c r="AI172" s="168">
        <v>6.2463000000000005E-2</v>
      </c>
      <c r="AJ172" s="168">
        <v>6.9463999999999998E-2</v>
      </c>
      <c r="AK172" s="168">
        <v>6.4595E-2</v>
      </c>
      <c r="AL172" s="168">
        <v>6.3594999999999999E-2</v>
      </c>
      <c r="AM172" s="168">
        <v>6.2594999999999998E-2</v>
      </c>
      <c r="AN172" s="136"/>
      <c r="AO172" s="136"/>
    </row>
    <row r="173" spans="1:41" s="83" customFormat="1" ht="18.75" x14ac:dyDescent="0.3">
      <c r="A173" s="171" t="s">
        <v>40</v>
      </c>
      <c r="B173" s="171" t="s">
        <v>44</v>
      </c>
      <c r="C173" s="172">
        <v>48</v>
      </c>
      <c r="D173" s="167">
        <v>7.7186000000000005E-2</v>
      </c>
      <c r="E173" s="168">
        <v>7.1382000000000001E-2</v>
      </c>
      <c r="F173" s="168">
        <v>7.0382E-2</v>
      </c>
      <c r="G173" s="168">
        <v>6.9381999999999999E-2</v>
      </c>
      <c r="H173" s="168">
        <v>7.8413999999999998E-2</v>
      </c>
      <c r="I173" s="168">
        <v>7.2792000000000009E-2</v>
      </c>
      <c r="J173" s="168">
        <v>7.1792000000000009E-2</v>
      </c>
      <c r="K173" s="168">
        <v>7.0792000000000008E-2</v>
      </c>
      <c r="L173" s="168" t="e">
        <v>#N/A</v>
      </c>
      <c r="M173" s="168" t="e">
        <v>#N/A</v>
      </c>
      <c r="N173" s="168" t="e">
        <v>#N/A</v>
      </c>
      <c r="O173" s="168" t="e">
        <v>#N/A</v>
      </c>
      <c r="P173" s="168" t="e">
        <v>#N/A</v>
      </c>
      <c r="Q173" s="168" t="e">
        <v>#N/A</v>
      </c>
      <c r="R173" s="168" t="e">
        <v>#N/A</v>
      </c>
      <c r="S173" s="168" t="e">
        <v>#N/A</v>
      </c>
      <c r="T173" s="168" t="e">
        <v>#N/A</v>
      </c>
      <c r="U173" s="168" t="e">
        <v>#N/A</v>
      </c>
      <c r="V173" s="168" t="e">
        <v>#N/A</v>
      </c>
      <c r="W173" s="168" t="e">
        <v>#N/A</v>
      </c>
      <c r="X173" s="168" t="e">
        <v>#N/A</v>
      </c>
      <c r="Y173" s="168" t="e">
        <v>#N/A</v>
      </c>
      <c r="Z173" s="168" t="e">
        <v>#N/A</v>
      </c>
      <c r="AA173" s="168" t="e">
        <v>#N/A</v>
      </c>
      <c r="AB173" s="168" t="e">
        <v>#N/A</v>
      </c>
      <c r="AC173" s="168" t="e">
        <v>#N/A</v>
      </c>
      <c r="AD173" s="168" t="e">
        <v>#N/A</v>
      </c>
      <c r="AE173" s="168" t="e">
        <v>#N/A</v>
      </c>
      <c r="AF173" s="168" t="e">
        <v>#N/A</v>
      </c>
      <c r="AG173" s="168" t="e">
        <v>#N/A</v>
      </c>
      <c r="AH173" s="168" t="e">
        <v>#N/A</v>
      </c>
      <c r="AI173" s="168" t="e">
        <v>#N/A</v>
      </c>
      <c r="AJ173" s="168" t="e">
        <v>#N/A</v>
      </c>
      <c r="AK173" s="168" t="e">
        <v>#N/A</v>
      </c>
      <c r="AL173" s="168" t="e">
        <v>#N/A</v>
      </c>
      <c r="AM173" s="168" t="e">
        <v>#N/A</v>
      </c>
      <c r="AN173" s="136"/>
      <c r="AO173" s="136"/>
    </row>
    <row r="174" spans="1:41" s="83" customFormat="1" ht="18.75" x14ac:dyDescent="0.3">
      <c r="A174" s="154" t="s">
        <v>45</v>
      </c>
      <c r="B174" s="155"/>
      <c r="C174" s="155"/>
      <c r="D174" s="156"/>
      <c r="E174" s="155"/>
      <c r="F174" s="155"/>
      <c r="G174" s="155"/>
      <c r="H174" s="155"/>
      <c r="I174" s="155"/>
      <c r="J174" s="155"/>
      <c r="K174" s="155"/>
      <c r="L174" s="155"/>
      <c r="M174" s="155"/>
      <c r="N174" s="155"/>
      <c r="O174" s="155"/>
      <c r="P174" s="155"/>
      <c r="Q174" s="155"/>
      <c r="R174" s="155"/>
      <c r="S174" s="155"/>
      <c r="T174" s="155"/>
      <c r="U174" s="155"/>
      <c r="V174" s="155"/>
      <c r="W174" s="155"/>
      <c r="X174" s="155"/>
      <c r="Y174" s="155"/>
      <c r="Z174" s="155"/>
      <c r="AA174" s="155"/>
      <c r="AB174" s="155"/>
      <c r="AC174" s="155"/>
      <c r="AD174" s="155"/>
      <c r="AE174" s="155"/>
      <c r="AF174" s="155"/>
      <c r="AG174" s="155"/>
      <c r="AH174" s="155"/>
      <c r="AI174" s="155"/>
      <c r="AJ174" s="155"/>
      <c r="AK174" s="155"/>
      <c r="AL174" s="155"/>
      <c r="AM174" s="157"/>
      <c r="AN174" s="132"/>
      <c r="AO174" s="132"/>
    </row>
    <row r="175" spans="1:41" s="83" customFormat="1" ht="18.75" x14ac:dyDescent="0.3">
      <c r="A175" s="133" t="s">
        <v>13</v>
      </c>
      <c r="B175" s="133" t="s">
        <v>46</v>
      </c>
      <c r="C175" s="134">
        <v>6</v>
      </c>
      <c r="D175" s="139">
        <v>8.2885E-2</v>
      </c>
      <c r="E175" s="140">
        <v>7.495700000000001E-2</v>
      </c>
      <c r="F175" s="140">
        <v>7.3957000000000009E-2</v>
      </c>
      <c r="G175" s="140">
        <v>7.2957000000000008E-2</v>
      </c>
      <c r="H175" s="140">
        <v>8.474000000000001E-2</v>
      </c>
      <c r="I175" s="140">
        <v>7.6797000000000004E-2</v>
      </c>
      <c r="J175" s="140">
        <v>7.5797000000000003E-2</v>
      </c>
      <c r="K175" s="140">
        <v>7.4797000000000002E-2</v>
      </c>
      <c r="L175" s="140">
        <v>8.5141000000000008E-2</v>
      </c>
      <c r="M175" s="140">
        <v>7.7162000000000008E-2</v>
      </c>
      <c r="N175" s="140">
        <v>7.6162000000000007E-2</v>
      </c>
      <c r="O175" s="140">
        <v>7.5162000000000007E-2</v>
      </c>
      <c r="P175" s="140">
        <v>8.4686999999999998E-2</v>
      </c>
      <c r="Q175" s="140">
        <v>7.6701000000000005E-2</v>
      </c>
      <c r="R175" s="140">
        <v>7.5701000000000004E-2</v>
      </c>
      <c r="S175" s="140">
        <v>7.4701000000000004E-2</v>
      </c>
      <c r="T175" s="140">
        <v>8.1785999999999998E-2</v>
      </c>
      <c r="U175" s="140">
        <v>7.4103000000000002E-2</v>
      </c>
      <c r="V175" s="140">
        <v>7.3103000000000001E-2</v>
      </c>
      <c r="W175" s="140">
        <v>7.2103E-2</v>
      </c>
      <c r="X175" s="140">
        <v>7.4982000000000007E-2</v>
      </c>
      <c r="Y175" s="140">
        <v>6.7653000000000005E-2</v>
      </c>
      <c r="Z175" s="140">
        <v>6.6653000000000004E-2</v>
      </c>
      <c r="AA175" s="140">
        <v>6.5653000000000003E-2</v>
      </c>
      <c r="AB175" s="140">
        <v>6.9435999999999998E-2</v>
      </c>
      <c r="AC175" s="140">
        <v>6.2407000000000004E-2</v>
      </c>
      <c r="AD175" s="140">
        <v>6.1407000000000003E-2</v>
      </c>
      <c r="AE175" s="140">
        <v>6.0407000000000002E-2</v>
      </c>
      <c r="AF175" s="140">
        <v>6.6336000000000006E-2</v>
      </c>
      <c r="AG175" s="140">
        <v>5.9555999999999998E-2</v>
      </c>
      <c r="AH175" s="140">
        <v>5.8556000000000004E-2</v>
      </c>
      <c r="AI175" s="140">
        <v>5.7556000000000003E-2</v>
      </c>
      <c r="AJ175" s="140">
        <v>6.4529000000000003E-2</v>
      </c>
      <c r="AK175" s="140">
        <v>5.8008000000000004E-2</v>
      </c>
      <c r="AL175" s="140">
        <v>5.7008000000000003E-2</v>
      </c>
      <c r="AM175" s="140">
        <v>5.6008000000000002E-2</v>
      </c>
      <c r="AN175" s="136"/>
      <c r="AO175" s="136"/>
    </row>
    <row r="176" spans="1:41" s="83" customFormat="1" ht="18.75" x14ac:dyDescent="0.3">
      <c r="A176" s="137" t="s">
        <v>13</v>
      </c>
      <c r="B176" s="137" t="s">
        <v>46</v>
      </c>
      <c r="C176" s="138">
        <v>12</v>
      </c>
      <c r="D176" s="139">
        <v>7.6053000000000009E-2</v>
      </c>
      <c r="E176" s="140">
        <v>6.8582000000000004E-2</v>
      </c>
      <c r="F176" s="140">
        <v>6.7582000000000003E-2</v>
      </c>
      <c r="G176" s="140">
        <v>6.6582000000000002E-2</v>
      </c>
      <c r="H176" s="140">
        <v>7.5413000000000008E-2</v>
      </c>
      <c r="I176" s="140">
        <v>6.8059000000000008E-2</v>
      </c>
      <c r="J176" s="140">
        <v>6.7059000000000007E-2</v>
      </c>
      <c r="K176" s="140">
        <v>6.6059000000000007E-2</v>
      </c>
      <c r="L176" s="140">
        <v>7.4577000000000004E-2</v>
      </c>
      <c r="M176" s="140">
        <v>6.7345000000000002E-2</v>
      </c>
      <c r="N176" s="140">
        <v>6.6345000000000001E-2</v>
      </c>
      <c r="O176" s="140">
        <v>6.5345E-2</v>
      </c>
      <c r="P176" s="140">
        <v>7.3777000000000009E-2</v>
      </c>
      <c r="Q176" s="140">
        <v>6.6670000000000007E-2</v>
      </c>
      <c r="R176" s="140">
        <v>6.5670000000000006E-2</v>
      </c>
      <c r="S176" s="140">
        <v>6.4670000000000005E-2</v>
      </c>
      <c r="T176" s="140">
        <v>7.2932999999999998E-2</v>
      </c>
      <c r="U176" s="140">
        <v>6.5948000000000007E-2</v>
      </c>
      <c r="V176" s="140">
        <v>6.4948000000000006E-2</v>
      </c>
      <c r="W176" s="140">
        <v>6.3948000000000005E-2</v>
      </c>
      <c r="X176" s="140">
        <v>7.2305000000000008E-2</v>
      </c>
      <c r="Y176" s="140">
        <v>6.5445000000000003E-2</v>
      </c>
      <c r="Z176" s="140">
        <v>6.4445000000000002E-2</v>
      </c>
      <c r="AA176" s="140">
        <v>6.3445000000000001E-2</v>
      </c>
      <c r="AB176" s="140">
        <v>7.1683000000000011E-2</v>
      </c>
      <c r="AC176" s="140">
        <v>6.4935000000000007E-2</v>
      </c>
      <c r="AD176" s="140">
        <v>6.3935000000000006E-2</v>
      </c>
      <c r="AE176" s="140">
        <v>6.2935000000000005E-2</v>
      </c>
      <c r="AF176" s="140">
        <v>7.0802000000000004E-2</v>
      </c>
      <c r="AG176" s="140">
        <v>6.4175999999999997E-2</v>
      </c>
      <c r="AH176" s="140">
        <v>6.3175999999999996E-2</v>
      </c>
      <c r="AI176" s="140">
        <v>6.2176000000000002E-2</v>
      </c>
      <c r="AJ176" s="140">
        <v>7.0164000000000004E-2</v>
      </c>
      <c r="AK176" s="140">
        <v>6.3655000000000003E-2</v>
      </c>
      <c r="AL176" s="140">
        <v>6.2655000000000002E-2</v>
      </c>
      <c r="AM176" s="140">
        <v>6.1655000000000001E-2</v>
      </c>
      <c r="AN176" s="136"/>
      <c r="AO176" s="136"/>
    </row>
    <row r="177" spans="1:41" s="83" customFormat="1" ht="18.75" x14ac:dyDescent="0.3">
      <c r="A177" s="137" t="s">
        <v>13</v>
      </c>
      <c r="B177" s="137" t="s">
        <v>46</v>
      </c>
      <c r="C177" s="138">
        <v>24</v>
      </c>
      <c r="D177" s="139">
        <v>7.3086999999999999E-2</v>
      </c>
      <c r="E177" s="140">
        <v>6.6155000000000005E-2</v>
      </c>
      <c r="F177" s="140">
        <v>6.5155000000000005E-2</v>
      </c>
      <c r="G177" s="140">
        <v>6.4155000000000004E-2</v>
      </c>
      <c r="H177" s="140">
        <v>7.2785000000000002E-2</v>
      </c>
      <c r="I177" s="140">
        <v>6.5909999999999996E-2</v>
      </c>
      <c r="J177" s="140">
        <v>6.4909999999999995E-2</v>
      </c>
      <c r="K177" s="140">
        <v>6.3909999999999995E-2</v>
      </c>
      <c r="L177" s="140">
        <v>7.2388000000000008E-2</v>
      </c>
      <c r="M177" s="140">
        <v>6.5573999999999993E-2</v>
      </c>
      <c r="N177" s="140">
        <v>6.4573999999999993E-2</v>
      </c>
      <c r="O177" s="140">
        <v>6.3573999999999992E-2</v>
      </c>
      <c r="P177" s="140">
        <v>7.1962999999999999E-2</v>
      </c>
      <c r="Q177" s="140">
        <v>6.5212000000000006E-2</v>
      </c>
      <c r="R177" s="140">
        <v>6.4212000000000005E-2</v>
      </c>
      <c r="S177" s="140">
        <v>6.3212000000000004E-2</v>
      </c>
      <c r="T177" s="140">
        <v>7.1484000000000006E-2</v>
      </c>
      <c r="U177" s="140">
        <v>6.4792000000000002E-2</v>
      </c>
      <c r="V177" s="140">
        <v>6.3792000000000001E-2</v>
      </c>
      <c r="W177" s="140">
        <v>6.2792000000000001E-2</v>
      </c>
      <c r="X177" s="140">
        <v>7.114100000000001E-2</v>
      </c>
      <c r="Y177" s="140">
        <v>6.4513000000000001E-2</v>
      </c>
      <c r="Z177" s="140">
        <v>6.3513E-2</v>
      </c>
      <c r="AA177" s="140">
        <v>6.2512999999999999E-2</v>
      </c>
      <c r="AB177" s="140">
        <v>7.0793000000000009E-2</v>
      </c>
      <c r="AC177" s="140">
        <v>6.4219999999999999E-2</v>
      </c>
      <c r="AD177" s="140">
        <v>6.3219999999999998E-2</v>
      </c>
      <c r="AE177" s="140">
        <v>6.2220000000000004E-2</v>
      </c>
      <c r="AF177" s="140">
        <v>7.0403000000000007E-2</v>
      </c>
      <c r="AG177" s="140">
        <v>6.3889000000000001E-2</v>
      </c>
      <c r="AH177" s="140">
        <v>6.2889E-2</v>
      </c>
      <c r="AI177" s="140">
        <v>6.1889E-2</v>
      </c>
      <c r="AJ177" s="140">
        <v>7.0137000000000005E-2</v>
      </c>
      <c r="AK177" s="140">
        <v>6.3683000000000003E-2</v>
      </c>
      <c r="AL177" s="140">
        <v>6.2683000000000003E-2</v>
      </c>
      <c r="AM177" s="140">
        <v>6.1683000000000002E-2</v>
      </c>
      <c r="AN177" s="136"/>
      <c r="AO177" s="136"/>
    </row>
    <row r="178" spans="1:41" s="83" customFormat="1" ht="18.75" x14ac:dyDescent="0.3">
      <c r="A178" s="137" t="s">
        <v>13</v>
      </c>
      <c r="B178" s="137" t="s">
        <v>46</v>
      </c>
      <c r="C178" s="138">
        <v>36</v>
      </c>
      <c r="D178" s="139">
        <v>7.2181000000000009E-2</v>
      </c>
      <c r="E178" s="140">
        <v>6.5425999999999998E-2</v>
      </c>
      <c r="F178" s="140">
        <v>6.4425999999999997E-2</v>
      </c>
      <c r="G178" s="140">
        <v>6.3425999999999996E-2</v>
      </c>
      <c r="H178" s="140">
        <v>7.198800000000001E-2</v>
      </c>
      <c r="I178" s="140">
        <v>6.5271999999999997E-2</v>
      </c>
      <c r="J178" s="140">
        <v>6.4271999999999996E-2</v>
      </c>
      <c r="K178" s="140">
        <v>6.3271999999999995E-2</v>
      </c>
      <c r="L178" s="140">
        <v>7.1725999999999998E-2</v>
      </c>
      <c r="M178" s="140">
        <v>6.5053E-2</v>
      </c>
      <c r="N178" s="140">
        <v>6.4052999999999999E-2</v>
      </c>
      <c r="O178" s="140">
        <v>6.3052999999999998E-2</v>
      </c>
      <c r="P178" s="140">
        <v>7.1452000000000002E-2</v>
      </c>
      <c r="Q178" s="140">
        <v>6.4822000000000005E-2</v>
      </c>
      <c r="R178" s="140">
        <v>6.3822000000000004E-2</v>
      </c>
      <c r="S178" s="140">
        <v>6.2822000000000003E-2</v>
      </c>
      <c r="T178" s="140">
        <v>7.1138000000000007E-2</v>
      </c>
      <c r="U178" s="140">
        <v>6.4548999999999995E-2</v>
      </c>
      <c r="V178" s="140">
        <v>6.3548999999999994E-2</v>
      </c>
      <c r="W178" s="140">
        <v>6.2548999999999993E-2</v>
      </c>
      <c r="X178" s="140">
        <v>7.2844000000000006E-2</v>
      </c>
      <c r="Y178" s="140">
        <v>6.6270999999999997E-2</v>
      </c>
      <c r="Z178" s="140">
        <v>6.5270999999999996E-2</v>
      </c>
      <c r="AA178" s="140">
        <v>6.4270999999999995E-2</v>
      </c>
      <c r="AB178" s="140">
        <v>7.2230000000000003E-2</v>
      </c>
      <c r="AC178" s="140">
        <v>6.6350999999999993E-2</v>
      </c>
      <c r="AD178" s="140">
        <v>6.5350999999999992E-2</v>
      </c>
      <c r="AE178" s="140">
        <v>6.4350999999999992E-2</v>
      </c>
      <c r="AF178" s="140">
        <v>7.2752999999999998E-2</v>
      </c>
      <c r="AG178" s="140">
        <v>6.6968E-2</v>
      </c>
      <c r="AH178" s="140">
        <v>6.5967999999999999E-2</v>
      </c>
      <c r="AI178" s="140">
        <v>6.4967999999999998E-2</v>
      </c>
      <c r="AJ178" s="140">
        <v>7.2496000000000005E-2</v>
      </c>
      <c r="AK178" s="140">
        <v>6.6712000000000007E-2</v>
      </c>
      <c r="AL178" s="140">
        <v>6.5712000000000007E-2</v>
      </c>
      <c r="AM178" s="140">
        <v>6.4712000000000006E-2</v>
      </c>
      <c r="AN178" s="136"/>
      <c r="AO178" s="136"/>
    </row>
    <row r="179" spans="1:41" s="83" customFormat="1" ht="18.75" x14ac:dyDescent="0.3">
      <c r="A179" s="158" t="s">
        <v>13</v>
      </c>
      <c r="B179" s="158" t="s">
        <v>46</v>
      </c>
      <c r="C179" s="141">
        <v>48</v>
      </c>
      <c r="D179" s="159">
        <v>7.7706999999999998E-2</v>
      </c>
      <c r="E179" s="139">
        <v>7.1642999999999998E-2</v>
      </c>
      <c r="F179" s="140">
        <v>7.0642999999999997E-2</v>
      </c>
      <c r="G179" s="140">
        <v>6.9642999999999997E-2</v>
      </c>
      <c r="H179" s="139">
        <v>7.9708000000000001E-2</v>
      </c>
      <c r="I179" s="140">
        <v>7.3644000000000001E-2</v>
      </c>
      <c r="J179" s="140">
        <v>7.2644E-2</v>
      </c>
      <c r="K179" s="140">
        <v>7.1643999999999999E-2</v>
      </c>
      <c r="L179" s="140">
        <v>7.9292000000000001E-2</v>
      </c>
      <c r="M179" s="140">
        <v>7.3008000000000003E-2</v>
      </c>
      <c r="N179" s="140">
        <v>7.2008000000000003E-2</v>
      </c>
      <c r="O179" s="140">
        <v>7.1008000000000002E-2</v>
      </c>
      <c r="P179" s="140">
        <v>7.8697000000000003E-2</v>
      </c>
      <c r="Q179" s="140">
        <v>7.2423000000000001E-2</v>
      </c>
      <c r="R179" s="140">
        <v>7.1423E-2</v>
      </c>
      <c r="S179" s="140">
        <v>7.0422999999999999E-2</v>
      </c>
      <c r="T179" s="140">
        <v>7.7977000000000005E-2</v>
      </c>
      <c r="U179" s="140">
        <v>7.1703000000000003E-2</v>
      </c>
      <c r="V179" s="140">
        <v>7.0703000000000002E-2</v>
      </c>
      <c r="W179" s="140">
        <v>6.9703000000000001E-2</v>
      </c>
      <c r="X179" s="140">
        <v>8.1386E-2</v>
      </c>
      <c r="Y179" s="140">
        <v>7.5115000000000001E-2</v>
      </c>
      <c r="Z179" s="140">
        <v>7.4115E-2</v>
      </c>
      <c r="AA179" s="140">
        <v>7.3114999999999999E-2</v>
      </c>
      <c r="AB179" s="140" t="e">
        <v>#N/A</v>
      </c>
      <c r="AC179" s="140" t="e">
        <v>#N/A</v>
      </c>
      <c r="AD179" s="140" t="e">
        <v>#N/A</v>
      </c>
      <c r="AE179" s="140" t="e">
        <v>#N/A</v>
      </c>
      <c r="AF179" s="140">
        <v>8.6594000000000004E-2</v>
      </c>
      <c r="AG179" s="140">
        <v>7.9945000000000002E-2</v>
      </c>
      <c r="AH179" s="140">
        <v>7.8945000000000001E-2</v>
      </c>
      <c r="AI179" s="140">
        <v>7.7945E-2</v>
      </c>
      <c r="AJ179" s="140">
        <v>8.3097000000000004E-2</v>
      </c>
      <c r="AK179" s="140">
        <v>7.6934000000000002E-2</v>
      </c>
      <c r="AL179" s="140">
        <v>7.5934000000000001E-2</v>
      </c>
      <c r="AM179" s="140">
        <v>7.4934000000000001E-2</v>
      </c>
      <c r="AN179" s="136"/>
      <c r="AO179" s="136"/>
    </row>
    <row r="180" spans="1:41" s="83" customFormat="1" ht="15.75" customHeight="1" x14ac:dyDescent="0.3">
      <c r="A180" s="173"/>
      <c r="B180" s="174"/>
      <c r="C180" s="174"/>
      <c r="D180" s="175"/>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6"/>
      <c r="AN180" s="164"/>
      <c r="AO180" s="164"/>
    </row>
    <row r="181" spans="1:41" s="83" customFormat="1" ht="18.75" x14ac:dyDescent="0.3">
      <c r="A181" s="147" t="s">
        <v>13</v>
      </c>
      <c r="B181" s="147" t="s">
        <v>47</v>
      </c>
      <c r="C181" s="148">
        <v>6</v>
      </c>
      <c r="D181" s="149">
        <v>8.5070000000000007E-2</v>
      </c>
      <c r="E181" s="150">
        <v>7.7381000000000005E-2</v>
      </c>
      <c r="F181" s="150">
        <v>7.6381000000000004E-2</v>
      </c>
      <c r="G181" s="150">
        <v>7.5381000000000004E-2</v>
      </c>
      <c r="H181" s="150">
        <v>8.6966000000000002E-2</v>
      </c>
      <c r="I181" s="150">
        <v>7.927300000000001E-2</v>
      </c>
      <c r="J181" s="150">
        <v>7.8273000000000009E-2</v>
      </c>
      <c r="K181" s="150">
        <v>7.7273000000000008E-2</v>
      </c>
      <c r="L181" s="150">
        <v>8.7052000000000004E-2</v>
      </c>
      <c r="M181" s="150">
        <v>7.9361000000000001E-2</v>
      </c>
      <c r="N181" s="150">
        <v>7.8361E-2</v>
      </c>
      <c r="O181" s="150">
        <v>7.7360999999999999E-2</v>
      </c>
      <c r="P181" s="150">
        <v>8.6645E-2</v>
      </c>
      <c r="Q181" s="150">
        <v>7.8936000000000006E-2</v>
      </c>
      <c r="R181" s="150">
        <v>7.7936000000000005E-2</v>
      </c>
      <c r="S181" s="150">
        <v>7.6936000000000004E-2</v>
      </c>
      <c r="T181" s="150">
        <v>8.4114000000000008E-2</v>
      </c>
      <c r="U181" s="150">
        <v>7.6569999999999999E-2</v>
      </c>
      <c r="V181" s="150">
        <v>7.5569999999999998E-2</v>
      </c>
      <c r="W181" s="150">
        <v>7.4569999999999997E-2</v>
      </c>
      <c r="X181" s="150">
        <v>7.7021000000000006E-2</v>
      </c>
      <c r="Y181" s="150">
        <v>6.972600000000001E-2</v>
      </c>
      <c r="Z181" s="150">
        <v>6.8726000000000009E-2</v>
      </c>
      <c r="AA181" s="150">
        <v>6.7726000000000008E-2</v>
      </c>
      <c r="AB181" s="150">
        <v>7.1065000000000003E-2</v>
      </c>
      <c r="AC181" s="150">
        <v>6.4011999999999999E-2</v>
      </c>
      <c r="AD181" s="150">
        <v>6.3011999999999999E-2</v>
      </c>
      <c r="AE181" s="150">
        <v>6.2012000000000005E-2</v>
      </c>
      <c r="AF181" s="150">
        <v>6.7867999999999998E-2</v>
      </c>
      <c r="AG181" s="150">
        <v>6.0980999999999994E-2</v>
      </c>
      <c r="AH181" s="150">
        <v>5.9981E-2</v>
      </c>
      <c r="AI181" s="150">
        <v>5.8980999999999999E-2</v>
      </c>
      <c r="AJ181" s="150">
        <v>6.6249000000000002E-2</v>
      </c>
      <c r="AK181" s="150">
        <v>5.9517E-2</v>
      </c>
      <c r="AL181" s="150">
        <v>5.8517E-2</v>
      </c>
      <c r="AM181" s="150">
        <v>5.7516999999999999E-2</v>
      </c>
      <c r="AN181" s="151"/>
      <c r="AO181" s="151"/>
    </row>
    <row r="182" spans="1:41" s="83" customFormat="1" ht="18.75" x14ac:dyDescent="0.3">
      <c r="A182" s="152" t="s">
        <v>13</v>
      </c>
      <c r="B182" s="152" t="s">
        <v>47</v>
      </c>
      <c r="C182" s="153">
        <v>12</v>
      </c>
      <c r="D182" s="149">
        <v>7.7969000000000011E-2</v>
      </c>
      <c r="E182" s="150">
        <v>7.0602999999999999E-2</v>
      </c>
      <c r="F182" s="150">
        <v>6.9602999999999998E-2</v>
      </c>
      <c r="G182" s="150">
        <v>6.8602999999999997E-2</v>
      </c>
      <c r="H182" s="150">
        <v>7.7334E-2</v>
      </c>
      <c r="I182" s="150">
        <v>7.0047999999999999E-2</v>
      </c>
      <c r="J182" s="150">
        <v>6.9047999999999998E-2</v>
      </c>
      <c r="K182" s="150">
        <v>6.8047999999999997E-2</v>
      </c>
      <c r="L182" s="150">
        <v>7.6519000000000004E-2</v>
      </c>
      <c r="M182" s="150">
        <v>6.9314000000000001E-2</v>
      </c>
      <c r="N182" s="150">
        <v>6.8314E-2</v>
      </c>
      <c r="O182" s="150">
        <v>6.7313999999999999E-2</v>
      </c>
      <c r="P182" s="150">
        <v>7.567900000000001E-2</v>
      </c>
      <c r="Q182" s="150">
        <v>6.856000000000001E-2</v>
      </c>
      <c r="R182" s="150">
        <v>6.7560000000000009E-2</v>
      </c>
      <c r="S182" s="150">
        <v>6.6560000000000008E-2</v>
      </c>
      <c r="T182" s="150">
        <v>7.4825000000000003E-2</v>
      </c>
      <c r="U182" s="150">
        <v>6.7787E-2</v>
      </c>
      <c r="V182" s="150">
        <v>6.6786999999999999E-2</v>
      </c>
      <c r="W182" s="150">
        <v>6.5786999999999998E-2</v>
      </c>
      <c r="X182" s="150">
        <v>7.4118000000000003E-2</v>
      </c>
      <c r="Y182" s="150">
        <v>6.7166000000000003E-2</v>
      </c>
      <c r="Z182" s="150">
        <v>6.6166000000000003E-2</v>
      </c>
      <c r="AA182" s="150">
        <v>6.5166000000000002E-2</v>
      </c>
      <c r="AB182" s="150">
        <v>7.3463000000000001E-2</v>
      </c>
      <c r="AC182" s="150">
        <v>6.6589000000000009E-2</v>
      </c>
      <c r="AD182" s="150">
        <v>6.5589000000000008E-2</v>
      </c>
      <c r="AE182" s="150">
        <v>6.4589000000000008E-2</v>
      </c>
      <c r="AF182" s="150">
        <v>7.2613999999999998E-2</v>
      </c>
      <c r="AG182" s="150">
        <v>6.5823999999999994E-2</v>
      </c>
      <c r="AH182" s="150">
        <v>6.4823999999999993E-2</v>
      </c>
      <c r="AI182" s="150">
        <v>6.3823999999999992E-2</v>
      </c>
      <c r="AJ182" s="150">
        <v>7.2000000000000008E-2</v>
      </c>
      <c r="AK182" s="150">
        <v>6.5287999999999999E-2</v>
      </c>
      <c r="AL182" s="150">
        <v>6.4287999999999998E-2</v>
      </c>
      <c r="AM182" s="150">
        <v>6.3287999999999997E-2</v>
      </c>
      <c r="AN182" s="151"/>
      <c r="AO182" s="151"/>
    </row>
    <row r="183" spans="1:41" s="83" customFormat="1" ht="18.75" x14ac:dyDescent="0.3">
      <c r="A183" s="152" t="s">
        <v>13</v>
      </c>
      <c r="B183" s="152" t="s">
        <v>47</v>
      </c>
      <c r="C183" s="153">
        <v>24</v>
      </c>
      <c r="D183" s="149">
        <v>7.4774000000000007E-2</v>
      </c>
      <c r="E183" s="150">
        <v>6.7783999999999997E-2</v>
      </c>
      <c r="F183" s="150">
        <v>6.6783999999999996E-2</v>
      </c>
      <c r="G183" s="150">
        <v>6.5783999999999995E-2</v>
      </c>
      <c r="H183" s="150">
        <v>7.4442000000000008E-2</v>
      </c>
      <c r="I183" s="150">
        <v>6.7493999999999998E-2</v>
      </c>
      <c r="J183" s="150">
        <v>6.6493999999999998E-2</v>
      </c>
      <c r="K183" s="150">
        <v>6.5493999999999997E-2</v>
      </c>
      <c r="L183" s="150">
        <v>7.4001000000000011E-2</v>
      </c>
      <c r="M183" s="150">
        <v>6.7098000000000005E-2</v>
      </c>
      <c r="N183" s="150">
        <v>6.6098000000000004E-2</v>
      </c>
      <c r="O183" s="150">
        <v>6.5098000000000003E-2</v>
      </c>
      <c r="P183" s="150">
        <v>7.3524000000000006E-2</v>
      </c>
      <c r="Q183" s="150">
        <v>6.6668000000000005E-2</v>
      </c>
      <c r="R183" s="150">
        <v>6.5668000000000004E-2</v>
      </c>
      <c r="S183" s="150">
        <v>6.4668000000000003E-2</v>
      </c>
      <c r="T183" s="150">
        <v>7.3018E-2</v>
      </c>
      <c r="U183" s="150">
        <v>6.6202999999999998E-2</v>
      </c>
      <c r="V183" s="150">
        <v>6.5202999999999997E-2</v>
      </c>
      <c r="W183" s="150">
        <v>6.4202999999999996E-2</v>
      </c>
      <c r="X183" s="150">
        <v>7.2636000000000006E-2</v>
      </c>
      <c r="Y183" s="150">
        <v>6.5868999999999997E-2</v>
      </c>
      <c r="Z183" s="150">
        <v>6.4868999999999996E-2</v>
      </c>
      <c r="AA183" s="150">
        <v>6.3868999999999995E-2</v>
      </c>
      <c r="AB183" s="150">
        <v>7.2266000000000011E-2</v>
      </c>
      <c r="AC183" s="150">
        <v>6.5540000000000001E-2</v>
      </c>
      <c r="AD183" s="150">
        <v>6.454E-2</v>
      </c>
      <c r="AE183" s="150">
        <v>6.3539999999999999E-2</v>
      </c>
      <c r="AF183" s="150">
        <v>7.1833000000000008E-2</v>
      </c>
      <c r="AG183" s="150">
        <v>6.515E-2</v>
      </c>
      <c r="AH183" s="150">
        <v>6.4149999999999999E-2</v>
      </c>
      <c r="AI183" s="150">
        <v>6.3149999999999998E-2</v>
      </c>
      <c r="AJ183" s="150">
        <v>7.1568000000000007E-2</v>
      </c>
      <c r="AK183" s="150">
        <v>6.4929000000000001E-2</v>
      </c>
      <c r="AL183" s="150">
        <v>6.3929E-2</v>
      </c>
      <c r="AM183" s="150">
        <v>6.2928999999999999E-2</v>
      </c>
      <c r="AN183" s="151"/>
      <c r="AO183" s="151"/>
    </row>
    <row r="184" spans="1:41" s="83" customFormat="1" ht="18.75" x14ac:dyDescent="0.3">
      <c r="A184" s="152" t="s">
        <v>13</v>
      </c>
      <c r="B184" s="152" t="s">
        <v>47</v>
      </c>
      <c r="C184" s="153">
        <v>36</v>
      </c>
      <c r="D184" s="149">
        <v>7.3601E-2</v>
      </c>
      <c r="E184" s="150">
        <v>6.6752000000000006E-2</v>
      </c>
      <c r="F184" s="150">
        <v>6.5752000000000005E-2</v>
      </c>
      <c r="G184" s="150">
        <v>6.4752000000000004E-2</v>
      </c>
      <c r="H184" s="150">
        <v>7.3383000000000004E-2</v>
      </c>
      <c r="I184" s="150">
        <v>6.6560000000000008E-2</v>
      </c>
      <c r="J184" s="150">
        <v>6.5560000000000007E-2</v>
      </c>
      <c r="K184" s="150">
        <v>6.4560000000000006E-2</v>
      </c>
      <c r="L184" s="150">
        <v>7.3116E-2</v>
      </c>
      <c r="M184" s="150">
        <v>6.6323999999999994E-2</v>
      </c>
      <c r="N184" s="150">
        <v>6.5323999999999993E-2</v>
      </c>
      <c r="O184" s="150">
        <v>6.4323999999999992E-2</v>
      </c>
      <c r="P184" s="150">
        <v>7.2829000000000005E-2</v>
      </c>
      <c r="Q184" s="150">
        <v>6.6068000000000002E-2</v>
      </c>
      <c r="R184" s="150">
        <v>6.5068000000000001E-2</v>
      </c>
      <c r="S184" s="150">
        <v>6.4068E-2</v>
      </c>
      <c r="T184" s="150">
        <v>7.2499000000000008E-2</v>
      </c>
      <c r="U184" s="150">
        <v>6.5765000000000004E-2</v>
      </c>
      <c r="V184" s="150">
        <v>6.4765000000000003E-2</v>
      </c>
      <c r="W184" s="150">
        <v>6.3765000000000002E-2</v>
      </c>
      <c r="X184" s="150">
        <v>7.4274000000000007E-2</v>
      </c>
      <c r="Y184" s="150">
        <v>6.7553000000000002E-2</v>
      </c>
      <c r="Z184" s="150">
        <v>6.6553000000000001E-2</v>
      </c>
      <c r="AA184" s="150">
        <v>6.5553E-2</v>
      </c>
      <c r="AB184" s="150">
        <v>8.2175999999999999E-2</v>
      </c>
      <c r="AC184" s="150">
        <v>7.6901999999999998E-2</v>
      </c>
      <c r="AD184" s="150">
        <v>7.5901999999999997E-2</v>
      </c>
      <c r="AE184" s="150">
        <v>7.4901999999999996E-2</v>
      </c>
      <c r="AF184" s="150">
        <v>8.6944000000000007E-2</v>
      </c>
      <c r="AG184" s="150">
        <v>8.1158000000000008E-2</v>
      </c>
      <c r="AH184" s="150">
        <v>8.0158000000000007E-2</v>
      </c>
      <c r="AI184" s="150">
        <v>7.9158000000000006E-2</v>
      </c>
      <c r="AJ184" s="150">
        <v>8.6842000000000003E-2</v>
      </c>
      <c r="AK184" s="150">
        <v>8.1057000000000004E-2</v>
      </c>
      <c r="AL184" s="150">
        <v>8.0057000000000003E-2</v>
      </c>
      <c r="AM184" s="150">
        <v>7.9057000000000002E-2</v>
      </c>
      <c r="AN184" s="151"/>
      <c r="AO184" s="151"/>
    </row>
    <row r="185" spans="1:41" s="83" customFormat="1" ht="18.75" x14ac:dyDescent="0.3">
      <c r="A185" s="152" t="s">
        <v>13</v>
      </c>
      <c r="B185" s="152" t="s">
        <v>47</v>
      </c>
      <c r="C185" s="153">
        <v>48</v>
      </c>
      <c r="D185" s="149">
        <v>9.1861999999999999E-2</v>
      </c>
      <c r="E185" s="150">
        <v>8.5898000000000002E-2</v>
      </c>
      <c r="F185" s="150">
        <v>8.4898000000000001E-2</v>
      </c>
      <c r="G185" s="150">
        <v>8.3898E-2</v>
      </c>
      <c r="H185" s="150">
        <v>9.4277E-2</v>
      </c>
      <c r="I185" s="150">
        <v>8.8313000000000003E-2</v>
      </c>
      <c r="J185" s="150">
        <v>8.7313000000000002E-2</v>
      </c>
      <c r="K185" s="150">
        <v>8.6313000000000001E-2</v>
      </c>
      <c r="L185" s="150">
        <v>9.2859999999999998E-2</v>
      </c>
      <c r="M185" s="150">
        <v>8.6890000000000009E-2</v>
      </c>
      <c r="N185" s="150">
        <v>8.5890000000000008E-2</v>
      </c>
      <c r="O185" s="150">
        <v>8.4890000000000007E-2</v>
      </c>
      <c r="P185" s="150">
        <v>9.3289999999999998E-2</v>
      </c>
      <c r="Q185" s="150">
        <v>8.7141999999999997E-2</v>
      </c>
      <c r="R185" s="150">
        <v>8.6141999999999996E-2</v>
      </c>
      <c r="S185" s="150">
        <v>8.5141999999999995E-2</v>
      </c>
      <c r="T185" s="150">
        <v>9.1707999999999998E-2</v>
      </c>
      <c r="U185" s="150">
        <v>8.5781999999999997E-2</v>
      </c>
      <c r="V185" s="150">
        <v>8.4781999999999996E-2</v>
      </c>
      <c r="W185" s="150">
        <v>8.3781999999999995E-2</v>
      </c>
      <c r="X185" s="150">
        <v>9.5221E-2</v>
      </c>
      <c r="Y185" s="150">
        <v>8.9297000000000001E-2</v>
      </c>
      <c r="Z185" s="150">
        <v>8.8297E-2</v>
      </c>
      <c r="AA185" s="150">
        <v>8.7297E-2</v>
      </c>
      <c r="AB185" s="150" t="e">
        <v>#N/A</v>
      </c>
      <c r="AC185" s="150" t="e">
        <v>#N/A</v>
      </c>
      <c r="AD185" s="150" t="e">
        <v>#N/A</v>
      </c>
      <c r="AE185" s="150" t="e">
        <v>#N/A</v>
      </c>
      <c r="AF185" s="150">
        <v>9.9988000000000007E-2</v>
      </c>
      <c r="AG185" s="150">
        <v>9.3886999999999998E-2</v>
      </c>
      <c r="AH185" s="150">
        <v>9.2886999999999997E-2</v>
      </c>
      <c r="AI185" s="150">
        <v>9.1886999999999996E-2</v>
      </c>
      <c r="AJ185" s="150">
        <v>9.1325000000000003E-2</v>
      </c>
      <c r="AK185" s="150">
        <v>8.5335000000000008E-2</v>
      </c>
      <c r="AL185" s="150">
        <v>8.4335000000000007E-2</v>
      </c>
      <c r="AM185" s="150">
        <v>8.3335000000000006E-2</v>
      </c>
      <c r="AN185" s="151"/>
      <c r="AO185" s="151"/>
    </row>
    <row r="186" spans="1:41" s="83" customFormat="1" ht="15.75" customHeight="1" x14ac:dyDescent="0.3">
      <c r="A186" s="173"/>
      <c r="B186" s="174"/>
      <c r="C186" s="174"/>
      <c r="D186" s="175"/>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6"/>
      <c r="AN186" s="164"/>
      <c r="AO186" s="164"/>
    </row>
    <row r="187" spans="1:41" s="83" customFormat="1" ht="18.75" x14ac:dyDescent="0.3">
      <c r="A187" s="165" t="s">
        <v>13</v>
      </c>
      <c r="B187" s="165" t="s">
        <v>48</v>
      </c>
      <c r="C187" s="166">
        <v>6</v>
      </c>
      <c r="D187" s="167">
        <v>8.2901000000000002E-2</v>
      </c>
      <c r="E187" s="168">
        <v>7.5068999999999997E-2</v>
      </c>
      <c r="F187" s="168">
        <v>7.4068999999999996E-2</v>
      </c>
      <c r="G187" s="168">
        <v>7.3068999999999995E-2</v>
      </c>
      <c r="H187" s="168">
        <v>8.4045000000000009E-2</v>
      </c>
      <c r="I187" s="168">
        <v>7.6275000000000009E-2</v>
      </c>
      <c r="J187" s="168">
        <v>7.5275000000000009E-2</v>
      </c>
      <c r="K187" s="168">
        <v>7.4275000000000008E-2</v>
      </c>
      <c r="L187" s="168">
        <v>8.4520999999999999E-2</v>
      </c>
      <c r="M187" s="168">
        <v>7.6739000000000002E-2</v>
      </c>
      <c r="N187" s="168">
        <v>7.5739000000000001E-2</v>
      </c>
      <c r="O187" s="168">
        <v>7.4739E-2</v>
      </c>
      <c r="P187" s="168">
        <v>8.4680000000000005E-2</v>
      </c>
      <c r="Q187" s="168">
        <v>7.6876E-2</v>
      </c>
      <c r="R187" s="168">
        <v>7.5875999999999999E-2</v>
      </c>
      <c r="S187" s="168">
        <v>7.4875999999999998E-2</v>
      </c>
      <c r="T187" s="168">
        <v>8.3825999999999998E-2</v>
      </c>
      <c r="U187" s="168">
        <v>7.6142000000000001E-2</v>
      </c>
      <c r="V187" s="168">
        <v>7.5142E-2</v>
      </c>
      <c r="W187" s="168">
        <v>7.4142E-2</v>
      </c>
      <c r="X187" s="168">
        <v>8.0389000000000002E-2</v>
      </c>
      <c r="Y187" s="168">
        <v>7.2846000000000008E-2</v>
      </c>
      <c r="Z187" s="168">
        <v>7.1846000000000007E-2</v>
      </c>
      <c r="AA187" s="168">
        <v>7.0846000000000006E-2</v>
      </c>
      <c r="AB187" s="168">
        <v>7.7603000000000005E-2</v>
      </c>
      <c r="AC187" s="168">
        <v>7.0185999999999998E-2</v>
      </c>
      <c r="AD187" s="168">
        <v>6.9185999999999998E-2</v>
      </c>
      <c r="AE187" s="168">
        <v>6.8185999999999997E-2</v>
      </c>
      <c r="AF187" s="168">
        <v>7.5724E-2</v>
      </c>
      <c r="AG187" s="168">
        <v>6.8405000000000007E-2</v>
      </c>
      <c r="AH187" s="168">
        <v>6.7405000000000007E-2</v>
      </c>
      <c r="AI187" s="168">
        <v>6.6405000000000006E-2</v>
      </c>
      <c r="AJ187" s="168">
        <v>7.4380000000000002E-2</v>
      </c>
      <c r="AK187" s="168">
        <v>6.7220000000000002E-2</v>
      </c>
      <c r="AL187" s="168">
        <v>6.6220000000000001E-2</v>
      </c>
      <c r="AM187" s="168">
        <v>6.522E-2</v>
      </c>
      <c r="AN187" s="136"/>
      <c r="AO187" s="136"/>
    </row>
    <row r="188" spans="1:41" s="83" customFormat="1" ht="18.75" x14ac:dyDescent="0.3">
      <c r="A188" s="169" t="s">
        <v>13</v>
      </c>
      <c r="B188" s="169" t="s">
        <v>48</v>
      </c>
      <c r="C188" s="170">
        <v>12</v>
      </c>
      <c r="D188" s="167">
        <v>8.0255000000000007E-2</v>
      </c>
      <c r="E188" s="168">
        <v>7.263E-2</v>
      </c>
      <c r="F188" s="168">
        <v>7.1629999999999999E-2</v>
      </c>
      <c r="G188" s="168">
        <v>7.0629999999999998E-2</v>
      </c>
      <c r="H188" s="168">
        <v>7.9949000000000006E-2</v>
      </c>
      <c r="I188" s="168">
        <v>7.2401000000000007E-2</v>
      </c>
      <c r="J188" s="168">
        <v>7.1401000000000006E-2</v>
      </c>
      <c r="K188" s="168">
        <v>7.0401000000000005E-2</v>
      </c>
      <c r="L188" s="168">
        <v>7.9493000000000008E-2</v>
      </c>
      <c r="M188" s="168">
        <v>7.2020000000000001E-2</v>
      </c>
      <c r="N188" s="168">
        <v>7.102E-2</v>
      </c>
      <c r="O188" s="168">
        <v>7.0019999999999999E-2</v>
      </c>
      <c r="P188" s="168">
        <v>7.8982000000000011E-2</v>
      </c>
      <c r="Q188" s="168">
        <v>7.1594000000000005E-2</v>
      </c>
      <c r="R188" s="168">
        <v>7.0594000000000004E-2</v>
      </c>
      <c r="S188" s="168">
        <v>6.9594000000000003E-2</v>
      </c>
      <c r="T188" s="168">
        <v>7.8437000000000007E-2</v>
      </c>
      <c r="U188" s="168">
        <v>7.1125000000000008E-2</v>
      </c>
      <c r="V188" s="168">
        <v>7.0125000000000007E-2</v>
      </c>
      <c r="W188" s="168">
        <v>6.9125000000000006E-2</v>
      </c>
      <c r="X188" s="168">
        <v>7.8001000000000001E-2</v>
      </c>
      <c r="Y188" s="168">
        <v>7.0773000000000003E-2</v>
      </c>
      <c r="Z188" s="168">
        <v>6.9773000000000002E-2</v>
      </c>
      <c r="AA188" s="168">
        <v>6.8773000000000001E-2</v>
      </c>
      <c r="AB188" s="168">
        <v>7.7606000000000008E-2</v>
      </c>
      <c r="AC188" s="168">
        <v>7.0447999999999997E-2</v>
      </c>
      <c r="AD188" s="168">
        <v>6.9447999999999996E-2</v>
      </c>
      <c r="AE188" s="168">
        <v>6.8447999999999995E-2</v>
      </c>
      <c r="AF188" s="168">
        <v>7.6977000000000004E-2</v>
      </c>
      <c r="AG188" s="168">
        <v>6.9898000000000002E-2</v>
      </c>
      <c r="AH188" s="168">
        <v>6.8898000000000001E-2</v>
      </c>
      <c r="AI188" s="168">
        <v>6.7898E-2</v>
      </c>
      <c r="AJ188" s="168">
        <v>7.6494000000000006E-2</v>
      </c>
      <c r="AK188" s="168">
        <v>6.9487000000000007E-2</v>
      </c>
      <c r="AL188" s="168">
        <v>6.8487000000000006E-2</v>
      </c>
      <c r="AM188" s="168">
        <v>6.7487000000000005E-2</v>
      </c>
      <c r="AN188" s="136"/>
      <c r="AO188" s="136"/>
    </row>
    <row r="189" spans="1:41" s="83" customFormat="1" ht="18.75" x14ac:dyDescent="0.3">
      <c r="A189" s="169" t="s">
        <v>13</v>
      </c>
      <c r="B189" s="169" t="s">
        <v>48</v>
      </c>
      <c r="C189" s="170">
        <v>24</v>
      </c>
      <c r="D189" s="167">
        <v>7.8155000000000002E-2</v>
      </c>
      <c r="E189" s="168">
        <v>7.0852999999999999E-2</v>
      </c>
      <c r="F189" s="168">
        <v>6.9852999999999998E-2</v>
      </c>
      <c r="G189" s="168">
        <v>6.8852999999999998E-2</v>
      </c>
      <c r="H189" s="168">
        <v>7.7990000000000004E-2</v>
      </c>
      <c r="I189" s="168">
        <v>7.0715E-2</v>
      </c>
      <c r="J189" s="168">
        <v>6.9714999999999999E-2</v>
      </c>
      <c r="K189" s="168">
        <v>6.8714999999999998E-2</v>
      </c>
      <c r="L189" s="168">
        <v>7.775E-2</v>
      </c>
      <c r="M189" s="168">
        <v>7.0507E-2</v>
      </c>
      <c r="N189" s="168">
        <v>6.9506999999999999E-2</v>
      </c>
      <c r="O189" s="168">
        <v>6.8506999999999998E-2</v>
      </c>
      <c r="P189" s="168">
        <v>7.7479000000000006E-2</v>
      </c>
      <c r="Q189" s="168">
        <v>7.0271E-2</v>
      </c>
      <c r="R189" s="168">
        <v>6.9270999999999999E-2</v>
      </c>
      <c r="S189" s="168">
        <v>6.8270999999999998E-2</v>
      </c>
      <c r="T189" s="168">
        <v>7.7192000000000011E-2</v>
      </c>
      <c r="U189" s="168">
        <v>7.0010000000000003E-2</v>
      </c>
      <c r="V189" s="168">
        <v>6.9010000000000002E-2</v>
      </c>
      <c r="W189" s="168">
        <v>6.8010000000000001E-2</v>
      </c>
      <c r="X189" s="168">
        <v>7.703900000000001E-2</v>
      </c>
      <c r="Y189" s="168">
        <v>6.9892999999999997E-2</v>
      </c>
      <c r="Z189" s="168">
        <v>6.8892999999999996E-2</v>
      </c>
      <c r="AA189" s="168">
        <v>6.7892999999999995E-2</v>
      </c>
      <c r="AB189" s="168">
        <v>7.6887999999999998E-2</v>
      </c>
      <c r="AC189" s="168">
        <v>6.9768999999999998E-2</v>
      </c>
      <c r="AD189" s="168">
        <v>6.8768999999999997E-2</v>
      </c>
      <c r="AE189" s="168">
        <v>6.7768999999999996E-2</v>
      </c>
      <c r="AF189" s="168">
        <v>7.6615000000000003E-2</v>
      </c>
      <c r="AG189" s="168">
        <v>6.9525000000000003E-2</v>
      </c>
      <c r="AH189" s="168">
        <v>6.8525000000000003E-2</v>
      </c>
      <c r="AI189" s="168">
        <v>6.7525000000000002E-2</v>
      </c>
      <c r="AJ189" s="168">
        <v>7.6412000000000008E-2</v>
      </c>
      <c r="AK189" s="168">
        <v>6.935100000000001E-2</v>
      </c>
      <c r="AL189" s="168">
        <v>6.8351000000000009E-2</v>
      </c>
      <c r="AM189" s="168">
        <v>6.7351000000000008E-2</v>
      </c>
      <c r="AN189" s="136"/>
      <c r="AO189" s="136"/>
    </row>
    <row r="190" spans="1:41" s="83" customFormat="1" ht="18.75" x14ac:dyDescent="0.3">
      <c r="A190" s="169" t="s">
        <v>13</v>
      </c>
      <c r="B190" s="169" t="s">
        <v>48</v>
      </c>
      <c r="C190" s="170">
        <v>36</v>
      </c>
      <c r="D190" s="167">
        <v>7.7851000000000004E-2</v>
      </c>
      <c r="E190" s="168">
        <v>7.0599000000000009E-2</v>
      </c>
      <c r="F190" s="168">
        <v>6.9599000000000008E-2</v>
      </c>
      <c r="G190" s="168">
        <v>6.8599000000000007E-2</v>
      </c>
      <c r="H190" s="168">
        <v>7.7784000000000006E-2</v>
      </c>
      <c r="I190" s="168">
        <v>7.0546999999999999E-2</v>
      </c>
      <c r="J190" s="168">
        <v>6.9546999999999998E-2</v>
      </c>
      <c r="K190" s="168">
        <v>6.8546999999999997E-2</v>
      </c>
      <c r="L190" s="168">
        <v>7.7655000000000002E-2</v>
      </c>
      <c r="M190" s="168">
        <v>7.0439000000000002E-2</v>
      </c>
      <c r="N190" s="168">
        <v>6.9439000000000001E-2</v>
      </c>
      <c r="O190" s="168">
        <v>6.8439E-2</v>
      </c>
      <c r="P190" s="168">
        <v>7.7508000000000007E-2</v>
      </c>
      <c r="Q190" s="168">
        <v>7.0313000000000001E-2</v>
      </c>
      <c r="R190" s="168">
        <v>6.9313E-2</v>
      </c>
      <c r="S190" s="168">
        <v>6.8312999999999999E-2</v>
      </c>
      <c r="T190" s="168">
        <v>7.7374999999999999E-2</v>
      </c>
      <c r="U190" s="168">
        <v>7.0196000000000008E-2</v>
      </c>
      <c r="V190" s="168">
        <v>6.9196000000000008E-2</v>
      </c>
      <c r="W190" s="168">
        <v>6.8196000000000007E-2</v>
      </c>
      <c r="X190" s="168">
        <v>7.8719999999999998E-2</v>
      </c>
      <c r="Y190" s="168">
        <v>7.1558999999999998E-2</v>
      </c>
      <c r="Z190" s="168">
        <v>7.0558999999999997E-2</v>
      </c>
      <c r="AA190" s="168">
        <v>6.9558999999999996E-2</v>
      </c>
      <c r="AB190" s="168">
        <v>7.3964000000000002E-2</v>
      </c>
      <c r="AC190" s="168">
        <v>6.821300000000001E-2</v>
      </c>
      <c r="AD190" s="168">
        <v>6.7213000000000009E-2</v>
      </c>
      <c r="AE190" s="168">
        <v>6.6213000000000008E-2</v>
      </c>
      <c r="AF190" s="168">
        <v>7.5044E-2</v>
      </c>
      <c r="AG190" s="168">
        <v>6.9256999999999999E-2</v>
      </c>
      <c r="AH190" s="168">
        <v>6.8256999999999998E-2</v>
      </c>
      <c r="AI190" s="168">
        <v>6.7256999999999997E-2</v>
      </c>
      <c r="AJ190" s="168">
        <v>7.4608000000000008E-2</v>
      </c>
      <c r="AK190" s="168">
        <v>6.8822000000000008E-2</v>
      </c>
      <c r="AL190" s="168">
        <v>6.7822000000000007E-2</v>
      </c>
      <c r="AM190" s="168">
        <v>6.6822000000000006E-2</v>
      </c>
      <c r="AN190" s="136"/>
      <c r="AO190" s="136"/>
    </row>
    <row r="191" spans="1:41" s="83" customFormat="1" ht="18.75" x14ac:dyDescent="0.3">
      <c r="A191" s="171" t="s">
        <v>13</v>
      </c>
      <c r="B191" s="171" t="s">
        <v>48</v>
      </c>
      <c r="C191" s="172">
        <v>48</v>
      </c>
      <c r="D191" s="167">
        <v>7.9768000000000006E-2</v>
      </c>
      <c r="E191" s="168">
        <v>7.3699000000000001E-2</v>
      </c>
      <c r="F191" s="168">
        <v>7.2699E-2</v>
      </c>
      <c r="G191" s="168">
        <v>7.1698999999999999E-2</v>
      </c>
      <c r="H191" s="168">
        <v>8.1941E-2</v>
      </c>
      <c r="I191" s="168">
        <v>7.5872000000000009E-2</v>
      </c>
      <c r="J191" s="168">
        <v>7.4872000000000008E-2</v>
      </c>
      <c r="K191" s="168">
        <v>7.3872000000000007E-2</v>
      </c>
      <c r="L191" s="168">
        <v>8.0883999999999998E-2</v>
      </c>
      <c r="M191" s="168">
        <v>7.4605000000000005E-2</v>
      </c>
      <c r="N191" s="168">
        <v>7.3605000000000004E-2</v>
      </c>
      <c r="O191" s="168">
        <v>7.2605000000000003E-2</v>
      </c>
      <c r="P191" s="168">
        <v>8.0298000000000008E-2</v>
      </c>
      <c r="Q191" s="168">
        <v>7.4028999999999998E-2</v>
      </c>
      <c r="R191" s="168">
        <v>7.3028999999999997E-2</v>
      </c>
      <c r="S191" s="168">
        <v>7.2028999999999996E-2</v>
      </c>
      <c r="T191" s="168">
        <v>8.0002000000000004E-2</v>
      </c>
      <c r="U191" s="168">
        <v>7.3616000000000001E-2</v>
      </c>
      <c r="V191" s="168">
        <v>7.2616E-2</v>
      </c>
      <c r="W191" s="168">
        <v>7.1615999999999999E-2</v>
      </c>
      <c r="X191" s="168">
        <v>8.2530000000000006E-2</v>
      </c>
      <c r="Y191" s="168">
        <v>7.6333999999999999E-2</v>
      </c>
      <c r="Z191" s="168">
        <v>7.5333999999999998E-2</v>
      </c>
      <c r="AA191" s="168">
        <v>7.4333999999999997E-2</v>
      </c>
      <c r="AB191" s="168" t="e">
        <v>#N/A</v>
      </c>
      <c r="AC191" s="168" t="e">
        <v>#N/A</v>
      </c>
      <c r="AD191" s="168" t="e">
        <v>#N/A</v>
      </c>
      <c r="AE191" s="168" t="e">
        <v>#N/A</v>
      </c>
      <c r="AF191" s="168">
        <v>8.7704000000000004E-2</v>
      </c>
      <c r="AG191" s="168">
        <v>8.1026000000000001E-2</v>
      </c>
      <c r="AH191" s="168">
        <v>8.0026E-2</v>
      </c>
      <c r="AI191" s="168">
        <v>7.9025999999999999E-2</v>
      </c>
      <c r="AJ191" s="168">
        <v>8.4147E-2</v>
      </c>
      <c r="AK191" s="168">
        <v>7.8133000000000008E-2</v>
      </c>
      <c r="AL191" s="168">
        <v>7.7133000000000007E-2</v>
      </c>
      <c r="AM191" s="168">
        <v>7.6133000000000006E-2</v>
      </c>
      <c r="AN191" s="136"/>
      <c r="AO191" s="136"/>
    </row>
    <row r="192" spans="1:41" s="83" customFormat="1" ht="15.75" customHeight="1" x14ac:dyDescent="0.3">
      <c r="A192" s="173"/>
      <c r="B192" s="174"/>
      <c r="C192" s="174"/>
      <c r="D192" s="175"/>
      <c r="E192" s="174"/>
      <c r="F192" s="174"/>
      <c r="G192" s="174"/>
      <c r="H192" s="174"/>
      <c r="I192" s="1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6"/>
      <c r="AN192" s="164"/>
      <c r="AO192" s="164"/>
    </row>
    <row r="193" spans="1:41" s="83" customFormat="1" ht="18.75" x14ac:dyDescent="0.3">
      <c r="A193" s="133" t="s">
        <v>13</v>
      </c>
      <c r="B193" s="133" t="s">
        <v>49</v>
      </c>
      <c r="C193" s="134">
        <v>6</v>
      </c>
      <c r="D193" s="139">
        <v>9.8548999999999998E-2</v>
      </c>
      <c r="E193" s="140">
        <v>9.1037000000000007E-2</v>
      </c>
      <c r="F193" s="140">
        <v>9.0037000000000006E-2</v>
      </c>
      <c r="G193" s="140">
        <v>8.9037000000000005E-2</v>
      </c>
      <c r="H193" s="140">
        <v>0.10069400000000001</v>
      </c>
      <c r="I193" s="140">
        <v>9.3153E-2</v>
      </c>
      <c r="J193" s="140">
        <v>9.2152999999999999E-2</v>
      </c>
      <c r="K193" s="140">
        <v>9.1152999999999998E-2</v>
      </c>
      <c r="L193" s="140">
        <v>0.100607</v>
      </c>
      <c r="M193" s="140">
        <v>9.3090000000000006E-2</v>
      </c>
      <c r="N193" s="140">
        <v>9.2090000000000005E-2</v>
      </c>
      <c r="O193" s="140">
        <v>9.1090000000000004E-2</v>
      </c>
      <c r="P193" s="140">
        <v>9.9221000000000004E-2</v>
      </c>
      <c r="Q193" s="140">
        <v>9.1793E-2</v>
      </c>
      <c r="R193" s="140">
        <v>9.0792999999999999E-2</v>
      </c>
      <c r="S193" s="140">
        <v>8.9792999999999998E-2</v>
      </c>
      <c r="T193" s="140">
        <v>9.6274999999999999E-2</v>
      </c>
      <c r="U193" s="140">
        <v>8.9033000000000001E-2</v>
      </c>
      <c r="V193" s="140">
        <v>8.8033E-2</v>
      </c>
      <c r="W193" s="140">
        <v>8.7032999999999999E-2</v>
      </c>
      <c r="X193" s="140">
        <v>8.9956000000000008E-2</v>
      </c>
      <c r="Y193" s="140">
        <v>8.2882999999999998E-2</v>
      </c>
      <c r="Z193" s="140">
        <v>8.1882999999999997E-2</v>
      </c>
      <c r="AA193" s="140">
        <v>8.0882999999999997E-2</v>
      </c>
      <c r="AB193" s="140">
        <v>8.4720000000000004E-2</v>
      </c>
      <c r="AC193" s="140">
        <v>7.778800000000001E-2</v>
      </c>
      <c r="AD193" s="140">
        <v>7.6788000000000009E-2</v>
      </c>
      <c r="AE193" s="140">
        <v>7.5788000000000008E-2</v>
      </c>
      <c r="AF193" s="140">
        <v>8.2229999999999998E-2</v>
      </c>
      <c r="AG193" s="140">
        <v>7.5366000000000002E-2</v>
      </c>
      <c r="AH193" s="140">
        <v>7.4366000000000002E-2</v>
      </c>
      <c r="AI193" s="140">
        <v>7.3366000000000001E-2</v>
      </c>
      <c r="AJ193" s="140">
        <v>8.1563999999999998E-2</v>
      </c>
      <c r="AK193" s="140">
        <v>7.4714000000000003E-2</v>
      </c>
      <c r="AL193" s="140">
        <v>7.3714000000000002E-2</v>
      </c>
      <c r="AM193" s="140">
        <v>7.2714000000000001E-2</v>
      </c>
      <c r="AN193" s="136"/>
      <c r="AO193" s="136"/>
    </row>
    <row r="194" spans="1:41" s="83" customFormat="1" ht="18.75" x14ac:dyDescent="0.3">
      <c r="A194" s="137" t="s">
        <v>13</v>
      </c>
      <c r="B194" s="137" t="s">
        <v>49</v>
      </c>
      <c r="C194" s="138">
        <v>12</v>
      </c>
      <c r="D194" s="139">
        <v>9.1363E-2</v>
      </c>
      <c r="E194" s="140">
        <v>8.4153000000000006E-2</v>
      </c>
      <c r="F194" s="140">
        <v>8.3153000000000005E-2</v>
      </c>
      <c r="G194" s="140">
        <v>8.2153000000000004E-2</v>
      </c>
      <c r="H194" s="140">
        <v>9.1110999999999998E-2</v>
      </c>
      <c r="I194" s="140">
        <v>8.392200000000001E-2</v>
      </c>
      <c r="J194" s="140">
        <v>8.292200000000001E-2</v>
      </c>
      <c r="K194" s="140">
        <v>8.1922000000000009E-2</v>
      </c>
      <c r="L194" s="140">
        <v>9.0717000000000006E-2</v>
      </c>
      <c r="M194" s="140">
        <v>8.3546000000000009E-2</v>
      </c>
      <c r="N194" s="140">
        <v>8.2546000000000008E-2</v>
      </c>
      <c r="O194" s="140">
        <v>8.1546000000000007E-2</v>
      </c>
      <c r="P194" s="140">
        <v>9.0255000000000002E-2</v>
      </c>
      <c r="Q194" s="140">
        <v>8.311700000000001E-2</v>
      </c>
      <c r="R194" s="140">
        <v>8.2117000000000009E-2</v>
      </c>
      <c r="S194" s="140">
        <v>8.1117000000000009E-2</v>
      </c>
      <c r="T194" s="140">
        <v>8.9834000000000011E-2</v>
      </c>
      <c r="U194" s="140">
        <v>8.2714999999999997E-2</v>
      </c>
      <c r="V194" s="140">
        <v>8.1714999999999996E-2</v>
      </c>
      <c r="W194" s="140">
        <v>8.0714999999999995E-2</v>
      </c>
      <c r="X194" s="140">
        <v>8.958300000000001E-2</v>
      </c>
      <c r="Y194" s="140">
        <v>8.2493999999999998E-2</v>
      </c>
      <c r="Z194" s="140">
        <v>8.1493999999999997E-2</v>
      </c>
      <c r="AA194" s="140">
        <v>8.0493999999999996E-2</v>
      </c>
      <c r="AB194" s="140">
        <v>8.9298000000000002E-2</v>
      </c>
      <c r="AC194" s="140">
        <v>8.2229999999999998E-2</v>
      </c>
      <c r="AD194" s="140">
        <v>8.1229999999999997E-2</v>
      </c>
      <c r="AE194" s="140">
        <v>8.0229999999999996E-2</v>
      </c>
      <c r="AF194" s="140">
        <v>8.8777000000000009E-2</v>
      </c>
      <c r="AG194" s="140">
        <v>8.1733E-2</v>
      </c>
      <c r="AH194" s="140">
        <v>8.0732999999999999E-2</v>
      </c>
      <c r="AI194" s="140">
        <v>7.9732999999999998E-2</v>
      </c>
      <c r="AJ194" s="140">
        <v>8.8513000000000008E-2</v>
      </c>
      <c r="AK194" s="140">
        <v>8.1489000000000006E-2</v>
      </c>
      <c r="AL194" s="140">
        <v>8.0489000000000005E-2</v>
      </c>
      <c r="AM194" s="140">
        <v>7.9489000000000004E-2</v>
      </c>
      <c r="AN194" s="136"/>
      <c r="AO194" s="136"/>
    </row>
    <row r="195" spans="1:41" s="83" customFormat="1" ht="18.75" x14ac:dyDescent="0.3">
      <c r="A195" s="137" t="s">
        <v>13</v>
      </c>
      <c r="B195" s="137" t="s">
        <v>49</v>
      </c>
      <c r="C195" s="138">
        <v>24</v>
      </c>
      <c r="D195" s="139">
        <v>9.0136000000000008E-2</v>
      </c>
      <c r="E195" s="140">
        <v>8.302000000000001E-2</v>
      </c>
      <c r="F195" s="140">
        <v>8.202000000000001E-2</v>
      </c>
      <c r="G195" s="140">
        <v>8.1020000000000009E-2</v>
      </c>
      <c r="H195" s="140">
        <v>9.0066000000000007E-2</v>
      </c>
      <c r="I195" s="140">
        <v>8.2954E-2</v>
      </c>
      <c r="J195" s="140">
        <v>8.1953999999999999E-2</v>
      </c>
      <c r="K195" s="140">
        <v>8.0953999999999998E-2</v>
      </c>
      <c r="L195" s="140">
        <v>8.9895000000000003E-2</v>
      </c>
      <c r="M195" s="140">
        <v>8.2790000000000002E-2</v>
      </c>
      <c r="N195" s="140">
        <v>8.1790000000000002E-2</v>
      </c>
      <c r="O195" s="140">
        <v>8.0790000000000001E-2</v>
      </c>
      <c r="P195" s="140">
        <v>8.9660000000000004E-2</v>
      </c>
      <c r="Q195" s="140">
        <v>8.2568000000000003E-2</v>
      </c>
      <c r="R195" s="140">
        <v>8.1568000000000002E-2</v>
      </c>
      <c r="S195" s="140">
        <v>8.0568000000000001E-2</v>
      </c>
      <c r="T195" s="140">
        <v>8.943100000000001E-2</v>
      </c>
      <c r="U195" s="140">
        <v>8.2341999999999999E-2</v>
      </c>
      <c r="V195" s="140">
        <v>8.1341999999999998E-2</v>
      </c>
      <c r="W195" s="140">
        <v>8.0341999999999997E-2</v>
      </c>
      <c r="X195" s="140">
        <v>8.9279999999999998E-2</v>
      </c>
      <c r="Y195" s="140">
        <v>8.2205E-2</v>
      </c>
      <c r="Z195" s="140">
        <v>8.1204999999999999E-2</v>
      </c>
      <c r="AA195" s="140">
        <v>8.0204999999999999E-2</v>
      </c>
      <c r="AB195" s="140">
        <v>8.9112000000000011E-2</v>
      </c>
      <c r="AC195" s="140">
        <v>8.2043000000000005E-2</v>
      </c>
      <c r="AD195" s="140">
        <v>8.1043000000000004E-2</v>
      </c>
      <c r="AE195" s="140">
        <v>8.0043000000000003E-2</v>
      </c>
      <c r="AF195" s="140">
        <v>8.8942000000000007E-2</v>
      </c>
      <c r="AG195" s="140">
        <v>8.1879000000000007E-2</v>
      </c>
      <c r="AH195" s="140">
        <v>8.0879000000000006E-2</v>
      </c>
      <c r="AI195" s="140">
        <v>7.9879000000000006E-2</v>
      </c>
      <c r="AJ195" s="140">
        <v>8.8879E-2</v>
      </c>
      <c r="AK195" s="140">
        <v>8.1824000000000008E-2</v>
      </c>
      <c r="AL195" s="140">
        <v>8.0824000000000007E-2</v>
      </c>
      <c r="AM195" s="140">
        <v>7.9824000000000006E-2</v>
      </c>
      <c r="AN195" s="136"/>
      <c r="AO195" s="136"/>
    </row>
    <row r="196" spans="1:41" s="83" customFormat="1" ht="18.75" x14ac:dyDescent="0.3">
      <c r="A196" s="137" t="s">
        <v>13</v>
      </c>
      <c r="B196" s="137" t="s">
        <v>49</v>
      </c>
      <c r="C196" s="138">
        <v>36</v>
      </c>
      <c r="D196" s="139">
        <v>9.001300000000001E-2</v>
      </c>
      <c r="E196" s="140">
        <v>8.2895999999999997E-2</v>
      </c>
      <c r="F196" s="140">
        <v>8.1895999999999997E-2</v>
      </c>
      <c r="G196" s="140">
        <v>8.0895999999999996E-2</v>
      </c>
      <c r="H196" s="140">
        <v>9.0011000000000008E-2</v>
      </c>
      <c r="I196" s="140">
        <v>8.2891000000000006E-2</v>
      </c>
      <c r="J196" s="140">
        <v>8.1891000000000005E-2</v>
      </c>
      <c r="K196" s="140">
        <v>8.0891000000000005E-2</v>
      </c>
      <c r="L196" s="140">
        <v>8.9910000000000004E-2</v>
      </c>
      <c r="M196" s="140">
        <v>8.2795000000000007E-2</v>
      </c>
      <c r="N196" s="140">
        <v>8.1795000000000007E-2</v>
      </c>
      <c r="O196" s="140">
        <v>8.0795000000000006E-2</v>
      </c>
      <c r="P196" s="140">
        <v>8.9785000000000004E-2</v>
      </c>
      <c r="Q196" s="140">
        <v>8.2675999999999999E-2</v>
      </c>
      <c r="R196" s="140">
        <v>8.1675999999999999E-2</v>
      </c>
      <c r="S196" s="140">
        <v>8.0675999999999998E-2</v>
      </c>
      <c r="T196" s="140">
        <v>8.9653999999999998E-2</v>
      </c>
      <c r="U196" s="140">
        <v>8.2545000000000007E-2</v>
      </c>
      <c r="V196" s="140">
        <v>8.1545000000000006E-2</v>
      </c>
      <c r="W196" s="140">
        <v>8.0545000000000005E-2</v>
      </c>
      <c r="X196" s="140">
        <v>9.1601000000000002E-2</v>
      </c>
      <c r="Y196" s="140">
        <v>8.4504999999999997E-2</v>
      </c>
      <c r="Z196" s="140">
        <v>8.3504999999999996E-2</v>
      </c>
      <c r="AA196" s="140">
        <v>8.2504999999999995E-2</v>
      </c>
      <c r="AB196" s="140">
        <v>9.3786000000000008E-2</v>
      </c>
      <c r="AC196" s="140">
        <v>8.6722000000000007E-2</v>
      </c>
      <c r="AD196" s="140">
        <v>8.5722000000000007E-2</v>
      </c>
      <c r="AE196" s="140">
        <v>8.4722000000000006E-2</v>
      </c>
      <c r="AF196" s="140">
        <v>9.4974000000000003E-2</v>
      </c>
      <c r="AG196" s="140">
        <v>8.7901000000000007E-2</v>
      </c>
      <c r="AH196" s="140">
        <v>8.6901000000000006E-2</v>
      </c>
      <c r="AI196" s="140">
        <v>8.5901000000000005E-2</v>
      </c>
      <c r="AJ196" s="140">
        <v>9.475900000000001E-2</v>
      </c>
      <c r="AK196" s="140">
        <v>8.7686E-2</v>
      </c>
      <c r="AL196" s="140">
        <v>8.6685999999999999E-2</v>
      </c>
      <c r="AM196" s="140">
        <v>8.5685999999999998E-2</v>
      </c>
      <c r="AN196" s="136"/>
      <c r="AO196" s="136"/>
    </row>
    <row r="197" spans="1:41" s="83" customFormat="1" ht="18.75" x14ac:dyDescent="0.3">
      <c r="A197" s="158" t="s">
        <v>13</v>
      </c>
      <c r="B197" s="158" t="s">
        <v>49</v>
      </c>
      <c r="C197" s="141">
        <v>48</v>
      </c>
      <c r="D197" s="159">
        <v>9.9228000000000011E-2</v>
      </c>
      <c r="E197" s="139">
        <v>9.2100000000000001E-2</v>
      </c>
      <c r="F197" s="140">
        <v>9.11E-2</v>
      </c>
      <c r="G197" s="140">
        <v>9.01E-2</v>
      </c>
      <c r="H197" s="139">
        <v>0.101285</v>
      </c>
      <c r="I197" s="140">
        <v>9.4158000000000006E-2</v>
      </c>
      <c r="J197" s="140">
        <v>9.3158000000000005E-2</v>
      </c>
      <c r="K197" s="140">
        <v>9.2158000000000004E-2</v>
      </c>
      <c r="L197" s="140">
        <v>0.100124</v>
      </c>
      <c r="M197" s="140">
        <v>9.2949000000000004E-2</v>
      </c>
      <c r="N197" s="140">
        <v>9.1949000000000003E-2</v>
      </c>
      <c r="O197" s="140">
        <v>9.0949000000000002E-2</v>
      </c>
      <c r="P197" s="140">
        <v>9.8181000000000004E-2</v>
      </c>
      <c r="Q197" s="140">
        <v>9.119300000000001E-2</v>
      </c>
      <c r="R197" s="140">
        <v>9.0193000000000009E-2</v>
      </c>
      <c r="S197" s="140">
        <v>8.9193000000000008E-2</v>
      </c>
      <c r="T197" s="140">
        <v>9.7395000000000009E-2</v>
      </c>
      <c r="U197" s="140">
        <v>9.0407000000000001E-2</v>
      </c>
      <c r="V197" s="140">
        <v>8.9407E-2</v>
      </c>
      <c r="W197" s="140">
        <v>8.8406999999999999E-2</v>
      </c>
      <c r="X197" s="140">
        <v>0.100552</v>
      </c>
      <c r="Y197" s="140">
        <v>9.3566999999999997E-2</v>
      </c>
      <c r="Z197" s="140">
        <v>9.2566999999999997E-2</v>
      </c>
      <c r="AA197" s="140">
        <v>9.1566999999999996E-2</v>
      </c>
      <c r="AB197" s="140" t="e">
        <v>#N/A</v>
      </c>
      <c r="AC197" s="140" t="e">
        <v>#N/A</v>
      </c>
      <c r="AD197" s="140" t="e">
        <v>#N/A</v>
      </c>
      <c r="AE197" s="140" t="e">
        <v>#N/A</v>
      </c>
      <c r="AF197" s="140">
        <v>0.10628800000000001</v>
      </c>
      <c r="AG197" s="140">
        <v>9.9033999999999997E-2</v>
      </c>
      <c r="AH197" s="140">
        <v>9.8033999999999996E-2</v>
      </c>
      <c r="AI197" s="140">
        <v>9.7033999999999995E-2</v>
      </c>
      <c r="AJ197" s="140">
        <v>9.6416000000000002E-2</v>
      </c>
      <c r="AK197" s="140">
        <v>9.1282000000000002E-2</v>
      </c>
      <c r="AL197" s="140">
        <v>9.0282000000000001E-2</v>
      </c>
      <c r="AM197" s="140">
        <v>8.9282E-2</v>
      </c>
      <c r="AN197" s="136"/>
      <c r="AO197" s="136"/>
    </row>
    <row r="198" spans="1:41" s="83" customFormat="1" ht="15.75" customHeight="1" x14ac:dyDescent="0.3">
      <c r="A198" s="173"/>
      <c r="B198" s="174"/>
      <c r="C198" s="174"/>
      <c r="D198" s="175"/>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6"/>
      <c r="AN198" s="164"/>
      <c r="AO198" s="164"/>
    </row>
    <row r="199" spans="1:41" s="83" customFormat="1" ht="18.75" x14ac:dyDescent="0.3">
      <c r="A199" s="147" t="s">
        <v>13</v>
      </c>
      <c r="B199" s="147" t="s">
        <v>50</v>
      </c>
      <c r="C199" s="148">
        <v>6</v>
      </c>
      <c r="D199" s="149">
        <v>7.4772000000000005E-2</v>
      </c>
      <c r="E199" s="150">
        <v>6.8875000000000006E-2</v>
      </c>
      <c r="F199" s="150">
        <v>6.7875000000000005E-2</v>
      </c>
      <c r="G199" s="150">
        <v>6.6875000000000004E-2</v>
      </c>
      <c r="H199" s="150">
        <v>7.5955000000000009E-2</v>
      </c>
      <c r="I199" s="150">
        <v>7.0088999999999999E-2</v>
      </c>
      <c r="J199" s="150">
        <v>6.9088999999999998E-2</v>
      </c>
      <c r="K199" s="150">
        <v>6.8088999999999997E-2</v>
      </c>
      <c r="L199" s="150">
        <v>7.6407000000000003E-2</v>
      </c>
      <c r="M199" s="150">
        <v>7.0530000000000009E-2</v>
      </c>
      <c r="N199" s="150">
        <v>6.9530000000000008E-2</v>
      </c>
      <c r="O199" s="150">
        <v>6.8530000000000008E-2</v>
      </c>
      <c r="P199" s="150">
        <v>7.6552000000000009E-2</v>
      </c>
      <c r="Q199" s="150">
        <v>7.0647000000000001E-2</v>
      </c>
      <c r="R199" s="150">
        <v>6.9647000000000001E-2</v>
      </c>
      <c r="S199" s="150">
        <v>6.8647E-2</v>
      </c>
      <c r="T199" s="150">
        <v>7.4831000000000009E-2</v>
      </c>
      <c r="U199" s="150">
        <v>6.9258E-2</v>
      </c>
      <c r="V199" s="150">
        <v>6.8257999999999999E-2</v>
      </c>
      <c r="W199" s="150">
        <v>6.7257999999999998E-2</v>
      </c>
      <c r="X199" s="150">
        <v>7.0532000000000011E-2</v>
      </c>
      <c r="Y199" s="150">
        <v>6.5323999999999993E-2</v>
      </c>
      <c r="Z199" s="150">
        <v>6.4323999999999992E-2</v>
      </c>
      <c r="AA199" s="150">
        <v>6.3323999999999991E-2</v>
      </c>
      <c r="AB199" s="150">
        <v>6.6854999999999998E-2</v>
      </c>
      <c r="AC199" s="150">
        <v>6.2006000000000006E-2</v>
      </c>
      <c r="AD199" s="150">
        <v>6.1006000000000005E-2</v>
      </c>
      <c r="AE199" s="150">
        <v>6.0006000000000004E-2</v>
      </c>
      <c r="AF199" s="150">
        <v>6.3880000000000006E-2</v>
      </c>
      <c r="AG199" s="150">
        <v>5.9382000000000004E-2</v>
      </c>
      <c r="AH199" s="150">
        <v>5.8382000000000003E-2</v>
      </c>
      <c r="AI199" s="150">
        <v>5.7382000000000002E-2</v>
      </c>
      <c r="AJ199" s="150">
        <v>6.1533999999999998E-2</v>
      </c>
      <c r="AK199" s="150">
        <v>5.7412000000000005E-2</v>
      </c>
      <c r="AL199" s="150">
        <v>5.6412000000000004E-2</v>
      </c>
      <c r="AM199" s="150">
        <v>5.5412000000000003E-2</v>
      </c>
      <c r="AN199" s="151"/>
      <c r="AO199" s="151"/>
    </row>
    <row r="200" spans="1:41" s="83" customFormat="1" ht="18.75" x14ac:dyDescent="0.3">
      <c r="A200" s="152" t="s">
        <v>13</v>
      </c>
      <c r="B200" s="152" t="s">
        <v>50</v>
      </c>
      <c r="C200" s="153">
        <v>12</v>
      </c>
      <c r="D200" s="149">
        <v>7.0828000000000002E-2</v>
      </c>
      <c r="E200" s="150">
        <v>6.5452999999999997E-2</v>
      </c>
      <c r="F200" s="150">
        <v>6.4452999999999996E-2</v>
      </c>
      <c r="G200" s="150">
        <v>6.3452999999999996E-2</v>
      </c>
      <c r="H200" s="150">
        <v>7.0011000000000004E-2</v>
      </c>
      <c r="I200" s="150">
        <v>6.4818000000000001E-2</v>
      </c>
      <c r="J200" s="150">
        <v>6.3818E-2</v>
      </c>
      <c r="K200" s="150">
        <v>6.2817999999999999E-2</v>
      </c>
      <c r="L200" s="150">
        <v>6.9036E-2</v>
      </c>
      <c r="M200" s="150">
        <v>6.4029000000000003E-2</v>
      </c>
      <c r="N200" s="150">
        <v>6.3029000000000002E-2</v>
      </c>
      <c r="O200" s="150">
        <v>6.2029000000000001E-2</v>
      </c>
      <c r="P200" s="150">
        <v>6.8043000000000006E-2</v>
      </c>
      <c r="Q200" s="150">
        <v>6.3222E-2</v>
      </c>
      <c r="R200" s="150">
        <v>6.2222E-2</v>
      </c>
      <c r="S200" s="150">
        <v>6.1221999999999999E-2</v>
      </c>
      <c r="T200" s="150">
        <v>6.7040000000000002E-2</v>
      </c>
      <c r="U200" s="150">
        <v>6.2405000000000002E-2</v>
      </c>
      <c r="V200" s="150">
        <v>6.1405000000000001E-2</v>
      </c>
      <c r="W200" s="150">
        <v>6.0405E-2</v>
      </c>
      <c r="X200" s="150">
        <v>6.6182000000000005E-2</v>
      </c>
      <c r="Y200" s="150">
        <v>6.1738000000000001E-2</v>
      </c>
      <c r="Z200" s="150">
        <v>6.0738E-2</v>
      </c>
      <c r="AA200" s="150">
        <v>5.9737999999999999E-2</v>
      </c>
      <c r="AB200" s="150">
        <v>6.5359E-2</v>
      </c>
      <c r="AC200" s="150">
        <v>6.1089000000000004E-2</v>
      </c>
      <c r="AD200" s="150">
        <v>6.0089000000000004E-2</v>
      </c>
      <c r="AE200" s="150">
        <v>5.9089000000000003E-2</v>
      </c>
      <c r="AF200" s="150">
        <v>6.4230999999999996E-2</v>
      </c>
      <c r="AG200" s="150">
        <v>6.0150999999999996E-2</v>
      </c>
      <c r="AH200" s="150">
        <v>5.9151000000000002E-2</v>
      </c>
      <c r="AI200" s="150">
        <v>5.8151000000000001E-2</v>
      </c>
      <c r="AJ200" s="150">
        <v>6.3251000000000002E-2</v>
      </c>
      <c r="AK200" s="150">
        <v>5.9352000000000002E-2</v>
      </c>
      <c r="AL200" s="150">
        <v>5.8352000000000001E-2</v>
      </c>
      <c r="AM200" s="150">
        <v>5.7352E-2</v>
      </c>
      <c r="AN200" s="151"/>
      <c r="AO200" s="151"/>
    </row>
    <row r="201" spans="1:41" s="83" customFormat="1" ht="18.75" x14ac:dyDescent="0.3">
      <c r="A201" s="152" t="s">
        <v>13</v>
      </c>
      <c r="B201" s="152" t="s">
        <v>50</v>
      </c>
      <c r="C201" s="153">
        <v>24</v>
      </c>
      <c r="D201" s="149">
        <v>6.7723000000000005E-2</v>
      </c>
      <c r="E201" s="150">
        <v>6.2903000000000001E-2</v>
      </c>
      <c r="F201" s="150">
        <v>6.1903E-2</v>
      </c>
      <c r="G201" s="150">
        <v>6.0902999999999999E-2</v>
      </c>
      <c r="H201" s="150">
        <v>6.7660999999999999E-2</v>
      </c>
      <c r="I201" s="150">
        <v>6.2841999999999995E-2</v>
      </c>
      <c r="J201" s="150">
        <v>6.1842000000000001E-2</v>
      </c>
      <c r="K201" s="150">
        <v>6.0842E-2</v>
      </c>
      <c r="L201" s="150">
        <v>6.7544000000000007E-2</v>
      </c>
      <c r="M201" s="150">
        <v>6.2727000000000005E-2</v>
      </c>
      <c r="N201" s="150">
        <v>6.1727000000000004E-2</v>
      </c>
      <c r="O201" s="150">
        <v>6.0727000000000003E-2</v>
      </c>
      <c r="P201" s="150">
        <v>6.7403000000000005E-2</v>
      </c>
      <c r="Q201" s="150">
        <v>6.2590000000000007E-2</v>
      </c>
      <c r="R201" s="150">
        <v>6.1590000000000006E-2</v>
      </c>
      <c r="S201" s="150">
        <v>6.0590000000000005E-2</v>
      </c>
      <c r="T201" s="150">
        <v>6.7252000000000006E-2</v>
      </c>
      <c r="U201" s="150">
        <v>6.2438999999999995E-2</v>
      </c>
      <c r="V201" s="150">
        <v>6.1439000000000001E-2</v>
      </c>
      <c r="W201" s="150">
        <v>6.0439E-2</v>
      </c>
      <c r="X201" s="150">
        <v>6.7247000000000001E-2</v>
      </c>
      <c r="Y201" s="150">
        <v>6.2437999999999994E-2</v>
      </c>
      <c r="Z201" s="150">
        <v>6.1438E-2</v>
      </c>
      <c r="AA201" s="150">
        <v>6.0437999999999999E-2</v>
      </c>
      <c r="AB201" s="150">
        <v>6.7211000000000007E-2</v>
      </c>
      <c r="AC201" s="150">
        <v>6.2406000000000003E-2</v>
      </c>
      <c r="AD201" s="150">
        <v>6.1406000000000002E-2</v>
      </c>
      <c r="AE201" s="150">
        <v>6.0406000000000001E-2</v>
      </c>
      <c r="AF201" s="150">
        <v>6.7048999999999997E-2</v>
      </c>
      <c r="AG201" s="150">
        <v>6.2244999999999995E-2</v>
      </c>
      <c r="AH201" s="150">
        <v>6.1245000000000001E-2</v>
      </c>
      <c r="AI201" s="150">
        <v>6.0245E-2</v>
      </c>
      <c r="AJ201" s="150">
        <v>6.6952999999999999E-2</v>
      </c>
      <c r="AK201" s="150">
        <v>6.2150999999999998E-2</v>
      </c>
      <c r="AL201" s="150">
        <v>6.1151000000000004E-2</v>
      </c>
      <c r="AM201" s="150">
        <v>6.0151000000000003E-2</v>
      </c>
      <c r="AN201" s="151"/>
      <c r="AO201" s="151"/>
    </row>
    <row r="202" spans="1:41" s="83" customFormat="1" ht="18.75" x14ac:dyDescent="0.3">
      <c r="A202" s="152" t="s">
        <v>13</v>
      </c>
      <c r="B202" s="152" t="s">
        <v>50</v>
      </c>
      <c r="C202" s="153">
        <v>36</v>
      </c>
      <c r="D202" s="149">
        <v>6.8681000000000006E-2</v>
      </c>
      <c r="E202" s="150">
        <v>6.3561999999999994E-2</v>
      </c>
      <c r="F202" s="150">
        <v>6.2561999999999993E-2</v>
      </c>
      <c r="G202" s="150">
        <v>6.1561999999999999E-2</v>
      </c>
      <c r="H202" s="150">
        <v>6.8544000000000008E-2</v>
      </c>
      <c r="I202" s="150">
        <v>6.3444E-2</v>
      </c>
      <c r="J202" s="150">
        <v>6.2444E-2</v>
      </c>
      <c r="K202" s="150">
        <v>6.1443999999999999E-2</v>
      </c>
      <c r="L202" s="150">
        <v>6.8367000000000011E-2</v>
      </c>
      <c r="M202" s="150">
        <v>6.3288999999999998E-2</v>
      </c>
      <c r="N202" s="150">
        <v>6.2289000000000004E-2</v>
      </c>
      <c r="O202" s="150">
        <v>6.1289000000000003E-2</v>
      </c>
      <c r="P202" s="150">
        <v>6.8174999999999999E-2</v>
      </c>
      <c r="Q202" s="150">
        <v>6.3119999999999996E-2</v>
      </c>
      <c r="R202" s="150">
        <v>6.2120000000000002E-2</v>
      </c>
      <c r="S202" s="150">
        <v>6.1120000000000001E-2</v>
      </c>
      <c r="T202" s="150">
        <v>6.7974000000000007E-2</v>
      </c>
      <c r="U202" s="150">
        <v>6.2937000000000007E-2</v>
      </c>
      <c r="V202" s="150">
        <v>6.1937000000000006E-2</v>
      </c>
      <c r="W202" s="150">
        <v>6.0937000000000005E-2</v>
      </c>
      <c r="X202" s="150">
        <v>6.7907000000000009E-2</v>
      </c>
      <c r="Y202" s="150">
        <v>6.2879000000000004E-2</v>
      </c>
      <c r="Z202" s="150">
        <v>6.1879000000000003E-2</v>
      </c>
      <c r="AA202" s="150">
        <v>6.0879000000000003E-2</v>
      </c>
      <c r="AB202" s="150">
        <v>6.8808000000000008E-2</v>
      </c>
      <c r="AC202" s="150">
        <v>6.3900999999999999E-2</v>
      </c>
      <c r="AD202" s="150">
        <v>6.2900999999999999E-2</v>
      </c>
      <c r="AE202" s="150">
        <v>6.1901000000000005E-2</v>
      </c>
      <c r="AF202" s="150">
        <v>7.014200000000001E-2</v>
      </c>
      <c r="AG202" s="150">
        <v>6.5216999999999997E-2</v>
      </c>
      <c r="AH202" s="150">
        <v>6.4216999999999996E-2</v>
      </c>
      <c r="AI202" s="150">
        <v>6.3216999999999995E-2</v>
      </c>
      <c r="AJ202" s="150">
        <v>6.9746000000000002E-2</v>
      </c>
      <c r="AK202" s="150">
        <v>6.4822000000000005E-2</v>
      </c>
      <c r="AL202" s="150">
        <v>6.3822000000000004E-2</v>
      </c>
      <c r="AM202" s="150">
        <v>6.2822000000000003E-2</v>
      </c>
      <c r="AN202" s="151"/>
      <c r="AO202" s="151"/>
    </row>
    <row r="203" spans="1:41" s="83" customFormat="1" ht="18.75" x14ac:dyDescent="0.3">
      <c r="A203" s="152" t="s">
        <v>13</v>
      </c>
      <c r="B203" s="152" t="s">
        <v>50</v>
      </c>
      <c r="C203" s="153">
        <v>48</v>
      </c>
      <c r="D203" s="149">
        <v>7.3509000000000005E-2</v>
      </c>
      <c r="E203" s="150">
        <v>6.8307000000000007E-2</v>
      </c>
      <c r="F203" s="150">
        <v>6.7307000000000006E-2</v>
      </c>
      <c r="G203" s="150">
        <v>6.6307000000000005E-2</v>
      </c>
      <c r="H203" s="150">
        <v>7.5635000000000008E-2</v>
      </c>
      <c r="I203" s="150">
        <v>7.0433000000000009E-2</v>
      </c>
      <c r="J203" s="150">
        <v>6.9433000000000009E-2</v>
      </c>
      <c r="K203" s="150">
        <v>6.8433000000000008E-2</v>
      </c>
      <c r="L203" s="150">
        <v>7.2700000000000001E-2</v>
      </c>
      <c r="M203" s="150">
        <v>6.7724000000000006E-2</v>
      </c>
      <c r="N203" s="150">
        <v>6.6724000000000006E-2</v>
      </c>
      <c r="O203" s="150">
        <v>6.5724000000000005E-2</v>
      </c>
      <c r="P203" s="150">
        <v>7.2239999999999999E-2</v>
      </c>
      <c r="Q203" s="150">
        <v>6.7264000000000004E-2</v>
      </c>
      <c r="R203" s="150">
        <v>6.6264000000000003E-2</v>
      </c>
      <c r="S203" s="150">
        <v>6.5264000000000003E-2</v>
      </c>
      <c r="T203" s="150">
        <v>7.2162000000000004E-2</v>
      </c>
      <c r="U203" s="150">
        <v>6.6876000000000005E-2</v>
      </c>
      <c r="V203" s="150">
        <v>6.5876000000000004E-2</v>
      </c>
      <c r="W203" s="150">
        <v>6.4876000000000003E-2</v>
      </c>
      <c r="X203" s="150">
        <v>7.5253E-2</v>
      </c>
      <c r="Y203" s="150">
        <v>6.9973000000000007E-2</v>
      </c>
      <c r="Z203" s="150">
        <v>6.8973000000000007E-2</v>
      </c>
      <c r="AA203" s="150">
        <v>6.7973000000000006E-2</v>
      </c>
      <c r="AB203" s="150" t="e">
        <v>#N/A</v>
      </c>
      <c r="AC203" s="150" t="e">
        <v>#N/A</v>
      </c>
      <c r="AD203" s="150" t="e">
        <v>#N/A</v>
      </c>
      <c r="AE203" s="150" t="e">
        <v>#N/A</v>
      </c>
      <c r="AF203" s="150">
        <v>7.9848000000000002E-2</v>
      </c>
      <c r="AG203" s="150">
        <v>7.4257000000000004E-2</v>
      </c>
      <c r="AH203" s="150">
        <v>7.3257000000000003E-2</v>
      </c>
      <c r="AI203" s="150">
        <v>7.2257000000000002E-2</v>
      </c>
      <c r="AJ203" s="150">
        <v>7.6136000000000009E-2</v>
      </c>
      <c r="AK203" s="150">
        <v>7.1779000000000009E-2</v>
      </c>
      <c r="AL203" s="150">
        <v>7.0779000000000009E-2</v>
      </c>
      <c r="AM203" s="150">
        <v>6.9779000000000008E-2</v>
      </c>
      <c r="AN203" s="151"/>
      <c r="AO203" s="151"/>
    </row>
    <row r="204" spans="1:41" s="83" customFormat="1" ht="16.5" customHeight="1" x14ac:dyDescent="0.3">
      <c r="A204" s="173"/>
      <c r="B204" s="174"/>
      <c r="C204" s="174"/>
      <c r="D204" s="175"/>
      <c r="E204" s="174"/>
      <c r="F204" s="174"/>
      <c r="G204" s="174"/>
      <c r="H204" s="174"/>
      <c r="I204" s="1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6"/>
      <c r="AN204" s="164"/>
      <c r="AO204" s="164"/>
    </row>
    <row r="205" spans="1:41" s="83" customFormat="1" ht="18.75" x14ac:dyDescent="0.3">
      <c r="A205" s="197" t="s">
        <v>56</v>
      </c>
      <c r="B205" s="197" t="s">
        <v>57</v>
      </c>
      <c r="C205" s="198">
        <v>6</v>
      </c>
      <c r="D205" s="198">
        <v>7.8531000000000004E-2</v>
      </c>
      <c r="E205" s="198">
        <v>7.7531000000000003E-2</v>
      </c>
      <c r="F205" s="198">
        <v>7.6531000000000002E-2</v>
      </c>
      <c r="G205" s="198">
        <v>7.5531000000000001E-2</v>
      </c>
      <c r="H205" s="198">
        <v>7.9223000000000002E-2</v>
      </c>
      <c r="I205" s="198">
        <v>7.8223000000000001E-2</v>
      </c>
      <c r="J205" s="198">
        <v>7.7223E-2</v>
      </c>
      <c r="K205" s="198">
        <v>7.6222999999999999E-2</v>
      </c>
      <c r="L205" s="198">
        <v>7.9737000000000002E-2</v>
      </c>
      <c r="M205" s="198">
        <v>7.8737000000000001E-2</v>
      </c>
      <c r="N205" s="198">
        <v>7.7737000000000001E-2</v>
      </c>
      <c r="O205" s="198">
        <v>7.6737E-2</v>
      </c>
      <c r="P205" s="198">
        <v>8.0690999999999999E-2</v>
      </c>
      <c r="Q205" s="198">
        <v>7.9690999999999998E-2</v>
      </c>
      <c r="R205" s="198">
        <v>7.8690999999999997E-2</v>
      </c>
      <c r="S205" s="198">
        <v>7.7690999999999996E-2</v>
      </c>
      <c r="T205" s="198">
        <v>7.9593000000000011E-2</v>
      </c>
      <c r="U205" s="198">
        <v>7.859300000000001E-2</v>
      </c>
      <c r="V205" s="198">
        <v>7.7593000000000009E-2</v>
      </c>
      <c r="W205" s="198">
        <v>7.6593000000000008E-2</v>
      </c>
      <c r="X205" s="198">
        <v>7.6998000000000011E-2</v>
      </c>
      <c r="Y205" s="198">
        <v>7.599800000000001E-2</v>
      </c>
      <c r="Z205" s="198">
        <v>7.4998000000000009E-2</v>
      </c>
      <c r="AA205" s="198">
        <v>7.3998000000000008E-2</v>
      </c>
      <c r="AB205" s="198">
        <v>7.4450000000000002E-2</v>
      </c>
      <c r="AC205" s="198">
        <v>7.3450000000000001E-2</v>
      </c>
      <c r="AD205" s="198">
        <v>7.2450000000000001E-2</v>
      </c>
      <c r="AE205" s="198">
        <v>7.145E-2</v>
      </c>
      <c r="AF205" s="198">
        <v>7.1402000000000007E-2</v>
      </c>
      <c r="AG205" s="198">
        <v>7.0402000000000006E-2</v>
      </c>
      <c r="AH205" s="198">
        <v>6.9402000000000005E-2</v>
      </c>
      <c r="AI205" s="198">
        <v>6.8402000000000004E-2</v>
      </c>
      <c r="AJ205" s="198">
        <v>6.8225000000000008E-2</v>
      </c>
      <c r="AK205" s="198">
        <v>6.7225000000000007E-2</v>
      </c>
      <c r="AL205" s="198">
        <v>6.6225000000000006E-2</v>
      </c>
      <c r="AM205" s="198">
        <v>6.5225000000000005E-2</v>
      </c>
      <c r="AN205" s="136"/>
      <c r="AO205" s="136"/>
    </row>
    <row r="206" spans="1:41" s="83" customFormat="1" ht="18.75" x14ac:dyDescent="0.3">
      <c r="A206" s="199" t="s">
        <v>56</v>
      </c>
      <c r="B206" s="199" t="s">
        <v>57</v>
      </c>
      <c r="C206" s="200">
        <v>12</v>
      </c>
      <c r="D206" s="200">
        <v>7.6554999999999998E-2</v>
      </c>
      <c r="E206" s="200">
        <v>7.5554999999999997E-2</v>
      </c>
      <c r="F206" s="200">
        <v>7.4554999999999996E-2</v>
      </c>
      <c r="G206" s="200">
        <v>7.3554999999999995E-2</v>
      </c>
      <c r="H206" s="200">
        <v>7.5500999999999999E-2</v>
      </c>
      <c r="I206" s="200">
        <v>7.4500999999999998E-2</v>
      </c>
      <c r="J206" s="200">
        <v>7.3500999999999997E-2</v>
      </c>
      <c r="K206" s="200">
        <v>7.2500999999999996E-2</v>
      </c>
      <c r="L206" s="200">
        <v>7.4216000000000004E-2</v>
      </c>
      <c r="M206" s="200">
        <v>7.3216000000000003E-2</v>
      </c>
      <c r="N206" s="200">
        <v>7.2216000000000002E-2</v>
      </c>
      <c r="O206" s="200">
        <v>7.1216000000000002E-2</v>
      </c>
      <c r="P206" s="200">
        <v>7.2854000000000002E-2</v>
      </c>
      <c r="Q206" s="200">
        <v>7.1854000000000001E-2</v>
      </c>
      <c r="R206" s="200">
        <v>7.0854E-2</v>
      </c>
      <c r="S206" s="200">
        <v>6.9853999999999999E-2</v>
      </c>
      <c r="T206" s="200">
        <v>7.1526000000000006E-2</v>
      </c>
      <c r="U206" s="200">
        <v>7.0526000000000005E-2</v>
      </c>
      <c r="V206" s="200">
        <v>6.9526000000000004E-2</v>
      </c>
      <c r="W206" s="200">
        <v>6.8526000000000004E-2</v>
      </c>
      <c r="X206" s="200">
        <v>7.0260000000000003E-2</v>
      </c>
      <c r="Y206" s="200">
        <v>6.9260000000000002E-2</v>
      </c>
      <c r="Z206" s="200">
        <v>6.8260000000000001E-2</v>
      </c>
      <c r="AA206" s="200">
        <v>6.726E-2</v>
      </c>
      <c r="AB206" s="200">
        <v>6.9113000000000008E-2</v>
      </c>
      <c r="AC206" s="200">
        <v>6.8113000000000007E-2</v>
      </c>
      <c r="AD206" s="200">
        <v>6.7113000000000006E-2</v>
      </c>
      <c r="AE206" s="200">
        <v>6.6113000000000005E-2</v>
      </c>
      <c r="AF206" s="200">
        <v>6.7628000000000008E-2</v>
      </c>
      <c r="AG206" s="200">
        <v>6.6628000000000007E-2</v>
      </c>
      <c r="AH206" s="200">
        <v>6.5628000000000006E-2</v>
      </c>
      <c r="AI206" s="200">
        <v>6.4628000000000005E-2</v>
      </c>
      <c r="AJ206" s="200">
        <v>6.6252000000000005E-2</v>
      </c>
      <c r="AK206" s="200">
        <v>6.5252000000000004E-2</v>
      </c>
      <c r="AL206" s="200">
        <v>6.4252000000000004E-2</v>
      </c>
      <c r="AM206" s="200">
        <v>6.3252000000000003E-2</v>
      </c>
      <c r="AN206" s="136"/>
      <c r="AO206" s="136"/>
    </row>
    <row r="207" spans="1:41" s="83" customFormat="1" ht="18.75" x14ac:dyDescent="0.3">
      <c r="A207" s="199" t="s">
        <v>56</v>
      </c>
      <c r="B207" s="199" t="s">
        <v>57</v>
      </c>
      <c r="C207" s="200">
        <v>24</v>
      </c>
      <c r="D207" s="200">
        <v>7.1017999999999998E-2</v>
      </c>
      <c r="E207" s="200">
        <v>7.0017999999999997E-2</v>
      </c>
      <c r="F207" s="200">
        <v>6.9017999999999996E-2</v>
      </c>
      <c r="G207" s="200">
        <v>6.8017999999999995E-2</v>
      </c>
      <c r="H207" s="200">
        <v>7.0552000000000004E-2</v>
      </c>
      <c r="I207" s="200">
        <v>6.9552000000000003E-2</v>
      </c>
      <c r="J207" s="200">
        <v>6.8552000000000002E-2</v>
      </c>
      <c r="K207" s="200">
        <v>6.7552000000000001E-2</v>
      </c>
      <c r="L207" s="200">
        <v>6.9976999999999998E-2</v>
      </c>
      <c r="M207" s="200">
        <v>6.8976999999999997E-2</v>
      </c>
      <c r="N207" s="200">
        <v>6.7976999999999996E-2</v>
      </c>
      <c r="O207" s="200">
        <v>6.6976999999999995E-2</v>
      </c>
      <c r="P207" s="200">
        <v>6.9356000000000001E-2</v>
      </c>
      <c r="Q207" s="200">
        <v>6.8356E-2</v>
      </c>
      <c r="R207" s="200">
        <v>6.7355999999999999E-2</v>
      </c>
      <c r="S207" s="200">
        <v>6.6355999999999998E-2</v>
      </c>
      <c r="T207" s="200">
        <v>6.8111000000000005E-2</v>
      </c>
      <c r="U207" s="200">
        <v>6.7111000000000004E-2</v>
      </c>
      <c r="V207" s="200">
        <v>6.6111000000000003E-2</v>
      </c>
      <c r="W207" s="200">
        <v>6.5111000000000002E-2</v>
      </c>
      <c r="X207" s="200">
        <v>6.7637000000000003E-2</v>
      </c>
      <c r="Y207" s="200">
        <v>6.6637000000000002E-2</v>
      </c>
      <c r="Z207" s="200">
        <v>6.5637000000000001E-2</v>
      </c>
      <c r="AA207" s="200">
        <v>6.4637E-2</v>
      </c>
      <c r="AB207" s="200">
        <v>6.7177000000000001E-2</v>
      </c>
      <c r="AC207" s="200">
        <v>6.6177E-2</v>
      </c>
      <c r="AD207" s="200">
        <v>6.5176999999999999E-2</v>
      </c>
      <c r="AE207" s="200">
        <v>6.4176999999999998E-2</v>
      </c>
      <c r="AF207" s="200">
        <v>6.6535999999999998E-2</v>
      </c>
      <c r="AG207" s="200">
        <v>6.5535999999999997E-2</v>
      </c>
      <c r="AH207" s="200">
        <v>6.4535999999999996E-2</v>
      </c>
      <c r="AI207" s="200">
        <v>6.3535999999999995E-2</v>
      </c>
      <c r="AJ207" s="200">
        <v>6.5953999999999999E-2</v>
      </c>
      <c r="AK207" s="200">
        <v>6.4953999999999998E-2</v>
      </c>
      <c r="AL207" s="200">
        <v>6.3953999999999997E-2</v>
      </c>
      <c r="AM207" s="200">
        <v>6.2953999999999996E-2</v>
      </c>
      <c r="AN207" s="136"/>
      <c r="AO207" s="136"/>
    </row>
    <row r="208" spans="1:41" s="83" customFormat="1" ht="18.75" x14ac:dyDescent="0.3">
      <c r="A208" s="199" t="s">
        <v>56</v>
      </c>
      <c r="B208" s="199" t="s">
        <v>57</v>
      </c>
      <c r="C208" s="200">
        <v>36</v>
      </c>
      <c r="D208" s="200">
        <v>6.9065000000000001E-2</v>
      </c>
      <c r="E208" s="200">
        <v>6.8065000000000001E-2</v>
      </c>
      <c r="F208" s="200">
        <v>6.7065E-2</v>
      </c>
      <c r="G208" s="200">
        <v>6.6064999999999999E-2</v>
      </c>
      <c r="H208" s="200">
        <v>6.8752000000000008E-2</v>
      </c>
      <c r="I208" s="200">
        <v>6.7752000000000007E-2</v>
      </c>
      <c r="J208" s="200">
        <v>6.6752000000000006E-2</v>
      </c>
      <c r="K208" s="200">
        <v>6.5752000000000005E-2</v>
      </c>
      <c r="L208" s="200">
        <v>6.8362000000000006E-2</v>
      </c>
      <c r="M208" s="200">
        <v>6.7362000000000005E-2</v>
      </c>
      <c r="N208" s="200">
        <v>6.6362000000000004E-2</v>
      </c>
      <c r="O208" s="200">
        <v>6.5362000000000003E-2</v>
      </c>
      <c r="P208" s="200">
        <v>6.7941000000000001E-2</v>
      </c>
      <c r="Q208" s="200">
        <v>6.6941000000000001E-2</v>
      </c>
      <c r="R208" s="200">
        <v>6.5941E-2</v>
      </c>
      <c r="S208" s="200">
        <v>6.4940999999999999E-2</v>
      </c>
      <c r="T208" s="200">
        <v>6.7541000000000004E-2</v>
      </c>
      <c r="U208" s="200">
        <v>6.6541000000000003E-2</v>
      </c>
      <c r="V208" s="200">
        <v>6.5541000000000002E-2</v>
      </c>
      <c r="W208" s="200">
        <v>6.4541000000000001E-2</v>
      </c>
      <c r="X208" s="200">
        <v>6.7747000000000002E-2</v>
      </c>
      <c r="Y208" s="200">
        <v>6.6747000000000001E-2</v>
      </c>
      <c r="Z208" s="200">
        <v>6.5747E-2</v>
      </c>
      <c r="AA208" s="200">
        <v>6.4746999999999999E-2</v>
      </c>
      <c r="AB208" s="200">
        <v>6.8579000000000001E-2</v>
      </c>
      <c r="AC208" s="200">
        <v>6.7579E-2</v>
      </c>
      <c r="AD208" s="200">
        <v>6.6578999999999999E-2</v>
      </c>
      <c r="AE208" s="200">
        <v>6.5578999999999998E-2</v>
      </c>
      <c r="AF208" s="200">
        <v>6.8478999999999998E-2</v>
      </c>
      <c r="AG208" s="200">
        <v>6.7478999999999997E-2</v>
      </c>
      <c r="AH208" s="200">
        <v>6.6478999999999996E-2</v>
      </c>
      <c r="AI208" s="200">
        <v>6.5478999999999996E-2</v>
      </c>
      <c r="AJ208" s="200">
        <v>6.8524000000000002E-2</v>
      </c>
      <c r="AK208" s="200">
        <v>6.7524000000000001E-2</v>
      </c>
      <c r="AL208" s="200">
        <v>6.6524E-2</v>
      </c>
      <c r="AM208" s="200">
        <v>6.5523999999999999E-2</v>
      </c>
      <c r="AN208" s="136"/>
      <c r="AO208" s="136"/>
    </row>
    <row r="209" spans="1:41" s="83" customFormat="1" ht="18.75" x14ac:dyDescent="0.3">
      <c r="A209" s="201" t="s">
        <v>56</v>
      </c>
      <c r="B209" s="201" t="s">
        <v>57</v>
      </c>
      <c r="C209" s="202">
        <v>48</v>
      </c>
      <c r="D209" s="202">
        <v>7.2718000000000005E-2</v>
      </c>
      <c r="E209" s="202">
        <v>7.1718000000000004E-2</v>
      </c>
      <c r="F209" s="202">
        <v>7.0718000000000003E-2</v>
      </c>
      <c r="G209" s="202">
        <v>6.9718000000000002E-2</v>
      </c>
      <c r="H209" s="202">
        <v>7.4270000000000003E-2</v>
      </c>
      <c r="I209" s="202">
        <v>7.3270000000000002E-2</v>
      </c>
      <c r="J209" s="202">
        <v>7.2270000000000001E-2</v>
      </c>
      <c r="K209" s="202">
        <v>7.127E-2</v>
      </c>
      <c r="L209" s="202">
        <v>-0.995</v>
      </c>
      <c r="M209" s="202">
        <v>-0.996</v>
      </c>
      <c r="N209" s="202">
        <v>-0.997</v>
      </c>
      <c r="O209" s="202">
        <v>-0.998</v>
      </c>
      <c r="P209" s="202">
        <v>-0.995</v>
      </c>
      <c r="Q209" s="202">
        <v>-0.996</v>
      </c>
      <c r="R209" s="202">
        <v>-0.997</v>
      </c>
      <c r="S209" s="202">
        <v>-0.998</v>
      </c>
      <c r="T209" s="202">
        <v>-0.995</v>
      </c>
      <c r="U209" s="202">
        <v>-0.996</v>
      </c>
      <c r="V209" s="202">
        <v>-0.997</v>
      </c>
      <c r="W209" s="202">
        <v>-0.998</v>
      </c>
      <c r="X209" s="202">
        <v>-0.995</v>
      </c>
      <c r="Y209" s="202">
        <v>-0.996</v>
      </c>
      <c r="Z209" s="202">
        <v>-0.997</v>
      </c>
      <c r="AA209" s="202">
        <v>-0.998</v>
      </c>
      <c r="AB209" s="202">
        <v>-0.995</v>
      </c>
      <c r="AC209" s="202">
        <v>-0.996</v>
      </c>
      <c r="AD209" s="202">
        <v>-0.997</v>
      </c>
      <c r="AE209" s="202">
        <v>-0.998</v>
      </c>
      <c r="AF209" s="202">
        <v>-0.995</v>
      </c>
      <c r="AG209" s="202">
        <v>-0.996</v>
      </c>
      <c r="AH209" s="202">
        <v>-0.997</v>
      </c>
      <c r="AI209" s="202">
        <v>-0.998</v>
      </c>
      <c r="AJ209" s="202">
        <v>-0.995</v>
      </c>
      <c r="AK209" s="202">
        <v>-0.996</v>
      </c>
      <c r="AL209" s="202">
        <v>-0.997</v>
      </c>
      <c r="AM209" s="202">
        <v>-0.998</v>
      </c>
      <c r="AN209" s="136"/>
      <c r="AO209" s="136"/>
    </row>
    <row r="210" spans="1:41" s="83" customFormat="1" ht="15.75" customHeight="1" x14ac:dyDescent="0.3">
      <c r="A210" s="173"/>
      <c r="B210" s="174"/>
      <c r="C210" s="174"/>
      <c r="D210" s="175"/>
      <c r="E210" s="174"/>
      <c r="F210" s="174"/>
      <c r="G210" s="174"/>
      <c r="H210" s="174"/>
      <c r="I210" s="1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6"/>
      <c r="AN210" s="164"/>
      <c r="AO210" s="164"/>
    </row>
    <row r="211" spans="1:41" s="83" customFormat="1" ht="18.75" x14ac:dyDescent="0.3">
      <c r="A211" s="184" t="s">
        <v>58</v>
      </c>
      <c r="B211" s="184" t="s">
        <v>59</v>
      </c>
      <c r="C211" s="185">
        <v>6</v>
      </c>
      <c r="D211" s="135">
        <v>6.3885999999999998E-2</v>
      </c>
      <c r="E211" s="186">
        <v>6.2207999999999999E-2</v>
      </c>
      <c r="F211" s="186">
        <v>6.1208000000000005E-2</v>
      </c>
      <c r="G211" s="186">
        <v>6.0208000000000005E-2</v>
      </c>
      <c r="H211" s="186">
        <v>6.4548999999999995E-2</v>
      </c>
      <c r="I211" s="186">
        <v>6.2876000000000001E-2</v>
      </c>
      <c r="J211" s="186">
        <v>6.1876E-2</v>
      </c>
      <c r="K211" s="186">
        <v>6.0876E-2</v>
      </c>
      <c r="L211" s="186">
        <v>6.5028000000000002E-2</v>
      </c>
      <c r="M211" s="186">
        <v>6.3349000000000003E-2</v>
      </c>
      <c r="N211" s="186">
        <v>6.2349000000000002E-2</v>
      </c>
      <c r="O211" s="186">
        <v>6.1349000000000001E-2</v>
      </c>
      <c r="P211" s="186">
        <v>6.5856999999999999E-2</v>
      </c>
      <c r="Q211" s="186">
        <v>6.4159999999999995E-2</v>
      </c>
      <c r="R211" s="186">
        <v>6.3159999999999994E-2</v>
      </c>
      <c r="S211" s="186">
        <v>6.216E-2</v>
      </c>
      <c r="T211" s="186">
        <v>6.5116000000000007E-2</v>
      </c>
      <c r="U211" s="186">
        <v>6.3625000000000001E-2</v>
      </c>
      <c r="V211" s="186">
        <v>6.2625E-2</v>
      </c>
      <c r="W211" s="186">
        <v>6.1624999999999999E-2</v>
      </c>
      <c r="X211" s="186">
        <v>6.2921000000000005E-2</v>
      </c>
      <c r="Y211" s="186">
        <v>6.1656000000000002E-2</v>
      </c>
      <c r="Z211" s="186">
        <v>6.0656000000000002E-2</v>
      </c>
      <c r="AA211" s="186">
        <v>5.9656000000000001E-2</v>
      </c>
      <c r="AB211" s="186">
        <v>6.0974999999999994E-2</v>
      </c>
      <c r="AC211" s="186">
        <v>5.9934000000000001E-2</v>
      </c>
      <c r="AD211" s="186">
        <v>5.8934E-2</v>
      </c>
      <c r="AE211" s="186">
        <v>5.7933999999999999E-2</v>
      </c>
      <c r="AF211" s="186">
        <v>5.8611999999999997E-2</v>
      </c>
      <c r="AG211" s="186">
        <v>5.7800000000000004E-2</v>
      </c>
      <c r="AH211" s="186">
        <v>5.6800000000000003E-2</v>
      </c>
      <c r="AI211" s="186">
        <v>5.5800000000000002E-2</v>
      </c>
      <c r="AJ211" s="186">
        <v>5.6262E-2</v>
      </c>
      <c r="AK211" s="186">
        <v>5.5674000000000001E-2</v>
      </c>
      <c r="AL211" s="186">
        <v>5.4674E-2</v>
      </c>
      <c r="AM211" s="186">
        <v>5.3673999999999999E-2</v>
      </c>
      <c r="AN211" s="136"/>
      <c r="AO211" s="136"/>
    </row>
    <row r="212" spans="1:41" s="83" customFormat="1" ht="18.75" x14ac:dyDescent="0.3">
      <c r="A212" s="187" t="s">
        <v>58</v>
      </c>
      <c r="B212" s="187" t="s">
        <v>59</v>
      </c>
      <c r="C212" s="188">
        <v>12</v>
      </c>
      <c r="D212" s="139">
        <v>6.2472E-2</v>
      </c>
      <c r="E212" s="140">
        <v>6.1103000000000005E-2</v>
      </c>
      <c r="F212" s="140">
        <v>6.0103000000000004E-2</v>
      </c>
      <c r="G212" s="140">
        <v>5.9103000000000003E-2</v>
      </c>
      <c r="H212" s="140">
        <v>6.1703999999999995E-2</v>
      </c>
      <c r="I212" s="140">
        <v>6.0443999999999998E-2</v>
      </c>
      <c r="J212" s="140">
        <v>5.9444000000000004E-2</v>
      </c>
      <c r="K212" s="140">
        <v>5.8444000000000003E-2</v>
      </c>
      <c r="L212" s="140">
        <v>6.0766999999999995E-2</v>
      </c>
      <c r="M212" s="140">
        <v>5.9618000000000004E-2</v>
      </c>
      <c r="N212" s="140">
        <v>5.8618000000000003E-2</v>
      </c>
      <c r="O212" s="140">
        <v>5.7618000000000003E-2</v>
      </c>
      <c r="P212" s="140">
        <v>5.9868999999999999E-2</v>
      </c>
      <c r="Q212" s="140">
        <v>5.8829000000000006E-2</v>
      </c>
      <c r="R212" s="140">
        <v>5.7829000000000005E-2</v>
      </c>
      <c r="S212" s="140">
        <v>5.6829000000000005E-2</v>
      </c>
      <c r="T212" s="140">
        <v>5.8991999999999996E-2</v>
      </c>
      <c r="U212" s="140">
        <v>5.8064000000000004E-2</v>
      </c>
      <c r="V212" s="140">
        <v>5.7064000000000004E-2</v>
      </c>
      <c r="W212" s="140">
        <v>5.6064000000000003E-2</v>
      </c>
      <c r="X212" s="140">
        <v>5.8252999999999999E-2</v>
      </c>
      <c r="Y212" s="140">
        <v>5.7438000000000003E-2</v>
      </c>
      <c r="Z212" s="140">
        <v>5.6438000000000002E-2</v>
      </c>
      <c r="AA212" s="140">
        <v>5.5438000000000001E-2</v>
      </c>
      <c r="AB212" s="140">
        <v>5.7574E-2</v>
      </c>
      <c r="AC212" s="140">
        <v>5.6861999999999996E-2</v>
      </c>
      <c r="AD212" s="140">
        <v>5.5862000000000002E-2</v>
      </c>
      <c r="AE212" s="140">
        <v>5.4862000000000001E-2</v>
      </c>
      <c r="AF212" s="140">
        <v>5.6565999999999998E-2</v>
      </c>
      <c r="AG212" s="140">
        <v>5.5967000000000003E-2</v>
      </c>
      <c r="AH212" s="140">
        <v>5.4967000000000002E-2</v>
      </c>
      <c r="AI212" s="140">
        <v>5.3967000000000001E-2</v>
      </c>
      <c r="AJ212" s="140">
        <v>5.5639999999999995E-2</v>
      </c>
      <c r="AK212" s="140">
        <v>5.5150000000000005E-2</v>
      </c>
      <c r="AL212" s="140">
        <v>5.4150000000000004E-2</v>
      </c>
      <c r="AM212" s="140">
        <v>5.3150000000000003E-2</v>
      </c>
      <c r="AN212" s="136"/>
      <c r="AO212" s="136"/>
    </row>
    <row r="213" spans="1:41" s="83" customFormat="1" ht="18.75" x14ac:dyDescent="0.3">
      <c r="A213" s="187" t="s">
        <v>58</v>
      </c>
      <c r="B213" s="187" t="s">
        <v>59</v>
      </c>
      <c r="C213" s="188">
        <v>24</v>
      </c>
      <c r="D213" s="139">
        <v>5.9635000000000001E-2</v>
      </c>
      <c r="E213" s="140">
        <v>5.8628E-2</v>
      </c>
      <c r="F213" s="140">
        <v>5.7628000000000006E-2</v>
      </c>
      <c r="G213" s="140">
        <v>5.6628000000000005E-2</v>
      </c>
      <c r="H213" s="140">
        <v>5.9556999999999999E-2</v>
      </c>
      <c r="I213" s="140">
        <v>5.8561000000000002E-2</v>
      </c>
      <c r="J213" s="140">
        <v>5.7561000000000001E-2</v>
      </c>
      <c r="K213" s="140">
        <v>5.6561E-2</v>
      </c>
      <c r="L213" s="140">
        <v>5.9409999999999998E-2</v>
      </c>
      <c r="M213" s="140">
        <v>5.8425000000000005E-2</v>
      </c>
      <c r="N213" s="140">
        <v>5.7425000000000004E-2</v>
      </c>
      <c r="O213" s="140">
        <v>5.6425000000000003E-2</v>
      </c>
      <c r="P213" s="140">
        <v>5.9267E-2</v>
      </c>
      <c r="Q213" s="140">
        <v>5.8293999999999999E-2</v>
      </c>
      <c r="R213" s="140">
        <v>5.7294000000000005E-2</v>
      </c>
      <c r="S213" s="140">
        <v>5.6294000000000004E-2</v>
      </c>
      <c r="T213" s="140">
        <v>5.9149E-2</v>
      </c>
      <c r="U213" s="140">
        <v>5.8188000000000004E-2</v>
      </c>
      <c r="V213" s="140">
        <v>5.7188000000000003E-2</v>
      </c>
      <c r="W213" s="140">
        <v>5.6188000000000002E-2</v>
      </c>
      <c r="X213" s="140">
        <v>5.9172999999999996E-2</v>
      </c>
      <c r="Y213" s="140">
        <v>5.8222999999999997E-2</v>
      </c>
      <c r="Z213" s="140">
        <v>5.7223000000000003E-2</v>
      </c>
      <c r="AA213" s="140">
        <v>5.6223000000000002E-2</v>
      </c>
      <c r="AB213" s="140">
        <v>5.9171999999999995E-2</v>
      </c>
      <c r="AC213" s="140">
        <v>5.8233999999999994E-2</v>
      </c>
      <c r="AD213" s="140">
        <v>5.7234E-2</v>
      </c>
      <c r="AE213" s="140">
        <v>5.6233999999999999E-2</v>
      </c>
      <c r="AF213" s="140">
        <v>5.9017999999999994E-2</v>
      </c>
      <c r="AG213" s="140">
        <v>5.8092000000000005E-2</v>
      </c>
      <c r="AH213" s="140">
        <v>5.7092000000000004E-2</v>
      </c>
      <c r="AI213" s="140">
        <v>5.6092000000000003E-2</v>
      </c>
      <c r="AJ213" s="140">
        <v>5.8903999999999998E-2</v>
      </c>
      <c r="AK213" s="140">
        <v>5.799E-2</v>
      </c>
      <c r="AL213" s="140">
        <v>5.6990000000000006E-2</v>
      </c>
      <c r="AM213" s="140">
        <v>5.5990000000000005E-2</v>
      </c>
      <c r="AN213" s="136"/>
      <c r="AO213" s="136"/>
    </row>
    <row r="214" spans="1:41" s="83" customFormat="1" ht="18.75" x14ac:dyDescent="0.3">
      <c r="A214" s="187" t="s">
        <v>58</v>
      </c>
      <c r="B214" s="187" t="s">
        <v>59</v>
      </c>
      <c r="C214" s="188">
        <v>36</v>
      </c>
      <c r="D214" s="139">
        <v>6.0412E-2</v>
      </c>
      <c r="E214" s="140">
        <v>5.9300000000000005E-2</v>
      </c>
      <c r="F214" s="140">
        <v>5.8300000000000005E-2</v>
      </c>
      <c r="G214" s="140">
        <v>5.7300000000000004E-2</v>
      </c>
      <c r="H214" s="140">
        <v>6.0262999999999997E-2</v>
      </c>
      <c r="I214" s="140">
        <v>5.9168999999999999E-2</v>
      </c>
      <c r="J214" s="140">
        <v>5.8169000000000005E-2</v>
      </c>
      <c r="K214" s="140">
        <v>5.7169000000000005E-2</v>
      </c>
      <c r="L214" s="140">
        <v>6.0058999999999994E-2</v>
      </c>
      <c r="M214" s="140">
        <v>5.8985999999999997E-2</v>
      </c>
      <c r="N214" s="140">
        <v>5.7986000000000003E-2</v>
      </c>
      <c r="O214" s="140">
        <v>5.6986000000000002E-2</v>
      </c>
      <c r="P214" s="140">
        <v>5.9864999999999995E-2</v>
      </c>
      <c r="Q214" s="140">
        <v>5.8810000000000001E-2</v>
      </c>
      <c r="R214" s="140">
        <v>5.781E-2</v>
      </c>
      <c r="S214" s="140">
        <v>5.6809999999999999E-2</v>
      </c>
      <c r="T214" s="140">
        <v>5.9685999999999996E-2</v>
      </c>
      <c r="U214" s="140">
        <v>5.8651999999999996E-2</v>
      </c>
      <c r="V214" s="140">
        <v>5.7652000000000002E-2</v>
      </c>
      <c r="W214" s="140">
        <v>5.6652000000000001E-2</v>
      </c>
      <c r="X214" s="140">
        <v>5.9760999999999995E-2</v>
      </c>
      <c r="Y214" s="140">
        <v>5.8731000000000005E-2</v>
      </c>
      <c r="Z214" s="140">
        <v>5.7731000000000005E-2</v>
      </c>
      <c r="AA214" s="140">
        <v>5.6731000000000004E-2</v>
      </c>
      <c r="AB214" s="140">
        <v>7.6259000000000007E-2</v>
      </c>
      <c r="AC214" s="140">
        <v>7.0064000000000001E-2</v>
      </c>
      <c r="AD214" s="140">
        <v>6.9064E-2</v>
      </c>
      <c r="AE214" s="140">
        <v>6.8064E-2</v>
      </c>
      <c r="AF214" s="140">
        <v>7.6748000000000011E-2</v>
      </c>
      <c r="AG214" s="140">
        <v>6.9224000000000008E-2</v>
      </c>
      <c r="AH214" s="140">
        <v>6.8224000000000007E-2</v>
      </c>
      <c r="AI214" s="140">
        <v>6.7224000000000006E-2</v>
      </c>
      <c r="AJ214" s="140">
        <v>7.6475000000000001E-2</v>
      </c>
      <c r="AK214" s="140">
        <v>6.8950999999999998E-2</v>
      </c>
      <c r="AL214" s="140">
        <v>6.7950999999999998E-2</v>
      </c>
      <c r="AM214" s="140">
        <v>6.6950999999999997E-2</v>
      </c>
      <c r="AN214" s="136"/>
      <c r="AO214" s="136"/>
    </row>
    <row r="215" spans="1:41" s="83" customFormat="1" ht="18.75" x14ac:dyDescent="0.3">
      <c r="A215" s="189" t="s">
        <v>58</v>
      </c>
      <c r="B215" s="189" t="s">
        <v>59</v>
      </c>
      <c r="C215" s="190">
        <v>48</v>
      </c>
      <c r="D215" s="159">
        <v>8.0921000000000007E-2</v>
      </c>
      <c r="E215" s="159">
        <v>7.3160000000000003E-2</v>
      </c>
      <c r="F215" s="191">
        <v>7.2160000000000002E-2</v>
      </c>
      <c r="G215" s="191">
        <v>7.1160000000000001E-2</v>
      </c>
      <c r="H215" s="159">
        <v>8.322800000000001E-2</v>
      </c>
      <c r="I215" s="191">
        <v>7.5467000000000006E-2</v>
      </c>
      <c r="J215" s="191">
        <v>7.4467000000000005E-2</v>
      </c>
      <c r="K215" s="191">
        <v>7.3467000000000005E-2</v>
      </c>
      <c r="L215" s="191" t="e">
        <v>#N/A</v>
      </c>
      <c r="M215" s="191" t="e">
        <v>#N/A</v>
      </c>
      <c r="N215" s="191" t="e">
        <v>#N/A</v>
      </c>
      <c r="O215" s="191" t="e">
        <v>#N/A</v>
      </c>
      <c r="P215" s="191" t="e">
        <v>#N/A</v>
      </c>
      <c r="Q215" s="191" t="e">
        <v>#N/A</v>
      </c>
      <c r="R215" s="191" t="e">
        <v>#N/A</v>
      </c>
      <c r="S215" s="191" t="e">
        <v>#N/A</v>
      </c>
      <c r="T215" s="191" t="e">
        <v>#N/A</v>
      </c>
      <c r="U215" s="191" t="e">
        <v>#N/A</v>
      </c>
      <c r="V215" s="191" t="e">
        <v>#N/A</v>
      </c>
      <c r="W215" s="191" t="e">
        <v>#N/A</v>
      </c>
      <c r="X215" s="191" t="e">
        <v>#N/A</v>
      </c>
      <c r="Y215" s="191" t="e">
        <v>#N/A</v>
      </c>
      <c r="Z215" s="191" t="e">
        <v>#N/A</v>
      </c>
      <c r="AA215" s="191" t="e">
        <v>#N/A</v>
      </c>
      <c r="AB215" s="191" t="e">
        <v>#N/A</v>
      </c>
      <c r="AC215" s="191" t="e">
        <v>#N/A</v>
      </c>
      <c r="AD215" s="191" t="e">
        <v>#N/A</v>
      </c>
      <c r="AE215" s="191" t="e">
        <v>#N/A</v>
      </c>
      <c r="AF215" s="191" t="e">
        <v>#N/A</v>
      </c>
      <c r="AG215" s="191" t="e">
        <v>#N/A</v>
      </c>
      <c r="AH215" s="191" t="e">
        <v>#N/A</v>
      </c>
      <c r="AI215" s="191" t="e">
        <v>#N/A</v>
      </c>
      <c r="AJ215" s="191" t="e">
        <v>#N/A</v>
      </c>
      <c r="AK215" s="191" t="e">
        <v>#N/A</v>
      </c>
      <c r="AL215" s="191" t="e">
        <v>#N/A</v>
      </c>
      <c r="AM215" s="191" t="e">
        <v>#N/A</v>
      </c>
      <c r="AN215" s="136"/>
      <c r="AO215" s="136"/>
    </row>
    <row r="216" spans="1:41" s="83" customFormat="1" ht="99" customHeight="1" x14ac:dyDescent="0.3">
      <c r="A216" s="203"/>
      <c r="B216" s="203"/>
      <c r="C216" s="203"/>
      <c r="D216" s="203"/>
      <c r="E216" s="203"/>
      <c r="F216" s="203"/>
      <c r="G216" s="203"/>
      <c r="H216" s="203"/>
      <c r="I216" s="203"/>
      <c r="J216" s="203"/>
      <c r="K216" s="203"/>
      <c r="L216" s="203"/>
      <c r="M216" s="203"/>
      <c r="N216" s="203"/>
      <c r="O216" s="203"/>
      <c r="P216" s="203"/>
      <c r="Q216" s="203"/>
      <c r="R216" s="203"/>
      <c r="S216" s="203"/>
      <c r="T216" s="203"/>
      <c r="U216" s="203"/>
      <c r="V216" s="203"/>
      <c r="W216" s="203"/>
      <c r="X216" s="203"/>
      <c r="Y216" s="203"/>
      <c r="Z216" s="203"/>
      <c r="AA216" s="203"/>
      <c r="AB216" s="203"/>
      <c r="AC216" s="203"/>
      <c r="AD216" s="203"/>
      <c r="AE216" s="203"/>
      <c r="AF216" s="203"/>
      <c r="AG216" s="203"/>
      <c r="AH216" s="203"/>
      <c r="AI216" s="203"/>
      <c r="AJ216" s="203"/>
      <c r="AK216" s="203"/>
      <c r="AL216" s="203"/>
      <c r="AM216" s="203"/>
      <c r="AN216" s="204"/>
      <c r="AO216" s="204"/>
    </row>
    <row r="217" spans="1:41" s="83" customFormat="1" ht="18.75" x14ac:dyDescent="0.3">
      <c r="A217" s="205"/>
      <c r="B217" s="205"/>
      <c r="C217" s="206"/>
      <c r="D217" s="206"/>
      <c r="E217" s="206"/>
      <c r="F217" s="206"/>
      <c r="G217" s="206"/>
      <c r="H217" s="206"/>
      <c r="I217" s="206"/>
      <c r="J217" s="206"/>
      <c r="K217" s="206"/>
      <c r="L217" s="206"/>
      <c r="M217" s="206"/>
      <c r="N217" s="206"/>
      <c r="O217" s="206"/>
      <c r="P217" s="206"/>
      <c r="Q217" s="206"/>
      <c r="R217" s="206"/>
      <c r="S217" s="206"/>
      <c r="T217" s="206"/>
      <c r="U217" s="206"/>
      <c r="V217" s="206"/>
      <c r="W217" s="206"/>
      <c r="X217" s="206"/>
      <c r="Y217" s="206"/>
      <c r="Z217" s="206"/>
      <c r="AA217" s="206"/>
      <c r="AB217" s="206"/>
      <c r="AC217" s="206"/>
      <c r="AD217" s="206"/>
      <c r="AE217" s="206"/>
      <c r="AF217" s="206"/>
      <c r="AG217" s="206"/>
      <c r="AH217" s="206"/>
      <c r="AI217" s="206"/>
      <c r="AJ217" s="206"/>
      <c r="AK217" s="206"/>
      <c r="AL217" s="206"/>
      <c r="AM217" s="206"/>
      <c r="AN217" s="204"/>
      <c r="AO217" s="204"/>
    </row>
    <row r="218" spans="1:41" s="83" customFormat="1" ht="18.75" x14ac:dyDescent="0.3">
      <c r="A218" s="205"/>
      <c r="B218" s="205"/>
      <c r="C218" s="206"/>
      <c r="D218" s="206"/>
      <c r="E218" s="206"/>
      <c r="F218" s="206"/>
      <c r="G218" s="206"/>
      <c r="H218" s="206"/>
      <c r="I218" s="206"/>
      <c r="J218" s="206"/>
      <c r="K218" s="206"/>
      <c r="L218" s="206"/>
      <c r="M218" s="206"/>
      <c r="N218" s="206"/>
      <c r="O218" s="206"/>
      <c r="P218" s="206"/>
      <c r="Q218" s="206"/>
      <c r="R218" s="206"/>
      <c r="S218" s="206"/>
      <c r="T218" s="206"/>
      <c r="U218" s="206"/>
      <c r="V218" s="206"/>
      <c r="W218" s="206"/>
      <c r="X218" s="206"/>
      <c r="Y218" s="206"/>
      <c r="Z218" s="206"/>
      <c r="AA218" s="206"/>
      <c r="AB218" s="206"/>
      <c r="AC218" s="206"/>
      <c r="AD218" s="206"/>
      <c r="AE218" s="206"/>
      <c r="AF218" s="206"/>
      <c r="AG218" s="206"/>
      <c r="AH218" s="206"/>
      <c r="AI218" s="206"/>
      <c r="AJ218" s="206"/>
      <c r="AK218" s="206"/>
      <c r="AL218" s="206"/>
      <c r="AM218" s="206"/>
      <c r="AN218" s="204"/>
      <c r="AO218" s="204"/>
    </row>
    <row r="219" spans="1:41" s="83" customFormat="1" ht="18.75" x14ac:dyDescent="0.3">
      <c r="A219" s="205"/>
      <c r="B219" s="205"/>
      <c r="C219" s="206"/>
      <c r="D219" s="206"/>
      <c r="E219" s="206"/>
      <c r="F219" s="206"/>
      <c r="G219" s="206"/>
      <c r="H219" s="206"/>
      <c r="I219" s="206"/>
      <c r="J219" s="206"/>
      <c r="K219" s="206"/>
      <c r="L219" s="206"/>
      <c r="M219" s="206"/>
      <c r="N219" s="206"/>
      <c r="O219" s="206"/>
      <c r="P219" s="206"/>
      <c r="Q219" s="206"/>
      <c r="R219" s="206"/>
      <c r="S219" s="206"/>
      <c r="T219" s="206"/>
      <c r="U219" s="206"/>
      <c r="V219" s="206"/>
      <c r="W219" s="206"/>
      <c r="X219" s="206"/>
      <c r="Y219" s="206"/>
      <c r="Z219" s="206"/>
      <c r="AA219" s="206"/>
      <c r="AB219" s="206"/>
      <c r="AC219" s="206"/>
      <c r="AD219" s="206"/>
      <c r="AE219" s="206"/>
      <c r="AF219" s="206"/>
      <c r="AG219" s="206"/>
      <c r="AH219" s="206"/>
      <c r="AI219" s="206"/>
      <c r="AJ219" s="206"/>
      <c r="AK219" s="206"/>
      <c r="AL219" s="206"/>
      <c r="AM219" s="206"/>
      <c r="AN219" s="204"/>
      <c r="AO219" s="204"/>
    </row>
    <row r="220" spans="1:41" s="83" customFormat="1" ht="18.75" x14ac:dyDescent="0.3">
      <c r="A220" s="205"/>
      <c r="B220" s="205"/>
      <c r="C220" s="206"/>
      <c r="D220" s="206"/>
      <c r="E220" s="206"/>
      <c r="F220" s="206"/>
      <c r="G220" s="206"/>
      <c r="H220" s="206"/>
      <c r="I220" s="206"/>
      <c r="J220" s="206"/>
      <c r="K220" s="206"/>
      <c r="L220" s="206"/>
      <c r="M220" s="206"/>
      <c r="N220" s="206"/>
      <c r="O220" s="206"/>
      <c r="P220" s="206"/>
      <c r="Q220" s="206"/>
      <c r="R220" s="206"/>
      <c r="S220" s="206"/>
      <c r="T220" s="206"/>
      <c r="U220" s="206"/>
      <c r="V220" s="206"/>
      <c r="W220" s="206"/>
      <c r="X220" s="206"/>
      <c r="Y220" s="206"/>
      <c r="Z220" s="206"/>
      <c r="AA220" s="206"/>
      <c r="AB220" s="206"/>
      <c r="AC220" s="206"/>
      <c r="AD220" s="206"/>
      <c r="AE220" s="206"/>
      <c r="AF220" s="206"/>
      <c r="AG220" s="206"/>
      <c r="AH220" s="206"/>
      <c r="AI220" s="206"/>
      <c r="AJ220" s="206"/>
      <c r="AK220" s="206"/>
      <c r="AL220" s="206"/>
      <c r="AM220" s="206"/>
      <c r="AN220" s="204"/>
      <c r="AO220" s="204"/>
    </row>
    <row r="221" spans="1:41" s="83" customFormat="1" ht="18.75" x14ac:dyDescent="0.3">
      <c r="A221" s="205"/>
      <c r="B221" s="205"/>
      <c r="C221" s="206"/>
      <c r="D221" s="206"/>
      <c r="E221" s="206"/>
      <c r="F221" s="206"/>
      <c r="G221" s="206"/>
      <c r="H221" s="206"/>
      <c r="I221" s="206"/>
      <c r="J221" s="206"/>
      <c r="K221" s="206"/>
      <c r="L221" s="206"/>
      <c r="M221" s="206"/>
      <c r="N221" s="206"/>
      <c r="O221" s="206"/>
      <c r="P221" s="206"/>
      <c r="Q221" s="206"/>
      <c r="R221" s="206"/>
      <c r="S221" s="206"/>
      <c r="T221" s="206"/>
      <c r="U221" s="206"/>
      <c r="V221" s="206"/>
      <c r="W221" s="206"/>
      <c r="X221" s="206"/>
      <c r="Y221" s="206"/>
      <c r="Z221" s="206"/>
      <c r="AA221" s="206"/>
      <c r="AB221" s="206"/>
      <c r="AC221" s="206"/>
      <c r="AD221" s="206"/>
      <c r="AE221" s="206"/>
      <c r="AF221" s="206"/>
      <c r="AG221" s="206"/>
      <c r="AH221" s="206"/>
      <c r="AI221" s="206"/>
      <c r="AJ221" s="206"/>
      <c r="AK221" s="206"/>
      <c r="AL221" s="206"/>
      <c r="AM221" s="206"/>
      <c r="AN221" s="204"/>
      <c r="AO221" s="204"/>
    </row>
    <row r="222" spans="1:41" s="83" customFormat="1" ht="18.75" x14ac:dyDescent="0.3">
      <c r="A222" s="205"/>
      <c r="B222" s="205"/>
      <c r="C222" s="206"/>
      <c r="D222" s="206"/>
      <c r="E222" s="206"/>
      <c r="F222" s="206"/>
      <c r="G222" s="206"/>
      <c r="H222" s="206"/>
      <c r="I222" s="206"/>
      <c r="J222" s="206"/>
      <c r="K222" s="206"/>
      <c r="L222" s="206"/>
      <c r="M222" s="206"/>
      <c r="N222" s="206"/>
      <c r="O222" s="206"/>
      <c r="P222" s="206"/>
      <c r="Q222" s="206"/>
      <c r="R222" s="206"/>
      <c r="S222" s="206"/>
      <c r="T222" s="206"/>
      <c r="U222" s="206"/>
      <c r="V222" s="206"/>
      <c r="W222" s="206"/>
      <c r="X222" s="206"/>
      <c r="Y222" s="206"/>
      <c r="Z222" s="206"/>
      <c r="AA222" s="206"/>
      <c r="AB222" s="206"/>
      <c r="AC222" s="206"/>
      <c r="AD222" s="206"/>
      <c r="AE222" s="206"/>
      <c r="AF222" s="206"/>
      <c r="AG222" s="206"/>
      <c r="AH222" s="206"/>
      <c r="AI222" s="206"/>
      <c r="AJ222" s="206"/>
      <c r="AK222" s="206"/>
      <c r="AL222" s="206"/>
      <c r="AM222" s="206"/>
      <c r="AN222" s="204"/>
      <c r="AO222" s="204"/>
    </row>
    <row r="223" spans="1:41" s="83" customFormat="1" ht="18.75" x14ac:dyDescent="0.3">
      <c r="A223" s="205"/>
      <c r="B223" s="205"/>
      <c r="C223" s="206"/>
      <c r="D223" s="206"/>
      <c r="E223" s="206"/>
      <c r="F223" s="206"/>
      <c r="G223" s="206"/>
      <c r="H223" s="206"/>
      <c r="I223" s="206"/>
      <c r="J223" s="206"/>
      <c r="K223" s="206"/>
      <c r="L223" s="206"/>
      <c r="M223" s="206"/>
      <c r="N223" s="206"/>
      <c r="O223" s="206"/>
      <c r="P223" s="206"/>
      <c r="Q223" s="206"/>
      <c r="R223" s="206"/>
      <c r="S223" s="206"/>
      <c r="T223" s="206"/>
      <c r="U223" s="206"/>
      <c r="V223" s="206"/>
      <c r="W223" s="206"/>
      <c r="X223" s="206"/>
      <c r="Y223" s="206"/>
      <c r="Z223" s="206"/>
      <c r="AA223" s="206"/>
      <c r="AB223" s="206"/>
      <c r="AC223" s="206"/>
      <c r="AD223" s="206"/>
      <c r="AE223" s="206"/>
      <c r="AF223" s="206"/>
      <c r="AG223" s="206"/>
      <c r="AH223" s="206"/>
      <c r="AI223" s="206"/>
      <c r="AJ223" s="206"/>
      <c r="AK223" s="206"/>
      <c r="AL223" s="206"/>
      <c r="AM223" s="206"/>
      <c r="AN223" s="204"/>
      <c r="AO223" s="204"/>
    </row>
    <row r="224" spans="1:41" s="83" customFormat="1" ht="18.75" x14ac:dyDescent="0.3">
      <c r="A224" s="205"/>
      <c r="B224" s="205"/>
      <c r="C224" s="206"/>
      <c r="D224" s="206"/>
      <c r="E224" s="206"/>
      <c r="F224" s="206"/>
      <c r="G224" s="206"/>
      <c r="H224" s="206"/>
      <c r="I224" s="206"/>
      <c r="J224" s="206"/>
      <c r="K224" s="206"/>
      <c r="L224" s="206"/>
      <c r="M224" s="206"/>
      <c r="N224" s="206"/>
      <c r="O224" s="206"/>
      <c r="P224" s="206"/>
      <c r="Q224" s="206"/>
      <c r="R224" s="206"/>
      <c r="S224" s="206"/>
      <c r="T224" s="206"/>
      <c r="U224" s="206"/>
      <c r="V224" s="206"/>
      <c r="W224" s="206"/>
      <c r="X224" s="206"/>
      <c r="Y224" s="206"/>
      <c r="Z224" s="206"/>
      <c r="AA224" s="206"/>
      <c r="AB224" s="206"/>
      <c r="AC224" s="206"/>
      <c r="AD224" s="206"/>
      <c r="AE224" s="206"/>
      <c r="AF224" s="206"/>
      <c r="AG224" s="206"/>
      <c r="AH224" s="206"/>
      <c r="AI224" s="206"/>
      <c r="AJ224" s="206"/>
      <c r="AK224" s="206"/>
      <c r="AL224" s="206"/>
      <c r="AM224" s="206"/>
      <c r="AN224" s="204"/>
      <c r="AO224" s="204"/>
    </row>
    <row r="225" spans="1:41" s="83" customFormat="1" ht="18.75" x14ac:dyDescent="0.3">
      <c r="A225" s="205"/>
      <c r="B225" s="205"/>
      <c r="C225" s="206"/>
      <c r="D225" s="206"/>
      <c r="E225" s="206"/>
      <c r="F225" s="206"/>
      <c r="G225" s="206"/>
      <c r="H225" s="206"/>
      <c r="I225" s="206"/>
      <c r="J225" s="206"/>
      <c r="K225" s="206"/>
      <c r="L225" s="206"/>
      <c r="M225" s="206"/>
      <c r="N225" s="206"/>
      <c r="O225" s="206"/>
      <c r="P225" s="206"/>
      <c r="Q225" s="206"/>
      <c r="R225" s="206"/>
      <c r="S225" s="206"/>
      <c r="T225" s="206"/>
      <c r="U225" s="206"/>
      <c r="V225" s="206"/>
      <c r="W225" s="206"/>
      <c r="X225" s="206"/>
      <c r="Y225" s="206"/>
      <c r="Z225" s="206"/>
      <c r="AA225" s="206"/>
      <c r="AB225" s="206"/>
      <c r="AC225" s="206"/>
      <c r="AD225" s="206"/>
      <c r="AE225" s="206"/>
      <c r="AF225" s="206"/>
      <c r="AG225" s="206"/>
      <c r="AH225" s="206"/>
      <c r="AI225" s="206"/>
      <c r="AJ225" s="206"/>
      <c r="AK225" s="206"/>
      <c r="AL225" s="206"/>
      <c r="AM225" s="206"/>
      <c r="AN225" s="204"/>
      <c r="AO225" s="204"/>
    </row>
    <row r="226" spans="1:41" s="83" customFormat="1" ht="18.75" x14ac:dyDescent="0.3">
      <c r="A226" s="205"/>
      <c r="B226" s="205"/>
      <c r="C226" s="206"/>
      <c r="D226" s="206"/>
      <c r="E226" s="206"/>
      <c r="F226" s="206"/>
      <c r="G226" s="206"/>
      <c r="H226" s="206"/>
      <c r="I226" s="206"/>
      <c r="J226" s="206"/>
      <c r="K226" s="206"/>
      <c r="L226" s="206"/>
      <c r="M226" s="206"/>
      <c r="N226" s="206"/>
      <c r="O226" s="206"/>
      <c r="P226" s="206"/>
      <c r="Q226" s="206"/>
      <c r="R226" s="206"/>
      <c r="S226" s="206"/>
      <c r="T226" s="206"/>
      <c r="U226" s="206"/>
      <c r="V226" s="206"/>
      <c r="W226" s="206"/>
      <c r="X226" s="206"/>
      <c r="Y226" s="206"/>
      <c r="Z226" s="206"/>
      <c r="AA226" s="206"/>
      <c r="AB226" s="206"/>
      <c r="AC226" s="206"/>
      <c r="AD226" s="206"/>
      <c r="AE226" s="206"/>
      <c r="AF226" s="206"/>
      <c r="AG226" s="206"/>
      <c r="AH226" s="206"/>
      <c r="AI226" s="206"/>
      <c r="AJ226" s="206"/>
      <c r="AK226" s="206"/>
      <c r="AL226" s="206"/>
      <c r="AM226" s="206"/>
      <c r="AN226" s="204"/>
      <c r="AO226" s="204"/>
    </row>
    <row r="227" spans="1:41" s="83" customFormat="1" ht="18.75" x14ac:dyDescent="0.3">
      <c r="A227" s="205"/>
      <c r="B227" s="205"/>
      <c r="C227" s="206"/>
      <c r="D227" s="206"/>
      <c r="E227" s="206"/>
      <c r="F227" s="206"/>
      <c r="G227" s="206"/>
      <c r="H227" s="206"/>
      <c r="I227" s="206"/>
      <c r="J227" s="206"/>
      <c r="K227" s="206"/>
      <c r="L227" s="206"/>
      <c r="M227" s="206"/>
      <c r="N227" s="206"/>
      <c r="O227" s="206"/>
      <c r="P227" s="206"/>
      <c r="Q227" s="206"/>
      <c r="R227" s="206"/>
      <c r="S227" s="206"/>
      <c r="T227" s="206"/>
      <c r="U227" s="206"/>
      <c r="V227" s="206"/>
      <c r="W227" s="206"/>
      <c r="X227" s="206"/>
      <c r="Y227" s="206"/>
      <c r="Z227" s="206"/>
      <c r="AA227" s="206"/>
      <c r="AB227" s="206"/>
      <c r="AC227" s="206"/>
      <c r="AD227" s="206"/>
      <c r="AE227" s="206"/>
      <c r="AF227" s="206"/>
      <c r="AG227" s="206"/>
      <c r="AH227" s="206"/>
      <c r="AI227" s="206"/>
      <c r="AJ227" s="206"/>
      <c r="AK227" s="206"/>
      <c r="AL227" s="206"/>
      <c r="AM227" s="206"/>
      <c r="AN227" s="204"/>
      <c r="AO227" s="204"/>
    </row>
    <row r="228" spans="1:41" s="83" customFormat="1" ht="18.75" x14ac:dyDescent="0.3">
      <c r="A228" s="205"/>
      <c r="B228" s="205"/>
      <c r="C228" s="206"/>
      <c r="D228" s="206"/>
      <c r="E228" s="206"/>
      <c r="F228" s="206"/>
      <c r="G228" s="206"/>
      <c r="H228" s="206"/>
      <c r="I228" s="206"/>
      <c r="J228" s="206"/>
      <c r="K228" s="206"/>
      <c r="L228" s="206"/>
      <c r="M228" s="206"/>
      <c r="N228" s="206"/>
      <c r="O228" s="206"/>
      <c r="P228" s="206"/>
      <c r="Q228" s="206"/>
      <c r="R228" s="206"/>
      <c r="S228" s="206"/>
      <c r="T228" s="206"/>
      <c r="U228" s="206"/>
      <c r="V228" s="206"/>
      <c r="W228" s="206"/>
      <c r="X228" s="206"/>
      <c r="Y228" s="206"/>
      <c r="Z228" s="206"/>
      <c r="AA228" s="206"/>
      <c r="AB228" s="206"/>
      <c r="AC228" s="206"/>
      <c r="AD228" s="206"/>
      <c r="AE228" s="206"/>
      <c r="AF228" s="206"/>
      <c r="AG228" s="206"/>
      <c r="AH228" s="206"/>
      <c r="AI228" s="206"/>
      <c r="AJ228" s="206"/>
      <c r="AK228" s="206"/>
      <c r="AL228" s="206"/>
      <c r="AM228" s="206"/>
      <c r="AN228" s="204"/>
      <c r="AO228" s="204"/>
    </row>
    <row r="229" spans="1:41" s="83" customFormat="1" ht="18.75" x14ac:dyDescent="0.3">
      <c r="A229" s="205"/>
      <c r="B229" s="205"/>
      <c r="C229" s="206"/>
      <c r="D229" s="206"/>
      <c r="E229" s="206"/>
      <c r="F229" s="206"/>
      <c r="G229" s="206"/>
      <c r="H229" s="206"/>
      <c r="I229" s="206"/>
      <c r="J229" s="206"/>
      <c r="K229" s="206"/>
      <c r="L229" s="206"/>
      <c r="M229" s="206"/>
      <c r="N229" s="206"/>
      <c r="O229" s="206"/>
      <c r="P229" s="206"/>
      <c r="Q229" s="206"/>
      <c r="R229" s="206"/>
      <c r="S229" s="206"/>
      <c r="T229" s="206"/>
      <c r="U229" s="206"/>
      <c r="V229" s="206"/>
      <c r="W229" s="206"/>
      <c r="X229" s="206"/>
      <c r="Y229" s="206"/>
      <c r="Z229" s="206"/>
      <c r="AA229" s="206"/>
      <c r="AB229" s="206"/>
      <c r="AC229" s="206"/>
      <c r="AD229" s="206"/>
      <c r="AE229" s="206"/>
      <c r="AF229" s="206"/>
      <c r="AG229" s="206"/>
      <c r="AH229" s="206"/>
      <c r="AI229" s="206"/>
      <c r="AJ229" s="206"/>
      <c r="AK229" s="206"/>
      <c r="AL229" s="206"/>
      <c r="AM229" s="206"/>
      <c r="AN229" s="204"/>
      <c r="AO229" s="204"/>
    </row>
    <row r="230" spans="1:41" s="83" customFormat="1" ht="18.75" x14ac:dyDescent="0.3">
      <c r="A230" s="205"/>
      <c r="B230" s="205"/>
      <c r="C230" s="206"/>
      <c r="D230" s="206"/>
      <c r="E230" s="206"/>
      <c r="F230" s="206"/>
      <c r="G230" s="206"/>
      <c r="H230" s="206"/>
      <c r="I230" s="206"/>
      <c r="J230" s="206"/>
      <c r="K230" s="206"/>
      <c r="L230" s="206"/>
      <c r="M230" s="206"/>
      <c r="N230" s="206"/>
      <c r="O230" s="206"/>
      <c r="P230" s="206"/>
      <c r="Q230" s="206"/>
      <c r="R230" s="206"/>
      <c r="S230" s="206"/>
      <c r="T230" s="206"/>
      <c r="U230" s="206"/>
      <c r="V230" s="206"/>
      <c r="W230" s="206"/>
      <c r="X230" s="206"/>
      <c r="Y230" s="206"/>
      <c r="Z230" s="206"/>
      <c r="AA230" s="206"/>
      <c r="AB230" s="206"/>
      <c r="AC230" s="206"/>
      <c r="AD230" s="206"/>
      <c r="AE230" s="206"/>
      <c r="AF230" s="206"/>
      <c r="AG230" s="206"/>
      <c r="AH230" s="206"/>
      <c r="AI230" s="206"/>
      <c r="AJ230" s="206"/>
      <c r="AK230" s="206"/>
      <c r="AL230" s="206"/>
      <c r="AM230" s="206"/>
      <c r="AN230" s="204"/>
      <c r="AO230" s="204"/>
    </row>
    <row r="231" spans="1:41" s="83" customFormat="1" ht="18.75" x14ac:dyDescent="0.3">
      <c r="A231" s="205"/>
      <c r="B231" s="205"/>
      <c r="C231" s="206"/>
      <c r="D231" s="206"/>
      <c r="E231" s="206"/>
      <c r="F231" s="206"/>
      <c r="G231" s="206"/>
      <c r="H231" s="206"/>
      <c r="I231" s="206"/>
      <c r="J231" s="206"/>
      <c r="K231" s="206"/>
      <c r="L231" s="206"/>
      <c r="M231" s="206"/>
      <c r="N231" s="206"/>
      <c r="O231" s="206"/>
      <c r="P231" s="206"/>
      <c r="Q231" s="206"/>
      <c r="R231" s="206"/>
      <c r="S231" s="206"/>
      <c r="T231" s="206"/>
      <c r="U231" s="206"/>
      <c r="V231" s="206"/>
      <c r="W231" s="206"/>
      <c r="X231" s="206"/>
      <c r="Y231" s="206"/>
      <c r="Z231" s="206"/>
      <c r="AA231" s="206"/>
      <c r="AB231" s="206"/>
      <c r="AC231" s="206"/>
      <c r="AD231" s="206"/>
      <c r="AE231" s="206"/>
      <c r="AF231" s="206"/>
      <c r="AG231" s="206"/>
      <c r="AH231" s="206"/>
      <c r="AI231" s="206"/>
      <c r="AJ231" s="206"/>
      <c r="AK231" s="206"/>
      <c r="AL231" s="206"/>
      <c r="AM231" s="206"/>
      <c r="AN231" s="204"/>
      <c r="AO231" s="204"/>
    </row>
    <row r="232" spans="1:41" s="83" customFormat="1" ht="18.75" x14ac:dyDescent="0.3">
      <c r="A232" s="205"/>
      <c r="B232" s="205"/>
      <c r="C232" s="206"/>
      <c r="D232" s="206"/>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206"/>
      <c r="AB232" s="206"/>
      <c r="AC232" s="206"/>
      <c r="AD232" s="206"/>
      <c r="AE232" s="206"/>
      <c r="AF232" s="206"/>
      <c r="AG232" s="206"/>
      <c r="AH232" s="206"/>
      <c r="AI232" s="206"/>
      <c r="AJ232" s="206"/>
      <c r="AK232" s="206"/>
      <c r="AL232" s="206"/>
      <c r="AM232" s="206"/>
      <c r="AN232" s="204"/>
      <c r="AO232" s="204"/>
    </row>
    <row r="233" spans="1:41" s="83" customFormat="1" ht="18.75" x14ac:dyDescent="0.3">
      <c r="A233" s="205"/>
      <c r="B233" s="205"/>
      <c r="C233" s="206"/>
      <c r="D233" s="206"/>
      <c r="E233" s="206"/>
      <c r="F233" s="206"/>
      <c r="G233" s="206"/>
      <c r="H233" s="206"/>
      <c r="I233" s="206"/>
      <c r="J233" s="206"/>
      <c r="K233" s="206"/>
      <c r="L233" s="206"/>
      <c r="M233" s="206"/>
      <c r="N233" s="206"/>
      <c r="O233" s="206"/>
      <c r="P233" s="206"/>
      <c r="Q233" s="206"/>
      <c r="R233" s="206"/>
      <c r="S233" s="206"/>
      <c r="T233" s="206"/>
      <c r="U233" s="206"/>
      <c r="V233" s="206"/>
      <c r="W233" s="206"/>
      <c r="X233" s="206"/>
      <c r="Y233" s="206"/>
      <c r="Z233" s="206"/>
      <c r="AA233" s="206"/>
      <c r="AB233" s="206"/>
      <c r="AC233" s="206"/>
      <c r="AD233" s="206"/>
      <c r="AE233" s="206"/>
      <c r="AF233" s="206"/>
      <c r="AG233" s="206"/>
      <c r="AH233" s="206"/>
      <c r="AI233" s="206"/>
      <c r="AJ233" s="206"/>
      <c r="AK233" s="206"/>
      <c r="AL233" s="206"/>
      <c r="AM233" s="206"/>
      <c r="AN233" s="204"/>
      <c r="AO233" s="204"/>
    </row>
    <row r="234" spans="1:41" s="83" customFormat="1" ht="18.75" x14ac:dyDescent="0.3">
      <c r="A234" s="205"/>
      <c r="B234" s="205"/>
      <c r="C234" s="206"/>
      <c r="D234" s="206"/>
      <c r="E234" s="206"/>
      <c r="F234" s="206"/>
      <c r="G234" s="206"/>
      <c r="H234" s="206"/>
      <c r="I234" s="206"/>
      <c r="J234" s="206"/>
      <c r="K234" s="206"/>
      <c r="L234" s="206"/>
      <c r="M234" s="206"/>
      <c r="N234" s="206"/>
      <c r="O234" s="206"/>
      <c r="P234" s="206"/>
      <c r="Q234" s="206"/>
      <c r="R234" s="206"/>
      <c r="S234" s="206"/>
      <c r="T234" s="206"/>
      <c r="U234" s="206"/>
      <c r="V234" s="206"/>
      <c r="W234" s="206"/>
      <c r="X234" s="206"/>
      <c r="Y234" s="206"/>
      <c r="Z234" s="206"/>
      <c r="AA234" s="206"/>
      <c r="AB234" s="206"/>
      <c r="AC234" s="206"/>
      <c r="AD234" s="206"/>
      <c r="AE234" s="206"/>
      <c r="AF234" s="206"/>
      <c r="AG234" s="206"/>
      <c r="AH234" s="206"/>
      <c r="AI234" s="206"/>
      <c r="AJ234" s="206"/>
      <c r="AK234" s="206"/>
      <c r="AL234" s="206"/>
      <c r="AM234" s="206"/>
      <c r="AN234" s="204"/>
      <c r="AO234" s="204"/>
    </row>
    <row r="235" spans="1:41" s="83" customFormat="1" ht="18.75" x14ac:dyDescent="0.3">
      <c r="A235" s="205"/>
      <c r="B235" s="205"/>
      <c r="C235" s="206"/>
      <c r="D235" s="206"/>
      <c r="E235" s="206"/>
      <c r="F235" s="206"/>
      <c r="G235" s="206"/>
      <c r="H235" s="206"/>
      <c r="I235" s="206"/>
      <c r="J235" s="206"/>
      <c r="K235" s="206"/>
      <c r="L235" s="206"/>
      <c r="M235" s="206"/>
      <c r="N235" s="206"/>
      <c r="O235" s="206"/>
      <c r="P235" s="206"/>
      <c r="Q235" s="206"/>
      <c r="R235" s="206"/>
      <c r="S235" s="206"/>
      <c r="T235" s="206"/>
      <c r="U235" s="206"/>
      <c r="V235" s="206"/>
      <c r="W235" s="206"/>
      <c r="X235" s="206"/>
      <c r="Y235" s="206"/>
      <c r="Z235" s="206"/>
      <c r="AA235" s="206"/>
      <c r="AB235" s="206"/>
      <c r="AC235" s="206"/>
      <c r="AD235" s="206"/>
      <c r="AE235" s="206"/>
      <c r="AF235" s="206"/>
      <c r="AG235" s="206"/>
      <c r="AH235" s="206"/>
      <c r="AI235" s="206"/>
      <c r="AJ235" s="206"/>
      <c r="AK235" s="206"/>
      <c r="AL235" s="206"/>
      <c r="AM235" s="206"/>
      <c r="AN235" s="204"/>
      <c r="AO235" s="204"/>
    </row>
    <row r="236" spans="1:41" s="83" customFormat="1" ht="18.75" x14ac:dyDescent="0.3">
      <c r="A236" s="205"/>
      <c r="B236" s="205"/>
      <c r="C236" s="206"/>
      <c r="D236" s="206"/>
      <c r="E236" s="206"/>
      <c r="F236" s="206"/>
      <c r="G236" s="206"/>
      <c r="H236" s="206"/>
      <c r="I236" s="206"/>
      <c r="J236" s="206"/>
      <c r="K236" s="206"/>
      <c r="L236" s="206"/>
      <c r="M236" s="206"/>
      <c r="N236" s="206"/>
      <c r="O236" s="206"/>
      <c r="P236" s="206"/>
      <c r="Q236" s="206"/>
      <c r="R236" s="206"/>
      <c r="S236" s="206"/>
      <c r="T236" s="206"/>
      <c r="U236" s="206"/>
      <c r="V236" s="206"/>
      <c r="W236" s="206"/>
      <c r="X236" s="206"/>
      <c r="Y236" s="206"/>
      <c r="Z236" s="206"/>
      <c r="AA236" s="206"/>
      <c r="AB236" s="206"/>
      <c r="AC236" s="206"/>
      <c r="AD236" s="206"/>
      <c r="AE236" s="206"/>
      <c r="AF236" s="206"/>
      <c r="AG236" s="206"/>
      <c r="AH236" s="206"/>
      <c r="AI236" s="206"/>
      <c r="AJ236" s="206"/>
      <c r="AK236" s="206"/>
      <c r="AL236" s="206"/>
      <c r="AM236" s="206"/>
      <c r="AN236" s="204"/>
      <c r="AO236" s="204"/>
    </row>
    <row r="237" spans="1:41" s="83" customFormat="1" ht="18.75" x14ac:dyDescent="0.3">
      <c r="A237" s="205"/>
      <c r="B237" s="205"/>
      <c r="C237" s="206"/>
      <c r="D237" s="206"/>
      <c r="E237" s="206"/>
      <c r="F237" s="206"/>
      <c r="G237" s="206"/>
      <c r="H237" s="206"/>
      <c r="I237" s="206"/>
      <c r="J237" s="206"/>
      <c r="K237" s="206"/>
      <c r="L237" s="206"/>
      <c r="M237" s="206"/>
      <c r="N237" s="206"/>
      <c r="O237" s="206"/>
      <c r="P237" s="206"/>
      <c r="Q237" s="206"/>
      <c r="R237" s="206"/>
      <c r="S237" s="206"/>
      <c r="T237" s="206"/>
      <c r="U237" s="206"/>
      <c r="V237" s="206"/>
      <c r="W237" s="206"/>
      <c r="X237" s="206"/>
      <c r="Y237" s="206"/>
      <c r="Z237" s="206"/>
      <c r="AA237" s="206"/>
      <c r="AB237" s="206"/>
      <c r="AC237" s="206"/>
      <c r="AD237" s="206"/>
      <c r="AE237" s="206"/>
      <c r="AF237" s="206"/>
      <c r="AG237" s="206"/>
      <c r="AH237" s="206"/>
      <c r="AI237" s="206"/>
      <c r="AJ237" s="206"/>
      <c r="AK237" s="206"/>
      <c r="AL237" s="206"/>
      <c r="AM237" s="206"/>
      <c r="AN237" s="204"/>
      <c r="AO237" s="204"/>
    </row>
    <row r="238" spans="1:41" s="83" customFormat="1" ht="18.75" x14ac:dyDescent="0.3">
      <c r="A238" s="205"/>
      <c r="B238" s="205"/>
      <c r="C238" s="206"/>
      <c r="D238" s="206"/>
      <c r="E238" s="206"/>
      <c r="F238" s="206"/>
      <c r="G238" s="206"/>
      <c r="H238" s="206"/>
      <c r="I238" s="206"/>
      <c r="J238" s="206"/>
      <c r="K238" s="206"/>
      <c r="L238" s="206"/>
      <c r="M238" s="206"/>
      <c r="N238" s="206"/>
      <c r="O238" s="206"/>
      <c r="P238" s="206"/>
      <c r="Q238" s="206"/>
      <c r="R238" s="206"/>
      <c r="S238" s="206"/>
      <c r="T238" s="206"/>
      <c r="U238" s="206"/>
      <c r="V238" s="206"/>
      <c r="W238" s="206"/>
      <c r="X238" s="206"/>
      <c r="Y238" s="206"/>
      <c r="Z238" s="206"/>
      <c r="AA238" s="206"/>
      <c r="AB238" s="206"/>
      <c r="AC238" s="206"/>
      <c r="AD238" s="206"/>
      <c r="AE238" s="206"/>
      <c r="AF238" s="206"/>
      <c r="AG238" s="206"/>
      <c r="AH238" s="206"/>
      <c r="AI238" s="206"/>
      <c r="AJ238" s="206"/>
      <c r="AK238" s="206"/>
      <c r="AL238" s="206"/>
      <c r="AM238" s="206"/>
      <c r="AN238" s="204"/>
      <c r="AO238" s="204"/>
    </row>
    <row r="239" spans="1:41" s="83" customFormat="1" ht="18.75" x14ac:dyDescent="0.3">
      <c r="A239" s="205"/>
      <c r="B239" s="205"/>
      <c r="C239" s="206"/>
      <c r="D239" s="206"/>
      <c r="E239" s="206"/>
      <c r="F239" s="206"/>
      <c r="G239" s="206"/>
      <c r="H239" s="206"/>
      <c r="I239" s="206"/>
      <c r="J239" s="206"/>
      <c r="K239" s="206"/>
      <c r="L239" s="206"/>
      <c r="M239" s="206"/>
      <c r="N239" s="206"/>
      <c r="O239" s="206"/>
      <c r="P239" s="206"/>
      <c r="Q239" s="206"/>
      <c r="R239" s="206"/>
      <c r="S239" s="206"/>
      <c r="T239" s="206"/>
      <c r="U239" s="206"/>
      <c r="V239" s="206"/>
      <c r="W239" s="206"/>
      <c r="X239" s="206"/>
      <c r="Y239" s="206"/>
      <c r="Z239" s="206"/>
      <c r="AA239" s="206"/>
      <c r="AB239" s="206"/>
      <c r="AC239" s="206"/>
      <c r="AD239" s="206"/>
      <c r="AE239" s="206"/>
      <c r="AF239" s="206"/>
      <c r="AG239" s="206"/>
      <c r="AH239" s="206"/>
      <c r="AI239" s="206"/>
      <c r="AJ239" s="206"/>
      <c r="AK239" s="206"/>
      <c r="AL239" s="206"/>
      <c r="AM239" s="206"/>
      <c r="AN239" s="204"/>
      <c r="AO239" s="204"/>
    </row>
    <row r="240" spans="1:41" s="83" customFormat="1" ht="18.75" x14ac:dyDescent="0.3">
      <c r="A240" s="205"/>
      <c r="B240" s="205"/>
      <c r="C240" s="206"/>
      <c r="D240" s="206"/>
      <c r="E240" s="206"/>
      <c r="F240" s="206"/>
      <c r="G240" s="206"/>
      <c r="H240" s="206"/>
      <c r="I240" s="206"/>
      <c r="J240" s="206"/>
      <c r="K240" s="206"/>
      <c r="L240" s="206"/>
      <c r="M240" s="206"/>
      <c r="N240" s="206"/>
      <c r="O240" s="206"/>
      <c r="P240" s="206"/>
      <c r="Q240" s="206"/>
      <c r="R240" s="206"/>
      <c r="S240" s="206"/>
      <c r="T240" s="206"/>
      <c r="U240" s="206"/>
      <c r="V240" s="206"/>
      <c r="W240" s="206"/>
      <c r="X240" s="206"/>
      <c r="Y240" s="206"/>
      <c r="Z240" s="206"/>
      <c r="AA240" s="206"/>
      <c r="AB240" s="206"/>
      <c r="AC240" s="206"/>
      <c r="AD240" s="206"/>
      <c r="AE240" s="206"/>
      <c r="AF240" s="206"/>
      <c r="AG240" s="206"/>
      <c r="AH240" s="206"/>
      <c r="AI240" s="206"/>
      <c r="AJ240" s="206"/>
      <c r="AK240" s="206"/>
      <c r="AL240" s="206"/>
      <c r="AM240" s="206"/>
      <c r="AN240" s="204"/>
      <c r="AO240" s="204"/>
    </row>
    <row r="241" spans="1:41" s="83" customFormat="1" ht="18.75" x14ac:dyDescent="0.3">
      <c r="A241" s="205"/>
      <c r="B241" s="205"/>
      <c r="C241" s="206"/>
      <c r="D241" s="206"/>
      <c r="E241" s="206"/>
      <c r="F241" s="206"/>
      <c r="G241" s="206"/>
      <c r="H241" s="206"/>
      <c r="I241" s="206"/>
      <c r="J241" s="206"/>
      <c r="K241" s="206"/>
      <c r="L241" s="206"/>
      <c r="M241" s="206"/>
      <c r="N241" s="206"/>
      <c r="O241" s="206"/>
      <c r="P241" s="206"/>
      <c r="Q241" s="206"/>
      <c r="R241" s="206"/>
      <c r="S241" s="206"/>
      <c r="T241" s="206"/>
      <c r="U241" s="206"/>
      <c r="V241" s="206"/>
      <c r="W241" s="206"/>
      <c r="X241" s="206"/>
      <c r="Y241" s="206"/>
      <c r="Z241" s="206"/>
      <c r="AA241" s="206"/>
      <c r="AB241" s="206"/>
      <c r="AC241" s="206"/>
      <c r="AD241" s="206"/>
      <c r="AE241" s="206"/>
      <c r="AF241" s="206"/>
      <c r="AG241" s="206"/>
      <c r="AH241" s="206"/>
      <c r="AI241" s="206"/>
      <c r="AJ241" s="206"/>
      <c r="AK241" s="206"/>
      <c r="AL241" s="206"/>
      <c r="AM241" s="206"/>
      <c r="AN241" s="204"/>
      <c r="AO241" s="204"/>
    </row>
    <row r="242" spans="1:41" s="83" customFormat="1" ht="18.75" x14ac:dyDescent="0.3">
      <c r="A242" s="205"/>
      <c r="B242" s="205"/>
      <c r="C242" s="206"/>
      <c r="D242" s="206"/>
      <c r="E242" s="206"/>
      <c r="F242" s="206"/>
      <c r="G242" s="206"/>
      <c r="H242" s="206"/>
      <c r="I242" s="206"/>
      <c r="J242" s="206"/>
      <c r="K242" s="206"/>
      <c r="L242" s="206"/>
      <c r="M242" s="206"/>
      <c r="N242" s="206"/>
      <c r="O242" s="206"/>
      <c r="P242" s="206"/>
      <c r="Q242" s="206"/>
      <c r="R242" s="206"/>
      <c r="S242" s="206"/>
      <c r="T242" s="206"/>
      <c r="U242" s="206"/>
      <c r="V242" s="206"/>
      <c r="W242" s="206"/>
      <c r="X242" s="206"/>
      <c r="Y242" s="206"/>
      <c r="Z242" s="206"/>
      <c r="AA242" s="206"/>
      <c r="AB242" s="206"/>
      <c r="AC242" s="206"/>
      <c r="AD242" s="206"/>
      <c r="AE242" s="206"/>
      <c r="AF242" s="206"/>
      <c r="AG242" s="206"/>
      <c r="AH242" s="206"/>
      <c r="AI242" s="206"/>
      <c r="AJ242" s="206"/>
      <c r="AK242" s="206"/>
      <c r="AL242" s="206"/>
      <c r="AM242" s="206"/>
      <c r="AN242" s="204"/>
      <c r="AO242" s="204"/>
    </row>
    <row r="243" spans="1:41" s="83" customFormat="1" ht="18.75" x14ac:dyDescent="0.3">
      <c r="A243" s="205"/>
      <c r="B243" s="205"/>
      <c r="C243" s="206"/>
      <c r="D243" s="206"/>
      <c r="E243" s="206"/>
      <c r="F243" s="206"/>
      <c r="G243" s="206"/>
      <c r="H243" s="206"/>
      <c r="I243" s="206"/>
      <c r="J243" s="206"/>
      <c r="K243" s="206"/>
      <c r="L243" s="206"/>
      <c r="M243" s="206"/>
      <c r="N243" s="206"/>
      <c r="O243" s="206"/>
      <c r="P243" s="206"/>
      <c r="Q243" s="206"/>
      <c r="R243" s="206"/>
      <c r="S243" s="206"/>
      <c r="T243" s="206"/>
      <c r="U243" s="206"/>
      <c r="V243" s="206"/>
      <c r="W243" s="206"/>
      <c r="X243" s="206"/>
      <c r="Y243" s="206"/>
      <c r="Z243" s="206"/>
      <c r="AA243" s="206"/>
      <c r="AB243" s="206"/>
      <c r="AC243" s="206"/>
      <c r="AD243" s="206"/>
      <c r="AE243" s="206"/>
      <c r="AF243" s="206"/>
      <c r="AG243" s="206"/>
      <c r="AH243" s="206"/>
      <c r="AI243" s="206"/>
      <c r="AJ243" s="206"/>
      <c r="AK243" s="206"/>
      <c r="AL243" s="206"/>
      <c r="AM243" s="206"/>
      <c r="AN243" s="204"/>
      <c r="AO243" s="204"/>
    </row>
    <row r="244" spans="1:41" s="83" customFormat="1" ht="18.75" x14ac:dyDescent="0.3">
      <c r="A244" s="205"/>
      <c r="B244" s="205"/>
      <c r="C244" s="206"/>
      <c r="D244" s="206"/>
      <c r="E244" s="206"/>
      <c r="F244" s="206"/>
      <c r="G244" s="206"/>
      <c r="H244" s="206"/>
      <c r="I244" s="206"/>
      <c r="J244" s="206"/>
      <c r="K244" s="206"/>
      <c r="L244" s="206"/>
      <c r="M244" s="206"/>
      <c r="N244" s="206"/>
      <c r="O244" s="206"/>
      <c r="P244" s="206"/>
      <c r="Q244" s="206"/>
      <c r="R244" s="206"/>
      <c r="S244" s="206"/>
      <c r="T244" s="206"/>
      <c r="U244" s="206"/>
      <c r="V244" s="206"/>
      <c r="W244" s="206"/>
      <c r="X244" s="206"/>
      <c r="Y244" s="206"/>
      <c r="Z244" s="206"/>
      <c r="AA244" s="206"/>
      <c r="AB244" s="206"/>
      <c r="AC244" s="206"/>
      <c r="AD244" s="206"/>
      <c r="AE244" s="206"/>
      <c r="AF244" s="206"/>
      <c r="AG244" s="206"/>
      <c r="AH244" s="206"/>
      <c r="AI244" s="206"/>
      <c r="AJ244" s="206"/>
      <c r="AK244" s="206"/>
      <c r="AL244" s="206"/>
      <c r="AM244" s="206"/>
      <c r="AN244" s="204"/>
      <c r="AO244" s="204"/>
    </row>
    <row r="245" spans="1:41" s="83" customFormat="1" ht="18.75" x14ac:dyDescent="0.3">
      <c r="A245" s="205"/>
      <c r="B245" s="205"/>
      <c r="C245" s="206"/>
      <c r="D245" s="206"/>
      <c r="E245" s="206"/>
      <c r="F245" s="206"/>
      <c r="G245" s="206"/>
      <c r="H245" s="206"/>
      <c r="I245" s="206"/>
      <c r="J245" s="206"/>
      <c r="K245" s="206"/>
      <c r="L245" s="206"/>
      <c r="M245" s="206"/>
      <c r="N245" s="206"/>
      <c r="O245" s="206"/>
      <c r="P245" s="206"/>
      <c r="Q245" s="206"/>
      <c r="R245" s="206"/>
      <c r="S245" s="206"/>
      <c r="T245" s="206"/>
      <c r="U245" s="206"/>
      <c r="V245" s="206"/>
      <c r="W245" s="206"/>
      <c r="X245" s="206"/>
      <c r="Y245" s="206"/>
      <c r="Z245" s="206"/>
      <c r="AA245" s="206"/>
      <c r="AB245" s="206"/>
      <c r="AC245" s="206"/>
      <c r="AD245" s="206"/>
      <c r="AE245" s="206"/>
      <c r="AF245" s="206"/>
      <c r="AG245" s="206"/>
      <c r="AH245" s="206"/>
      <c r="AI245" s="206"/>
      <c r="AJ245" s="206"/>
      <c r="AK245" s="206"/>
      <c r="AL245" s="206"/>
      <c r="AM245" s="206"/>
      <c r="AN245" s="204"/>
      <c r="AO245" s="204"/>
    </row>
    <row r="246" spans="1:41" s="83" customFormat="1" ht="18.75" x14ac:dyDescent="0.3">
      <c r="A246" s="205"/>
      <c r="B246" s="205"/>
      <c r="C246" s="206"/>
      <c r="D246" s="206"/>
      <c r="E246" s="206"/>
      <c r="F246" s="206"/>
      <c r="G246" s="206"/>
      <c r="H246" s="206"/>
      <c r="I246" s="206"/>
      <c r="J246" s="206"/>
      <c r="K246" s="206"/>
      <c r="L246" s="206"/>
      <c r="M246" s="206"/>
      <c r="N246" s="206"/>
      <c r="O246" s="206"/>
      <c r="P246" s="206"/>
      <c r="Q246" s="206"/>
      <c r="R246" s="206"/>
      <c r="S246" s="206"/>
      <c r="T246" s="206"/>
      <c r="U246" s="206"/>
      <c r="V246" s="206"/>
      <c r="W246" s="206"/>
      <c r="X246" s="206"/>
      <c r="Y246" s="206"/>
      <c r="Z246" s="206"/>
      <c r="AA246" s="206"/>
      <c r="AB246" s="206"/>
      <c r="AC246" s="206"/>
      <c r="AD246" s="206"/>
      <c r="AE246" s="206"/>
      <c r="AF246" s="206"/>
      <c r="AG246" s="206"/>
      <c r="AH246" s="206"/>
      <c r="AI246" s="206"/>
      <c r="AJ246" s="206"/>
      <c r="AK246" s="206"/>
      <c r="AL246" s="206"/>
      <c r="AM246" s="206"/>
      <c r="AN246" s="204"/>
      <c r="AO246" s="204"/>
    </row>
    <row r="247" spans="1:41" s="83" customFormat="1" ht="18.75" x14ac:dyDescent="0.3">
      <c r="A247" s="205"/>
      <c r="B247" s="205"/>
      <c r="C247" s="206"/>
      <c r="D247" s="206"/>
      <c r="E247" s="206"/>
      <c r="F247" s="206"/>
      <c r="G247" s="206"/>
      <c r="H247" s="206"/>
      <c r="I247" s="206"/>
      <c r="J247" s="206"/>
      <c r="K247" s="206"/>
      <c r="L247" s="206"/>
      <c r="M247" s="206"/>
      <c r="N247" s="206"/>
      <c r="O247" s="206"/>
      <c r="P247" s="206"/>
      <c r="Q247" s="206"/>
      <c r="R247" s="206"/>
      <c r="S247" s="206"/>
      <c r="T247" s="206"/>
      <c r="U247" s="206"/>
      <c r="V247" s="206"/>
      <c r="W247" s="206"/>
      <c r="X247" s="206"/>
      <c r="Y247" s="206"/>
      <c r="Z247" s="206"/>
      <c r="AA247" s="206"/>
      <c r="AB247" s="206"/>
      <c r="AC247" s="206"/>
      <c r="AD247" s="206"/>
      <c r="AE247" s="206"/>
      <c r="AF247" s="206"/>
      <c r="AG247" s="206"/>
      <c r="AH247" s="206"/>
      <c r="AI247" s="206"/>
      <c r="AJ247" s="206"/>
      <c r="AK247" s="206"/>
      <c r="AL247" s="206"/>
      <c r="AM247" s="206"/>
      <c r="AN247" s="204"/>
      <c r="AO247" s="204"/>
    </row>
    <row r="248" spans="1:41" s="83" customFormat="1" ht="18.75" x14ac:dyDescent="0.3">
      <c r="A248" s="205"/>
      <c r="B248" s="205"/>
      <c r="C248" s="206"/>
      <c r="D248" s="206"/>
      <c r="E248" s="206"/>
      <c r="F248" s="206"/>
      <c r="G248" s="206"/>
      <c r="H248" s="206"/>
      <c r="I248" s="206"/>
      <c r="J248" s="206"/>
      <c r="K248" s="206"/>
      <c r="L248" s="206"/>
      <c r="M248" s="206"/>
      <c r="N248" s="206"/>
      <c r="O248" s="206"/>
      <c r="P248" s="206"/>
      <c r="Q248" s="206"/>
      <c r="R248" s="206"/>
      <c r="S248" s="206"/>
      <c r="T248" s="206"/>
      <c r="U248" s="206"/>
      <c r="V248" s="206"/>
      <c r="W248" s="206"/>
      <c r="X248" s="206"/>
      <c r="Y248" s="206"/>
      <c r="Z248" s="206"/>
      <c r="AA248" s="206"/>
      <c r="AB248" s="206"/>
      <c r="AC248" s="206"/>
      <c r="AD248" s="206"/>
      <c r="AE248" s="206"/>
      <c r="AF248" s="206"/>
      <c r="AG248" s="206"/>
      <c r="AH248" s="206"/>
      <c r="AI248" s="206"/>
      <c r="AJ248" s="206"/>
      <c r="AK248" s="206"/>
      <c r="AL248" s="206"/>
      <c r="AM248" s="206"/>
      <c r="AN248" s="204"/>
      <c r="AO248" s="204"/>
    </row>
    <row r="249" spans="1:41" s="83" customFormat="1" ht="18.75" x14ac:dyDescent="0.3">
      <c r="A249" s="205"/>
      <c r="B249" s="205"/>
      <c r="C249" s="206"/>
      <c r="D249" s="206"/>
      <c r="E249" s="206"/>
      <c r="F249" s="206"/>
      <c r="G249" s="206"/>
      <c r="H249" s="206"/>
      <c r="I249" s="206"/>
      <c r="J249" s="206"/>
      <c r="K249" s="206"/>
      <c r="L249" s="206"/>
      <c r="M249" s="206"/>
      <c r="N249" s="206"/>
      <c r="O249" s="206"/>
      <c r="P249" s="206"/>
      <c r="Q249" s="206"/>
      <c r="R249" s="206"/>
      <c r="S249" s="206"/>
      <c r="T249" s="206"/>
      <c r="U249" s="206"/>
      <c r="V249" s="206"/>
      <c r="W249" s="206"/>
      <c r="X249" s="206"/>
      <c r="Y249" s="206"/>
      <c r="Z249" s="206"/>
      <c r="AA249" s="206"/>
      <c r="AB249" s="206"/>
      <c r="AC249" s="206"/>
      <c r="AD249" s="206"/>
      <c r="AE249" s="206"/>
      <c r="AF249" s="206"/>
      <c r="AG249" s="206"/>
      <c r="AH249" s="206"/>
      <c r="AI249" s="206"/>
      <c r="AJ249" s="206"/>
      <c r="AK249" s="206"/>
      <c r="AL249" s="206"/>
      <c r="AM249" s="206"/>
      <c r="AN249" s="204"/>
      <c r="AO249" s="204"/>
    </row>
    <row r="250" spans="1:41" s="83" customFormat="1" ht="18.75" x14ac:dyDescent="0.3">
      <c r="A250" s="205"/>
      <c r="B250" s="205"/>
      <c r="C250" s="206"/>
      <c r="D250" s="206"/>
      <c r="E250" s="206"/>
      <c r="F250" s="206"/>
      <c r="G250" s="206"/>
      <c r="H250" s="206"/>
      <c r="I250" s="206"/>
      <c r="J250" s="206"/>
      <c r="K250" s="206"/>
      <c r="L250" s="206"/>
      <c r="M250" s="206"/>
      <c r="N250" s="206"/>
      <c r="O250" s="206"/>
      <c r="P250" s="206"/>
      <c r="Q250" s="206"/>
      <c r="R250" s="206"/>
      <c r="S250" s="206"/>
      <c r="T250" s="206"/>
      <c r="U250" s="206"/>
      <c r="V250" s="206"/>
      <c r="W250" s="206"/>
      <c r="X250" s="206"/>
      <c r="Y250" s="206"/>
      <c r="Z250" s="206"/>
      <c r="AA250" s="206"/>
      <c r="AB250" s="206"/>
      <c r="AC250" s="206"/>
      <c r="AD250" s="206"/>
      <c r="AE250" s="206"/>
      <c r="AF250" s="206"/>
      <c r="AG250" s="206"/>
      <c r="AH250" s="206"/>
      <c r="AI250" s="206"/>
      <c r="AJ250" s="206"/>
      <c r="AK250" s="206"/>
      <c r="AL250" s="206"/>
      <c r="AM250" s="206"/>
      <c r="AN250" s="204"/>
      <c r="AO250" s="204"/>
    </row>
    <row r="251" spans="1:41" s="83" customFormat="1" ht="18.75" x14ac:dyDescent="0.3">
      <c r="A251" s="205"/>
      <c r="B251" s="205"/>
      <c r="C251" s="206"/>
      <c r="D251" s="206"/>
      <c r="E251" s="206"/>
      <c r="F251" s="206"/>
      <c r="G251" s="206"/>
      <c r="H251" s="206"/>
      <c r="I251" s="206"/>
      <c r="J251" s="206"/>
      <c r="K251" s="206"/>
      <c r="L251" s="206"/>
      <c r="M251" s="206"/>
      <c r="N251" s="206"/>
      <c r="O251" s="206"/>
      <c r="P251" s="206"/>
      <c r="Q251" s="206"/>
      <c r="R251" s="206"/>
      <c r="S251" s="206"/>
      <c r="T251" s="206"/>
      <c r="U251" s="206"/>
      <c r="V251" s="206"/>
      <c r="W251" s="206"/>
      <c r="X251" s="206"/>
      <c r="Y251" s="206"/>
      <c r="Z251" s="206"/>
      <c r="AA251" s="206"/>
      <c r="AB251" s="206"/>
      <c r="AC251" s="206"/>
      <c r="AD251" s="206"/>
      <c r="AE251" s="206"/>
      <c r="AF251" s="206"/>
      <c r="AG251" s="206"/>
      <c r="AH251" s="206"/>
      <c r="AI251" s="206"/>
      <c r="AJ251" s="206"/>
      <c r="AK251" s="206"/>
      <c r="AL251" s="206"/>
      <c r="AM251" s="206"/>
      <c r="AN251" s="204"/>
      <c r="AO251" s="204"/>
    </row>
    <row r="252" spans="1:41" s="83" customFormat="1" ht="18.75" x14ac:dyDescent="0.3">
      <c r="A252" s="205"/>
      <c r="B252" s="205"/>
      <c r="C252" s="206"/>
      <c r="D252" s="206"/>
      <c r="E252" s="206"/>
      <c r="F252" s="206"/>
      <c r="G252" s="206"/>
      <c r="H252" s="206"/>
      <c r="I252" s="206"/>
      <c r="J252" s="206"/>
      <c r="K252" s="206"/>
      <c r="L252" s="206"/>
      <c r="M252" s="206"/>
      <c r="N252" s="206"/>
      <c r="O252" s="206"/>
      <c r="P252" s="206"/>
      <c r="Q252" s="206"/>
      <c r="R252" s="206"/>
      <c r="S252" s="206"/>
      <c r="T252" s="206"/>
      <c r="U252" s="206"/>
      <c r="V252" s="206"/>
      <c r="W252" s="206"/>
      <c r="X252" s="206"/>
      <c r="Y252" s="206"/>
      <c r="Z252" s="206"/>
      <c r="AA252" s="206"/>
      <c r="AB252" s="206"/>
      <c r="AC252" s="206"/>
      <c r="AD252" s="206"/>
      <c r="AE252" s="206"/>
      <c r="AF252" s="206"/>
      <c r="AG252" s="206"/>
      <c r="AH252" s="206"/>
      <c r="AI252" s="206"/>
      <c r="AJ252" s="206"/>
      <c r="AK252" s="206"/>
      <c r="AL252" s="206"/>
      <c r="AM252" s="206"/>
      <c r="AN252" s="204"/>
      <c r="AO252" s="204"/>
    </row>
    <row r="253" spans="1:41" s="83" customFormat="1" ht="18.75" x14ac:dyDescent="0.3">
      <c r="A253" s="205"/>
      <c r="B253" s="205"/>
      <c r="C253" s="206"/>
      <c r="D253" s="206"/>
      <c r="E253" s="206"/>
      <c r="F253" s="206"/>
      <c r="G253" s="206"/>
      <c r="H253" s="206"/>
      <c r="I253" s="206"/>
      <c r="J253" s="206"/>
      <c r="K253" s="206"/>
      <c r="L253" s="206"/>
      <c r="M253" s="206"/>
      <c r="N253" s="206"/>
      <c r="O253" s="206"/>
      <c r="P253" s="206"/>
      <c r="Q253" s="206"/>
      <c r="R253" s="206"/>
      <c r="S253" s="206"/>
      <c r="T253" s="206"/>
      <c r="U253" s="206"/>
      <c r="V253" s="206"/>
      <c r="W253" s="206"/>
      <c r="X253" s="206"/>
      <c r="Y253" s="206"/>
      <c r="Z253" s="206"/>
      <c r="AA253" s="206"/>
      <c r="AB253" s="206"/>
      <c r="AC253" s="206"/>
      <c r="AD253" s="206"/>
      <c r="AE253" s="206"/>
      <c r="AF253" s="206"/>
      <c r="AG253" s="206"/>
      <c r="AH253" s="206"/>
      <c r="AI253" s="206"/>
      <c r="AJ253" s="206"/>
      <c r="AK253" s="206"/>
      <c r="AL253" s="206"/>
      <c r="AM253" s="206"/>
      <c r="AN253" s="204"/>
      <c r="AO253" s="204"/>
    </row>
    <row r="254" spans="1:41" s="83" customFormat="1" ht="18.75" x14ac:dyDescent="0.3">
      <c r="A254" s="205"/>
      <c r="B254" s="205"/>
      <c r="C254" s="206"/>
      <c r="D254" s="206"/>
      <c r="E254" s="206"/>
      <c r="F254" s="206"/>
      <c r="G254" s="206"/>
      <c r="H254" s="206"/>
      <c r="I254" s="206"/>
      <c r="J254" s="206"/>
      <c r="K254" s="206"/>
      <c r="L254" s="206"/>
      <c r="M254" s="206"/>
      <c r="N254" s="206"/>
      <c r="O254" s="206"/>
      <c r="P254" s="206"/>
      <c r="Q254" s="206"/>
      <c r="R254" s="206"/>
      <c r="S254" s="206"/>
      <c r="T254" s="206"/>
      <c r="U254" s="206"/>
      <c r="V254" s="206"/>
      <c r="W254" s="206"/>
      <c r="X254" s="206"/>
      <c r="Y254" s="206"/>
      <c r="Z254" s="206"/>
      <c r="AA254" s="206"/>
      <c r="AB254" s="206"/>
      <c r="AC254" s="206"/>
      <c r="AD254" s="206"/>
      <c r="AE254" s="206"/>
      <c r="AF254" s="206"/>
      <c r="AG254" s="206"/>
      <c r="AH254" s="206"/>
      <c r="AI254" s="206"/>
      <c r="AJ254" s="206"/>
      <c r="AK254" s="206"/>
      <c r="AL254" s="206"/>
      <c r="AM254" s="206"/>
      <c r="AN254" s="204"/>
      <c r="AO254" s="204"/>
    </row>
    <row r="255" spans="1:41" s="83" customFormat="1" ht="18.75" x14ac:dyDescent="0.3">
      <c r="A255" s="205"/>
      <c r="B255" s="205"/>
      <c r="C255" s="206"/>
      <c r="D255" s="206"/>
      <c r="E255" s="206"/>
      <c r="F255" s="206"/>
      <c r="G255" s="206"/>
      <c r="H255" s="206"/>
      <c r="I255" s="206"/>
      <c r="J255" s="206"/>
      <c r="K255" s="206"/>
      <c r="L255" s="206"/>
      <c r="M255" s="206"/>
      <c r="N255" s="206"/>
      <c r="O255" s="206"/>
      <c r="P255" s="206"/>
      <c r="Q255" s="206"/>
      <c r="R255" s="206"/>
      <c r="S255" s="206"/>
      <c r="T255" s="206"/>
      <c r="U255" s="206"/>
      <c r="V255" s="206"/>
      <c r="W255" s="206"/>
      <c r="X255" s="206"/>
      <c r="Y255" s="206"/>
      <c r="Z255" s="206"/>
      <c r="AA255" s="206"/>
      <c r="AB255" s="206"/>
      <c r="AC255" s="206"/>
      <c r="AD255" s="206"/>
      <c r="AE255" s="206"/>
      <c r="AF255" s="206"/>
      <c r="AG255" s="206"/>
      <c r="AH255" s="206"/>
      <c r="AI255" s="206"/>
      <c r="AJ255" s="206"/>
      <c r="AK255" s="206"/>
      <c r="AL255" s="206"/>
      <c r="AM255" s="206"/>
      <c r="AN255" s="204"/>
      <c r="AO255" s="204"/>
    </row>
    <row r="256" spans="1:41" s="83" customFormat="1" ht="18.75" x14ac:dyDescent="0.3">
      <c r="A256" s="205"/>
      <c r="B256" s="205"/>
      <c r="C256" s="206"/>
      <c r="D256" s="206"/>
      <c r="E256" s="206"/>
      <c r="F256" s="206"/>
      <c r="G256" s="206"/>
      <c r="H256" s="206"/>
      <c r="I256" s="206"/>
      <c r="J256" s="206"/>
      <c r="K256" s="206"/>
      <c r="L256" s="206"/>
      <c r="M256" s="206"/>
      <c r="N256" s="206"/>
      <c r="O256" s="206"/>
      <c r="P256" s="206"/>
      <c r="Q256" s="206"/>
      <c r="R256" s="206"/>
      <c r="S256" s="206"/>
      <c r="T256" s="206"/>
      <c r="U256" s="206"/>
      <c r="V256" s="206"/>
      <c r="W256" s="206"/>
      <c r="X256" s="206"/>
      <c r="Y256" s="206"/>
      <c r="Z256" s="206"/>
      <c r="AA256" s="206"/>
      <c r="AB256" s="206"/>
      <c r="AC256" s="206"/>
      <c r="AD256" s="206"/>
      <c r="AE256" s="206"/>
      <c r="AF256" s="206"/>
      <c r="AG256" s="206"/>
      <c r="AH256" s="206"/>
      <c r="AI256" s="206"/>
      <c r="AJ256" s="206"/>
      <c r="AK256" s="206"/>
      <c r="AL256" s="206"/>
      <c r="AM256" s="206"/>
      <c r="AN256" s="204"/>
      <c r="AO256" s="204"/>
    </row>
    <row r="257" spans="1:41" s="83" customFormat="1" ht="18.75" x14ac:dyDescent="0.3">
      <c r="A257" s="205"/>
      <c r="B257" s="205"/>
      <c r="C257" s="206"/>
      <c r="D257" s="206"/>
      <c r="E257" s="206"/>
      <c r="F257" s="206"/>
      <c r="G257" s="206"/>
      <c r="H257" s="206"/>
      <c r="I257" s="206"/>
      <c r="J257" s="206"/>
      <c r="K257" s="206"/>
      <c r="L257" s="206"/>
      <c r="M257" s="206"/>
      <c r="N257" s="206"/>
      <c r="O257" s="206"/>
      <c r="P257" s="206"/>
      <c r="Q257" s="206"/>
      <c r="R257" s="206"/>
      <c r="S257" s="206"/>
      <c r="T257" s="206"/>
      <c r="U257" s="206"/>
      <c r="V257" s="206"/>
      <c r="W257" s="206"/>
      <c r="X257" s="206"/>
      <c r="Y257" s="206"/>
      <c r="Z257" s="206"/>
      <c r="AA257" s="206"/>
      <c r="AB257" s="206"/>
      <c r="AC257" s="206"/>
      <c r="AD257" s="206"/>
      <c r="AE257" s="206"/>
      <c r="AF257" s="206"/>
      <c r="AG257" s="206"/>
      <c r="AH257" s="206"/>
      <c r="AI257" s="206"/>
      <c r="AJ257" s="206"/>
      <c r="AK257" s="206"/>
      <c r="AL257" s="206"/>
      <c r="AM257" s="206"/>
      <c r="AN257" s="204"/>
      <c r="AO257" s="204"/>
    </row>
    <row r="258" spans="1:41" s="83" customFormat="1" ht="18.75" x14ac:dyDescent="0.3">
      <c r="A258" s="205"/>
      <c r="B258" s="205"/>
      <c r="C258" s="206"/>
      <c r="D258" s="206"/>
      <c r="E258" s="206"/>
      <c r="F258" s="206"/>
      <c r="G258" s="206"/>
      <c r="H258" s="206"/>
      <c r="I258" s="206"/>
      <c r="J258" s="206"/>
      <c r="K258" s="206"/>
      <c r="L258" s="206"/>
      <c r="M258" s="206"/>
      <c r="N258" s="206"/>
      <c r="O258" s="206"/>
      <c r="P258" s="206"/>
      <c r="Q258" s="206"/>
      <c r="R258" s="206"/>
      <c r="S258" s="206"/>
      <c r="T258" s="206"/>
      <c r="U258" s="206"/>
      <c r="V258" s="206"/>
      <c r="W258" s="206"/>
      <c r="X258" s="206"/>
      <c r="Y258" s="206"/>
      <c r="Z258" s="206"/>
      <c r="AA258" s="206"/>
      <c r="AB258" s="206"/>
      <c r="AC258" s="206"/>
      <c r="AD258" s="206"/>
      <c r="AE258" s="206"/>
      <c r="AF258" s="206"/>
      <c r="AG258" s="206"/>
      <c r="AH258" s="206"/>
      <c r="AI258" s="206"/>
      <c r="AJ258" s="206"/>
      <c r="AK258" s="206"/>
      <c r="AL258" s="206"/>
      <c r="AM258" s="206"/>
      <c r="AN258" s="204"/>
      <c r="AO258" s="204"/>
    </row>
    <row r="259" spans="1:41" s="83" customFormat="1" ht="18.75" x14ac:dyDescent="0.3">
      <c r="A259" s="205"/>
      <c r="B259" s="205"/>
      <c r="C259" s="206"/>
      <c r="D259" s="206"/>
      <c r="E259" s="206"/>
      <c r="F259" s="206"/>
      <c r="G259" s="206"/>
      <c r="H259" s="206"/>
      <c r="I259" s="206"/>
      <c r="J259" s="206"/>
      <c r="K259" s="206"/>
      <c r="L259" s="206"/>
      <c r="M259" s="206"/>
      <c r="N259" s="206"/>
      <c r="O259" s="206"/>
      <c r="P259" s="206"/>
      <c r="Q259" s="206"/>
      <c r="R259" s="206"/>
      <c r="S259" s="206"/>
      <c r="T259" s="206"/>
      <c r="U259" s="206"/>
      <c r="V259" s="206"/>
      <c r="W259" s="206"/>
      <c r="X259" s="206"/>
      <c r="Y259" s="206"/>
      <c r="Z259" s="206"/>
      <c r="AA259" s="206"/>
      <c r="AB259" s="206"/>
      <c r="AC259" s="206"/>
      <c r="AD259" s="206"/>
      <c r="AE259" s="206"/>
      <c r="AF259" s="206"/>
      <c r="AG259" s="206"/>
      <c r="AH259" s="206"/>
      <c r="AI259" s="206"/>
      <c r="AJ259" s="206"/>
      <c r="AK259" s="206"/>
      <c r="AL259" s="206"/>
      <c r="AM259" s="206"/>
      <c r="AN259" s="204"/>
      <c r="AO259" s="204"/>
    </row>
    <row r="260" spans="1:41" s="83" customFormat="1" ht="18.75" x14ac:dyDescent="0.3">
      <c r="A260" s="205"/>
      <c r="B260" s="205"/>
      <c r="C260" s="206"/>
      <c r="D260" s="206"/>
      <c r="E260" s="206"/>
      <c r="F260" s="206"/>
      <c r="G260" s="206"/>
      <c r="H260" s="206"/>
      <c r="I260" s="206"/>
      <c r="J260" s="206"/>
      <c r="K260" s="206"/>
      <c r="L260" s="206"/>
      <c r="M260" s="206"/>
      <c r="N260" s="206"/>
      <c r="O260" s="206"/>
      <c r="P260" s="206"/>
      <c r="Q260" s="206"/>
      <c r="R260" s="206"/>
      <c r="S260" s="206"/>
      <c r="T260" s="206"/>
      <c r="U260" s="206"/>
      <c r="V260" s="206"/>
      <c r="W260" s="206"/>
      <c r="X260" s="206"/>
      <c r="Y260" s="206"/>
      <c r="Z260" s="206"/>
      <c r="AA260" s="206"/>
      <c r="AB260" s="206"/>
      <c r="AC260" s="206"/>
      <c r="AD260" s="206"/>
      <c r="AE260" s="206"/>
      <c r="AF260" s="206"/>
      <c r="AG260" s="206"/>
      <c r="AH260" s="206"/>
      <c r="AI260" s="206"/>
      <c r="AJ260" s="206"/>
      <c r="AK260" s="206"/>
      <c r="AL260" s="206"/>
      <c r="AM260" s="206"/>
      <c r="AN260" s="204"/>
      <c r="AO260" s="204"/>
    </row>
    <row r="261" spans="1:41" s="83" customFormat="1" ht="18.75" x14ac:dyDescent="0.3">
      <c r="A261" s="205"/>
      <c r="B261" s="205"/>
      <c r="C261" s="206"/>
      <c r="D261" s="206"/>
      <c r="E261" s="206"/>
      <c r="F261" s="206"/>
      <c r="G261" s="206"/>
      <c r="H261" s="206"/>
      <c r="I261" s="206"/>
      <c r="J261" s="206"/>
      <c r="K261" s="206"/>
      <c r="L261" s="206"/>
      <c r="M261" s="206"/>
      <c r="N261" s="206"/>
      <c r="O261" s="206"/>
      <c r="P261" s="206"/>
      <c r="Q261" s="206"/>
      <c r="R261" s="206"/>
      <c r="S261" s="206"/>
      <c r="T261" s="206"/>
      <c r="U261" s="206"/>
      <c r="V261" s="206"/>
      <c r="W261" s="206"/>
      <c r="X261" s="206"/>
      <c r="Y261" s="206"/>
      <c r="Z261" s="206"/>
      <c r="AA261" s="206"/>
      <c r="AB261" s="206"/>
      <c r="AC261" s="206"/>
      <c r="AD261" s="206"/>
      <c r="AE261" s="206"/>
      <c r="AF261" s="206"/>
      <c r="AG261" s="206"/>
      <c r="AH261" s="206"/>
      <c r="AI261" s="206"/>
      <c r="AJ261" s="206"/>
      <c r="AK261" s="206"/>
      <c r="AL261" s="206"/>
      <c r="AM261" s="206"/>
      <c r="AN261" s="204"/>
      <c r="AO261" s="204"/>
    </row>
    <row r="262" spans="1:41" s="83" customFormat="1" ht="18.75" x14ac:dyDescent="0.3">
      <c r="A262" s="205"/>
      <c r="B262" s="205"/>
      <c r="C262" s="206"/>
      <c r="D262" s="206"/>
      <c r="E262" s="206"/>
      <c r="F262" s="206"/>
      <c r="G262" s="206"/>
      <c r="H262" s="206"/>
      <c r="I262" s="206"/>
      <c r="J262" s="206"/>
      <c r="K262" s="206"/>
      <c r="L262" s="206"/>
      <c r="M262" s="206"/>
      <c r="N262" s="206"/>
      <c r="O262" s="206"/>
      <c r="P262" s="206"/>
      <c r="Q262" s="206"/>
      <c r="R262" s="206"/>
      <c r="S262" s="206"/>
      <c r="T262" s="206"/>
      <c r="U262" s="206"/>
      <c r="V262" s="206"/>
      <c r="W262" s="206"/>
      <c r="X262" s="206"/>
      <c r="Y262" s="206"/>
      <c r="Z262" s="206"/>
      <c r="AA262" s="206"/>
      <c r="AB262" s="206"/>
      <c r="AC262" s="206"/>
      <c r="AD262" s="206"/>
      <c r="AE262" s="206"/>
      <c r="AF262" s="206"/>
      <c r="AG262" s="206"/>
      <c r="AH262" s="206"/>
      <c r="AI262" s="206"/>
      <c r="AJ262" s="206"/>
      <c r="AK262" s="206"/>
      <c r="AL262" s="206"/>
      <c r="AM262" s="206"/>
      <c r="AN262" s="204"/>
      <c r="AO262" s="204"/>
    </row>
    <row r="263" spans="1:41" s="83" customFormat="1" ht="18.75" x14ac:dyDescent="0.3">
      <c r="A263" s="205"/>
      <c r="B263" s="205"/>
      <c r="C263" s="206"/>
      <c r="D263" s="206"/>
      <c r="E263" s="206"/>
      <c r="F263" s="206"/>
      <c r="G263" s="206"/>
      <c r="H263" s="206"/>
      <c r="I263" s="206"/>
      <c r="J263" s="206"/>
      <c r="K263" s="206"/>
      <c r="L263" s="206"/>
      <c r="M263" s="206"/>
      <c r="N263" s="206"/>
      <c r="O263" s="206"/>
      <c r="P263" s="206"/>
      <c r="Q263" s="206"/>
      <c r="R263" s="206"/>
      <c r="S263" s="206"/>
      <c r="T263" s="206"/>
      <c r="U263" s="206"/>
      <c r="V263" s="206"/>
      <c r="W263" s="206"/>
      <c r="X263" s="206"/>
      <c r="Y263" s="206"/>
      <c r="Z263" s="206"/>
      <c r="AA263" s="206"/>
      <c r="AB263" s="206"/>
      <c r="AC263" s="206"/>
      <c r="AD263" s="206"/>
      <c r="AE263" s="206"/>
      <c r="AF263" s="206"/>
      <c r="AG263" s="206"/>
      <c r="AH263" s="206"/>
      <c r="AI263" s="206"/>
      <c r="AJ263" s="206"/>
      <c r="AK263" s="206"/>
      <c r="AL263" s="206"/>
      <c r="AM263" s="206"/>
      <c r="AN263" s="204"/>
      <c r="AO263" s="204"/>
    </row>
    <row r="264" spans="1:41" s="83" customFormat="1" ht="18.75" x14ac:dyDescent="0.3">
      <c r="A264" s="205"/>
      <c r="B264" s="205"/>
      <c r="C264" s="206"/>
      <c r="D264" s="206"/>
      <c r="E264" s="206"/>
      <c r="F264" s="206"/>
      <c r="G264" s="206"/>
      <c r="H264" s="206"/>
      <c r="I264" s="206"/>
      <c r="J264" s="206"/>
      <c r="K264" s="206"/>
      <c r="L264" s="206"/>
      <c r="M264" s="206"/>
      <c r="N264" s="206"/>
      <c r="O264" s="206"/>
      <c r="P264" s="206"/>
      <c r="Q264" s="206"/>
      <c r="R264" s="206"/>
      <c r="S264" s="206"/>
      <c r="T264" s="206"/>
      <c r="U264" s="206"/>
      <c r="V264" s="206"/>
      <c r="W264" s="206"/>
      <c r="X264" s="206"/>
      <c r="Y264" s="206"/>
      <c r="Z264" s="206"/>
      <c r="AA264" s="206"/>
      <c r="AB264" s="206"/>
      <c r="AC264" s="206"/>
      <c r="AD264" s="206"/>
      <c r="AE264" s="206"/>
      <c r="AF264" s="206"/>
      <c r="AG264" s="206"/>
      <c r="AH264" s="206"/>
      <c r="AI264" s="206"/>
      <c r="AJ264" s="206"/>
      <c r="AK264" s="206"/>
      <c r="AL264" s="206"/>
      <c r="AM264" s="206"/>
      <c r="AN264" s="204"/>
      <c r="AO264" s="204"/>
    </row>
    <row r="265" spans="1:41" s="83" customFormat="1" ht="18.75" x14ac:dyDescent="0.3">
      <c r="A265" s="205"/>
      <c r="B265" s="205"/>
      <c r="C265" s="206"/>
      <c r="D265" s="206"/>
      <c r="E265" s="206"/>
      <c r="F265" s="206"/>
      <c r="G265" s="206"/>
      <c r="H265" s="206"/>
      <c r="I265" s="206"/>
      <c r="J265" s="206"/>
      <c r="K265" s="206"/>
      <c r="L265" s="206"/>
      <c r="M265" s="206"/>
      <c r="N265" s="206"/>
      <c r="O265" s="206"/>
      <c r="P265" s="206"/>
      <c r="Q265" s="206"/>
      <c r="R265" s="206"/>
      <c r="S265" s="206"/>
      <c r="T265" s="206"/>
      <c r="U265" s="206"/>
      <c r="V265" s="206"/>
      <c r="W265" s="206"/>
      <c r="X265" s="206"/>
      <c r="Y265" s="206"/>
      <c r="Z265" s="206"/>
      <c r="AA265" s="206"/>
      <c r="AB265" s="206"/>
      <c r="AC265" s="206"/>
      <c r="AD265" s="206"/>
      <c r="AE265" s="206"/>
      <c r="AF265" s="206"/>
      <c r="AG265" s="206"/>
      <c r="AH265" s="206"/>
      <c r="AI265" s="206"/>
      <c r="AJ265" s="206"/>
      <c r="AK265" s="206"/>
      <c r="AL265" s="206"/>
      <c r="AM265" s="206"/>
      <c r="AN265" s="204"/>
      <c r="AO265" s="204"/>
    </row>
    <row r="266" spans="1:41" s="83" customFormat="1" ht="18.75" x14ac:dyDescent="0.3">
      <c r="A266" s="205"/>
      <c r="B266" s="205"/>
      <c r="C266" s="206"/>
      <c r="D266" s="206"/>
      <c r="E266" s="206"/>
      <c r="F266" s="206"/>
      <c r="G266" s="206"/>
      <c r="H266" s="206"/>
      <c r="I266" s="206"/>
      <c r="J266" s="206"/>
      <c r="K266" s="206"/>
      <c r="L266" s="206"/>
      <c r="M266" s="206"/>
      <c r="N266" s="206"/>
      <c r="O266" s="206"/>
      <c r="P266" s="206"/>
      <c r="Q266" s="206"/>
      <c r="R266" s="206"/>
      <c r="S266" s="206"/>
      <c r="T266" s="206"/>
      <c r="U266" s="206"/>
      <c r="V266" s="206"/>
      <c r="W266" s="206"/>
      <c r="X266" s="206"/>
      <c r="Y266" s="206"/>
      <c r="Z266" s="206"/>
      <c r="AA266" s="206"/>
      <c r="AB266" s="206"/>
      <c r="AC266" s="206"/>
      <c r="AD266" s="206"/>
      <c r="AE266" s="206"/>
      <c r="AF266" s="206"/>
      <c r="AG266" s="206"/>
      <c r="AH266" s="206"/>
      <c r="AI266" s="206"/>
      <c r="AJ266" s="206"/>
      <c r="AK266" s="206"/>
      <c r="AL266" s="206"/>
      <c r="AM266" s="206"/>
      <c r="AN266" s="204"/>
      <c r="AO266" s="204"/>
    </row>
    <row r="267" spans="1:41" s="83" customFormat="1" ht="18.75" x14ac:dyDescent="0.3">
      <c r="A267" s="205"/>
      <c r="B267" s="205"/>
      <c r="C267" s="206"/>
      <c r="D267" s="206"/>
      <c r="E267" s="206"/>
      <c r="F267" s="206"/>
      <c r="G267" s="206"/>
      <c r="H267" s="206"/>
      <c r="I267" s="206"/>
      <c r="J267" s="206"/>
      <c r="K267" s="206"/>
      <c r="L267" s="206"/>
      <c r="M267" s="206"/>
      <c r="N267" s="206"/>
      <c r="O267" s="206"/>
      <c r="P267" s="206"/>
      <c r="Q267" s="206"/>
      <c r="R267" s="206"/>
      <c r="S267" s="206"/>
      <c r="T267" s="206"/>
      <c r="U267" s="206"/>
      <c r="V267" s="206"/>
      <c r="W267" s="206"/>
      <c r="X267" s="206"/>
      <c r="Y267" s="206"/>
      <c r="Z267" s="206"/>
      <c r="AA267" s="206"/>
      <c r="AB267" s="206"/>
      <c r="AC267" s="206"/>
      <c r="AD267" s="206"/>
      <c r="AE267" s="206"/>
      <c r="AF267" s="206"/>
      <c r="AG267" s="206"/>
      <c r="AH267" s="206"/>
      <c r="AI267" s="206"/>
      <c r="AJ267" s="206"/>
      <c r="AK267" s="206"/>
      <c r="AL267" s="206"/>
      <c r="AM267" s="206"/>
      <c r="AN267" s="204"/>
      <c r="AO267" s="204"/>
    </row>
    <row r="268" spans="1:41" s="83" customFormat="1" ht="18.75" x14ac:dyDescent="0.3">
      <c r="A268" s="205"/>
      <c r="B268" s="205"/>
      <c r="C268" s="206"/>
      <c r="D268" s="206"/>
      <c r="E268" s="206"/>
      <c r="F268" s="206"/>
      <c r="G268" s="206"/>
      <c r="H268" s="206"/>
      <c r="I268" s="206"/>
      <c r="J268" s="206"/>
      <c r="K268" s="206"/>
      <c r="L268" s="206"/>
      <c r="M268" s="206"/>
      <c r="N268" s="206"/>
      <c r="O268" s="206"/>
      <c r="P268" s="206"/>
      <c r="Q268" s="206"/>
      <c r="R268" s="206"/>
      <c r="S268" s="206"/>
      <c r="T268" s="206"/>
      <c r="U268" s="206"/>
      <c r="V268" s="206"/>
      <c r="W268" s="206"/>
      <c r="X268" s="206"/>
      <c r="Y268" s="206"/>
      <c r="Z268" s="206"/>
      <c r="AA268" s="206"/>
      <c r="AB268" s="206"/>
      <c r="AC268" s="206"/>
      <c r="AD268" s="206"/>
      <c r="AE268" s="206"/>
      <c r="AF268" s="206"/>
      <c r="AG268" s="206"/>
      <c r="AH268" s="206"/>
      <c r="AI268" s="206"/>
      <c r="AJ268" s="206"/>
      <c r="AK268" s="206"/>
      <c r="AL268" s="206"/>
      <c r="AM268" s="206"/>
      <c r="AN268" s="204"/>
      <c r="AO268" s="204"/>
    </row>
    <row r="269" spans="1:41" s="83" customFormat="1" ht="18.75" x14ac:dyDescent="0.3">
      <c r="A269" s="205"/>
      <c r="B269" s="205"/>
      <c r="C269" s="206"/>
      <c r="D269" s="206"/>
      <c r="E269" s="206"/>
      <c r="F269" s="206"/>
      <c r="G269" s="206"/>
      <c r="H269" s="206"/>
      <c r="I269" s="206"/>
      <c r="J269" s="206"/>
      <c r="K269" s="206"/>
      <c r="L269" s="206"/>
      <c r="M269" s="206"/>
      <c r="N269" s="206"/>
      <c r="O269" s="206"/>
      <c r="P269" s="206"/>
      <c r="Q269" s="206"/>
      <c r="R269" s="206"/>
      <c r="S269" s="206"/>
      <c r="T269" s="206"/>
      <c r="U269" s="206"/>
      <c r="V269" s="206"/>
      <c r="W269" s="206"/>
      <c r="X269" s="206"/>
      <c r="Y269" s="206"/>
      <c r="Z269" s="206"/>
      <c r="AA269" s="206"/>
      <c r="AB269" s="206"/>
      <c r="AC269" s="206"/>
      <c r="AD269" s="206"/>
      <c r="AE269" s="206"/>
      <c r="AF269" s="206"/>
      <c r="AG269" s="206"/>
      <c r="AH269" s="206"/>
      <c r="AI269" s="206"/>
      <c r="AJ269" s="206"/>
      <c r="AK269" s="206"/>
      <c r="AL269" s="206"/>
      <c r="AM269" s="206"/>
      <c r="AN269" s="204"/>
      <c r="AO269" s="204"/>
    </row>
    <row r="270" spans="1:41" s="83" customFormat="1" ht="18.75" x14ac:dyDescent="0.3">
      <c r="A270" s="205"/>
      <c r="B270" s="205"/>
      <c r="C270" s="206"/>
      <c r="D270" s="206"/>
      <c r="E270" s="206"/>
      <c r="F270" s="206"/>
      <c r="G270" s="206"/>
      <c r="H270" s="206"/>
      <c r="I270" s="206"/>
      <c r="J270" s="206"/>
      <c r="K270" s="206"/>
      <c r="L270" s="206"/>
      <c r="M270" s="206"/>
      <c r="N270" s="206"/>
      <c r="O270" s="206"/>
      <c r="P270" s="206"/>
      <c r="Q270" s="206"/>
      <c r="R270" s="206"/>
      <c r="S270" s="206"/>
      <c r="T270" s="206"/>
      <c r="U270" s="206"/>
      <c r="V270" s="206"/>
      <c r="W270" s="206"/>
      <c r="X270" s="206"/>
      <c r="Y270" s="206"/>
      <c r="Z270" s="206"/>
      <c r="AA270" s="206"/>
      <c r="AB270" s="206"/>
      <c r="AC270" s="206"/>
      <c r="AD270" s="206"/>
      <c r="AE270" s="206"/>
      <c r="AF270" s="206"/>
      <c r="AG270" s="206"/>
      <c r="AH270" s="206"/>
      <c r="AI270" s="206"/>
      <c r="AJ270" s="206"/>
      <c r="AK270" s="206"/>
      <c r="AL270" s="206"/>
      <c r="AM270" s="206"/>
      <c r="AN270" s="204"/>
      <c r="AO270" s="204"/>
    </row>
    <row r="271" spans="1:41" s="83" customFormat="1" ht="18.75" x14ac:dyDescent="0.3">
      <c r="A271" s="205"/>
      <c r="B271" s="205"/>
      <c r="C271" s="206"/>
      <c r="D271" s="206"/>
      <c r="E271" s="206"/>
      <c r="F271" s="206"/>
      <c r="G271" s="206"/>
      <c r="H271" s="206"/>
      <c r="I271" s="206"/>
      <c r="J271" s="206"/>
      <c r="K271" s="206"/>
      <c r="L271" s="206"/>
      <c r="M271" s="206"/>
      <c r="N271" s="206"/>
      <c r="O271" s="206"/>
      <c r="P271" s="206"/>
      <c r="Q271" s="206"/>
      <c r="R271" s="206"/>
      <c r="S271" s="206"/>
      <c r="T271" s="206"/>
      <c r="U271" s="206"/>
      <c r="V271" s="206"/>
      <c r="W271" s="206"/>
      <c r="X271" s="206"/>
      <c r="Y271" s="206"/>
      <c r="Z271" s="206"/>
      <c r="AA271" s="206"/>
      <c r="AB271" s="206"/>
      <c r="AC271" s="206"/>
      <c r="AD271" s="206"/>
      <c r="AE271" s="206"/>
      <c r="AF271" s="206"/>
      <c r="AG271" s="206"/>
      <c r="AH271" s="206"/>
      <c r="AI271" s="206"/>
      <c r="AJ271" s="206"/>
      <c r="AK271" s="206"/>
      <c r="AL271" s="206"/>
      <c r="AM271" s="206"/>
      <c r="AN271" s="204"/>
      <c r="AO271" s="204"/>
    </row>
    <row r="272" spans="1:41" s="83" customFormat="1" ht="18.75" x14ac:dyDescent="0.3">
      <c r="A272" s="205"/>
      <c r="B272" s="205"/>
      <c r="C272" s="206"/>
      <c r="D272" s="206"/>
      <c r="E272" s="206"/>
      <c r="F272" s="206"/>
      <c r="G272" s="206"/>
      <c r="H272" s="206"/>
      <c r="I272" s="206"/>
      <c r="J272" s="206"/>
      <c r="K272" s="206"/>
      <c r="L272" s="206"/>
      <c r="M272" s="206"/>
      <c r="N272" s="206"/>
      <c r="O272" s="206"/>
      <c r="P272" s="206"/>
      <c r="Q272" s="206"/>
      <c r="R272" s="206"/>
      <c r="S272" s="206"/>
      <c r="T272" s="206"/>
      <c r="U272" s="206"/>
      <c r="V272" s="206"/>
      <c r="W272" s="206"/>
      <c r="X272" s="206"/>
      <c r="Y272" s="206"/>
      <c r="Z272" s="206"/>
      <c r="AA272" s="206"/>
      <c r="AB272" s="206"/>
      <c r="AC272" s="206"/>
      <c r="AD272" s="206"/>
      <c r="AE272" s="206"/>
      <c r="AF272" s="206"/>
      <c r="AG272" s="206"/>
      <c r="AH272" s="206"/>
      <c r="AI272" s="206"/>
      <c r="AJ272" s="206"/>
      <c r="AK272" s="206"/>
      <c r="AL272" s="206"/>
      <c r="AM272" s="206"/>
      <c r="AN272" s="204"/>
      <c r="AO272" s="204"/>
    </row>
    <row r="273" spans="1:41" s="83" customFormat="1" ht="18.75" x14ac:dyDescent="0.3">
      <c r="A273" s="205"/>
      <c r="B273" s="205"/>
      <c r="C273" s="206"/>
      <c r="D273" s="206"/>
      <c r="E273" s="206"/>
      <c r="F273" s="206"/>
      <c r="G273" s="206"/>
      <c r="H273" s="206"/>
      <c r="I273" s="206"/>
      <c r="J273" s="206"/>
      <c r="K273" s="206"/>
      <c r="L273" s="206"/>
      <c r="M273" s="206"/>
      <c r="N273" s="206"/>
      <c r="O273" s="206"/>
      <c r="P273" s="206"/>
      <c r="Q273" s="206"/>
      <c r="R273" s="206"/>
      <c r="S273" s="206"/>
      <c r="T273" s="206"/>
      <c r="U273" s="206"/>
      <c r="V273" s="206"/>
      <c r="W273" s="206"/>
      <c r="X273" s="206"/>
      <c r="Y273" s="206"/>
      <c r="Z273" s="206"/>
      <c r="AA273" s="206"/>
      <c r="AB273" s="206"/>
      <c r="AC273" s="206"/>
      <c r="AD273" s="206"/>
      <c r="AE273" s="206"/>
      <c r="AF273" s="206"/>
      <c r="AG273" s="206"/>
      <c r="AH273" s="206"/>
      <c r="AI273" s="206"/>
      <c r="AJ273" s="206"/>
      <c r="AK273" s="206"/>
      <c r="AL273" s="206"/>
      <c r="AM273" s="206"/>
      <c r="AN273" s="204"/>
      <c r="AO273" s="204"/>
    </row>
    <row r="274" spans="1:41" s="83" customFormat="1" ht="18.75" x14ac:dyDescent="0.3">
      <c r="A274" s="205"/>
      <c r="B274" s="205"/>
      <c r="C274" s="206"/>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c r="AA274" s="206"/>
      <c r="AB274" s="206"/>
      <c r="AC274" s="206"/>
      <c r="AD274" s="206"/>
      <c r="AE274" s="206"/>
      <c r="AF274" s="206"/>
      <c r="AG274" s="206"/>
      <c r="AH274" s="206"/>
      <c r="AI274" s="206"/>
      <c r="AJ274" s="206"/>
      <c r="AK274" s="206"/>
      <c r="AL274" s="206"/>
      <c r="AM274" s="206"/>
      <c r="AN274" s="204"/>
      <c r="AO274" s="204"/>
    </row>
    <row r="275" spans="1:41" s="83" customFormat="1" ht="18.75" x14ac:dyDescent="0.3">
      <c r="A275" s="205"/>
      <c r="B275" s="205"/>
      <c r="C275" s="206"/>
      <c r="D275" s="206"/>
      <c r="E275" s="206"/>
      <c r="F275" s="206"/>
      <c r="G275" s="206"/>
      <c r="H275" s="206"/>
      <c r="I275" s="206"/>
      <c r="J275" s="206"/>
      <c r="K275" s="206"/>
      <c r="L275" s="206"/>
      <c r="M275" s="206"/>
      <c r="N275" s="206"/>
      <c r="O275" s="206"/>
      <c r="P275" s="206"/>
      <c r="Q275" s="206"/>
      <c r="R275" s="206"/>
      <c r="S275" s="206"/>
      <c r="T275" s="206"/>
      <c r="U275" s="206"/>
      <c r="V275" s="206"/>
      <c r="W275" s="206"/>
      <c r="X275" s="206"/>
      <c r="Y275" s="206"/>
      <c r="Z275" s="206"/>
      <c r="AA275" s="206"/>
      <c r="AB275" s="206"/>
      <c r="AC275" s="206"/>
      <c r="AD275" s="206"/>
      <c r="AE275" s="206"/>
      <c r="AF275" s="206"/>
      <c r="AG275" s="206"/>
      <c r="AH275" s="206"/>
      <c r="AI275" s="206"/>
      <c r="AJ275" s="206"/>
      <c r="AK275" s="206"/>
      <c r="AL275" s="206"/>
      <c r="AM275" s="206"/>
      <c r="AN275" s="204"/>
      <c r="AO275" s="204"/>
    </row>
    <row r="276" spans="1:41" s="83" customFormat="1" ht="18.75" x14ac:dyDescent="0.3">
      <c r="A276" s="205"/>
      <c r="B276" s="205"/>
      <c r="C276" s="206"/>
      <c r="D276" s="206"/>
      <c r="E276" s="206"/>
      <c r="F276" s="206"/>
      <c r="G276" s="206"/>
      <c r="H276" s="206"/>
      <c r="I276" s="206"/>
      <c r="J276" s="206"/>
      <c r="K276" s="206"/>
      <c r="L276" s="206"/>
      <c r="M276" s="206"/>
      <c r="N276" s="206"/>
      <c r="O276" s="206"/>
      <c r="P276" s="206"/>
      <c r="Q276" s="206"/>
      <c r="R276" s="206"/>
      <c r="S276" s="206"/>
      <c r="T276" s="206"/>
      <c r="U276" s="206"/>
      <c r="V276" s="206"/>
      <c r="W276" s="206"/>
      <c r="X276" s="206"/>
      <c r="Y276" s="206"/>
      <c r="Z276" s="206"/>
      <c r="AA276" s="206"/>
      <c r="AB276" s="206"/>
      <c r="AC276" s="206"/>
      <c r="AD276" s="206"/>
      <c r="AE276" s="206"/>
      <c r="AF276" s="206"/>
      <c r="AG276" s="206"/>
      <c r="AH276" s="206"/>
      <c r="AI276" s="206"/>
      <c r="AJ276" s="206"/>
      <c r="AK276" s="206"/>
      <c r="AL276" s="206"/>
      <c r="AM276" s="206"/>
      <c r="AN276" s="204"/>
      <c r="AO276" s="204"/>
    </row>
    <row r="277" spans="1:41" s="83" customFormat="1" ht="18.75" x14ac:dyDescent="0.3">
      <c r="A277" s="205"/>
      <c r="B277" s="205"/>
      <c r="C277" s="206"/>
      <c r="D277" s="206"/>
      <c r="E277" s="206"/>
      <c r="F277" s="206"/>
      <c r="G277" s="206"/>
      <c r="H277" s="206"/>
      <c r="I277" s="206"/>
      <c r="J277" s="206"/>
      <c r="K277" s="206"/>
      <c r="L277" s="206"/>
      <c r="M277" s="206"/>
      <c r="N277" s="206"/>
      <c r="O277" s="206"/>
      <c r="P277" s="206"/>
      <c r="Q277" s="206"/>
      <c r="R277" s="206"/>
      <c r="S277" s="206"/>
      <c r="T277" s="206"/>
      <c r="U277" s="206"/>
      <c r="V277" s="206"/>
      <c r="W277" s="206"/>
      <c r="X277" s="206"/>
      <c r="Y277" s="206"/>
      <c r="Z277" s="206"/>
      <c r="AA277" s="206"/>
      <c r="AB277" s="206"/>
      <c r="AC277" s="206"/>
      <c r="AD277" s="206"/>
      <c r="AE277" s="206"/>
      <c r="AF277" s="206"/>
      <c r="AG277" s="206"/>
      <c r="AH277" s="206"/>
      <c r="AI277" s="206"/>
      <c r="AJ277" s="206"/>
      <c r="AK277" s="206"/>
      <c r="AL277" s="206"/>
      <c r="AM277" s="206"/>
      <c r="AN277" s="204"/>
      <c r="AO277" s="204"/>
    </row>
    <row r="278" spans="1:41" s="83" customFormat="1" ht="18.75" x14ac:dyDescent="0.3">
      <c r="A278" s="205"/>
      <c r="B278" s="205"/>
      <c r="C278" s="206"/>
      <c r="D278" s="206"/>
      <c r="E278" s="206"/>
      <c r="F278" s="206"/>
      <c r="G278" s="206"/>
      <c r="H278" s="206"/>
      <c r="I278" s="206"/>
      <c r="J278" s="206"/>
      <c r="K278" s="206"/>
      <c r="L278" s="206"/>
      <c r="M278" s="206"/>
      <c r="N278" s="206"/>
      <c r="O278" s="206"/>
      <c r="P278" s="206"/>
      <c r="Q278" s="206"/>
      <c r="R278" s="206"/>
      <c r="S278" s="206"/>
      <c r="T278" s="206"/>
      <c r="U278" s="206"/>
      <c r="V278" s="206"/>
      <c r="W278" s="206"/>
      <c r="X278" s="206"/>
      <c r="Y278" s="206"/>
      <c r="Z278" s="206"/>
      <c r="AA278" s="206"/>
      <c r="AB278" s="206"/>
      <c r="AC278" s="206"/>
      <c r="AD278" s="206"/>
      <c r="AE278" s="206"/>
      <c r="AF278" s="206"/>
      <c r="AG278" s="206"/>
      <c r="AH278" s="206"/>
      <c r="AI278" s="206"/>
      <c r="AJ278" s="206"/>
      <c r="AK278" s="206"/>
      <c r="AL278" s="206"/>
      <c r="AM278" s="206"/>
      <c r="AN278" s="204"/>
      <c r="AO278" s="204"/>
    </row>
    <row r="279" spans="1:41" s="83" customFormat="1" ht="18.75" x14ac:dyDescent="0.3">
      <c r="A279" s="205"/>
      <c r="B279" s="205"/>
      <c r="C279" s="206"/>
      <c r="D279" s="206"/>
      <c r="E279" s="206"/>
      <c r="F279" s="206"/>
      <c r="G279" s="206"/>
      <c r="H279" s="206"/>
      <c r="I279" s="206"/>
      <c r="J279" s="206"/>
      <c r="K279" s="206"/>
      <c r="L279" s="206"/>
      <c r="M279" s="206"/>
      <c r="N279" s="206"/>
      <c r="O279" s="206"/>
      <c r="P279" s="206"/>
      <c r="Q279" s="206"/>
      <c r="R279" s="206"/>
      <c r="S279" s="206"/>
      <c r="T279" s="206"/>
      <c r="U279" s="206"/>
      <c r="V279" s="206"/>
      <c r="W279" s="206"/>
      <c r="X279" s="206"/>
      <c r="Y279" s="206"/>
      <c r="Z279" s="206"/>
      <c r="AA279" s="206"/>
      <c r="AB279" s="206"/>
      <c r="AC279" s="206"/>
      <c r="AD279" s="206"/>
      <c r="AE279" s="206"/>
      <c r="AF279" s="206"/>
      <c r="AG279" s="206"/>
      <c r="AH279" s="206"/>
      <c r="AI279" s="206"/>
      <c r="AJ279" s="206"/>
      <c r="AK279" s="206"/>
      <c r="AL279" s="206"/>
      <c r="AM279" s="206"/>
      <c r="AN279" s="204"/>
      <c r="AO279" s="204"/>
    </row>
    <row r="280" spans="1:41" s="83" customFormat="1" ht="18.75" x14ac:dyDescent="0.3">
      <c r="A280" s="205"/>
      <c r="B280" s="205"/>
      <c r="C280" s="206"/>
      <c r="D280" s="206"/>
      <c r="E280" s="206"/>
      <c r="F280" s="206"/>
      <c r="G280" s="206"/>
      <c r="H280" s="206"/>
      <c r="I280" s="206"/>
      <c r="J280" s="206"/>
      <c r="K280" s="206"/>
      <c r="L280" s="206"/>
      <c r="M280" s="206"/>
      <c r="N280" s="206"/>
      <c r="O280" s="206"/>
      <c r="P280" s="206"/>
      <c r="Q280" s="206"/>
      <c r="R280" s="206"/>
      <c r="S280" s="206"/>
      <c r="T280" s="206"/>
      <c r="U280" s="206"/>
      <c r="V280" s="206"/>
      <c r="W280" s="206"/>
      <c r="X280" s="206"/>
      <c r="Y280" s="206"/>
      <c r="Z280" s="206"/>
      <c r="AA280" s="206"/>
      <c r="AB280" s="206"/>
      <c r="AC280" s="206"/>
      <c r="AD280" s="206"/>
      <c r="AE280" s="206"/>
      <c r="AF280" s="206"/>
      <c r="AG280" s="206"/>
      <c r="AH280" s="206"/>
      <c r="AI280" s="206"/>
      <c r="AJ280" s="206"/>
      <c r="AK280" s="206"/>
      <c r="AL280" s="206"/>
      <c r="AM280" s="206"/>
      <c r="AN280" s="204"/>
      <c r="AO280" s="204"/>
    </row>
    <row r="281" spans="1:41" s="83" customFormat="1" ht="18.75" x14ac:dyDescent="0.3">
      <c r="A281" s="205"/>
      <c r="B281" s="205"/>
      <c r="C281" s="206"/>
      <c r="D281" s="206"/>
      <c r="E281" s="206"/>
      <c r="F281" s="206"/>
      <c r="G281" s="206"/>
      <c r="H281" s="206"/>
      <c r="I281" s="206"/>
      <c r="J281" s="206"/>
      <c r="K281" s="206"/>
      <c r="L281" s="206"/>
      <c r="M281" s="206"/>
      <c r="N281" s="206"/>
      <c r="O281" s="206"/>
      <c r="P281" s="206"/>
      <c r="Q281" s="206"/>
      <c r="R281" s="206"/>
      <c r="S281" s="206"/>
      <c r="T281" s="206"/>
      <c r="U281" s="206"/>
      <c r="V281" s="206"/>
      <c r="W281" s="206"/>
      <c r="X281" s="206"/>
      <c r="Y281" s="206"/>
      <c r="Z281" s="206"/>
      <c r="AA281" s="206"/>
      <c r="AB281" s="206"/>
      <c r="AC281" s="206"/>
      <c r="AD281" s="206"/>
      <c r="AE281" s="206"/>
      <c r="AF281" s="206"/>
      <c r="AG281" s="206"/>
      <c r="AH281" s="206"/>
      <c r="AI281" s="206"/>
      <c r="AJ281" s="206"/>
      <c r="AK281" s="206"/>
      <c r="AL281" s="206"/>
      <c r="AM281" s="206"/>
      <c r="AN281" s="204"/>
      <c r="AO281" s="204"/>
    </row>
    <row r="282" spans="1:41" s="83" customFormat="1" ht="18.75" x14ac:dyDescent="0.3">
      <c r="A282" s="205"/>
      <c r="B282" s="205"/>
      <c r="C282" s="206"/>
      <c r="D282" s="206"/>
      <c r="E282" s="206"/>
      <c r="F282" s="206"/>
      <c r="G282" s="206"/>
      <c r="H282" s="206"/>
      <c r="I282" s="206"/>
      <c r="J282" s="206"/>
      <c r="K282" s="206"/>
      <c r="L282" s="206"/>
      <c r="M282" s="206"/>
      <c r="N282" s="206"/>
      <c r="O282" s="206"/>
      <c r="P282" s="206"/>
      <c r="Q282" s="206"/>
      <c r="R282" s="206"/>
      <c r="S282" s="206"/>
      <c r="T282" s="206"/>
      <c r="U282" s="206"/>
      <c r="V282" s="206"/>
      <c r="W282" s="206"/>
      <c r="X282" s="206"/>
      <c r="Y282" s="206"/>
      <c r="Z282" s="206"/>
      <c r="AA282" s="206"/>
      <c r="AB282" s="206"/>
      <c r="AC282" s="206"/>
      <c r="AD282" s="206"/>
      <c r="AE282" s="206"/>
      <c r="AF282" s="206"/>
      <c r="AG282" s="206"/>
      <c r="AH282" s="206"/>
      <c r="AI282" s="206"/>
      <c r="AJ282" s="206"/>
      <c r="AK282" s="206"/>
      <c r="AL282" s="206"/>
      <c r="AM282" s="206"/>
      <c r="AN282" s="204"/>
      <c r="AO282" s="204"/>
    </row>
    <row r="283" spans="1:41" s="83" customFormat="1" ht="18.75" x14ac:dyDescent="0.3">
      <c r="A283" s="205"/>
      <c r="B283" s="205"/>
      <c r="C283" s="206"/>
      <c r="D283" s="206"/>
      <c r="E283" s="206"/>
      <c r="F283" s="206"/>
      <c r="G283" s="206"/>
      <c r="H283" s="206"/>
      <c r="I283" s="206"/>
      <c r="J283" s="206"/>
      <c r="K283" s="206"/>
      <c r="L283" s="206"/>
      <c r="M283" s="206"/>
      <c r="N283" s="206"/>
      <c r="O283" s="206"/>
      <c r="P283" s="206"/>
      <c r="Q283" s="206"/>
      <c r="R283" s="206"/>
      <c r="S283" s="206"/>
      <c r="T283" s="206"/>
      <c r="U283" s="206"/>
      <c r="V283" s="206"/>
      <c r="W283" s="206"/>
      <c r="X283" s="206"/>
      <c r="Y283" s="206"/>
      <c r="Z283" s="206"/>
      <c r="AA283" s="206"/>
      <c r="AB283" s="206"/>
      <c r="AC283" s="206"/>
      <c r="AD283" s="206"/>
      <c r="AE283" s="206"/>
      <c r="AF283" s="206"/>
      <c r="AG283" s="206"/>
      <c r="AH283" s="206"/>
      <c r="AI283" s="206"/>
      <c r="AJ283" s="206"/>
      <c r="AK283" s="206"/>
      <c r="AL283" s="206"/>
      <c r="AM283" s="206"/>
      <c r="AN283" s="204"/>
      <c r="AO283" s="204"/>
    </row>
    <row r="284" spans="1:41" s="83" customFormat="1" ht="18.75" x14ac:dyDescent="0.3">
      <c r="A284" s="205"/>
      <c r="B284" s="205"/>
      <c r="C284" s="206"/>
      <c r="D284" s="206"/>
      <c r="E284" s="206"/>
      <c r="F284" s="206"/>
      <c r="G284" s="206"/>
      <c r="H284" s="206"/>
      <c r="I284" s="206"/>
      <c r="J284" s="206"/>
      <c r="K284" s="206"/>
      <c r="L284" s="206"/>
      <c r="M284" s="206"/>
      <c r="N284" s="206"/>
      <c r="O284" s="206"/>
      <c r="P284" s="206"/>
      <c r="Q284" s="206"/>
      <c r="R284" s="206"/>
      <c r="S284" s="206"/>
      <c r="T284" s="206"/>
      <c r="U284" s="206"/>
      <c r="V284" s="206"/>
      <c r="W284" s="206"/>
      <c r="X284" s="206"/>
      <c r="Y284" s="206"/>
      <c r="Z284" s="206"/>
      <c r="AA284" s="206"/>
      <c r="AB284" s="206"/>
      <c r="AC284" s="206"/>
      <c r="AD284" s="206"/>
      <c r="AE284" s="206"/>
      <c r="AF284" s="206"/>
      <c r="AG284" s="206"/>
      <c r="AH284" s="206"/>
      <c r="AI284" s="206"/>
      <c r="AJ284" s="206"/>
      <c r="AK284" s="206"/>
      <c r="AL284" s="206"/>
      <c r="AM284" s="206"/>
      <c r="AN284" s="204"/>
      <c r="AO284" s="204"/>
    </row>
    <row r="285" spans="1:41" s="83" customFormat="1" ht="18.75" x14ac:dyDescent="0.3">
      <c r="A285" s="205"/>
      <c r="B285" s="205"/>
      <c r="C285" s="206"/>
      <c r="D285" s="206"/>
      <c r="E285" s="206"/>
      <c r="F285" s="206"/>
      <c r="G285" s="206"/>
      <c r="H285" s="206"/>
      <c r="I285" s="206"/>
      <c r="J285" s="206"/>
      <c r="K285" s="206"/>
      <c r="L285" s="206"/>
      <c r="M285" s="206"/>
      <c r="N285" s="206"/>
      <c r="O285" s="206"/>
      <c r="P285" s="206"/>
      <c r="Q285" s="206"/>
      <c r="R285" s="206"/>
      <c r="S285" s="206"/>
      <c r="T285" s="206"/>
      <c r="U285" s="206"/>
      <c r="V285" s="206"/>
      <c r="W285" s="206"/>
      <c r="X285" s="206"/>
      <c r="Y285" s="206"/>
      <c r="Z285" s="206"/>
      <c r="AA285" s="206"/>
      <c r="AB285" s="206"/>
      <c r="AC285" s="206"/>
      <c r="AD285" s="206"/>
      <c r="AE285" s="206"/>
      <c r="AF285" s="206"/>
      <c r="AG285" s="206"/>
      <c r="AH285" s="206"/>
      <c r="AI285" s="206"/>
      <c r="AJ285" s="206"/>
      <c r="AK285" s="206"/>
      <c r="AL285" s="206"/>
      <c r="AM285" s="206"/>
      <c r="AN285" s="204"/>
      <c r="AO285" s="204"/>
    </row>
    <row r="286" spans="1:41" s="83" customFormat="1" ht="18.75" x14ac:dyDescent="0.3">
      <c r="A286" s="205"/>
      <c r="B286" s="205"/>
      <c r="C286" s="206"/>
      <c r="D286" s="206"/>
      <c r="E286" s="206"/>
      <c r="F286" s="206"/>
      <c r="G286" s="206"/>
      <c r="H286" s="206"/>
      <c r="I286" s="206"/>
      <c r="J286" s="206"/>
      <c r="K286" s="206"/>
      <c r="L286" s="206"/>
      <c r="M286" s="206"/>
      <c r="N286" s="206"/>
      <c r="O286" s="206"/>
      <c r="P286" s="206"/>
      <c r="Q286" s="206"/>
      <c r="R286" s="206"/>
      <c r="S286" s="206"/>
      <c r="T286" s="206"/>
      <c r="U286" s="206"/>
      <c r="V286" s="206"/>
      <c r="W286" s="206"/>
      <c r="X286" s="206"/>
      <c r="Y286" s="206"/>
      <c r="Z286" s="206"/>
      <c r="AA286" s="206"/>
      <c r="AB286" s="206"/>
      <c r="AC286" s="206"/>
      <c r="AD286" s="206"/>
      <c r="AE286" s="206"/>
      <c r="AF286" s="206"/>
      <c r="AG286" s="206"/>
      <c r="AH286" s="206"/>
      <c r="AI286" s="206"/>
      <c r="AJ286" s="206"/>
      <c r="AK286" s="206"/>
      <c r="AL286" s="206"/>
      <c r="AM286" s="206"/>
      <c r="AN286" s="204"/>
      <c r="AO286" s="204"/>
    </row>
    <row r="287" spans="1:41" s="83" customFormat="1" ht="18.75" x14ac:dyDescent="0.3">
      <c r="A287" s="205"/>
      <c r="B287" s="205"/>
      <c r="C287" s="206"/>
      <c r="D287" s="206"/>
      <c r="E287" s="206"/>
      <c r="F287" s="206"/>
      <c r="G287" s="206"/>
      <c r="H287" s="206"/>
      <c r="I287" s="206"/>
      <c r="J287" s="206"/>
      <c r="K287" s="206"/>
      <c r="L287" s="206"/>
      <c r="M287" s="206"/>
      <c r="N287" s="206"/>
      <c r="O287" s="206"/>
      <c r="P287" s="206"/>
      <c r="Q287" s="206"/>
      <c r="R287" s="206"/>
      <c r="S287" s="206"/>
      <c r="T287" s="206"/>
      <c r="U287" s="206"/>
      <c r="V287" s="206"/>
      <c r="W287" s="206"/>
      <c r="X287" s="206"/>
      <c r="Y287" s="206"/>
      <c r="Z287" s="206"/>
      <c r="AA287" s="206"/>
      <c r="AB287" s="206"/>
      <c r="AC287" s="206"/>
      <c r="AD287" s="206"/>
      <c r="AE287" s="206"/>
      <c r="AF287" s="206"/>
      <c r="AG287" s="206"/>
      <c r="AH287" s="206"/>
      <c r="AI287" s="206"/>
      <c r="AJ287" s="206"/>
      <c r="AK287" s="206"/>
      <c r="AL287" s="206"/>
      <c r="AM287" s="206"/>
      <c r="AN287" s="204"/>
      <c r="AO287" s="204"/>
    </row>
    <row r="288" spans="1:41" s="83" customFormat="1" ht="18.75" x14ac:dyDescent="0.3">
      <c r="A288" s="205"/>
      <c r="B288" s="205"/>
      <c r="C288" s="206"/>
      <c r="D288" s="206"/>
      <c r="E288" s="206"/>
      <c r="F288" s="206"/>
      <c r="G288" s="206"/>
      <c r="H288" s="206"/>
      <c r="I288" s="206"/>
      <c r="J288" s="206"/>
      <c r="K288" s="206"/>
      <c r="L288" s="206"/>
      <c r="M288" s="206"/>
      <c r="N288" s="206"/>
      <c r="O288" s="206"/>
      <c r="P288" s="206"/>
      <c r="Q288" s="206"/>
      <c r="R288" s="206"/>
      <c r="S288" s="206"/>
      <c r="T288" s="206"/>
      <c r="U288" s="206"/>
      <c r="V288" s="206"/>
      <c r="W288" s="206"/>
      <c r="X288" s="206"/>
      <c r="Y288" s="206"/>
      <c r="Z288" s="206"/>
      <c r="AA288" s="206"/>
      <c r="AB288" s="206"/>
      <c r="AC288" s="206"/>
      <c r="AD288" s="206"/>
      <c r="AE288" s="206"/>
      <c r="AF288" s="206"/>
      <c r="AG288" s="206"/>
      <c r="AH288" s="206"/>
      <c r="AI288" s="206"/>
      <c r="AJ288" s="206"/>
      <c r="AK288" s="206"/>
      <c r="AL288" s="206"/>
      <c r="AM288" s="206"/>
      <c r="AN288" s="204"/>
      <c r="AO288" s="204"/>
    </row>
    <row r="289" spans="1:41" s="83" customFormat="1" ht="18.75" x14ac:dyDescent="0.3">
      <c r="A289" s="205"/>
      <c r="B289" s="205"/>
      <c r="C289" s="206"/>
      <c r="D289" s="206"/>
      <c r="E289" s="206"/>
      <c r="F289" s="206"/>
      <c r="G289" s="206"/>
      <c r="H289" s="206"/>
      <c r="I289" s="206"/>
      <c r="J289" s="206"/>
      <c r="K289" s="206"/>
      <c r="L289" s="206"/>
      <c r="M289" s="206"/>
      <c r="N289" s="206"/>
      <c r="O289" s="206"/>
      <c r="P289" s="206"/>
      <c r="Q289" s="206"/>
      <c r="R289" s="206"/>
      <c r="S289" s="206"/>
      <c r="T289" s="206"/>
      <c r="U289" s="206"/>
      <c r="V289" s="206"/>
      <c r="W289" s="206"/>
      <c r="X289" s="206"/>
      <c r="Y289" s="206"/>
      <c r="Z289" s="206"/>
      <c r="AA289" s="206"/>
      <c r="AB289" s="206"/>
      <c r="AC289" s="206"/>
      <c r="AD289" s="206"/>
      <c r="AE289" s="206"/>
      <c r="AF289" s="206"/>
      <c r="AG289" s="206"/>
      <c r="AH289" s="206"/>
      <c r="AI289" s="206"/>
      <c r="AJ289" s="206"/>
      <c r="AK289" s="206"/>
      <c r="AL289" s="206"/>
      <c r="AM289" s="206"/>
      <c r="AN289" s="204"/>
      <c r="AO289" s="204"/>
    </row>
    <row r="290" spans="1:41" s="83" customFormat="1" ht="18.75" x14ac:dyDescent="0.3">
      <c r="A290" s="205"/>
      <c r="B290" s="205"/>
      <c r="C290" s="206"/>
      <c r="D290" s="206"/>
      <c r="E290" s="206"/>
      <c r="F290" s="206"/>
      <c r="G290" s="206"/>
      <c r="H290" s="206"/>
      <c r="I290" s="206"/>
      <c r="J290" s="206"/>
      <c r="K290" s="206"/>
      <c r="L290" s="206"/>
      <c r="M290" s="206"/>
      <c r="N290" s="206"/>
      <c r="O290" s="206"/>
      <c r="P290" s="206"/>
      <c r="Q290" s="206"/>
      <c r="R290" s="206"/>
      <c r="S290" s="206"/>
      <c r="T290" s="206"/>
      <c r="U290" s="206"/>
      <c r="V290" s="206"/>
      <c r="W290" s="206"/>
      <c r="X290" s="206"/>
      <c r="Y290" s="206"/>
      <c r="Z290" s="206"/>
      <c r="AA290" s="206"/>
      <c r="AB290" s="206"/>
      <c r="AC290" s="206"/>
      <c r="AD290" s="206"/>
      <c r="AE290" s="206"/>
      <c r="AF290" s="206"/>
      <c r="AG290" s="206"/>
      <c r="AH290" s="206"/>
      <c r="AI290" s="206"/>
      <c r="AJ290" s="206"/>
      <c r="AK290" s="206"/>
      <c r="AL290" s="206"/>
      <c r="AM290" s="206"/>
      <c r="AN290" s="204"/>
      <c r="AO290" s="204"/>
    </row>
    <row r="291" spans="1:41" s="83" customFormat="1" ht="18.75" x14ac:dyDescent="0.3">
      <c r="A291" s="205"/>
      <c r="B291" s="205"/>
      <c r="C291" s="206"/>
      <c r="D291" s="206"/>
      <c r="E291" s="206"/>
      <c r="F291" s="206"/>
      <c r="G291" s="206"/>
      <c r="H291" s="206"/>
      <c r="I291" s="206"/>
      <c r="J291" s="206"/>
      <c r="K291" s="206"/>
      <c r="L291" s="206"/>
      <c r="M291" s="206"/>
      <c r="N291" s="206"/>
      <c r="O291" s="206"/>
      <c r="P291" s="206"/>
      <c r="Q291" s="206"/>
      <c r="R291" s="206"/>
      <c r="S291" s="206"/>
      <c r="T291" s="206"/>
      <c r="U291" s="206"/>
      <c r="V291" s="206"/>
      <c r="W291" s="206"/>
      <c r="X291" s="206"/>
      <c r="Y291" s="206"/>
      <c r="Z291" s="206"/>
      <c r="AA291" s="206"/>
      <c r="AB291" s="206"/>
      <c r="AC291" s="206"/>
      <c r="AD291" s="206"/>
      <c r="AE291" s="206"/>
      <c r="AF291" s="206"/>
      <c r="AG291" s="206"/>
      <c r="AH291" s="206"/>
      <c r="AI291" s="206"/>
      <c r="AJ291" s="206"/>
      <c r="AK291" s="206"/>
      <c r="AL291" s="206"/>
      <c r="AM291" s="206"/>
      <c r="AN291" s="204"/>
      <c r="AO291" s="204"/>
    </row>
    <row r="292" spans="1:41" s="83" customFormat="1" ht="18.75" x14ac:dyDescent="0.3">
      <c r="A292" s="205"/>
      <c r="B292" s="205"/>
      <c r="C292" s="206"/>
      <c r="D292" s="206"/>
      <c r="E292" s="206"/>
      <c r="F292" s="206"/>
      <c r="G292" s="206"/>
      <c r="H292" s="206"/>
      <c r="I292" s="206"/>
      <c r="J292" s="206"/>
      <c r="K292" s="206"/>
      <c r="L292" s="206"/>
      <c r="M292" s="206"/>
      <c r="N292" s="206"/>
      <c r="O292" s="206"/>
      <c r="P292" s="206"/>
      <c r="Q292" s="206"/>
      <c r="R292" s="206"/>
      <c r="S292" s="206"/>
      <c r="T292" s="206"/>
      <c r="U292" s="206"/>
      <c r="V292" s="206"/>
      <c r="W292" s="206"/>
      <c r="X292" s="206"/>
      <c r="Y292" s="206"/>
      <c r="Z292" s="206"/>
      <c r="AA292" s="206"/>
      <c r="AB292" s="206"/>
      <c r="AC292" s="206"/>
      <c r="AD292" s="206"/>
      <c r="AE292" s="206"/>
      <c r="AF292" s="206"/>
      <c r="AG292" s="206"/>
      <c r="AH292" s="206"/>
      <c r="AI292" s="206"/>
      <c r="AJ292" s="206"/>
      <c r="AK292" s="206"/>
      <c r="AL292" s="206"/>
      <c r="AM292" s="206"/>
      <c r="AN292" s="204"/>
      <c r="AO292" s="204"/>
    </row>
    <row r="293" spans="1:41" x14ac:dyDescent="0.25">
      <c r="A293" s="207"/>
      <c r="B293" s="207"/>
      <c r="C293" s="208"/>
      <c r="D293" s="208"/>
    </row>
    <row r="294" spans="1:41" x14ac:dyDescent="0.25">
      <c r="A294" s="207"/>
      <c r="B294" s="207"/>
      <c r="C294" s="208"/>
      <c r="D294" s="208"/>
    </row>
    <row r="295" spans="1:41" x14ac:dyDescent="0.25">
      <c r="A295" s="207"/>
      <c r="B295" s="207"/>
      <c r="C295" s="208"/>
      <c r="D295" s="208"/>
    </row>
    <row r="296" spans="1:41" x14ac:dyDescent="0.25">
      <c r="A296" s="207"/>
      <c r="B296" s="207"/>
      <c r="C296" s="208"/>
      <c r="D296" s="208"/>
    </row>
    <row r="297" spans="1:41" x14ac:dyDescent="0.25">
      <c r="A297" s="207"/>
      <c r="B297" s="207"/>
      <c r="C297" s="208"/>
      <c r="D297" s="208"/>
    </row>
    <row r="298" spans="1:41" x14ac:dyDescent="0.25">
      <c r="A298" s="207"/>
      <c r="B298" s="207"/>
      <c r="C298" s="208"/>
      <c r="D298" s="208"/>
    </row>
    <row r="299" spans="1:41" x14ac:dyDescent="0.25">
      <c r="A299" s="207"/>
      <c r="B299" s="207"/>
      <c r="C299" s="208"/>
      <c r="D299" s="208"/>
    </row>
    <row r="300" spans="1:41" x14ac:dyDescent="0.25">
      <c r="A300" s="207"/>
      <c r="B300" s="207"/>
      <c r="C300" s="208"/>
      <c r="D300" s="208"/>
    </row>
    <row r="301" spans="1:41" x14ac:dyDescent="0.25">
      <c r="A301" s="207"/>
      <c r="B301" s="207"/>
      <c r="C301" s="208"/>
      <c r="D301" s="2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c r="AA301" s="108"/>
      <c r="AB301" s="108"/>
      <c r="AC301" s="108"/>
      <c r="AD301" s="108"/>
      <c r="AE301" s="108"/>
      <c r="AF301" s="108"/>
      <c r="AG301" s="108"/>
      <c r="AH301" s="108"/>
      <c r="AI301" s="108"/>
      <c r="AJ301" s="108"/>
      <c r="AK301" s="108"/>
      <c r="AL301" s="108"/>
      <c r="AM301" s="108"/>
      <c r="AN301" s="108"/>
      <c r="AO301" s="108"/>
    </row>
    <row r="302" spans="1:41" x14ac:dyDescent="0.25">
      <c r="A302" s="207"/>
      <c r="B302" s="207"/>
      <c r="C302" s="208"/>
      <c r="D302" s="2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c r="AA302" s="108"/>
      <c r="AB302" s="108"/>
      <c r="AC302" s="108"/>
      <c r="AD302" s="108"/>
      <c r="AE302" s="108"/>
      <c r="AF302" s="108"/>
      <c r="AG302" s="108"/>
      <c r="AH302" s="108"/>
      <c r="AI302" s="108"/>
      <c r="AJ302" s="108"/>
      <c r="AK302" s="108"/>
      <c r="AL302" s="108"/>
      <c r="AM302" s="108"/>
      <c r="AN302" s="108"/>
      <c r="AO302" s="108"/>
    </row>
    <row r="303" spans="1:41" x14ac:dyDescent="0.25">
      <c r="A303" s="207"/>
      <c r="B303" s="207"/>
      <c r="C303" s="208"/>
      <c r="D303" s="2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c r="AA303" s="108"/>
      <c r="AB303" s="108"/>
      <c r="AC303" s="108"/>
      <c r="AD303" s="108"/>
      <c r="AE303" s="108"/>
      <c r="AF303" s="108"/>
      <c r="AG303" s="108"/>
      <c r="AH303" s="108"/>
      <c r="AI303" s="108"/>
      <c r="AJ303" s="108"/>
      <c r="AK303" s="108"/>
      <c r="AL303" s="108"/>
      <c r="AM303" s="108"/>
      <c r="AN303" s="108"/>
      <c r="AO303" s="108"/>
    </row>
    <row r="304" spans="1:41" x14ac:dyDescent="0.25">
      <c r="A304" s="207"/>
      <c r="B304" s="207"/>
      <c r="C304" s="208"/>
      <c r="D304" s="2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c r="AA304" s="108"/>
      <c r="AB304" s="108"/>
      <c r="AC304" s="108"/>
      <c r="AD304" s="108"/>
      <c r="AE304" s="108"/>
      <c r="AF304" s="108"/>
      <c r="AG304" s="108"/>
      <c r="AH304" s="108"/>
      <c r="AI304" s="108"/>
      <c r="AJ304" s="108"/>
      <c r="AK304" s="108"/>
      <c r="AL304" s="108"/>
      <c r="AM304" s="108"/>
      <c r="AN304" s="108"/>
      <c r="AO304" s="108"/>
    </row>
    <row r="305" spans="1:41" x14ac:dyDescent="0.25">
      <c r="A305" s="207"/>
      <c r="B305" s="207"/>
      <c r="C305" s="208"/>
      <c r="D305" s="2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c r="AA305" s="108"/>
      <c r="AB305" s="108"/>
      <c r="AC305" s="108"/>
      <c r="AD305" s="108"/>
      <c r="AE305" s="108"/>
      <c r="AF305" s="108"/>
      <c r="AG305" s="108"/>
      <c r="AH305" s="108"/>
      <c r="AI305" s="108"/>
      <c r="AJ305" s="108"/>
      <c r="AK305" s="108"/>
      <c r="AL305" s="108"/>
      <c r="AM305" s="108"/>
      <c r="AN305" s="108"/>
      <c r="AO305" s="108"/>
    </row>
    <row r="306" spans="1:41" x14ac:dyDescent="0.25">
      <c r="A306" s="207"/>
      <c r="B306" s="207"/>
      <c r="C306" s="208"/>
      <c r="D306" s="2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c r="AA306" s="108"/>
      <c r="AB306" s="108"/>
      <c r="AC306" s="108"/>
      <c r="AD306" s="108"/>
      <c r="AE306" s="108"/>
      <c r="AF306" s="108"/>
      <c r="AG306" s="108"/>
      <c r="AH306" s="108"/>
      <c r="AI306" s="108"/>
      <c r="AJ306" s="108"/>
      <c r="AK306" s="108"/>
      <c r="AL306" s="108"/>
      <c r="AM306" s="108"/>
      <c r="AN306" s="108"/>
      <c r="AO306" s="108"/>
    </row>
    <row r="307" spans="1:41" x14ac:dyDescent="0.25">
      <c r="A307" s="207"/>
      <c r="B307" s="207"/>
      <c r="C307" s="208"/>
      <c r="D307" s="2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c r="AA307" s="108"/>
      <c r="AB307" s="108"/>
      <c r="AC307" s="108"/>
      <c r="AD307" s="108"/>
      <c r="AE307" s="108"/>
      <c r="AF307" s="108"/>
      <c r="AG307" s="108"/>
      <c r="AH307" s="108"/>
      <c r="AI307" s="108"/>
      <c r="AJ307" s="108"/>
      <c r="AK307" s="108"/>
      <c r="AL307" s="108"/>
      <c r="AM307" s="108"/>
      <c r="AN307" s="108"/>
      <c r="AO307" s="108"/>
    </row>
    <row r="308" spans="1:41" x14ac:dyDescent="0.25">
      <c r="A308" s="207"/>
      <c r="B308" s="207"/>
      <c r="C308" s="208"/>
      <c r="D308" s="2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c r="AA308" s="108"/>
      <c r="AB308" s="108"/>
      <c r="AC308" s="108"/>
      <c r="AD308" s="108"/>
      <c r="AE308" s="108"/>
      <c r="AF308" s="108"/>
      <c r="AG308" s="108"/>
      <c r="AH308" s="108"/>
      <c r="AI308" s="108"/>
      <c r="AJ308" s="108"/>
      <c r="AK308" s="108"/>
      <c r="AL308" s="108"/>
      <c r="AM308" s="108"/>
      <c r="AN308" s="108"/>
      <c r="AO308" s="108"/>
    </row>
    <row r="309" spans="1:41" x14ac:dyDescent="0.25">
      <c r="A309" s="207"/>
      <c r="B309" s="207"/>
      <c r="C309" s="208"/>
      <c r="D309" s="2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c r="AA309" s="108"/>
      <c r="AB309" s="108"/>
      <c r="AC309" s="108"/>
      <c r="AD309" s="108"/>
      <c r="AE309" s="108"/>
      <c r="AF309" s="108"/>
      <c r="AG309" s="108"/>
      <c r="AH309" s="108"/>
      <c r="AI309" s="108"/>
      <c r="AJ309" s="108"/>
      <c r="AK309" s="108"/>
      <c r="AL309" s="108"/>
      <c r="AM309" s="108"/>
      <c r="AN309" s="108"/>
      <c r="AO309" s="108"/>
    </row>
    <row r="310" spans="1:41" x14ac:dyDescent="0.25">
      <c r="A310" s="207"/>
      <c r="B310" s="207"/>
      <c r="C310" s="208"/>
      <c r="D310" s="2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c r="AA310" s="108"/>
      <c r="AB310" s="108"/>
      <c r="AC310" s="108"/>
      <c r="AD310" s="108"/>
      <c r="AE310" s="108"/>
      <c r="AF310" s="108"/>
      <c r="AG310" s="108"/>
      <c r="AH310" s="108"/>
      <c r="AI310" s="108"/>
      <c r="AJ310" s="108"/>
      <c r="AK310" s="108"/>
      <c r="AL310" s="108"/>
      <c r="AM310" s="108"/>
      <c r="AN310" s="108"/>
      <c r="AO310" s="108"/>
    </row>
    <row r="311" spans="1:41" x14ac:dyDescent="0.25">
      <c r="A311" s="207"/>
      <c r="B311" s="207"/>
      <c r="C311" s="208"/>
      <c r="D311" s="2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c r="AA311" s="108"/>
      <c r="AB311" s="108"/>
      <c r="AC311" s="108"/>
      <c r="AD311" s="108"/>
      <c r="AE311" s="108"/>
      <c r="AF311" s="108"/>
      <c r="AG311" s="108"/>
      <c r="AH311" s="108"/>
      <c r="AI311" s="108"/>
      <c r="AJ311" s="108"/>
      <c r="AK311" s="108"/>
      <c r="AL311" s="108"/>
      <c r="AM311" s="108"/>
      <c r="AN311" s="108"/>
      <c r="AO311" s="108"/>
    </row>
    <row r="312" spans="1:41" x14ac:dyDescent="0.25">
      <c r="A312" s="207"/>
      <c r="B312" s="207"/>
      <c r="C312" s="208"/>
      <c r="D312" s="2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c r="AA312" s="108"/>
      <c r="AB312" s="108"/>
      <c r="AC312" s="108"/>
      <c r="AD312" s="108"/>
      <c r="AE312" s="108"/>
      <c r="AF312" s="108"/>
      <c r="AG312" s="108"/>
      <c r="AH312" s="108"/>
      <c r="AI312" s="108"/>
      <c r="AJ312" s="108"/>
      <c r="AK312" s="108"/>
      <c r="AL312" s="108"/>
      <c r="AM312" s="108"/>
      <c r="AN312" s="108"/>
      <c r="AO312" s="108"/>
    </row>
    <row r="313" spans="1:41" x14ac:dyDescent="0.25">
      <c r="A313" s="207"/>
      <c r="B313" s="207"/>
      <c r="C313" s="208"/>
      <c r="D313" s="2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c r="AA313" s="108"/>
      <c r="AB313" s="108"/>
      <c r="AC313" s="108"/>
      <c r="AD313" s="108"/>
      <c r="AE313" s="108"/>
      <c r="AF313" s="108"/>
      <c r="AG313" s="108"/>
      <c r="AH313" s="108"/>
      <c r="AI313" s="108"/>
      <c r="AJ313" s="108"/>
      <c r="AK313" s="108"/>
      <c r="AL313" s="108"/>
      <c r="AM313" s="108"/>
      <c r="AN313" s="108"/>
      <c r="AO313" s="108"/>
    </row>
    <row r="314" spans="1:41" x14ac:dyDescent="0.25">
      <c r="A314" s="207"/>
      <c r="B314" s="207"/>
      <c r="C314" s="208"/>
      <c r="D314" s="2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c r="AA314" s="108"/>
      <c r="AB314" s="108"/>
      <c r="AC314" s="108"/>
      <c r="AD314" s="108"/>
      <c r="AE314" s="108"/>
      <c r="AF314" s="108"/>
      <c r="AG314" s="108"/>
      <c r="AH314" s="108"/>
      <c r="AI314" s="108"/>
      <c r="AJ314" s="108"/>
      <c r="AK314" s="108"/>
      <c r="AL314" s="108"/>
      <c r="AM314" s="108"/>
      <c r="AN314" s="108"/>
      <c r="AO314" s="108"/>
    </row>
    <row r="315" spans="1:41" x14ac:dyDescent="0.25">
      <c r="A315" s="207"/>
      <c r="B315" s="207"/>
      <c r="C315" s="208"/>
      <c r="D315" s="2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c r="AA315" s="108"/>
      <c r="AB315" s="108"/>
      <c r="AC315" s="108"/>
      <c r="AD315" s="108"/>
      <c r="AE315" s="108"/>
      <c r="AF315" s="108"/>
      <c r="AG315" s="108"/>
      <c r="AH315" s="108"/>
      <c r="AI315" s="108"/>
      <c r="AJ315" s="108"/>
      <c r="AK315" s="108"/>
      <c r="AL315" s="108"/>
      <c r="AM315" s="108"/>
      <c r="AN315" s="108"/>
      <c r="AO315" s="108"/>
    </row>
    <row r="316" spans="1:41" x14ac:dyDescent="0.25">
      <c r="A316" s="207"/>
      <c r="B316" s="207"/>
      <c r="C316" s="208"/>
      <c r="D316" s="2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c r="AA316" s="108"/>
      <c r="AB316" s="108"/>
      <c r="AC316" s="108"/>
      <c r="AD316" s="108"/>
      <c r="AE316" s="108"/>
      <c r="AF316" s="108"/>
      <c r="AG316" s="108"/>
      <c r="AH316" s="108"/>
      <c r="AI316" s="108"/>
      <c r="AJ316" s="108"/>
      <c r="AK316" s="108"/>
      <c r="AL316" s="108"/>
      <c r="AM316" s="108"/>
      <c r="AN316" s="108"/>
      <c r="AO316" s="108"/>
    </row>
    <row r="317" spans="1:41" x14ac:dyDescent="0.25">
      <c r="A317" s="207"/>
      <c r="B317" s="207"/>
      <c r="C317" s="208"/>
      <c r="D317" s="2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c r="AA317" s="108"/>
      <c r="AB317" s="108"/>
      <c r="AC317" s="108"/>
      <c r="AD317" s="108"/>
      <c r="AE317" s="108"/>
      <c r="AF317" s="108"/>
      <c r="AG317" s="108"/>
      <c r="AH317" s="108"/>
      <c r="AI317" s="108"/>
      <c r="AJ317" s="108"/>
      <c r="AK317" s="108"/>
      <c r="AL317" s="108"/>
      <c r="AM317" s="108"/>
      <c r="AN317" s="108"/>
      <c r="AO317" s="108"/>
    </row>
    <row r="318" spans="1:41" x14ac:dyDescent="0.25">
      <c r="A318" s="207"/>
      <c r="B318" s="207"/>
      <c r="C318" s="208"/>
      <c r="D318" s="2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c r="AA318" s="108"/>
      <c r="AB318" s="108"/>
      <c r="AC318" s="108"/>
      <c r="AD318" s="108"/>
      <c r="AE318" s="108"/>
      <c r="AF318" s="108"/>
      <c r="AG318" s="108"/>
      <c r="AH318" s="108"/>
      <c r="AI318" s="108"/>
      <c r="AJ318" s="108"/>
      <c r="AK318" s="108"/>
      <c r="AL318" s="108"/>
      <c r="AM318" s="108"/>
      <c r="AN318" s="108"/>
      <c r="AO318" s="108"/>
    </row>
    <row r="319" spans="1:41" x14ac:dyDescent="0.25">
      <c r="A319" s="207"/>
      <c r="B319" s="207"/>
      <c r="C319" s="208"/>
      <c r="D319" s="2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c r="AA319" s="108"/>
      <c r="AB319" s="108"/>
      <c r="AC319" s="108"/>
      <c r="AD319" s="108"/>
      <c r="AE319" s="108"/>
      <c r="AF319" s="108"/>
      <c r="AG319" s="108"/>
      <c r="AH319" s="108"/>
      <c r="AI319" s="108"/>
      <c r="AJ319" s="108"/>
      <c r="AK319" s="108"/>
      <c r="AL319" s="108"/>
      <c r="AM319" s="108"/>
      <c r="AN319" s="108"/>
      <c r="AO319" s="108"/>
    </row>
    <row r="320" spans="1:41" x14ac:dyDescent="0.25">
      <c r="A320" s="207"/>
      <c r="B320" s="207"/>
      <c r="C320" s="208"/>
      <c r="D320" s="2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c r="AA320" s="108"/>
      <c r="AB320" s="108"/>
      <c r="AC320" s="108"/>
      <c r="AD320" s="108"/>
      <c r="AE320" s="108"/>
      <c r="AF320" s="108"/>
      <c r="AG320" s="108"/>
      <c r="AH320" s="108"/>
      <c r="AI320" s="108"/>
      <c r="AJ320" s="108"/>
      <c r="AK320" s="108"/>
      <c r="AL320" s="108"/>
      <c r="AM320" s="108"/>
      <c r="AN320" s="108"/>
      <c r="AO320" s="108"/>
    </row>
    <row r="321" spans="1:41" x14ac:dyDescent="0.25">
      <c r="A321" s="207"/>
      <c r="B321" s="207"/>
      <c r="C321" s="208"/>
      <c r="D321" s="2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c r="AA321" s="108"/>
      <c r="AB321" s="108"/>
      <c r="AC321" s="108"/>
      <c r="AD321" s="108"/>
      <c r="AE321" s="108"/>
      <c r="AF321" s="108"/>
      <c r="AG321" s="108"/>
      <c r="AH321" s="108"/>
      <c r="AI321" s="108"/>
      <c r="AJ321" s="108"/>
      <c r="AK321" s="108"/>
      <c r="AL321" s="108"/>
      <c r="AM321" s="108"/>
      <c r="AN321" s="108"/>
      <c r="AO321" s="108"/>
    </row>
    <row r="322" spans="1:41" x14ac:dyDescent="0.25">
      <c r="A322" s="207"/>
      <c r="B322" s="207"/>
      <c r="C322" s="208"/>
      <c r="D322" s="2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c r="AA322" s="108"/>
      <c r="AB322" s="108"/>
      <c r="AC322" s="108"/>
      <c r="AD322" s="108"/>
      <c r="AE322" s="108"/>
      <c r="AF322" s="108"/>
      <c r="AG322" s="108"/>
      <c r="AH322" s="108"/>
      <c r="AI322" s="108"/>
      <c r="AJ322" s="108"/>
      <c r="AK322" s="108"/>
      <c r="AL322" s="108"/>
      <c r="AM322" s="108"/>
      <c r="AN322" s="108"/>
      <c r="AO322" s="108"/>
    </row>
    <row r="323" spans="1:41" x14ac:dyDescent="0.25">
      <c r="A323" s="207"/>
      <c r="B323" s="207"/>
      <c r="C323" s="208"/>
      <c r="D323" s="2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c r="AA323" s="108"/>
      <c r="AB323" s="108"/>
      <c r="AC323" s="108"/>
      <c r="AD323" s="108"/>
      <c r="AE323" s="108"/>
      <c r="AF323" s="108"/>
      <c r="AG323" s="108"/>
      <c r="AH323" s="108"/>
      <c r="AI323" s="108"/>
      <c r="AJ323" s="108"/>
      <c r="AK323" s="108"/>
      <c r="AL323" s="108"/>
      <c r="AM323" s="108"/>
      <c r="AN323" s="108"/>
      <c r="AO323" s="108"/>
    </row>
    <row r="324" spans="1:41" x14ac:dyDescent="0.25">
      <c r="A324" s="207"/>
      <c r="B324" s="207"/>
      <c r="C324" s="208"/>
      <c r="D324" s="2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c r="AA324" s="108"/>
      <c r="AB324" s="108"/>
      <c r="AC324" s="108"/>
      <c r="AD324" s="108"/>
      <c r="AE324" s="108"/>
      <c r="AF324" s="108"/>
      <c r="AG324" s="108"/>
      <c r="AH324" s="108"/>
      <c r="AI324" s="108"/>
      <c r="AJ324" s="108"/>
      <c r="AK324" s="108"/>
      <c r="AL324" s="108"/>
      <c r="AM324" s="108"/>
      <c r="AN324" s="108"/>
      <c r="AO324" s="108"/>
    </row>
    <row r="325" spans="1:41" x14ac:dyDescent="0.25">
      <c r="A325" s="207"/>
      <c r="B325" s="207"/>
      <c r="C325" s="208"/>
      <c r="D325" s="2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c r="AA325" s="108"/>
      <c r="AB325" s="108"/>
      <c r="AC325" s="108"/>
      <c r="AD325" s="108"/>
      <c r="AE325" s="108"/>
      <c r="AF325" s="108"/>
      <c r="AG325" s="108"/>
      <c r="AH325" s="108"/>
      <c r="AI325" s="108"/>
      <c r="AJ325" s="108"/>
      <c r="AK325" s="108"/>
      <c r="AL325" s="108"/>
      <c r="AM325" s="108"/>
      <c r="AN325" s="108"/>
      <c r="AO325" s="108"/>
    </row>
  </sheetData>
  <mergeCells count="26">
    <mergeCell ref="AF4:AI4"/>
    <mergeCell ref="AJ4:AM4"/>
    <mergeCell ref="K2:Q2"/>
    <mergeCell ref="A4:A5"/>
    <mergeCell ref="K117:Q117"/>
    <mergeCell ref="P4:S4"/>
    <mergeCell ref="T4:W4"/>
    <mergeCell ref="X4:AA4"/>
    <mergeCell ref="AB4:AE4"/>
    <mergeCell ref="B4:B5"/>
    <mergeCell ref="C4:C5"/>
    <mergeCell ref="D4:G4"/>
    <mergeCell ref="H4:K4"/>
    <mergeCell ref="L4:O4"/>
    <mergeCell ref="AJ118:AM118"/>
    <mergeCell ref="L118:O118"/>
    <mergeCell ref="P118:S118"/>
    <mergeCell ref="T118:W118"/>
    <mergeCell ref="X118:AA118"/>
    <mergeCell ref="AB118:AE118"/>
    <mergeCell ref="AF118:AI118"/>
    <mergeCell ref="A118:A119"/>
    <mergeCell ref="B118:B119"/>
    <mergeCell ref="C118:C119"/>
    <mergeCell ref="D118:G118"/>
    <mergeCell ref="H118:K118"/>
  </mergeCells>
  <printOptions horizontalCentered="1" verticalCentered="1"/>
  <pageMargins left="0" right="0" top="0" bottom="0" header="0" footer="0"/>
  <pageSetup scale="26" fitToHeight="0" orientation="landscape" r:id="rId1"/>
  <rowBreaks count="1" manualBreakCount="1">
    <brk id="113" max="3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O322"/>
  <sheetViews>
    <sheetView tabSelected="1" view="pageBreakPreview" zoomScale="55" zoomScaleNormal="55" zoomScaleSheetLayoutView="55" workbookViewId="0">
      <selection activeCell="H22" sqref="H22"/>
    </sheetView>
  </sheetViews>
  <sheetFormatPr defaultRowHeight="15.75" x14ac:dyDescent="0.25"/>
  <cols>
    <col min="1" max="1" width="15.85546875" style="77" customWidth="1"/>
    <col min="2" max="2" width="14.7109375" style="77" customWidth="1"/>
    <col min="3" max="4" width="13.28515625" style="78" customWidth="1"/>
    <col min="5" max="39" width="13.28515625" style="75" customWidth="1"/>
    <col min="40" max="41" width="19.85546875" style="76" customWidth="1"/>
    <col min="42" max="16384" width="9.140625" style="6"/>
  </cols>
  <sheetData>
    <row r="1" spans="1:41" ht="97.5" customHeight="1" x14ac:dyDescent="1.35">
      <c r="A1" s="3" t="s">
        <v>0</v>
      </c>
      <c r="B1" s="4"/>
      <c r="C1" s="5"/>
      <c r="D1" s="5"/>
      <c r="E1" s="5"/>
      <c r="F1" s="6"/>
      <c r="G1" s="5"/>
      <c r="H1" s="5"/>
      <c r="I1" s="7" t="s">
        <v>1</v>
      </c>
      <c r="J1" s="7"/>
      <c r="K1" s="7"/>
      <c r="L1" s="7"/>
      <c r="M1" s="7"/>
      <c r="N1" s="7"/>
      <c r="O1" s="7"/>
      <c r="P1" s="7"/>
      <c r="Q1" s="7"/>
      <c r="R1" s="7"/>
      <c r="S1" s="7"/>
      <c r="T1" s="7"/>
      <c r="U1" s="7"/>
      <c r="V1" s="7"/>
      <c r="W1" s="7"/>
      <c r="X1" s="7"/>
      <c r="Y1" s="7"/>
      <c r="Z1" s="7"/>
      <c r="AA1" s="7"/>
      <c r="AB1" s="7"/>
      <c r="AC1" s="7"/>
      <c r="AD1" s="7"/>
      <c r="AE1" s="7"/>
      <c r="AF1" s="7"/>
      <c r="AG1" s="5"/>
      <c r="AH1" s="5"/>
      <c r="AI1" s="8"/>
      <c r="AJ1" s="8"/>
      <c r="AK1" s="8"/>
      <c r="AL1" s="8"/>
      <c r="AM1" s="8"/>
      <c r="AN1" s="8"/>
      <c r="AO1" s="8"/>
    </row>
    <row r="2" spans="1:41" ht="48" customHeight="1" x14ac:dyDescent="0.3">
      <c r="A2" s="9" t="s">
        <v>2</v>
      </c>
      <c r="B2" s="10"/>
      <c r="C2" s="11"/>
      <c r="D2" s="11"/>
      <c r="E2" s="11"/>
      <c r="F2" s="6"/>
      <c r="G2" s="12"/>
      <c r="H2" s="12"/>
      <c r="I2" s="12"/>
      <c r="J2" s="12"/>
      <c r="K2" s="223">
        <f>+'SMB Cost+ Matrix Orig'!K2:Q2</f>
        <v>42220</v>
      </c>
      <c r="L2" s="223"/>
      <c r="M2" s="223"/>
      <c r="N2" s="223"/>
      <c r="O2" s="223"/>
      <c r="P2" s="223"/>
      <c r="Q2" s="223"/>
      <c r="R2" s="13"/>
      <c r="S2" s="13"/>
      <c r="T2" s="13"/>
      <c r="U2" s="13"/>
      <c r="V2" s="13"/>
      <c r="W2" s="13"/>
      <c r="X2" s="13"/>
      <c r="Y2" s="13"/>
      <c r="Z2" s="13"/>
      <c r="AA2" s="13"/>
      <c r="AB2" s="13"/>
      <c r="AC2" s="12"/>
      <c r="AD2" s="12"/>
      <c r="AE2" s="12"/>
      <c r="AF2" s="12"/>
      <c r="AG2" s="14"/>
      <c r="AH2" s="14"/>
      <c r="AI2" s="14"/>
      <c r="AJ2" s="14"/>
      <c r="AK2" s="14"/>
      <c r="AL2" s="14"/>
      <c r="AM2" s="14"/>
      <c r="AN2" s="15"/>
      <c r="AO2" s="15"/>
    </row>
    <row r="3" spans="1:41" s="17" customFormat="1" ht="21" x14ac:dyDescent="0.35">
      <c r="A3" s="218" t="s">
        <v>3</v>
      </c>
      <c r="B3" s="218" t="s">
        <v>4</v>
      </c>
      <c r="C3" s="218" t="s">
        <v>5</v>
      </c>
      <c r="D3" s="222">
        <f>+'SMB Cost+ Matrix Orig'!D4:G4</f>
        <v>42248</v>
      </c>
      <c r="E3" s="220"/>
      <c r="F3" s="220"/>
      <c r="G3" s="221"/>
      <c r="H3" s="222">
        <f>+'SMB Cost+ Matrix Orig'!H4:K4</f>
        <v>42278</v>
      </c>
      <c r="I3" s="220"/>
      <c r="J3" s="220"/>
      <c r="K3" s="221"/>
      <c r="L3" s="222">
        <f>+'SMB Cost+ Matrix Orig'!L4:O4</f>
        <v>42309</v>
      </c>
      <c r="M3" s="220"/>
      <c r="N3" s="220"/>
      <c r="O3" s="221"/>
      <c r="P3" s="222">
        <f>+'SMB Cost+ Matrix Orig'!P4:S4</f>
        <v>42339</v>
      </c>
      <c r="Q3" s="220"/>
      <c r="R3" s="220"/>
      <c r="S3" s="221"/>
      <c r="T3" s="222">
        <f>+'SMB Cost+ Matrix Orig'!T4:W4</f>
        <v>42370</v>
      </c>
      <c r="U3" s="220"/>
      <c r="V3" s="220"/>
      <c r="W3" s="221"/>
      <c r="X3" s="222">
        <f>+'SMB Cost+ Matrix Orig'!X4:AA4</f>
        <v>42401</v>
      </c>
      <c r="Y3" s="220"/>
      <c r="Z3" s="220"/>
      <c r="AA3" s="221"/>
      <c r="AB3" s="222">
        <f>+'SMB Cost+ Matrix Orig'!AB4:AE4</f>
        <v>42430</v>
      </c>
      <c r="AC3" s="220"/>
      <c r="AD3" s="220"/>
      <c r="AE3" s="221"/>
      <c r="AF3" s="222">
        <f>+'SMB Cost+ Matrix Orig'!AF4:AI4</f>
        <v>42461</v>
      </c>
      <c r="AG3" s="220"/>
      <c r="AH3" s="220"/>
      <c r="AI3" s="221"/>
      <c r="AJ3" s="222">
        <f>+'SMB Cost+ Matrix Orig'!AJ4:AM4</f>
        <v>42491</v>
      </c>
      <c r="AK3" s="220"/>
      <c r="AL3" s="220"/>
      <c r="AM3" s="221"/>
      <c r="AN3" s="16"/>
      <c r="AO3" s="16"/>
    </row>
    <row r="4" spans="1:41" s="21" customFormat="1" ht="63" x14ac:dyDescent="0.35">
      <c r="A4" s="219"/>
      <c r="B4" s="219"/>
      <c r="C4" s="219"/>
      <c r="D4" s="18" t="s">
        <v>52</v>
      </c>
      <c r="E4" s="18" t="s">
        <v>53</v>
      </c>
      <c r="F4" s="18" t="s">
        <v>6</v>
      </c>
      <c r="G4" s="18" t="s">
        <v>7</v>
      </c>
      <c r="H4" s="19" t="str">
        <f t="shared" ref="H4:N4" si="0">D4</f>
        <v>0-150 MWh</v>
      </c>
      <c r="I4" s="19" t="str">
        <f t="shared" si="0"/>
        <v>151-300 MWh</v>
      </c>
      <c r="J4" s="19" t="str">
        <f t="shared" si="0"/>
        <v>301-600 MWh</v>
      </c>
      <c r="K4" s="19" t="str">
        <f t="shared" si="0"/>
        <v>601-1000 MWh</v>
      </c>
      <c r="L4" s="19" t="str">
        <f t="shared" si="0"/>
        <v>0-150 MWh</v>
      </c>
      <c r="M4" s="19" t="str">
        <f t="shared" si="0"/>
        <v>151-300 MWh</v>
      </c>
      <c r="N4" s="19" t="str">
        <f t="shared" si="0"/>
        <v>301-600 MWh</v>
      </c>
      <c r="O4" s="19" t="str">
        <f t="shared" ref="O4:AM4" si="1">K4</f>
        <v>601-1000 MWh</v>
      </c>
      <c r="P4" s="19" t="str">
        <f t="shared" si="1"/>
        <v>0-150 MWh</v>
      </c>
      <c r="Q4" s="19" t="str">
        <f t="shared" si="1"/>
        <v>151-300 MWh</v>
      </c>
      <c r="R4" s="19" t="str">
        <f t="shared" si="1"/>
        <v>301-600 MWh</v>
      </c>
      <c r="S4" s="19" t="str">
        <f t="shared" si="1"/>
        <v>601-1000 MWh</v>
      </c>
      <c r="T4" s="19" t="str">
        <f t="shared" si="1"/>
        <v>0-150 MWh</v>
      </c>
      <c r="U4" s="19" t="str">
        <f t="shared" si="1"/>
        <v>151-300 MWh</v>
      </c>
      <c r="V4" s="19" t="str">
        <f t="shared" si="1"/>
        <v>301-600 MWh</v>
      </c>
      <c r="W4" s="19" t="str">
        <f t="shared" si="1"/>
        <v>601-1000 MWh</v>
      </c>
      <c r="X4" s="19" t="str">
        <f t="shared" si="1"/>
        <v>0-150 MWh</v>
      </c>
      <c r="Y4" s="19" t="str">
        <f t="shared" si="1"/>
        <v>151-300 MWh</v>
      </c>
      <c r="Z4" s="19" t="str">
        <f t="shared" si="1"/>
        <v>301-600 MWh</v>
      </c>
      <c r="AA4" s="19" t="str">
        <f t="shared" si="1"/>
        <v>601-1000 MWh</v>
      </c>
      <c r="AB4" s="19" t="str">
        <f t="shared" si="1"/>
        <v>0-150 MWh</v>
      </c>
      <c r="AC4" s="19" t="str">
        <f t="shared" si="1"/>
        <v>151-300 MWh</v>
      </c>
      <c r="AD4" s="19" t="str">
        <f t="shared" si="1"/>
        <v>301-600 MWh</v>
      </c>
      <c r="AE4" s="19" t="str">
        <f t="shared" si="1"/>
        <v>601-1000 MWh</v>
      </c>
      <c r="AF4" s="19" t="str">
        <f t="shared" si="1"/>
        <v>0-150 MWh</v>
      </c>
      <c r="AG4" s="19" t="str">
        <f t="shared" si="1"/>
        <v>151-300 MWh</v>
      </c>
      <c r="AH4" s="19" t="str">
        <f t="shared" si="1"/>
        <v>301-600 MWh</v>
      </c>
      <c r="AI4" s="19" t="str">
        <f t="shared" si="1"/>
        <v>601-1000 MWh</v>
      </c>
      <c r="AJ4" s="19" t="str">
        <f t="shared" si="1"/>
        <v>0-150 MWh</v>
      </c>
      <c r="AK4" s="19" t="str">
        <f t="shared" si="1"/>
        <v>151-300 MWh</v>
      </c>
      <c r="AL4" s="19" t="str">
        <f t="shared" si="1"/>
        <v>301-600 MWh</v>
      </c>
      <c r="AM4" s="19" t="str">
        <f t="shared" si="1"/>
        <v>601-1000 MWh</v>
      </c>
      <c r="AN4" s="20"/>
      <c r="AO4" s="20"/>
    </row>
    <row r="5" spans="1:41" s="26" customFormat="1" ht="18.75" x14ac:dyDescent="0.3">
      <c r="A5" s="22" t="s">
        <v>8</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4"/>
      <c r="AN5" s="25"/>
      <c r="AO5" s="25"/>
    </row>
    <row r="6" spans="1:41" s="26" customFormat="1" ht="18.75" x14ac:dyDescent="0.3">
      <c r="A6" s="27" t="s">
        <v>9</v>
      </c>
      <c r="B6" s="27" t="s">
        <v>10</v>
      </c>
      <c r="C6" s="28">
        <v>6</v>
      </c>
      <c r="D6" s="29">
        <f>'SMB Cost+ Matrix Orig'!D7+'Add Margin'!$B$2</f>
        <v>0.103578</v>
      </c>
      <c r="E6" s="29">
        <f>'SMB Cost+ Matrix Orig'!E7+'Add Margin'!$B$2</f>
        <v>0.113358</v>
      </c>
      <c r="F6" s="29">
        <f>'SMB Cost+ Matrix Orig'!F7+'Add Margin'!$B$2</f>
        <v>0.112358</v>
      </c>
      <c r="G6" s="29">
        <f>'SMB Cost+ Matrix Orig'!G7+'Add Margin'!$B$2</f>
        <v>0.111358</v>
      </c>
      <c r="H6" s="29">
        <f>'SMB Cost+ Matrix Orig'!H7+'Add Margin'!$B$2</f>
        <v>0.11069900000000001</v>
      </c>
      <c r="I6" s="29">
        <f>'SMB Cost+ Matrix Orig'!I7+'Add Margin'!$B$2</f>
        <v>0.119879</v>
      </c>
      <c r="J6" s="29">
        <f>'SMB Cost+ Matrix Orig'!J7+'Add Margin'!$B$2</f>
        <v>0.118879</v>
      </c>
      <c r="K6" s="29">
        <f>'SMB Cost+ Matrix Orig'!K7+'Add Margin'!$B$2</f>
        <v>0.117879</v>
      </c>
      <c r="L6" s="29">
        <f>'SMB Cost+ Matrix Orig'!L7+'Add Margin'!$B$2</f>
        <v>0.112134</v>
      </c>
      <c r="M6" s="29">
        <f>'SMB Cost+ Matrix Orig'!M7+'Add Margin'!$B$2</f>
        <v>0.121254</v>
      </c>
      <c r="N6" s="29">
        <f>'SMB Cost+ Matrix Orig'!N7+'Add Margin'!$B$2</f>
        <v>0.120254</v>
      </c>
      <c r="O6" s="29">
        <f>'SMB Cost+ Matrix Orig'!O7+'Add Margin'!$B$2</f>
        <v>0.119254</v>
      </c>
      <c r="P6" s="29">
        <f>'SMB Cost+ Matrix Orig'!P7+'Add Margin'!$B$2</f>
        <v>0.10876100000000001</v>
      </c>
      <c r="Q6" s="29">
        <f>'SMB Cost+ Matrix Orig'!Q7+'Add Margin'!$B$2</f>
        <v>0.11773700000000001</v>
      </c>
      <c r="R6" s="29">
        <f>'SMB Cost+ Matrix Orig'!R7+'Add Margin'!$B$2</f>
        <v>0.11673700000000001</v>
      </c>
      <c r="S6" s="29">
        <f>'SMB Cost+ Matrix Orig'!S7+'Add Margin'!$B$2</f>
        <v>0.11573700000000001</v>
      </c>
      <c r="T6" s="29">
        <f>'SMB Cost+ Matrix Orig'!T7+'Add Margin'!$B$2</f>
        <v>0.101037</v>
      </c>
      <c r="U6" s="29">
        <f>'SMB Cost+ Matrix Orig'!U7+'Add Margin'!$B$2</f>
        <v>0.10962100000000001</v>
      </c>
      <c r="V6" s="29">
        <f>'SMB Cost+ Matrix Orig'!V7+'Add Margin'!$B$2</f>
        <v>0.10862100000000001</v>
      </c>
      <c r="W6" s="29">
        <f>'SMB Cost+ Matrix Orig'!W7+'Add Margin'!$B$2</f>
        <v>0.10762100000000001</v>
      </c>
      <c r="X6" s="29">
        <f>'SMB Cost+ Matrix Orig'!X7+'Add Margin'!$B$2</f>
        <v>8.8690000000000005E-2</v>
      </c>
      <c r="Y6" s="29">
        <f>'SMB Cost+ Matrix Orig'!Y7+'Add Margin'!$B$2</f>
        <v>9.6641000000000005E-2</v>
      </c>
      <c r="Z6" s="29">
        <f>'SMB Cost+ Matrix Orig'!Z7+'Add Margin'!$B$2</f>
        <v>9.5641000000000004E-2</v>
      </c>
      <c r="AA6" s="29">
        <f>'SMB Cost+ Matrix Orig'!AA7+'Add Margin'!$B$2</f>
        <v>9.4641000000000003E-2</v>
      </c>
      <c r="AB6" s="29">
        <f>'SMB Cost+ Matrix Orig'!AB7+'Add Margin'!$B$2</f>
        <v>7.7300000000000008E-2</v>
      </c>
      <c r="AC6" s="29">
        <f>'SMB Cost+ Matrix Orig'!AC7+'Add Margin'!$B$2</f>
        <v>8.5166000000000006E-2</v>
      </c>
      <c r="AD6" s="29">
        <f>'SMB Cost+ Matrix Orig'!AD7+'Add Margin'!$B$2</f>
        <v>8.4166000000000005E-2</v>
      </c>
      <c r="AE6" s="29">
        <f>'SMB Cost+ Matrix Orig'!AE7+'Add Margin'!$B$2</f>
        <v>8.3166000000000004E-2</v>
      </c>
      <c r="AF6" s="29">
        <f>'SMB Cost+ Matrix Orig'!AF7+'Add Margin'!$B$2</f>
        <v>7.108600000000001E-2</v>
      </c>
      <c r="AG6" s="29">
        <f>'SMB Cost+ Matrix Orig'!AG7+'Add Margin'!$B$2</f>
        <v>7.9113000000000003E-2</v>
      </c>
      <c r="AH6" s="29">
        <f>'SMB Cost+ Matrix Orig'!AH7+'Add Margin'!$B$2</f>
        <v>7.8113000000000002E-2</v>
      </c>
      <c r="AI6" s="29">
        <f>'SMB Cost+ Matrix Orig'!AI7+'Add Margin'!$B$2</f>
        <v>7.7113000000000001E-2</v>
      </c>
      <c r="AJ6" s="29">
        <f>'SMB Cost+ Matrix Orig'!AJ7+'Add Margin'!$B$2</f>
        <v>6.9377000000000008E-2</v>
      </c>
      <c r="AK6" s="29">
        <f>'SMB Cost+ Matrix Orig'!AK7+'Add Margin'!$B$2</f>
        <v>7.7275999999999997E-2</v>
      </c>
      <c r="AL6" s="29">
        <f>'SMB Cost+ Matrix Orig'!AL7+'Add Margin'!$B$2</f>
        <v>7.6275999999999997E-2</v>
      </c>
      <c r="AM6" s="29">
        <f>'SMB Cost+ Matrix Orig'!AM7+'Add Margin'!$B$2</f>
        <v>7.5275999999999996E-2</v>
      </c>
      <c r="AN6" s="30"/>
      <c r="AO6" s="30"/>
    </row>
    <row r="7" spans="1:41" s="26" customFormat="1" ht="18.75" x14ac:dyDescent="0.3">
      <c r="A7" s="31" t="s">
        <v>9</v>
      </c>
      <c r="B7" s="31" t="s">
        <v>10</v>
      </c>
      <c r="C7" s="32">
        <v>12</v>
      </c>
      <c r="D7" s="33">
        <f>'SMB Cost+ Matrix Orig'!D8+'Add Margin'!$B$2</f>
        <v>9.0142E-2</v>
      </c>
      <c r="E7" s="33">
        <f>'SMB Cost+ Matrix Orig'!E8+'Add Margin'!$B$2</f>
        <v>9.9037E-2</v>
      </c>
      <c r="F7" s="33">
        <f>'SMB Cost+ Matrix Orig'!F8+'Add Margin'!$B$2</f>
        <v>9.8036999999999999E-2</v>
      </c>
      <c r="G7" s="33">
        <f>'SMB Cost+ Matrix Orig'!G8+'Add Margin'!$B$2</f>
        <v>9.7036999999999998E-2</v>
      </c>
      <c r="H7" s="33">
        <f>'SMB Cost+ Matrix Orig'!H8+'Add Margin'!$B$2</f>
        <v>9.0482000000000007E-2</v>
      </c>
      <c r="I7" s="33">
        <f>'SMB Cost+ Matrix Orig'!I8+'Add Margin'!$B$2</f>
        <v>9.9314E-2</v>
      </c>
      <c r="J7" s="33">
        <f>'SMB Cost+ Matrix Orig'!J8+'Add Margin'!$B$2</f>
        <v>9.8313999999999999E-2</v>
      </c>
      <c r="K7" s="33">
        <f>'SMB Cost+ Matrix Orig'!K8+'Add Margin'!$B$2</f>
        <v>9.7313999999999998E-2</v>
      </c>
      <c r="L7" s="33">
        <f>'SMB Cost+ Matrix Orig'!L8+'Add Margin'!$B$2</f>
        <v>9.0209999999999999E-2</v>
      </c>
      <c r="M7" s="33">
        <f>'SMB Cost+ Matrix Orig'!M8+'Add Margin'!$B$2</f>
        <v>9.8992999999999998E-2</v>
      </c>
      <c r="N7" s="33">
        <f>'SMB Cost+ Matrix Orig'!N8+'Add Margin'!$B$2</f>
        <v>9.7992999999999997E-2</v>
      </c>
      <c r="O7" s="33">
        <f>'SMB Cost+ Matrix Orig'!O8+'Add Margin'!$B$2</f>
        <v>9.6992999999999996E-2</v>
      </c>
      <c r="P7" s="33">
        <f>'SMB Cost+ Matrix Orig'!P8+'Add Margin'!$B$2</f>
        <v>8.9723999999999998E-2</v>
      </c>
      <c r="Q7" s="33">
        <f>'SMB Cost+ Matrix Orig'!Q8+'Add Margin'!$B$2</f>
        <v>9.8457000000000003E-2</v>
      </c>
      <c r="R7" s="33">
        <f>'SMB Cost+ Matrix Orig'!R8+'Add Margin'!$B$2</f>
        <v>9.7457000000000002E-2</v>
      </c>
      <c r="S7" s="33">
        <f>'SMB Cost+ Matrix Orig'!S8+'Add Margin'!$B$2</f>
        <v>9.6457000000000001E-2</v>
      </c>
      <c r="T7" s="33">
        <f>'SMB Cost+ Matrix Orig'!T8+'Add Margin'!$B$2</f>
        <v>8.8067000000000006E-2</v>
      </c>
      <c r="U7" s="33">
        <f>'SMB Cost+ Matrix Orig'!U8+'Add Margin'!$B$2</f>
        <v>9.6664E-2</v>
      </c>
      <c r="V7" s="33">
        <f>'SMB Cost+ Matrix Orig'!V8+'Add Margin'!$B$2</f>
        <v>9.5663999999999999E-2</v>
      </c>
      <c r="W7" s="33">
        <f>'SMB Cost+ Matrix Orig'!W8+'Add Margin'!$B$2</f>
        <v>9.4663999999999998E-2</v>
      </c>
      <c r="X7" s="33">
        <f>'SMB Cost+ Matrix Orig'!X8+'Add Margin'!$B$2</f>
        <v>8.7256E-2</v>
      </c>
      <c r="Y7" s="33">
        <f>'SMB Cost+ Matrix Orig'!Y8+'Add Margin'!$B$2</f>
        <v>9.5744999999999997E-2</v>
      </c>
      <c r="Z7" s="33">
        <f>'SMB Cost+ Matrix Orig'!Z8+'Add Margin'!$B$2</f>
        <v>9.4744999999999996E-2</v>
      </c>
      <c r="AA7" s="33">
        <f>'SMB Cost+ Matrix Orig'!AA8+'Add Margin'!$B$2</f>
        <v>9.3744999999999995E-2</v>
      </c>
      <c r="AB7" s="33">
        <f>'SMB Cost+ Matrix Orig'!AB8+'Add Margin'!$B$2</f>
        <v>8.6375000000000007E-2</v>
      </c>
      <c r="AC7" s="33">
        <f>'SMB Cost+ Matrix Orig'!AC8+'Add Margin'!$B$2</f>
        <v>9.4806000000000001E-2</v>
      </c>
      <c r="AD7" s="33">
        <f>'SMB Cost+ Matrix Orig'!AD8+'Add Margin'!$B$2</f>
        <v>9.3806E-2</v>
      </c>
      <c r="AE7" s="33">
        <f>'SMB Cost+ Matrix Orig'!AE8+'Add Margin'!$B$2</f>
        <v>9.2806E-2</v>
      </c>
      <c r="AF7" s="33">
        <f>'SMB Cost+ Matrix Orig'!AF8+'Add Margin'!$B$2</f>
        <v>8.5615000000000011E-2</v>
      </c>
      <c r="AG7" s="33">
        <f>'SMB Cost+ Matrix Orig'!AG8+'Add Margin'!$B$2</f>
        <v>9.3988000000000002E-2</v>
      </c>
      <c r="AH7" s="33">
        <f>'SMB Cost+ Matrix Orig'!AH8+'Add Margin'!$B$2</f>
        <v>9.2988000000000001E-2</v>
      </c>
      <c r="AI7" s="33">
        <f>'SMB Cost+ Matrix Orig'!AI8+'Add Margin'!$B$2</f>
        <v>9.1988E-2</v>
      </c>
      <c r="AJ7" s="33">
        <f>'SMB Cost+ Matrix Orig'!AJ8+'Add Margin'!$B$2</f>
        <v>8.542000000000001E-2</v>
      </c>
      <c r="AK7" s="33">
        <f>'SMB Cost+ Matrix Orig'!AK8+'Add Margin'!$B$2</f>
        <v>9.3722E-2</v>
      </c>
      <c r="AL7" s="33">
        <f>'SMB Cost+ Matrix Orig'!AL8+'Add Margin'!$B$2</f>
        <v>9.2721999999999999E-2</v>
      </c>
      <c r="AM7" s="33">
        <f>'SMB Cost+ Matrix Orig'!AM8+'Add Margin'!$B$2</f>
        <v>9.1721999999999998E-2</v>
      </c>
      <c r="AN7" s="30"/>
      <c r="AO7" s="30"/>
    </row>
    <row r="8" spans="1:41" s="26" customFormat="1" ht="18.75" x14ac:dyDescent="0.3">
      <c r="A8" s="31" t="s">
        <v>9</v>
      </c>
      <c r="B8" s="31" t="s">
        <v>10</v>
      </c>
      <c r="C8" s="32">
        <v>24</v>
      </c>
      <c r="D8" s="33">
        <f>'SMB Cost+ Matrix Orig'!D9+'Add Margin'!$B$2</f>
        <v>9.0892000000000001E-2</v>
      </c>
      <c r="E8" s="33">
        <f>'SMB Cost+ Matrix Orig'!E9+'Add Margin'!$B$2</f>
        <v>0.10101600000000001</v>
      </c>
      <c r="F8" s="33">
        <f>'SMB Cost+ Matrix Orig'!F9+'Add Margin'!$B$2</f>
        <v>0.10001600000000001</v>
      </c>
      <c r="G8" s="33">
        <f>'SMB Cost+ Matrix Orig'!G9+'Add Margin'!$B$2</f>
        <v>9.9016000000000007E-2</v>
      </c>
      <c r="H8" s="33">
        <f>'SMB Cost+ Matrix Orig'!H9+'Add Margin'!$B$2</f>
        <v>9.2092000000000007E-2</v>
      </c>
      <c r="I8" s="33">
        <f>'SMB Cost+ Matrix Orig'!I9+'Add Margin'!$B$2</f>
        <v>0.1027</v>
      </c>
      <c r="J8" s="33">
        <f>'SMB Cost+ Matrix Orig'!J9+'Add Margin'!$B$2</f>
        <v>0.1017</v>
      </c>
      <c r="K8" s="33">
        <f>'SMB Cost+ Matrix Orig'!K9+'Add Margin'!$B$2</f>
        <v>0.1007</v>
      </c>
      <c r="L8" s="33">
        <f>'SMB Cost+ Matrix Orig'!L9+'Add Margin'!$B$2</f>
        <v>9.2948000000000003E-2</v>
      </c>
      <c r="M8" s="33">
        <f>'SMB Cost+ Matrix Orig'!M9+'Add Margin'!$B$2</f>
        <v>0.104051</v>
      </c>
      <c r="N8" s="33">
        <f>'SMB Cost+ Matrix Orig'!N9+'Add Margin'!$B$2</f>
        <v>0.103051</v>
      </c>
      <c r="O8" s="33">
        <f>'SMB Cost+ Matrix Orig'!O9+'Add Margin'!$B$2</f>
        <v>0.102051</v>
      </c>
      <c r="P8" s="33">
        <f>'SMB Cost+ Matrix Orig'!P9+'Add Margin'!$B$2</f>
        <v>9.3611E-2</v>
      </c>
      <c r="Q8" s="33">
        <f>'SMB Cost+ Matrix Orig'!Q9+'Add Margin'!$B$2</f>
        <v>0.105201</v>
      </c>
      <c r="R8" s="33">
        <f>'SMB Cost+ Matrix Orig'!R9+'Add Margin'!$B$2</f>
        <v>0.104201</v>
      </c>
      <c r="S8" s="33">
        <f>'SMB Cost+ Matrix Orig'!S9+'Add Margin'!$B$2</f>
        <v>0.103201</v>
      </c>
      <c r="T8" s="33">
        <f>'SMB Cost+ Matrix Orig'!T9+'Add Margin'!$B$2</f>
        <v>9.3572000000000002E-2</v>
      </c>
      <c r="U8" s="33">
        <f>'SMB Cost+ Matrix Orig'!U9+'Add Margin'!$B$2</f>
        <v>0.105602</v>
      </c>
      <c r="V8" s="33">
        <f>'SMB Cost+ Matrix Orig'!V9+'Add Margin'!$B$2</f>
        <v>0.104602</v>
      </c>
      <c r="W8" s="33">
        <f>'SMB Cost+ Matrix Orig'!W9+'Add Margin'!$B$2</f>
        <v>0.103602</v>
      </c>
      <c r="X8" s="33">
        <f>'SMB Cost+ Matrix Orig'!X9+'Add Margin'!$B$2</f>
        <v>9.4031000000000003E-2</v>
      </c>
      <c r="Y8" s="33">
        <f>'SMB Cost+ Matrix Orig'!Y9+'Add Margin'!$B$2</f>
        <v>0.106519</v>
      </c>
      <c r="Z8" s="33">
        <f>'SMB Cost+ Matrix Orig'!Z9+'Add Margin'!$B$2</f>
        <v>0.105519</v>
      </c>
      <c r="AA8" s="33">
        <f>'SMB Cost+ Matrix Orig'!AA9+'Add Margin'!$B$2</f>
        <v>0.104519</v>
      </c>
      <c r="AB8" s="33">
        <f>'SMB Cost+ Matrix Orig'!AB9+'Add Margin'!$B$2</f>
        <v>9.4469999999999998E-2</v>
      </c>
      <c r="AC8" s="33">
        <f>'SMB Cost+ Matrix Orig'!AC9+'Add Margin'!$B$2</f>
        <v>0.107458</v>
      </c>
      <c r="AD8" s="33">
        <f>'SMB Cost+ Matrix Orig'!AD9+'Add Margin'!$B$2</f>
        <v>0.106458</v>
      </c>
      <c r="AE8" s="33">
        <f>'SMB Cost+ Matrix Orig'!AE9+'Add Margin'!$B$2</f>
        <v>0.105458</v>
      </c>
      <c r="AF8" s="33">
        <f>'SMB Cost+ Matrix Orig'!AF9+'Add Margin'!$B$2</f>
        <v>9.500900000000001E-2</v>
      </c>
      <c r="AG8" s="33">
        <f>'SMB Cost+ Matrix Orig'!AG9+'Add Margin'!$B$2</f>
        <v>0.108502</v>
      </c>
      <c r="AH8" s="33">
        <f>'SMB Cost+ Matrix Orig'!AH9+'Add Margin'!$B$2</f>
        <v>0.107502</v>
      </c>
      <c r="AI8" s="33">
        <f>'SMB Cost+ Matrix Orig'!AI9+'Add Margin'!$B$2</f>
        <v>0.106502</v>
      </c>
      <c r="AJ8" s="33">
        <f>'SMB Cost+ Matrix Orig'!AJ9+'Add Margin'!$B$2</f>
        <v>9.5854000000000009E-2</v>
      </c>
      <c r="AK8" s="33">
        <f>'SMB Cost+ Matrix Orig'!AK9+'Add Margin'!$B$2</f>
        <v>0.10982700000000001</v>
      </c>
      <c r="AL8" s="33">
        <f>'SMB Cost+ Matrix Orig'!AL9+'Add Margin'!$B$2</f>
        <v>0.10882700000000001</v>
      </c>
      <c r="AM8" s="33">
        <f>'SMB Cost+ Matrix Orig'!AM9+'Add Margin'!$B$2</f>
        <v>0.10782700000000001</v>
      </c>
      <c r="AN8" s="30"/>
      <c r="AO8" s="30"/>
    </row>
    <row r="9" spans="1:41" s="26" customFormat="1" ht="18.75" x14ac:dyDescent="0.3">
      <c r="A9" s="31" t="s">
        <v>9</v>
      </c>
      <c r="B9" s="31" t="s">
        <v>10</v>
      </c>
      <c r="C9" s="32">
        <v>36</v>
      </c>
      <c r="D9" s="33">
        <f>'SMB Cost+ Matrix Orig'!D10+'Add Margin'!$B$2</f>
        <v>9.7757000000000011E-2</v>
      </c>
      <c r="E9" s="33">
        <f>'SMB Cost+ Matrix Orig'!E10+'Add Margin'!$B$2</f>
        <v>0.11195200000000001</v>
      </c>
      <c r="F9" s="33">
        <f>'SMB Cost+ Matrix Orig'!F10+'Add Margin'!$B$2</f>
        <v>0.11095200000000001</v>
      </c>
      <c r="G9" s="33">
        <f>'SMB Cost+ Matrix Orig'!G10+'Add Margin'!$B$2</f>
        <v>0.10995200000000001</v>
      </c>
      <c r="H9" s="33">
        <f>'SMB Cost+ Matrix Orig'!H10+'Add Margin'!$B$2</f>
        <v>9.8937999999999998E-2</v>
      </c>
      <c r="I9" s="33">
        <f>'SMB Cost+ Matrix Orig'!I10+'Add Margin'!$B$2</f>
        <v>0.11364400000000001</v>
      </c>
      <c r="J9" s="33">
        <f>'SMB Cost+ Matrix Orig'!J10+'Add Margin'!$B$2</f>
        <v>0.11264400000000001</v>
      </c>
      <c r="K9" s="33">
        <f>'SMB Cost+ Matrix Orig'!K10+'Add Margin'!$B$2</f>
        <v>0.11164400000000001</v>
      </c>
      <c r="L9" s="33">
        <f>'SMB Cost+ Matrix Orig'!L10+'Add Margin'!$B$2</f>
        <v>9.986600000000001E-2</v>
      </c>
      <c r="M9" s="33">
        <f>'SMB Cost+ Matrix Orig'!M10+'Add Margin'!$B$2</f>
        <v>0.115092</v>
      </c>
      <c r="N9" s="33">
        <f>'SMB Cost+ Matrix Orig'!N10+'Add Margin'!$B$2</f>
        <v>0.114092</v>
      </c>
      <c r="O9" s="33">
        <f>'SMB Cost+ Matrix Orig'!O10+'Add Margin'!$B$2</f>
        <v>0.113092</v>
      </c>
      <c r="P9" s="33">
        <f>'SMB Cost+ Matrix Orig'!P10+'Add Margin'!$B$2</f>
        <v>0.10063800000000001</v>
      </c>
      <c r="Q9" s="33">
        <f>'SMB Cost+ Matrix Orig'!Q10+'Add Margin'!$B$2</f>
        <v>0.116371</v>
      </c>
      <c r="R9" s="33">
        <f>'SMB Cost+ Matrix Orig'!R10+'Add Margin'!$B$2</f>
        <v>0.115371</v>
      </c>
      <c r="S9" s="33">
        <f>'SMB Cost+ Matrix Orig'!S10+'Add Margin'!$B$2</f>
        <v>0.114371</v>
      </c>
      <c r="T9" s="33">
        <f>'SMB Cost+ Matrix Orig'!T10+'Add Margin'!$B$2</f>
        <v>0.10090500000000001</v>
      </c>
      <c r="U9" s="33">
        <f>'SMB Cost+ Matrix Orig'!U10+'Add Margin'!$B$2</f>
        <v>0.117122</v>
      </c>
      <c r="V9" s="33">
        <f>'SMB Cost+ Matrix Orig'!V10+'Add Margin'!$B$2</f>
        <v>0.116122</v>
      </c>
      <c r="W9" s="33">
        <f>'SMB Cost+ Matrix Orig'!W10+'Add Margin'!$B$2</f>
        <v>0.115122</v>
      </c>
      <c r="X9" s="33">
        <f>'SMB Cost+ Matrix Orig'!X10+'Add Margin'!$B$2</f>
        <v>0.10291800000000001</v>
      </c>
      <c r="Y9" s="33">
        <f>'SMB Cost+ Matrix Orig'!Y10+'Add Margin'!$B$2</f>
        <v>0.119199</v>
      </c>
      <c r="Z9" s="33">
        <f>'SMB Cost+ Matrix Orig'!Z10+'Add Margin'!$B$2</f>
        <v>0.118199</v>
      </c>
      <c r="AA9" s="33">
        <f>'SMB Cost+ Matrix Orig'!AA10+'Add Margin'!$B$2</f>
        <v>0.117199</v>
      </c>
      <c r="AB9" s="33">
        <f>'SMB Cost+ Matrix Orig'!AB10+'Add Margin'!$B$2</f>
        <v>0.10433500000000001</v>
      </c>
      <c r="AC9" s="33">
        <f>'SMB Cost+ Matrix Orig'!AC10+'Add Margin'!$B$2</f>
        <v>0.120572</v>
      </c>
      <c r="AD9" s="33">
        <f>'SMB Cost+ Matrix Orig'!AD10+'Add Margin'!$B$2</f>
        <v>0.119572</v>
      </c>
      <c r="AE9" s="33">
        <f>'SMB Cost+ Matrix Orig'!AE10+'Add Margin'!$B$2</f>
        <v>0.118572</v>
      </c>
      <c r="AF9" s="33">
        <f>'SMB Cost+ Matrix Orig'!AF10+'Add Margin'!$B$2</f>
        <v>0.10569400000000001</v>
      </c>
      <c r="AG9" s="33">
        <f>'SMB Cost+ Matrix Orig'!AG10+'Add Margin'!$B$2</f>
        <v>0.12166300000000001</v>
      </c>
      <c r="AH9" s="33">
        <f>'SMB Cost+ Matrix Orig'!AH10+'Add Margin'!$B$2</f>
        <v>0.12066300000000001</v>
      </c>
      <c r="AI9" s="33">
        <f>'SMB Cost+ Matrix Orig'!AI10+'Add Margin'!$B$2</f>
        <v>0.11966300000000001</v>
      </c>
      <c r="AJ9" s="33">
        <f>'SMB Cost+ Matrix Orig'!AJ10+'Add Margin'!$B$2</f>
        <v>0.10613</v>
      </c>
      <c r="AK9" s="33">
        <f>'SMB Cost+ Matrix Orig'!AK10+'Add Margin'!$B$2</f>
        <v>0.12203600000000001</v>
      </c>
      <c r="AL9" s="33">
        <f>'SMB Cost+ Matrix Orig'!AL10+'Add Margin'!$B$2</f>
        <v>0.121036</v>
      </c>
      <c r="AM9" s="33">
        <f>'SMB Cost+ Matrix Orig'!AM10+'Add Margin'!$B$2</f>
        <v>0.120036</v>
      </c>
      <c r="AN9" s="30"/>
      <c r="AO9" s="30"/>
    </row>
    <row r="10" spans="1:41" s="26" customFormat="1" ht="18.75" x14ac:dyDescent="0.3">
      <c r="A10" s="34" t="s">
        <v>9</v>
      </c>
      <c r="B10" s="34" t="s">
        <v>10</v>
      </c>
      <c r="C10" s="35">
        <v>48</v>
      </c>
      <c r="D10" s="36">
        <f>'SMB Cost+ Matrix Orig'!D11+'Add Margin'!$B$2</f>
        <v>0.10859100000000001</v>
      </c>
      <c r="E10" s="36">
        <f>'SMB Cost+ Matrix Orig'!E11+'Add Margin'!$B$2</f>
        <v>0.121716</v>
      </c>
      <c r="F10" s="36">
        <f>'SMB Cost+ Matrix Orig'!F11+'Add Margin'!$B$2</f>
        <v>0.120716</v>
      </c>
      <c r="G10" s="36">
        <f>'SMB Cost+ Matrix Orig'!G11+'Add Margin'!$B$2</f>
        <v>0.119716</v>
      </c>
      <c r="H10" s="36">
        <f>'SMB Cost+ Matrix Orig'!H11+'Add Margin'!$B$2</f>
        <v>0.116021</v>
      </c>
      <c r="I10" s="36">
        <f>'SMB Cost+ Matrix Orig'!I11+'Add Margin'!$B$2</f>
        <v>0.109304</v>
      </c>
      <c r="J10" s="36">
        <f>'SMB Cost+ Matrix Orig'!J11+'Add Margin'!$B$2</f>
        <v>0.108304</v>
      </c>
      <c r="K10" s="36">
        <f>'SMB Cost+ Matrix Orig'!K11+'Add Margin'!$B$2</f>
        <v>0.107304</v>
      </c>
      <c r="L10" s="36"/>
      <c r="M10" s="36"/>
      <c r="N10" s="36"/>
      <c r="O10" s="36"/>
      <c r="P10" s="36"/>
      <c r="Q10" s="36"/>
      <c r="R10" s="36"/>
      <c r="S10" s="36"/>
      <c r="T10" s="36"/>
      <c r="U10" s="36"/>
      <c r="V10" s="36"/>
      <c r="W10" s="36"/>
      <c r="X10" s="36"/>
      <c r="Y10" s="36"/>
      <c r="Z10" s="36"/>
      <c r="AA10" s="36"/>
      <c r="AB10" s="215"/>
      <c r="AC10" s="215"/>
      <c r="AD10" s="215"/>
      <c r="AE10" s="215"/>
      <c r="AF10" s="215"/>
      <c r="AG10" s="215"/>
      <c r="AH10" s="215"/>
      <c r="AI10" s="215"/>
      <c r="AJ10" s="215"/>
      <c r="AK10" s="215"/>
      <c r="AL10" s="215"/>
      <c r="AM10" s="215"/>
      <c r="AN10" s="30"/>
      <c r="AO10" s="30"/>
    </row>
    <row r="11" spans="1:41" s="26" customFormat="1" ht="21" customHeight="1" x14ac:dyDescent="0.3">
      <c r="A11" s="37"/>
      <c r="B11" s="38"/>
      <c r="C11" s="38"/>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40"/>
      <c r="AO11" s="40"/>
    </row>
    <row r="12" spans="1:41" s="26" customFormat="1" ht="18.75" x14ac:dyDescent="0.3">
      <c r="A12" s="41" t="s">
        <v>9</v>
      </c>
      <c r="B12" s="41" t="s">
        <v>11</v>
      </c>
      <c r="C12" s="42">
        <v>6</v>
      </c>
      <c r="D12" s="43">
        <f>'SMB Cost+ Matrix Orig'!D13+'Add Margin'!$B$2</f>
        <v>0.10244</v>
      </c>
      <c r="E12" s="43">
        <f>'SMB Cost+ Matrix Orig'!E13+'Add Margin'!$B$2</f>
        <v>9.6869999999999998E-2</v>
      </c>
      <c r="F12" s="43">
        <f>'SMB Cost+ Matrix Orig'!F13+'Add Margin'!$B$2</f>
        <v>9.5869999999999997E-2</v>
      </c>
      <c r="G12" s="43">
        <f>'SMB Cost+ Matrix Orig'!G13+'Add Margin'!$B$2</f>
        <v>9.4869999999999996E-2</v>
      </c>
      <c r="H12" s="43">
        <f>'SMB Cost+ Matrix Orig'!H13+'Add Margin'!$B$2</f>
        <v>0.108543</v>
      </c>
      <c r="I12" s="43">
        <f>'SMB Cost+ Matrix Orig'!I13+'Add Margin'!$B$2</f>
        <v>0.10326500000000001</v>
      </c>
      <c r="J12" s="43">
        <f>'SMB Cost+ Matrix Orig'!J13+'Add Margin'!$B$2</f>
        <v>0.10226500000000001</v>
      </c>
      <c r="K12" s="43">
        <f>'SMB Cost+ Matrix Orig'!K13+'Add Margin'!$B$2</f>
        <v>0.10126500000000001</v>
      </c>
      <c r="L12" s="43">
        <f>'SMB Cost+ Matrix Orig'!L13+'Add Margin'!$B$2</f>
        <v>0.10941300000000001</v>
      </c>
      <c r="M12" s="43">
        <f>'SMB Cost+ Matrix Orig'!M13+'Add Margin'!$B$2</f>
        <v>0.10423600000000001</v>
      </c>
      <c r="N12" s="43">
        <f>'SMB Cost+ Matrix Orig'!N13+'Add Margin'!$B$2</f>
        <v>0.10323600000000001</v>
      </c>
      <c r="O12" s="43">
        <f>'SMB Cost+ Matrix Orig'!O13+'Add Margin'!$B$2</f>
        <v>0.10223600000000001</v>
      </c>
      <c r="P12" s="43">
        <f>'SMB Cost+ Matrix Orig'!P13+'Add Margin'!$B$2</f>
        <v>0.106034</v>
      </c>
      <c r="Q12" s="43">
        <f>'SMB Cost+ Matrix Orig'!Q13+'Add Margin'!$B$2</f>
        <v>0.10091700000000001</v>
      </c>
      <c r="R12" s="43">
        <f>'SMB Cost+ Matrix Orig'!R13+'Add Margin'!$B$2</f>
        <v>9.9917000000000006E-2</v>
      </c>
      <c r="S12" s="43">
        <f>'SMB Cost+ Matrix Orig'!S13+'Add Margin'!$B$2</f>
        <v>9.8917000000000005E-2</v>
      </c>
      <c r="T12" s="43">
        <f>'SMB Cost+ Matrix Orig'!T13+'Add Margin'!$B$2</f>
        <v>9.8431000000000005E-2</v>
      </c>
      <c r="U12" s="43">
        <f>'SMB Cost+ Matrix Orig'!U13+'Add Margin'!$B$2</f>
        <v>9.3244000000000007E-2</v>
      </c>
      <c r="V12" s="43">
        <f>'SMB Cost+ Matrix Orig'!V13+'Add Margin'!$B$2</f>
        <v>9.2244000000000007E-2</v>
      </c>
      <c r="W12" s="43">
        <f>'SMB Cost+ Matrix Orig'!W13+'Add Margin'!$B$2</f>
        <v>9.1244000000000006E-2</v>
      </c>
      <c r="X12" s="43">
        <f>'SMB Cost+ Matrix Orig'!X13+'Add Margin'!$B$2</f>
        <v>8.6356000000000002E-2</v>
      </c>
      <c r="Y12" s="43">
        <f>'SMB Cost+ Matrix Orig'!Y13+'Add Margin'!$B$2</f>
        <v>8.1086000000000005E-2</v>
      </c>
      <c r="Z12" s="43">
        <f>'SMB Cost+ Matrix Orig'!Z13+'Add Margin'!$B$2</f>
        <v>8.0086000000000004E-2</v>
      </c>
      <c r="AA12" s="43">
        <f>'SMB Cost+ Matrix Orig'!AA13+'Add Margin'!$B$2</f>
        <v>7.9086000000000004E-2</v>
      </c>
      <c r="AB12" s="43">
        <f>'SMB Cost+ Matrix Orig'!AB13+'Add Margin'!$B$2</f>
        <v>7.5171000000000002E-2</v>
      </c>
      <c r="AC12" s="43">
        <f>'SMB Cost+ Matrix Orig'!AC13+'Add Margin'!$B$2</f>
        <v>6.9967000000000001E-2</v>
      </c>
      <c r="AD12" s="43">
        <f>'SMB Cost+ Matrix Orig'!AD13+'Add Margin'!$B$2</f>
        <v>6.8967000000000001E-2</v>
      </c>
      <c r="AE12" s="43">
        <f>'SMB Cost+ Matrix Orig'!AE13+'Add Margin'!$B$2</f>
        <v>6.7967E-2</v>
      </c>
      <c r="AF12" s="43">
        <f>'SMB Cost+ Matrix Orig'!AF13+'Add Margin'!$B$2</f>
        <v>6.9358000000000003E-2</v>
      </c>
      <c r="AG12" s="43">
        <f>'SMB Cost+ Matrix Orig'!AG13+'Add Margin'!$B$2</f>
        <v>6.4094999999999999E-2</v>
      </c>
      <c r="AH12" s="43">
        <f>'SMB Cost+ Matrix Orig'!AH13+'Add Margin'!$B$2</f>
        <v>6.3094999999999998E-2</v>
      </c>
      <c r="AI12" s="43">
        <f>'SMB Cost+ Matrix Orig'!AI13+'Add Margin'!$B$2</f>
        <v>6.2095000000000004E-2</v>
      </c>
      <c r="AJ12" s="43">
        <f>'SMB Cost+ Matrix Orig'!AJ13+'Add Margin'!$B$2</f>
        <v>6.787E-2</v>
      </c>
      <c r="AK12" s="43">
        <f>'SMB Cost+ Matrix Orig'!AK13+'Add Margin'!$B$2</f>
        <v>6.2657000000000004E-2</v>
      </c>
      <c r="AL12" s="43">
        <f>'SMB Cost+ Matrix Orig'!AL13+'Add Margin'!$B$2</f>
        <v>6.1657000000000003E-2</v>
      </c>
      <c r="AM12" s="43">
        <f>'SMB Cost+ Matrix Orig'!AM13+'Add Margin'!$B$2</f>
        <v>6.0657000000000003E-2</v>
      </c>
      <c r="AN12" s="44"/>
      <c r="AO12" s="44"/>
    </row>
    <row r="13" spans="1:41" s="26" customFormat="1" ht="18.75" x14ac:dyDescent="0.3">
      <c r="A13" s="45" t="s">
        <v>9</v>
      </c>
      <c r="B13" s="45" t="s">
        <v>11</v>
      </c>
      <c r="C13" s="46">
        <v>12</v>
      </c>
      <c r="D13" s="47">
        <f>'SMB Cost+ Matrix Orig'!D14+'Add Margin'!$B$2</f>
        <v>8.8361000000000009E-2</v>
      </c>
      <c r="E13" s="47">
        <f>'SMB Cost+ Matrix Orig'!E14+'Add Margin'!$B$2</f>
        <v>8.2935000000000009E-2</v>
      </c>
      <c r="F13" s="47">
        <f>'SMB Cost+ Matrix Orig'!F14+'Add Margin'!$B$2</f>
        <v>8.1935000000000008E-2</v>
      </c>
      <c r="G13" s="47">
        <f>'SMB Cost+ Matrix Orig'!G14+'Add Margin'!$B$2</f>
        <v>8.0935000000000007E-2</v>
      </c>
      <c r="H13" s="47">
        <f>'SMB Cost+ Matrix Orig'!H14+'Add Margin'!$B$2</f>
        <v>8.8682999999999998E-2</v>
      </c>
      <c r="I13" s="47">
        <f>'SMB Cost+ Matrix Orig'!I14+'Add Margin'!$B$2</f>
        <v>8.3257999999999999E-2</v>
      </c>
      <c r="J13" s="47">
        <f>'SMB Cost+ Matrix Orig'!J14+'Add Margin'!$B$2</f>
        <v>8.2257999999999998E-2</v>
      </c>
      <c r="K13" s="47">
        <f>'SMB Cost+ Matrix Orig'!K14+'Add Margin'!$B$2</f>
        <v>8.1257999999999997E-2</v>
      </c>
      <c r="L13" s="47">
        <f>'SMB Cost+ Matrix Orig'!L14+'Add Margin'!$B$2</f>
        <v>8.8442000000000007E-2</v>
      </c>
      <c r="M13" s="47">
        <f>'SMB Cost+ Matrix Orig'!M14+'Add Margin'!$B$2</f>
        <v>8.3043000000000006E-2</v>
      </c>
      <c r="N13" s="47">
        <f>'SMB Cost+ Matrix Orig'!N14+'Add Margin'!$B$2</f>
        <v>8.2043000000000005E-2</v>
      </c>
      <c r="O13" s="47">
        <f>'SMB Cost+ Matrix Orig'!O14+'Add Margin'!$B$2</f>
        <v>8.1043000000000004E-2</v>
      </c>
      <c r="P13" s="47">
        <f>'SMB Cost+ Matrix Orig'!P14+'Add Margin'!$B$2</f>
        <v>8.7982000000000005E-2</v>
      </c>
      <c r="Q13" s="47">
        <f>'SMB Cost+ Matrix Orig'!Q14+'Add Margin'!$B$2</f>
        <v>8.2625000000000004E-2</v>
      </c>
      <c r="R13" s="47">
        <f>'SMB Cost+ Matrix Orig'!R14+'Add Margin'!$B$2</f>
        <v>8.1625000000000003E-2</v>
      </c>
      <c r="S13" s="47">
        <f>'SMB Cost+ Matrix Orig'!S14+'Add Margin'!$B$2</f>
        <v>8.0625000000000002E-2</v>
      </c>
      <c r="T13" s="47">
        <f>'SMB Cost+ Matrix Orig'!T14+'Add Margin'!$B$2</f>
        <v>8.6321000000000009E-2</v>
      </c>
      <c r="U13" s="47">
        <f>'SMB Cost+ Matrix Orig'!U14+'Add Margin'!$B$2</f>
        <v>8.0994999999999998E-2</v>
      </c>
      <c r="V13" s="47">
        <f>'SMB Cost+ Matrix Orig'!V14+'Add Margin'!$B$2</f>
        <v>7.9994999999999997E-2</v>
      </c>
      <c r="W13" s="47">
        <f>'SMB Cost+ Matrix Orig'!W14+'Add Margin'!$B$2</f>
        <v>7.8994999999999996E-2</v>
      </c>
      <c r="X13" s="47">
        <f>'SMB Cost+ Matrix Orig'!X14+'Add Margin'!$B$2</f>
        <v>8.5526000000000005E-2</v>
      </c>
      <c r="Y13" s="47">
        <f>'SMB Cost+ Matrix Orig'!Y14+'Add Margin'!$B$2</f>
        <v>8.0234E-2</v>
      </c>
      <c r="Z13" s="47">
        <f>'SMB Cost+ Matrix Orig'!Z14+'Add Margin'!$B$2</f>
        <v>7.9233999999999999E-2</v>
      </c>
      <c r="AA13" s="47">
        <f>'SMB Cost+ Matrix Orig'!AA14+'Add Margin'!$B$2</f>
        <v>7.8233999999999998E-2</v>
      </c>
      <c r="AB13" s="47">
        <f>'SMB Cost+ Matrix Orig'!AB14+'Add Margin'!$B$2</f>
        <v>8.4633E-2</v>
      </c>
      <c r="AC13" s="47">
        <f>'SMB Cost+ Matrix Orig'!AC14+'Add Margin'!$B$2</f>
        <v>7.9353000000000007E-2</v>
      </c>
      <c r="AD13" s="47">
        <f>'SMB Cost+ Matrix Orig'!AD14+'Add Margin'!$B$2</f>
        <v>7.8353000000000006E-2</v>
      </c>
      <c r="AE13" s="47">
        <f>'SMB Cost+ Matrix Orig'!AE14+'Add Margin'!$B$2</f>
        <v>7.7353000000000005E-2</v>
      </c>
      <c r="AF13" s="47">
        <f>'SMB Cost+ Matrix Orig'!AF14+'Add Margin'!$B$2</f>
        <v>8.3881000000000011E-2</v>
      </c>
      <c r="AG13" s="47">
        <f>'SMB Cost+ Matrix Orig'!AG14+'Add Margin'!$B$2</f>
        <v>7.8640000000000002E-2</v>
      </c>
      <c r="AH13" s="47">
        <f>'SMB Cost+ Matrix Orig'!AH14+'Add Margin'!$B$2</f>
        <v>7.7640000000000001E-2</v>
      </c>
      <c r="AI13" s="47">
        <f>'SMB Cost+ Matrix Orig'!AI14+'Add Margin'!$B$2</f>
        <v>7.664E-2</v>
      </c>
      <c r="AJ13" s="47">
        <f>'SMB Cost+ Matrix Orig'!AJ14+'Add Margin'!$B$2</f>
        <v>8.3710000000000007E-2</v>
      </c>
      <c r="AK13" s="47">
        <f>'SMB Cost+ Matrix Orig'!AK14+'Add Margin'!$B$2</f>
        <v>7.85E-2</v>
      </c>
      <c r="AL13" s="47">
        <f>'SMB Cost+ Matrix Orig'!AL14+'Add Margin'!$B$2</f>
        <v>7.7499999999999999E-2</v>
      </c>
      <c r="AM13" s="47">
        <f>'SMB Cost+ Matrix Orig'!AM14+'Add Margin'!$B$2</f>
        <v>7.6499999999999999E-2</v>
      </c>
      <c r="AN13" s="44"/>
      <c r="AO13" s="44"/>
    </row>
    <row r="14" spans="1:41" s="26" customFormat="1" ht="18.75" x14ac:dyDescent="0.3">
      <c r="A14" s="45" t="s">
        <v>9</v>
      </c>
      <c r="B14" s="45" t="s">
        <v>11</v>
      </c>
      <c r="C14" s="46">
        <v>24</v>
      </c>
      <c r="D14" s="47">
        <f>'SMB Cost+ Matrix Orig'!D15+'Add Margin'!$B$2</f>
        <v>8.8675000000000004E-2</v>
      </c>
      <c r="E14" s="47">
        <f>'SMB Cost+ Matrix Orig'!E15+'Add Margin'!$B$2</f>
        <v>8.2685000000000008E-2</v>
      </c>
      <c r="F14" s="47">
        <f>'SMB Cost+ Matrix Orig'!F15+'Add Margin'!$B$2</f>
        <v>8.1685000000000008E-2</v>
      </c>
      <c r="G14" s="47">
        <f>'SMB Cost+ Matrix Orig'!G15+'Add Margin'!$B$2</f>
        <v>8.0685000000000007E-2</v>
      </c>
      <c r="H14" s="47">
        <f>'SMB Cost+ Matrix Orig'!H15+'Add Margin'!$B$2</f>
        <v>8.9698E-2</v>
      </c>
      <c r="I14" s="47">
        <f>'SMB Cost+ Matrix Orig'!I15+'Add Margin'!$B$2</f>
        <v>8.3487000000000006E-2</v>
      </c>
      <c r="J14" s="47">
        <f>'SMB Cost+ Matrix Orig'!J15+'Add Margin'!$B$2</f>
        <v>8.2487000000000005E-2</v>
      </c>
      <c r="K14" s="47">
        <f>'SMB Cost+ Matrix Orig'!K15+'Add Margin'!$B$2</f>
        <v>8.1487000000000004E-2</v>
      </c>
      <c r="L14" s="47">
        <f>'SMB Cost+ Matrix Orig'!L15+'Add Margin'!$B$2</f>
        <v>9.0399000000000007E-2</v>
      </c>
      <c r="M14" s="47">
        <f>'SMB Cost+ Matrix Orig'!M15+'Add Margin'!$B$2</f>
        <v>8.3973000000000006E-2</v>
      </c>
      <c r="N14" s="47">
        <f>'SMB Cost+ Matrix Orig'!N15+'Add Margin'!$B$2</f>
        <v>8.2973000000000005E-2</v>
      </c>
      <c r="O14" s="47">
        <f>'SMB Cost+ Matrix Orig'!O15+'Add Margin'!$B$2</f>
        <v>8.1973000000000004E-2</v>
      </c>
      <c r="P14" s="47">
        <f>'SMB Cost+ Matrix Orig'!P15+'Add Margin'!$B$2</f>
        <v>9.0914000000000009E-2</v>
      </c>
      <c r="Q14" s="47">
        <f>'SMB Cost+ Matrix Orig'!Q15+'Add Margin'!$B$2</f>
        <v>8.4277000000000005E-2</v>
      </c>
      <c r="R14" s="47">
        <f>'SMB Cost+ Matrix Orig'!R15+'Add Margin'!$B$2</f>
        <v>8.3277000000000004E-2</v>
      </c>
      <c r="S14" s="47">
        <f>'SMB Cost+ Matrix Orig'!S15+'Add Margin'!$B$2</f>
        <v>8.2277000000000003E-2</v>
      </c>
      <c r="T14" s="47">
        <f>'SMB Cost+ Matrix Orig'!T15+'Add Margin'!$B$2</f>
        <v>9.0718000000000007E-2</v>
      </c>
      <c r="U14" s="47">
        <f>'SMB Cost+ Matrix Orig'!U15+'Add Margin'!$B$2</f>
        <v>8.3861000000000005E-2</v>
      </c>
      <c r="V14" s="47">
        <f>'SMB Cost+ Matrix Orig'!V15+'Add Margin'!$B$2</f>
        <v>8.2861000000000004E-2</v>
      </c>
      <c r="W14" s="47">
        <f>'SMB Cost+ Matrix Orig'!W15+'Add Margin'!$B$2</f>
        <v>8.1861000000000003E-2</v>
      </c>
      <c r="X14" s="47">
        <f>'SMB Cost+ Matrix Orig'!X15+'Add Margin'!$B$2</f>
        <v>9.1028999999999999E-2</v>
      </c>
      <c r="Y14" s="47">
        <f>'SMB Cost+ Matrix Orig'!Y15+'Add Margin'!$B$2</f>
        <v>8.3961000000000008E-2</v>
      </c>
      <c r="Z14" s="47">
        <f>'SMB Cost+ Matrix Orig'!Z15+'Add Margin'!$B$2</f>
        <v>8.2961000000000007E-2</v>
      </c>
      <c r="AA14" s="47">
        <f>'SMB Cost+ Matrix Orig'!AA15+'Add Margin'!$B$2</f>
        <v>8.1961000000000006E-2</v>
      </c>
      <c r="AB14" s="47">
        <f>'SMB Cost+ Matrix Orig'!AB15+'Add Margin'!$B$2</f>
        <v>9.1300000000000006E-2</v>
      </c>
      <c r="AC14" s="47">
        <f>'SMB Cost+ Matrix Orig'!AC15+'Add Margin'!$B$2</f>
        <v>8.4003000000000008E-2</v>
      </c>
      <c r="AD14" s="47">
        <f>'SMB Cost+ Matrix Orig'!AD15+'Add Margin'!$B$2</f>
        <v>8.3003000000000007E-2</v>
      </c>
      <c r="AE14" s="47">
        <f>'SMB Cost+ Matrix Orig'!AE15+'Add Margin'!$B$2</f>
        <v>8.2003000000000006E-2</v>
      </c>
      <c r="AF14" s="47">
        <f>'SMB Cost+ Matrix Orig'!AF15+'Add Margin'!$B$2</f>
        <v>9.1686000000000004E-2</v>
      </c>
      <c r="AG14" s="47">
        <f>'SMB Cost+ Matrix Orig'!AG15+'Add Margin'!$B$2</f>
        <v>8.4172999999999998E-2</v>
      </c>
      <c r="AH14" s="47">
        <f>'SMB Cost+ Matrix Orig'!AH15+'Add Margin'!$B$2</f>
        <v>8.3172999999999997E-2</v>
      </c>
      <c r="AI14" s="47">
        <f>'SMB Cost+ Matrix Orig'!AI15+'Add Margin'!$B$2</f>
        <v>8.2172999999999996E-2</v>
      </c>
      <c r="AJ14" s="47">
        <f>'SMB Cost+ Matrix Orig'!AJ15+'Add Margin'!$B$2</f>
        <v>9.2385000000000009E-2</v>
      </c>
      <c r="AK14" s="47">
        <f>'SMB Cost+ Matrix Orig'!AK15+'Add Margin'!$B$2</f>
        <v>8.4657999999999997E-2</v>
      </c>
      <c r="AL14" s="47">
        <f>'SMB Cost+ Matrix Orig'!AL15+'Add Margin'!$B$2</f>
        <v>8.3657999999999996E-2</v>
      </c>
      <c r="AM14" s="47">
        <f>'SMB Cost+ Matrix Orig'!AM15+'Add Margin'!$B$2</f>
        <v>8.2657999999999995E-2</v>
      </c>
      <c r="AN14" s="44"/>
      <c r="AO14" s="44"/>
    </row>
    <row r="15" spans="1:41" s="26" customFormat="1" ht="18.75" x14ac:dyDescent="0.3">
      <c r="A15" s="45" t="s">
        <v>9</v>
      </c>
      <c r="B15" s="45" t="s">
        <v>11</v>
      </c>
      <c r="C15" s="46">
        <v>36</v>
      </c>
      <c r="D15" s="47">
        <f>'SMB Cost+ Matrix Orig'!D16+'Add Margin'!$B$2</f>
        <v>9.4255000000000005E-2</v>
      </c>
      <c r="E15" s="47">
        <f>'SMB Cost+ Matrix Orig'!E16+'Add Margin'!$B$2</f>
        <v>8.6458000000000007E-2</v>
      </c>
      <c r="F15" s="47">
        <f>'SMB Cost+ Matrix Orig'!F16+'Add Margin'!$B$2</f>
        <v>8.5458000000000006E-2</v>
      </c>
      <c r="G15" s="47">
        <f>'SMB Cost+ Matrix Orig'!G16+'Add Margin'!$B$2</f>
        <v>8.4458000000000005E-2</v>
      </c>
      <c r="H15" s="47">
        <f>'SMB Cost+ Matrix Orig'!H16+'Add Margin'!$B$2</f>
        <v>9.5258000000000009E-2</v>
      </c>
      <c r="I15" s="47">
        <f>'SMB Cost+ Matrix Orig'!I16+'Add Margin'!$B$2</f>
        <v>8.7226999999999999E-2</v>
      </c>
      <c r="J15" s="47">
        <f>'SMB Cost+ Matrix Orig'!J16+'Add Margin'!$B$2</f>
        <v>8.6226999999999998E-2</v>
      </c>
      <c r="K15" s="47">
        <f>'SMB Cost+ Matrix Orig'!K16+'Add Margin'!$B$2</f>
        <v>8.5226999999999997E-2</v>
      </c>
      <c r="L15" s="47">
        <f>'SMB Cost+ Matrix Orig'!L16+'Add Margin'!$B$2</f>
        <v>9.6018000000000006E-2</v>
      </c>
      <c r="M15" s="47">
        <f>'SMB Cost+ Matrix Orig'!M16+'Add Margin'!$B$2</f>
        <v>8.776500000000001E-2</v>
      </c>
      <c r="N15" s="47">
        <f>'SMB Cost+ Matrix Orig'!N16+'Add Margin'!$B$2</f>
        <v>8.6765000000000009E-2</v>
      </c>
      <c r="O15" s="47">
        <f>'SMB Cost+ Matrix Orig'!O16+'Add Margin'!$B$2</f>
        <v>8.5765000000000008E-2</v>
      </c>
      <c r="P15" s="47">
        <f>'SMB Cost+ Matrix Orig'!P16+'Add Margin'!$B$2</f>
        <v>9.6633000000000011E-2</v>
      </c>
      <c r="Q15" s="47">
        <f>'SMB Cost+ Matrix Orig'!Q16+'Add Margin'!$B$2</f>
        <v>8.815400000000001E-2</v>
      </c>
      <c r="R15" s="47">
        <f>'SMB Cost+ Matrix Orig'!R16+'Add Margin'!$B$2</f>
        <v>8.7154000000000009E-2</v>
      </c>
      <c r="S15" s="47">
        <f>'SMB Cost+ Matrix Orig'!S16+'Add Margin'!$B$2</f>
        <v>8.6154000000000008E-2</v>
      </c>
      <c r="T15" s="47">
        <f>'SMB Cost+ Matrix Orig'!T16+'Add Margin'!$B$2</f>
        <v>9.6735000000000002E-2</v>
      </c>
      <c r="U15" s="47">
        <f>'SMB Cost+ Matrix Orig'!U16+'Add Margin'!$B$2</f>
        <v>8.8027000000000008E-2</v>
      </c>
      <c r="V15" s="47">
        <f>'SMB Cost+ Matrix Orig'!V16+'Add Margin'!$B$2</f>
        <v>8.7027000000000007E-2</v>
      </c>
      <c r="W15" s="47">
        <f>'SMB Cost+ Matrix Orig'!W16+'Add Margin'!$B$2</f>
        <v>8.6027000000000006E-2</v>
      </c>
      <c r="X15" s="47">
        <f>'SMB Cost+ Matrix Orig'!X16+'Add Margin'!$B$2</f>
        <v>9.8763000000000004E-2</v>
      </c>
      <c r="Y15" s="47">
        <f>'SMB Cost+ Matrix Orig'!Y16+'Add Margin'!$B$2</f>
        <v>9.006900000000001E-2</v>
      </c>
      <c r="Z15" s="47">
        <f>'SMB Cost+ Matrix Orig'!Z16+'Add Margin'!$B$2</f>
        <v>8.9069000000000009E-2</v>
      </c>
      <c r="AA15" s="47">
        <f>'SMB Cost+ Matrix Orig'!AA16+'Add Margin'!$B$2</f>
        <v>8.8069000000000008E-2</v>
      </c>
      <c r="AB15" s="47">
        <f>'SMB Cost+ Matrix Orig'!AB16+'Add Margin'!$B$2</f>
        <v>0.10019400000000001</v>
      </c>
      <c r="AC15" s="47">
        <f>'SMB Cost+ Matrix Orig'!AC16+'Add Margin'!$B$2</f>
        <v>9.1533000000000003E-2</v>
      </c>
      <c r="AD15" s="47">
        <f>'SMB Cost+ Matrix Orig'!AD16+'Add Margin'!$B$2</f>
        <v>9.0533000000000002E-2</v>
      </c>
      <c r="AE15" s="47">
        <f>'SMB Cost+ Matrix Orig'!AE16+'Add Margin'!$B$2</f>
        <v>8.9533000000000001E-2</v>
      </c>
      <c r="AF15" s="47">
        <f>'SMB Cost+ Matrix Orig'!AF16+'Add Margin'!$B$2</f>
        <v>0.10682</v>
      </c>
      <c r="AG15" s="47">
        <f>'SMB Cost+ Matrix Orig'!AG16+'Add Margin'!$B$2</f>
        <v>9.9035999999999999E-2</v>
      </c>
      <c r="AH15" s="47">
        <f>'SMB Cost+ Matrix Orig'!AH16+'Add Margin'!$B$2</f>
        <v>9.8035999999999998E-2</v>
      </c>
      <c r="AI15" s="47">
        <f>'SMB Cost+ Matrix Orig'!AI16+'Add Margin'!$B$2</f>
        <v>9.7035999999999997E-2</v>
      </c>
      <c r="AJ15" s="47">
        <f>'SMB Cost+ Matrix Orig'!AJ16+'Add Margin'!$B$2</f>
        <v>0.107255</v>
      </c>
      <c r="AK15" s="47">
        <f>'SMB Cost+ Matrix Orig'!AK16+'Add Margin'!$B$2</f>
        <v>9.9469000000000002E-2</v>
      </c>
      <c r="AL15" s="47">
        <f>'SMB Cost+ Matrix Orig'!AL16+'Add Margin'!$B$2</f>
        <v>9.8469000000000001E-2</v>
      </c>
      <c r="AM15" s="47">
        <f>'SMB Cost+ Matrix Orig'!AM16+'Add Margin'!$B$2</f>
        <v>9.7469E-2</v>
      </c>
      <c r="AN15" s="44"/>
      <c r="AO15" s="44"/>
    </row>
    <row r="16" spans="1:41" s="26" customFormat="1" ht="18.75" x14ac:dyDescent="0.3">
      <c r="A16" s="45" t="s">
        <v>9</v>
      </c>
      <c r="B16" s="45" t="s">
        <v>11</v>
      </c>
      <c r="C16" s="46">
        <v>48</v>
      </c>
      <c r="D16" s="47">
        <f>'SMB Cost+ Matrix Orig'!D17+'Add Margin'!$B$2</f>
        <v>0.109832</v>
      </c>
      <c r="E16" s="47">
        <f>'SMB Cost+ Matrix Orig'!E17+'Add Margin'!$B$2</f>
        <v>0.103172</v>
      </c>
      <c r="F16" s="47">
        <f>'SMB Cost+ Matrix Orig'!F17+'Add Margin'!$B$2</f>
        <v>0.102172</v>
      </c>
      <c r="G16" s="47">
        <f>'SMB Cost+ Matrix Orig'!G17+'Add Margin'!$B$2</f>
        <v>0.101172</v>
      </c>
      <c r="H16" s="47">
        <f>'SMB Cost+ Matrix Orig'!H17+'Add Margin'!$B$2</f>
        <v>0.117367</v>
      </c>
      <c r="I16" s="47">
        <f>'SMB Cost+ Matrix Orig'!I17+'Add Margin'!$B$2</f>
        <v>0.110678</v>
      </c>
      <c r="J16" s="47">
        <f>'SMB Cost+ Matrix Orig'!J17+'Add Margin'!$B$2</f>
        <v>0.109678</v>
      </c>
      <c r="K16" s="47">
        <f>'SMB Cost+ Matrix Orig'!K17+'Add Margin'!$B$2</f>
        <v>0.108678</v>
      </c>
      <c r="L16" s="47"/>
      <c r="M16" s="47"/>
      <c r="N16" s="47"/>
      <c r="O16" s="47"/>
      <c r="P16" s="47"/>
      <c r="Q16" s="47"/>
      <c r="R16" s="47"/>
      <c r="S16" s="47"/>
      <c r="T16" s="47"/>
      <c r="U16" s="47"/>
      <c r="V16" s="47"/>
      <c r="W16" s="47"/>
      <c r="X16" s="47"/>
      <c r="Y16" s="47"/>
      <c r="Z16" s="47"/>
      <c r="AA16" s="47"/>
      <c r="AB16" s="149"/>
      <c r="AC16" s="149"/>
      <c r="AD16" s="149"/>
      <c r="AE16" s="149"/>
      <c r="AF16" s="149"/>
      <c r="AG16" s="149"/>
      <c r="AH16" s="149"/>
      <c r="AI16" s="149"/>
      <c r="AJ16" s="149"/>
      <c r="AK16" s="149"/>
      <c r="AL16" s="149"/>
      <c r="AM16" s="149"/>
      <c r="AN16" s="44"/>
      <c r="AO16" s="44"/>
    </row>
    <row r="17" spans="1:41" s="26" customFormat="1" ht="18.75" x14ac:dyDescent="0.3">
      <c r="A17" s="48" t="s">
        <v>12</v>
      </c>
      <c r="B17" s="49"/>
      <c r="C17" s="49"/>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25"/>
      <c r="AO17" s="25"/>
    </row>
    <row r="18" spans="1:41" s="26" customFormat="1" ht="18.75" x14ac:dyDescent="0.3">
      <c r="A18" s="27" t="s">
        <v>13</v>
      </c>
      <c r="B18" s="27" t="s">
        <v>14</v>
      </c>
      <c r="C18" s="28">
        <v>6</v>
      </c>
      <c r="D18" s="29">
        <f>'SMB Cost+ Matrix Orig'!D19+'Add Margin'!$B$2</f>
        <v>9.3284000000000006E-2</v>
      </c>
      <c r="E18" s="29">
        <f>'SMB Cost+ Matrix Orig'!E19+'Add Margin'!$B$2</f>
        <v>8.5123000000000004E-2</v>
      </c>
      <c r="F18" s="29">
        <f>'SMB Cost+ Matrix Orig'!F19+'Add Margin'!$B$2</f>
        <v>8.4123000000000003E-2</v>
      </c>
      <c r="G18" s="29">
        <f>'SMB Cost+ Matrix Orig'!G19+'Add Margin'!$B$2</f>
        <v>8.3123000000000002E-2</v>
      </c>
      <c r="H18" s="29">
        <f>'SMB Cost+ Matrix Orig'!H19+'Add Margin'!$B$2</f>
        <v>9.4649000000000011E-2</v>
      </c>
      <c r="I18" s="29">
        <f>'SMB Cost+ Matrix Orig'!I19+'Add Margin'!$B$2</f>
        <v>8.6333000000000007E-2</v>
      </c>
      <c r="J18" s="29">
        <f>'SMB Cost+ Matrix Orig'!J19+'Add Margin'!$B$2</f>
        <v>8.5333000000000006E-2</v>
      </c>
      <c r="K18" s="29">
        <f>'SMB Cost+ Matrix Orig'!K19+'Add Margin'!$B$2</f>
        <v>8.4333000000000005E-2</v>
      </c>
      <c r="L18" s="29">
        <f>'SMB Cost+ Matrix Orig'!L19+'Add Margin'!$B$2</f>
        <v>9.5107000000000011E-2</v>
      </c>
      <c r="M18" s="29">
        <f>'SMB Cost+ Matrix Orig'!M19+'Add Margin'!$B$2</f>
        <v>8.6784E-2</v>
      </c>
      <c r="N18" s="29">
        <f>'SMB Cost+ Matrix Orig'!N19+'Add Margin'!$B$2</f>
        <v>8.5783999999999999E-2</v>
      </c>
      <c r="O18" s="29">
        <f>'SMB Cost+ Matrix Orig'!O19+'Add Margin'!$B$2</f>
        <v>8.4783999999999998E-2</v>
      </c>
      <c r="P18" s="29">
        <f>'SMB Cost+ Matrix Orig'!P19+'Add Margin'!$B$2</f>
        <v>9.5657000000000006E-2</v>
      </c>
      <c r="Q18" s="29">
        <f>'SMB Cost+ Matrix Orig'!Q19+'Add Margin'!$B$2</f>
        <v>8.7203000000000003E-2</v>
      </c>
      <c r="R18" s="29">
        <f>'SMB Cost+ Matrix Orig'!R19+'Add Margin'!$B$2</f>
        <v>8.6203000000000002E-2</v>
      </c>
      <c r="S18" s="29">
        <f>'SMB Cost+ Matrix Orig'!S19+'Add Margin'!$B$2</f>
        <v>8.5203000000000001E-2</v>
      </c>
      <c r="T18" s="29">
        <f>'SMB Cost+ Matrix Orig'!T19+'Add Margin'!$B$2</f>
        <v>9.4792000000000001E-2</v>
      </c>
      <c r="U18" s="29">
        <f>'SMB Cost+ Matrix Orig'!U19+'Add Margin'!$B$2</f>
        <v>8.6634000000000003E-2</v>
      </c>
      <c r="V18" s="29">
        <f>'SMB Cost+ Matrix Orig'!V19+'Add Margin'!$B$2</f>
        <v>8.5634000000000002E-2</v>
      </c>
      <c r="W18" s="29">
        <f>'SMB Cost+ Matrix Orig'!W19+'Add Margin'!$B$2</f>
        <v>8.4634000000000001E-2</v>
      </c>
      <c r="X18" s="29">
        <f>'SMB Cost+ Matrix Orig'!X19+'Add Margin'!$B$2</f>
        <v>9.0031E-2</v>
      </c>
      <c r="Y18" s="29">
        <f>'SMB Cost+ Matrix Orig'!Y19+'Add Margin'!$B$2</f>
        <v>8.2504000000000008E-2</v>
      </c>
      <c r="Z18" s="29">
        <f>'SMB Cost+ Matrix Orig'!Z19+'Add Margin'!$B$2</f>
        <v>8.1504000000000007E-2</v>
      </c>
      <c r="AA18" s="29">
        <f>'SMB Cost+ Matrix Orig'!AA19+'Add Margin'!$B$2</f>
        <v>8.0504000000000006E-2</v>
      </c>
      <c r="AB18" s="29">
        <f>'SMB Cost+ Matrix Orig'!AB19+'Add Margin'!$B$2</f>
        <v>8.6434999999999998E-2</v>
      </c>
      <c r="AC18" s="29">
        <f>'SMB Cost+ Matrix Orig'!AC19+'Add Margin'!$B$2</f>
        <v>7.9320000000000002E-2</v>
      </c>
      <c r="AD18" s="29">
        <f>'SMB Cost+ Matrix Orig'!AD19+'Add Margin'!$B$2</f>
        <v>7.8320000000000001E-2</v>
      </c>
      <c r="AE18" s="29">
        <f>'SMB Cost+ Matrix Orig'!AE19+'Add Margin'!$B$2</f>
        <v>7.732E-2</v>
      </c>
      <c r="AF18" s="29">
        <f>'SMB Cost+ Matrix Orig'!AF19+'Add Margin'!$B$2</f>
        <v>8.4086000000000008E-2</v>
      </c>
      <c r="AG18" s="29">
        <f>'SMB Cost+ Matrix Orig'!AG19+'Add Margin'!$B$2</f>
        <v>7.7203000000000008E-2</v>
      </c>
      <c r="AH18" s="29">
        <f>'SMB Cost+ Matrix Orig'!AH19+'Add Margin'!$B$2</f>
        <v>7.6203000000000007E-2</v>
      </c>
      <c r="AI18" s="29">
        <f>'SMB Cost+ Matrix Orig'!AI19+'Add Margin'!$B$2</f>
        <v>7.5203000000000006E-2</v>
      </c>
      <c r="AJ18" s="29">
        <f>'SMB Cost+ Matrix Orig'!AJ19+'Add Margin'!$B$2</f>
        <v>8.246400000000001E-2</v>
      </c>
      <c r="AK18" s="29">
        <f>'SMB Cost+ Matrix Orig'!AK19+'Add Margin'!$B$2</f>
        <v>7.5736999999999999E-2</v>
      </c>
      <c r="AL18" s="29">
        <f>'SMB Cost+ Matrix Orig'!AL19+'Add Margin'!$B$2</f>
        <v>7.4736999999999998E-2</v>
      </c>
      <c r="AM18" s="29">
        <f>'SMB Cost+ Matrix Orig'!AM19+'Add Margin'!$B$2</f>
        <v>7.3736999999999997E-2</v>
      </c>
      <c r="AN18" s="30"/>
      <c r="AO18" s="30"/>
    </row>
    <row r="19" spans="1:41" s="26" customFormat="1" ht="18.75" x14ac:dyDescent="0.3">
      <c r="A19" s="31" t="s">
        <v>13</v>
      </c>
      <c r="B19" s="31" t="s">
        <v>14</v>
      </c>
      <c r="C19" s="32">
        <v>12</v>
      </c>
      <c r="D19" s="33">
        <f>'SMB Cost+ Matrix Orig'!D20+'Add Margin'!$B$2</f>
        <v>8.9763000000000009E-2</v>
      </c>
      <c r="E19" s="33">
        <f>'SMB Cost+ Matrix Orig'!E20+'Add Margin'!$B$2</f>
        <v>8.2187999999999997E-2</v>
      </c>
      <c r="F19" s="33">
        <f>'SMB Cost+ Matrix Orig'!F20+'Add Margin'!$B$2</f>
        <v>8.1187999999999996E-2</v>
      </c>
      <c r="G19" s="33">
        <f>'SMB Cost+ Matrix Orig'!G20+'Add Margin'!$B$2</f>
        <v>8.0187999999999995E-2</v>
      </c>
      <c r="H19" s="33">
        <f>'SMB Cost+ Matrix Orig'!H20+'Add Margin'!$B$2</f>
        <v>8.9221000000000009E-2</v>
      </c>
      <c r="I19" s="33">
        <f>'SMB Cost+ Matrix Orig'!I20+'Add Margin'!$B$2</f>
        <v>8.1741000000000008E-2</v>
      </c>
      <c r="J19" s="33">
        <f>'SMB Cost+ Matrix Orig'!J20+'Add Margin'!$B$2</f>
        <v>8.0741000000000007E-2</v>
      </c>
      <c r="K19" s="33">
        <f>'SMB Cost+ Matrix Orig'!K20+'Add Margin'!$B$2</f>
        <v>7.9741000000000006E-2</v>
      </c>
      <c r="L19" s="33">
        <f>'SMB Cost+ Matrix Orig'!L20+'Add Margin'!$B$2</f>
        <v>8.8579000000000005E-2</v>
      </c>
      <c r="M19" s="33">
        <f>'SMB Cost+ Matrix Orig'!M20+'Add Margin'!$B$2</f>
        <v>8.1201000000000009E-2</v>
      </c>
      <c r="N19" s="33">
        <f>'SMB Cost+ Matrix Orig'!N20+'Add Margin'!$B$2</f>
        <v>8.0201000000000008E-2</v>
      </c>
      <c r="O19" s="33">
        <f>'SMB Cost+ Matrix Orig'!O20+'Add Margin'!$B$2</f>
        <v>7.9201000000000008E-2</v>
      </c>
      <c r="P19" s="33">
        <f>'SMB Cost+ Matrix Orig'!P20+'Add Margin'!$B$2</f>
        <v>8.7914000000000006E-2</v>
      </c>
      <c r="Q19" s="33">
        <f>'SMB Cost+ Matrix Orig'!Q20+'Add Margin'!$B$2</f>
        <v>8.0642000000000005E-2</v>
      </c>
      <c r="R19" s="33">
        <f>'SMB Cost+ Matrix Orig'!R20+'Add Margin'!$B$2</f>
        <v>7.9642000000000004E-2</v>
      </c>
      <c r="S19" s="33">
        <f>'SMB Cost+ Matrix Orig'!S20+'Add Margin'!$B$2</f>
        <v>7.8642000000000004E-2</v>
      </c>
      <c r="T19" s="33">
        <f>'SMB Cost+ Matrix Orig'!T20+'Add Margin'!$B$2</f>
        <v>8.7268999999999999E-2</v>
      </c>
      <c r="U19" s="33">
        <f>'SMB Cost+ Matrix Orig'!U20+'Add Margin'!$B$2</f>
        <v>8.009200000000001E-2</v>
      </c>
      <c r="V19" s="33">
        <f>'SMB Cost+ Matrix Orig'!V20+'Add Margin'!$B$2</f>
        <v>7.909200000000001E-2</v>
      </c>
      <c r="W19" s="33">
        <f>'SMB Cost+ Matrix Orig'!W20+'Add Margin'!$B$2</f>
        <v>7.8092000000000009E-2</v>
      </c>
      <c r="X19" s="33">
        <f>'SMB Cost+ Matrix Orig'!X20+'Add Margin'!$B$2</f>
        <v>8.6662000000000003E-2</v>
      </c>
      <c r="Y19" s="33">
        <f>'SMB Cost+ Matrix Orig'!Y20+'Add Margin'!$B$2</f>
        <v>7.9573000000000005E-2</v>
      </c>
      <c r="Z19" s="33">
        <f>'SMB Cost+ Matrix Orig'!Z20+'Add Margin'!$B$2</f>
        <v>7.8573000000000004E-2</v>
      </c>
      <c r="AA19" s="33">
        <f>'SMB Cost+ Matrix Orig'!AA20+'Add Margin'!$B$2</f>
        <v>7.7573000000000003E-2</v>
      </c>
      <c r="AB19" s="33">
        <f>'SMB Cost+ Matrix Orig'!AB20+'Add Margin'!$B$2</f>
        <v>8.6052000000000003E-2</v>
      </c>
      <c r="AC19" s="33">
        <f>'SMB Cost+ Matrix Orig'!AC20+'Add Margin'!$B$2</f>
        <v>7.9050000000000009E-2</v>
      </c>
      <c r="AD19" s="33">
        <f>'SMB Cost+ Matrix Orig'!AD20+'Add Margin'!$B$2</f>
        <v>7.8050000000000008E-2</v>
      </c>
      <c r="AE19" s="33">
        <f>'SMB Cost+ Matrix Orig'!AE20+'Add Margin'!$B$2</f>
        <v>7.7050000000000007E-2</v>
      </c>
      <c r="AF19" s="33">
        <f>'SMB Cost+ Matrix Orig'!AF20+'Add Margin'!$B$2</f>
        <v>8.5261000000000003E-2</v>
      </c>
      <c r="AG19" s="33">
        <f>'SMB Cost+ Matrix Orig'!AG20+'Add Margin'!$B$2</f>
        <v>7.8339000000000006E-2</v>
      </c>
      <c r="AH19" s="33">
        <f>'SMB Cost+ Matrix Orig'!AH20+'Add Margin'!$B$2</f>
        <v>7.7339000000000005E-2</v>
      </c>
      <c r="AI19" s="33">
        <f>'SMB Cost+ Matrix Orig'!AI20+'Add Margin'!$B$2</f>
        <v>7.6339000000000004E-2</v>
      </c>
      <c r="AJ19" s="33">
        <f>'SMB Cost+ Matrix Orig'!AJ20+'Add Margin'!$B$2</f>
        <v>8.4514000000000006E-2</v>
      </c>
      <c r="AK19" s="33">
        <f>'SMB Cost+ Matrix Orig'!AK20+'Add Margin'!$B$2</f>
        <v>7.7695E-2</v>
      </c>
      <c r="AL19" s="33">
        <f>'SMB Cost+ Matrix Orig'!AL20+'Add Margin'!$B$2</f>
        <v>7.6694999999999999E-2</v>
      </c>
      <c r="AM19" s="33">
        <f>'SMB Cost+ Matrix Orig'!AM20+'Add Margin'!$B$2</f>
        <v>7.5694999999999998E-2</v>
      </c>
      <c r="AN19" s="30"/>
      <c r="AO19" s="30"/>
    </row>
    <row r="20" spans="1:41" s="26" customFormat="1" ht="18.75" x14ac:dyDescent="0.3">
      <c r="A20" s="31" t="s">
        <v>13</v>
      </c>
      <c r="B20" s="31" t="s">
        <v>14</v>
      </c>
      <c r="C20" s="32">
        <v>24</v>
      </c>
      <c r="D20" s="33">
        <f>'SMB Cost+ Matrix Orig'!D21+'Add Margin'!$B$2</f>
        <v>8.6420000000000011E-2</v>
      </c>
      <c r="E20" s="33">
        <f>'SMB Cost+ Matrix Orig'!E21+'Add Margin'!$B$2</f>
        <v>7.9274999999999998E-2</v>
      </c>
      <c r="F20" s="33">
        <f>'SMB Cost+ Matrix Orig'!F21+'Add Margin'!$B$2</f>
        <v>7.8274999999999997E-2</v>
      </c>
      <c r="G20" s="33">
        <f>'SMB Cost+ Matrix Orig'!G21+'Add Margin'!$B$2</f>
        <v>7.7274999999999996E-2</v>
      </c>
      <c r="H20" s="33">
        <f>'SMB Cost+ Matrix Orig'!H21+'Add Margin'!$B$2</f>
        <v>8.6059999999999998E-2</v>
      </c>
      <c r="I20" s="33">
        <f>'SMB Cost+ Matrix Orig'!I21+'Add Margin'!$B$2</f>
        <v>7.8949000000000005E-2</v>
      </c>
      <c r="J20" s="33">
        <f>'SMB Cost+ Matrix Orig'!J21+'Add Margin'!$B$2</f>
        <v>7.7949000000000004E-2</v>
      </c>
      <c r="K20" s="33">
        <f>'SMB Cost+ Matrix Orig'!K21+'Add Margin'!$B$2</f>
        <v>7.6949000000000004E-2</v>
      </c>
      <c r="L20" s="33">
        <f>'SMB Cost+ Matrix Orig'!L21+'Add Margin'!$B$2</f>
        <v>8.5667000000000007E-2</v>
      </c>
      <c r="M20" s="33">
        <f>'SMB Cost+ Matrix Orig'!M21+'Add Margin'!$B$2</f>
        <v>7.8604000000000007E-2</v>
      </c>
      <c r="N20" s="33">
        <f>'SMB Cost+ Matrix Orig'!N21+'Add Margin'!$B$2</f>
        <v>7.7604000000000006E-2</v>
      </c>
      <c r="O20" s="33">
        <f>'SMB Cost+ Matrix Orig'!O21+'Add Margin'!$B$2</f>
        <v>7.6604000000000005E-2</v>
      </c>
      <c r="P20" s="33">
        <f>'SMB Cost+ Matrix Orig'!P21+'Add Margin'!$B$2</f>
        <v>8.5255000000000011E-2</v>
      </c>
      <c r="Q20" s="33">
        <f>'SMB Cost+ Matrix Orig'!Q21+'Add Margin'!$B$2</f>
        <v>7.8242000000000006E-2</v>
      </c>
      <c r="R20" s="33">
        <f>'SMB Cost+ Matrix Orig'!R21+'Add Margin'!$B$2</f>
        <v>7.7242000000000005E-2</v>
      </c>
      <c r="S20" s="33">
        <f>'SMB Cost+ Matrix Orig'!S21+'Add Margin'!$B$2</f>
        <v>7.6242000000000004E-2</v>
      </c>
      <c r="T20" s="33">
        <f>'SMB Cost+ Matrix Orig'!T21+'Add Margin'!$B$2</f>
        <v>8.4824000000000011E-2</v>
      </c>
      <c r="U20" s="33">
        <f>'SMB Cost+ Matrix Orig'!U21+'Add Margin'!$B$2</f>
        <v>7.7849000000000002E-2</v>
      </c>
      <c r="V20" s="33">
        <f>'SMB Cost+ Matrix Orig'!V21+'Add Margin'!$B$2</f>
        <v>7.6849000000000001E-2</v>
      </c>
      <c r="W20" s="33">
        <f>'SMB Cost+ Matrix Orig'!W21+'Add Margin'!$B$2</f>
        <v>7.5849E-2</v>
      </c>
      <c r="X20" s="33">
        <f>'SMB Cost+ Matrix Orig'!X21+'Add Margin'!$B$2</f>
        <v>8.4508E-2</v>
      </c>
      <c r="Y20" s="33">
        <f>'SMB Cost+ Matrix Orig'!Y21+'Add Margin'!$B$2</f>
        <v>7.7572000000000002E-2</v>
      </c>
      <c r="Z20" s="33">
        <f>'SMB Cost+ Matrix Orig'!Z21+'Add Margin'!$B$2</f>
        <v>7.6572000000000001E-2</v>
      </c>
      <c r="AA20" s="33">
        <f>'SMB Cost+ Matrix Orig'!AA21+'Add Margin'!$B$2</f>
        <v>7.5572E-2</v>
      </c>
      <c r="AB20" s="33">
        <f>'SMB Cost+ Matrix Orig'!AB21+'Add Margin'!$B$2</f>
        <v>8.4181000000000006E-2</v>
      </c>
      <c r="AC20" s="33">
        <f>'SMB Cost+ Matrix Orig'!AC21+'Add Margin'!$B$2</f>
        <v>7.7283000000000004E-2</v>
      </c>
      <c r="AD20" s="33">
        <f>'SMB Cost+ Matrix Orig'!AD21+'Add Margin'!$B$2</f>
        <v>7.6283000000000004E-2</v>
      </c>
      <c r="AE20" s="33">
        <f>'SMB Cost+ Matrix Orig'!AE21+'Add Margin'!$B$2</f>
        <v>7.5283000000000003E-2</v>
      </c>
      <c r="AF20" s="33">
        <f>'SMB Cost+ Matrix Orig'!AF21+'Add Margin'!$B$2</f>
        <v>8.3764000000000005E-2</v>
      </c>
      <c r="AG20" s="33">
        <f>'SMB Cost+ Matrix Orig'!AG21+'Add Margin'!$B$2</f>
        <v>7.6898000000000008E-2</v>
      </c>
      <c r="AH20" s="33">
        <f>'SMB Cost+ Matrix Orig'!AH21+'Add Margin'!$B$2</f>
        <v>7.5898000000000007E-2</v>
      </c>
      <c r="AI20" s="33">
        <f>'SMB Cost+ Matrix Orig'!AI21+'Add Margin'!$B$2</f>
        <v>7.4898000000000006E-2</v>
      </c>
      <c r="AJ20" s="33">
        <f>'SMB Cost+ Matrix Orig'!AJ21+'Add Margin'!$B$2</f>
        <v>8.3385000000000001E-2</v>
      </c>
      <c r="AK20" s="33">
        <f>'SMB Cost+ Matrix Orig'!AK21+'Add Margin'!$B$2</f>
        <v>7.6568999999999998E-2</v>
      </c>
      <c r="AL20" s="33">
        <f>'SMB Cost+ Matrix Orig'!AL21+'Add Margin'!$B$2</f>
        <v>7.5568999999999997E-2</v>
      </c>
      <c r="AM20" s="33">
        <f>'SMB Cost+ Matrix Orig'!AM21+'Add Margin'!$B$2</f>
        <v>7.4568999999999996E-2</v>
      </c>
      <c r="AN20" s="30"/>
      <c r="AO20" s="30"/>
    </row>
    <row r="21" spans="1:41" s="26" customFormat="1" ht="18.75" x14ac:dyDescent="0.3">
      <c r="A21" s="31" t="s">
        <v>13</v>
      </c>
      <c r="B21" s="31" t="s">
        <v>14</v>
      </c>
      <c r="C21" s="32">
        <v>36</v>
      </c>
      <c r="D21" s="33">
        <f>'SMB Cost+ Matrix Orig'!D22+'Add Margin'!$B$2</f>
        <v>8.5043000000000007E-2</v>
      </c>
      <c r="E21" s="33">
        <f>'SMB Cost+ Matrix Orig'!E22+'Add Margin'!$B$2</f>
        <v>7.7996999999999997E-2</v>
      </c>
      <c r="F21" s="33">
        <f>'SMB Cost+ Matrix Orig'!F22+'Add Margin'!$B$2</f>
        <v>7.6996999999999996E-2</v>
      </c>
      <c r="G21" s="33">
        <f>'SMB Cost+ Matrix Orig'!G22+'Add Margin'!$B$2</f>
        <v>7.5996999999999995E-2</v>
      </c>
      <c r="H21" s="33">
        <f>'SMB Cost+ Matrix Orig'!H22+'Add Margin'!$B$2</f>
        <v>8.4801000000000001E-2</v>
      </c>
      <c r="I21" s="33">
        <f>'SMB Cost+ Matrix Orig'!I22+'Add Margin'!$B$2</f>
        <v>7.7774999999999997E-2</v>
      </c>
      <c r="J21" s="33">
        <f>'SMB Cost+ Matrix Orig'!J22+'Add Margin'!$B$2</f>
        <v>7.6774999999999996E-2</v>
      </c>
      <c r="K21" s="33">
        <f>'SMB Cost+ Matrix Orig'!K22+'Add Margin'!$B$2</f>
        <v>7.5774999999999995E-2</v>
      </c>
      <c r="L21" s="33">
        <f>'SMB Cost+ Matrix Orig'!L22+'Add Margin'!$B$2</f>
        <v>8.4541000000000005E-2</v>
      </c>
      <c r="M21" s="33">
        <f>'SMB Cost+ Matrix Orig'!M22+'Add Margin'!$B$2</f>
        <v>7.7547000000000005E-2</v>
      </c>
      <c r="N21" s="33">
        <f>'SMB Cost+ Matrix Orig'!N22+'Add Margin'!$B$2</f>
        <v>7.6547000000000004E-2</v>
      </c>
      <c r="O21" s="33">
        <f>'SMB Cost+ Matrix Orig'!O22+'Add Margin'!$B$2</f>
        <v>7.5547000000000003E-2</v>
      </c>
      <c r="P21" s="33">
        <f>'SMB Cost+ Matrix Orig'!P22+'Add Margin'!$B$2</f>
        <v>8.4266000000000008E-2</v>
      </c>
      <c r="Q21" s="33">
        <f>'SMB Cost+ Matrix Orig'!Q22+'Add Margin'!$B$2</f>
        <v>7.7306E-2</v>
      </c>
      <c r="R21" s="33">
        <f>'SMB Cost+ Matrix Orig'!R22+'Add Margin'!$B$2</f>
        <v>7.6305999999999999E-2</v>
      </c>
      <c r="S21" s="33">
        <f>'SMB Cost+ Matrix Orig'!S22+'Add Margin'!$B$2</f>
        <v>7.5305999999999998E-2</v>
      </c>
      <c r="T21" s="33">
        <f>'SMB Cost+ Matrix Orig'!T22+'Add Margin'!$B$2</f>
        <v>8.3979999999999999E-2</v>
      </c>
      <c r="U21" s="33">
        <f>'SMB Cost+ Matrix Orig'!U22+'Add Margin'!$B$2</f>
        <v>7.7041999999999999E-2</v>
      </c>
      <c r="V21" s="33">
        <f>'SMB Cost+ Matrix Orig'!V22+'Add Margin'!$B$2</f>
        <v>7.6041999999999998E-2</v>
      </c>
      <c r="W21" s="33">
        <f>'SMB Cost+ Matrix Orig'!W22+'Add Margin'!$B$2</f>
        <v>7.5041999999999998E-2</v>
      </c>
      <c r="X21" s="33">
        <f>'SMB Cost+ Matrix Orig'!X22+'Add Margin'!$B$2</f>
        <v>8.4027000000000004E-2</v>
      </c>
      <c r="Y21" s="33">
        <f>'SMB Cost+ Matrix Orig'!Y22+'Add Margin'!$B$2</f>
        <v>7.7108999999999997E-2</v>
      </c>
      <c r="Z21" s="33">
        <f>'SMB Cost+ Matrix Orig'!Z22+'Add Margin'!$B$2</f>
        <v>7.6108999999999996E-2</v>
      </c>
      <c r="AA21" s="33">
        <f>'SMB Cost+ Matrix Orig'!AA22+'Add Margin'!$B$2</f>
        <v>7.5108999999999995E-2</v>
      </c>
      <c r="AB21" s="33">
        <f>'SMB Cost+ Matrix Orig'!AB22+'Add Margin'!$B$2</f>
        <v>8.4427000000000002E-2</v>
      </c>
      <c r="AC21" s="33">
        <f>'SMB Cost+ Matrix Orig'!AC22+'Add Margin'!$B$2</f>
        <v>7.7653E-2</v>
      </c>
      <c r="AD21" s="33">
        <f>'SMB Cost+ Matrix Orig'!AD22+'Add Margin'!$B$2</f>
        <v>7.6652999999999999E-2</v>
      </c>
      <c r="AE21" s="33">
        <f>'SMB Cost+ Matrix Orig'!AE22+'Add Margin'!$B$2</f>
        <v>7.5652999999999998E-2</v>
      </c>
      <c r="AF21" s="33">
        <f>'SMB Cost+ Matrix Orig'!AF22+'Add Margin'!$B$2</f>
        <v>8.5327E-2</v>
      </c>
      <c r="AG21" s="33">
        <f>'SMB Cost+ Matrix Orig'!AG22+'Add Margin'!$B$2</f>
        <v>7.8516000000000002E-2</v>
      </c>
      <c r="AH21" s="33">
        <f>'SMB Cost+ Matrix Orig'!AH22+'Add Margin'!$B$2</f>
        <v>7.7516000000000002E-2</v>
      </c>
      <c r="AI21" s="33">
        <f>'SMB Cost+ Matrix Orig'!AI22+'Add Margin'!$B$2</f>
        <v>7.6516000000000001E-2</v>
      </c>
      <c r="AJ21" s="33">
        <f>'SMB Cost+ Matrix Orig'!AJ22+'Add Margin'!$B$2</f>
        <v>8.4870000000000001E-2</v>
      </c>
      <c r="AK21" s="33">
        <f>'SMB Cost+ Matrix Orig'!AK22+'Add Margin'!$B$2</f>
        <v>7.8053999999999998E-2</v>
      </c>
      <c r="AL21" s="33">
        <f>'SMB Cost+ Matrix Orig'!AL22+'Add Margin'!$B$2</f>
        <v>7.7053999999999997E-2</v>
      </c>
      <c r="AM21" s="33">
        <f>'SMB Cost+ Matrix Orig'!AM22+'Add Margin'!$B$2</f>
        <v>7.6053999999999997E-2</v>
      </c>
      <c r="AN21" s="30"/>
      <c r="AO21" s="30"/>
    </row>
    <row r="22" spans="1:41" s="26" customFormat="1" ht="17.25" customHeight="1" x14ac:dyDescent="0.3">
      <c r="A22" s="34" t="s">
        <v>13</v>
      </c>
      <c r="B22" s="34" t="s">
        <v>14</v>
      </c>
      <c r="C22" s="35">
        <v>48</v>
      </c>
      <c r="D22" s="36">
        <f>'SMB Cost+ Matrix Orig'!D23+'Add Margin'!$B$2</f>
        <v>8.925000000000001E-2</v>
      </c>
      <c r="E22" s="36">
        <f>'SMB Cost+ Matrix Orig'!E23+'Add Margin'!$B$2</f>
        <v>8.2117000000000009E-2</v>
      </c>
      <c r="F22" s="36">
        <f>'SMB Cost+ Matrix Orig'!F23+'Add Margin'!$B$2</f>
        <v>8.1117000000000009E-2</v>
      </c>
      <c r="G22" s="36">
        <f>'SMB Cost+ Matrix Orig'!G23+'Add Margin'!$B$2</f>
        <v>8.0117000000000008E-2</v>
      </c>
      <c r="H22" s="36">
        <f>'SMB Cost+ Matrix Orig'!H23+'Add Margin'!$B$2</f>
        <v>9.1636000000000009E-2</v>
      </c>
      <c r="I22" s="36">
        <f>'SMB Cost+ Matrix Orig'!I23+'Add Margin'!$B$2</f>
        <v>8.4530000000000008E-2</v>
      </c>
      <c r="J22" s="36">
        <f>'SMB Cost+ Matrix Orig'!J23+'Add Margin'!$B$2</f>
        <v>8.3530000000000007E-2</v>
      </c>
      <c r="K22" s="36">
        <f>'SMB Cost+ Matrix Orig'!K23+'Add Margin'!$B$2</f>
        <v>8.2530000000000006E-2</v>
      </c>
      <c r="L22" s="36"/>
      <c r="M22" s="36"/>
      <c r="N22" s="36"/>
      <c r="O22" s="36"/>
      <c r="P22" s="36"/>
      <c r="Q22" s="36"/>
      <c r="R22" s="36"/>
      <c r="S22" s="36"/>
      <c r="T22" s="36"/>
      <c r="U22" s="36"/>
      <c r="V22" s="36"/>
      <c r="W22" s="36"/>
      <c r="X22" s="36"/>
      <c r="Y22" s="36"/>
      <c r="Z22" s="36"/>
      <c r="AA22" s="36"/>
      <c r="AB22" s="215"/>
      <c r="AC22" s="215"/>
      <c r="AD22" s="215"/>
      <c r="AE22" s="215"/>
      <c r="AF22" s="215"/>
      <c r="AG22" s="215"/>
      <c r="AH22" s="215"/>
      <c r="AI22" s="215"/>
      <c r="AJ22" s="215"/>
      <c r="AK22" s="215"/>
      <c r="AL22" s="215"/>
      <c r="AM22" s="215"/>
      <c r="AN22" s="30"/>
      <c r="AO22" s="30"/>
    </row>
    <row r="23" spans="1:41" s="26" customFormat="1" ht="18.75" x14ac:dyDescent="0.3">
      <c r="A23" s="48" t="s">
        <v>15</v>
      </c>
      <c r="B23" s="49"/>
      <c r="C23" s="49"/>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25"/>
      <c r="AO23" s="25"/>
    </row>
    <row r="24" spans="1:41" s="26" customFormat="1" ht="18.75" x14ac:dyDescent="0.3">
      <c r="A24" s="41" t="s">
        <v>16</v>
      </c>
      <c r="B24" s="41" t="s">
        <v>17</v>
      </c>
      <c r="C24" s="42">
        <v>6</v>
      </c>
      <c r="D24" s="43">
        <f>'SMB Cost+ Matrix Orig'!D25+'Add Margin'!$B$2</f>
        <v>6.1334E-2</v>
      </c>
      <c r="E24" s="43">
        <f>'SMB Cost+ Matrix Orig'!E25+'Add Margin'!$B$2</f>
        <v>5.5524000000000004E-2</v>
      </c>
      <c r="F24" s="43">
        <f>'SMB Cost+ Matrix Orig'!F25+'Add Margin'!$B$2</f>
        <v>5.4524000000000003E-2</v>
      </c>
      <c r="G24" s="43">
        <f>'SMB Cost+ Matrix Orig'!G25+'Add Margin'!$B$2</f>
        <v>5.3524000000000002E-2</v>
      </c>
      <c r="H24" s="43">
        <f>'SMB Cost+ Matrix Orig'!H25+'Add Margin'!$B$2</f>
        <v>6.2570000000000001E-2</v>
      </c>
      <c r="I24" s="43">
        <f>'SMB Cost+ Matrix Orig'!I25+'Add Margin'!$B$2</f>
        <v>5.6692000000000006E-2</v>
      </c>
      <c r="J24" s="43">
        <f>'SMB Cost+ Matrix Orig'!J25+'Add Margin'!$B$2</f>
        <v>5.5692000000000005E-2</v>
      </c>
      <c r="K24" s="43">
        <f>'SMB Cost+ Matrix Orig'!K25+'Add Margin'!$B$2</f>
        <v>5.4692000000000005E-2</v>
      </c>
      <c r="L24" s="43">
        <f>'SMB Cost+ Matrix Orig'!L25+'Add Margin'!$B$2</f>
        <v>6.2894000000000005E-2</v>
      </c>
      <c r="M24" s="43">
        <f>'SMB Cost+ Matrix Orig'!M25+'Add Margin'!$B$2</f>
        <v>5.6981000000000004E-2</v>
      </c>
      <c r="N24" s="43">
        <f>'SMB Cost+ Matrix Orig'!N25+'Add Margin'!$B$2</f>
        <v>5.5981000000000003E-2</v>
      </c>
      <c r="O24" s="43">
        <f>'SMB Cost+ Matrix Orig'!O25+'Add Margin'!$B$2</f>
        <v>5.4981000000000002E-2</v>
      </c>
      <c r="P24" s="43">
        <f>'SMB Cost+ Matrix Orig'!P25+'Add Margin'!$B$2</f>
        <v>6.2974000000000002E-2</v>
      </c>
      <c r="Q24" s="43">
        <f>'SMB Cost+ Matrix Orig'!Q25+'Add Margin'!$B$2</f>
        <v>5.7285000000000003E-2</v>
      </c>
      <c r="R24" s="43">
        <f>'SMB Cost+ Matrix Orig'!R25+'Add Margin'!$B$2</f>
        <v>5.6285000000000002E-2</v>
      </c>
      <c r="S24" s="43">
        <f>'SMB Cost+ Matrix Orig'!S25+'Add Margin'!$B$2</f>
        <v>5.5285000000000001E-2</v>
      </c>
      <c r="T24" s="43">
        <f>'SMB Cost+ Matrix Orig'!T25+'Add Margin'!$B$2</f>
        <v>6.2690999999999997E-2</v>
      </c>
      <c r="U24" s="43">
        <f>'SMB Cost+ Matrix Orig'!U25+'Add Margin'!$B$2</f>
        <v>5.7215000000000002E-2</v>
      </c>
      <c r="V24" s="43">
        <f>'SMB Cost+ Matrix Orig'!V25+'Add Margin'!$B$2</f>
        <v>5.6215000000000001E-2</v>
      </c>
      <c r="W24" s="43">
        <f>'SMB Cost+ Matrix Orig'!W25+'Add Margin'!$B$2</f>
        <v>5.5215E-2</v>
      </c>
      <c r="X24" s="43">
        <f>'SMB Cost+ Matrix Orig'!X25+'Add Margin'!$B$2</f>
        <v>6.1922999999999999E-2</v>
      </c>
      <c r="Y24" s="43">
        <f>'SMB Cost+ Matrix Orig'!Y25+'Add Margin'!$B$2</f>
        <v>5.6697999999999998E-2</v>
      </c>
      <c r="Z24" s="43">
        <f>'SMB Cost+ Matrix Orig'!Z25+'Add Margin'!$B$2</f>
        <v>5.5698000000000004E-2</v>
      </c>
      <c r="AA24" s="43">
        <f>'SMB Cost+ Matrix Orig'!AA25+'Add Margin'!$B$2</f>
        <v>5.4698000000000004E-2</v>
      </c>
      <c r="AB24" s="43">
        <f>'SMB Cost+ Matrix Orig'!AB25+'Add Margin'!$B$2</f>
        <v>6.1030000000000001E-2</v>
      </c>
      <c r="AC24" s="43">
        <f>'SMB Cost+ Matrix Orig'!AC25+'Add Margin'!$B$2</f>
        <v>5.6095000000000006E-2</v>
      </c>
      <c r="AD24" s="43">
        <f>'SMB Cost+ Matrix Orig'!AD25+'Add Margin'!$B$2</f>
        <v>5.5095000000000005E-2</v>
      </c>
      <c r="AE24" s="43">
        <f>'SMB Cost+ Matrix Orig'!AE25+'Add Margin'!$B$2</f>
        <v>5.4095000000000004E-2</v>
      </c>
      <c r="AF24" s="43">
        <f>'SMB Cost+ Matrix Orig'!AF25+'Add Margin'!$B$2</f>
        <v>6.0032999999999996E-2</v>
      </c>
      <c r="AG24" s="43">
        <f>'SMB Cost+ Matrix Orig'!AG25+'Add Margin'!$B$2</f>
        <v>5.5099999999999996E-2</v>
      </c>
      <c r="AH24" s="43">
        <f>'SMB Cost+ Matrix Orig'!AH25+'Add Margin'!$B$2</f>
        <v>5.4100000000000002E-2</v>
      </c>
      <c r="AI24" s="43">
        <f>'SMB Cost+ Matrix Orig'!AI25+'Add Margin'!$B$2</f>
        <v>5.3100000000000001E-2</v>
      </c>
      <c r="AJ24" s="43">
        <f>'SMB Cost+ Matrix Orig'!AJ25+'Add Margin'!$B$2</f>
        <v>5.9390999999999999E-2</v>
      </c>
      <c r="AK24" s="43">
        <f>'SMB Cost+ Matrix Orig'!AK25+'Add Margin'!$B$2</f>
        <v>5.4627999999999996E-2</v>
      </c>
      <c r="AL24" s="43">
        <f>'SMB Cost+ Matrix Orig'!AL25+'Add Margin'!$B$2</f>
        <v>5.3628000000000002E-2</v>
      </c>
      <c r="AM24" s="43">
        <f>'SMB Cost+ Matrix Orig'!AM25+'Add Margin'!$B$2</f>
        <v>5.2628000000000001E-2</v>
      </c>
      <c r="AN24" s="44"/>
      <c r="AO24" s="44"/>
    </row>
    <row r="25" spans="1:41" s="26" customFormat="1" ht="18.75" x14ac:dyDescent="0.3">
      <c r="A25" s="45" t="s">
        <v>16</v>
      </c>
      <c r="B25" s="45" t="s">
        <v>17</v>
      </c>
      <c r="C25" s="46">
        <v>12</v>
      </c>
      <c r="D25" s="47">
        <f>'SMB Cost+ Matrix Orig'!D26+'Add Margin'!$B$2</f>
        <v>6.1281999999999996E-2</v>
      </c>
      <c r="E25" s="47">
        <f>'SMB Cost+ Matrix Orig'!E26+'Add Margin'!$B$2</f>
        <v>5.5817000000000005E-2</v>
      </c>
      <c r="F25" s="47">
        <f>'SMB Cost+ Matrix Orig'!F26+'Add Margin'!$B$2</f>
        <v>5.4817000000000005E-2</v>
      </c>
      <c r="G25" s="47">
        <f>'SMB Cost+ Matrix Orig'!G26+'Add Margin'!$B$2</f>
        <v>5.3817000000000004E-2</v>
      </c>
      <c r="H25" s="47">
        <f>'SMB Cost+ Matrix Orig'!H26+'Add Margin'!$B$2</f>
        <v>6.1252999999999995E-2</v>
      </c>
      <c r="I25" s="47">
        <f>'SMB Cost+ Matrix Orig'!I26+'Add Margin'!$B$2</f>
        <v>5.5863999999999997E-2</v>
      </c>
      <c r="J25" s="47">
        <f>'SMB Cost+ Matrix Orig'!J26+'Add Margin'!$B$2</f>
        <v>5.4864000000000003E-2</v>
      </c>
      <c r="K25" s="47">
        <f>'SMB Cost+ Matrix Orig'!K26+'Add Margin'!$B$2</f>
        <v>5.3864000000000002E-2</v>
      </c>
      <c r="L25" s="47">
        <f>'SMB Cost+ Matrix Orig'!L26+'Add Margin'!$B$2</f>
        <v>6.1064E-2</v>
      </c>
      <c r="M25" s="47">
        <f>'SMB Cost+ Matrix Orig'!M26+'Add Margin'!$B$2</f>
        <v>5.5749999999999994E-2</v>
      </c>
      <c r="N25" s="47">
        <f>'SMB Cost+ Matrix Orig'!N26+'Add Margin'!$B$2</f>
        <v>5.475E-2</v>
      </c>
      <c r="O25" s="47">
        <f>'SMB Cost+ Matrix Orig'!O26+'Add Margin'!$B$2</f>
        <v>5.3749999999999999E-2</v>
      </c>
      <c r="P25" s="47">
        <f>'SMB Cost+ Matrix Orig'!P26+'Add Margin'!$B$2</f>
        <v>6.0710999999999994E-2</v>
      </c>
      <c r="Q25" s="47">
        <f>'SMB Cost+ Matrix Orig'!Q26+'Add Margin'!$B$2</f>
        <v>5.5646000000000001E-2</v>
      </c>
      <c r="R25" s="47">
        <f>'SMB Cost+ Matrix Orig'!R26+'Add Margin'!$B$2</f>
        <v>5.4646E-2</v>
      </c>
      <c r="S25" s="47">
        <f>'SMB Cost+ Matrix Orig'!S26+'Add Margin'!$B$2</f>
        <v>5.3645999999999999E-2</v>
      </c>
      <c r="T25" s="47">
        <f>'SMB Cost+ Matrix Orig'!T26+'Add Margin'!$B$2</f>
        <v>6.0370999999999994E-2</v>
      </c>
      <c r="U25" s="47">
        <f>'SMB Cost+ Matrix Orig'!U26+'Add Margin'!$B$2</f>
        <v>5.5383000000000002E-2</v>
      </c>
      <c r="V25" s="47">
        <f>'SMB Cost+ Matrix Orig'!V26+'Add Margin'!$B$2</f>
        <v>5.4383000000000001E-2</v>
      </c>
      <c r="W25" s="47">
        <f>'SMB Cost+ Matrix Orig'!W26+'Add Margin'!$B$2</f>
        <v>5.3383E-2</v>
      </c>
      <c r="X25" s="47">
        <f>'SMB Cost+ Matrix Orig'!X26+'Add Margin'!$B$2</f>
        <v>6.0287999999999994E-2</v>
      </c>
      <c r="Y25" s="47">
        <f>'SMB Cost+ Matrix Orig'!Y26+'Add Margin'!$B$2</f>
        <v>5.5379999999999999E-2</v>
      </c>
      <c r="Z25" s="47">
        <f>'SMB Cost+ Matrix Orig'!Z26+'Add Margin'!$B$2</f>
        <v>5.4380000000000005E-2</v>
      </c>
      <c r="AA25" s="47">
        <f>'SMB Cost+ Matrix Orig'!AA26+'Add Margin'!$B$2</f>
        <v>5.3380000000000004E-2</v>
      </c>
      <c r="AB25" s="47">
        <f>'SMB Cost+ Matrix Orig'!AB26+'Add Margin'!$B$2</f>
        <v>6.0233999999999996E-2</v>
      </c>
      <c r="AC25" s="47">
        <f>'SMB Cost+ Matrix Orig'!AC26+'Add Margin'!$B$2</f>
        <v>5.5391999999999997E-2</v>
      </c>
      <c r="AD25" s="47">
        <f>'SMB Cost+ Matrix Orig'!AD26+'Add Margin'!$B$2</f>
        <v>5.4392000000000003E-2</v>
      </c>
      <c r="AE25" s="47">
        <f>'SMB Cost+ Matrix Orig'!AE26+'Add Margin'!$B$2</f>
        <v>5.3392000000000002E-2</v>
      </c>
      <c r="AF25" s="47">
        <f>'SMB Cost+ Matrix Orig'!AF26+'Add Margin'!$B$2</f>
        <v>6.0127E-2</v>
      </c>
      <c r="AG25" s="47">
        <f>'SMB Cost+ Matrix Orig'!AG26+'Add Margin'!$B$2</f>
        <v>5.5193000000000006E-2</v>
      </c>
      <c r="AH25" s="47">
        <f>'SMB Cost+ Matrix Orig'!AH26+'Add Margin'!$B$2</f>
        <v>5.4193000000000005E-2</v>
      </c>
      <c r="AI25" s="47">
        <f>'SMB Cost+ Matrix Orig'!AI26+'Add Margin'!$B$2</f>
        <v>5.3193000000000004E-2</v>
      </c>
      <c r="AJ25" s="47">
        <f>'SMB Cost+ Matrix Orig'!AJ26+'Add Margin'!$B$2</f>
        <v>5.9916999999999998E-2</v>
      </c>
      <c r="AK25" s="47">
        <f>'SMB Cost+ Matrix Orig'!AK26+'Add Margin'!$B$2</f>
        <v>5.5057999999999996E-2</v>
      </c>
      <c r="AL25" s="47">
        <f>'SMB Cost+ Matrix Orig'!AL26+'Add Margin'!$B$2</f>
        <v>5.4058000000000002E-2</v>
      </c>
      <c r="AM25" s="47">
        <f>'SMB Cost+ Matrix Orig'!AM26+'Add Margin'!$B$2</f>
        <v>5.3058000000000001E-2</v>
      </c>
      <c r="AN25" s="44"/>
      <c r="AO25" s="44"/>
    </row>
    <row r="26" spans="1:41" s="26" customFormat="1" ht="18.75" x14ac:dyDescent="0.3">
      <c r="A26" s="45" t="s">
        <v>16</v>
      </c>
      <c r="B26" s="45" t="s">
        <v>17</v>
      </c>
      <c r="C26" s="46">
        <v>24</v>
      </c>
      <c r="D26" s="47">
        <f>'SMB Cost+ Matrix Orig'!D27+'Add Margin'!$B$2</f>
        <v>6.0661E-2</v>
      </c>
      <c r="E26" s="47">
        <f>'SMB Cost+ Matrix Orig'!E27+'Add Margin'!$B$2</f>
        <v>5.5527999999999994E-2</v>
      </c>
      <c r="F26" s="47">
        <f>'SMB Cost+ Matrix Orig'!F27+'Add Margin'!$B$2</f>
        <v>5.4528E-2</v>
      </c>
      <c r="G26" s="47">
        <f>'SMB Cost+ Matrix Orig'!G27+'Add Margin'!$B$2</f>
        <v>5.3527999999999999E-2</v>
      </c>
      <c r="H26" s="47">
        <f>'SMB Cost+ Matrix Orig'!H27+'Add Margin'!$B$2</f>
        <v>6.0659999999999999E-2</v>
      </c>
      <c r="I26" s="47">
        <f>'SMB Cost+ Matrix Orig'!I27+'Add Margin'!$B$2</f>
        <v>5.5562E-2</v>
      </c>
      <c r="J26" s="47">
        <f>'SMB Cost+ Matrix Orig'!J27+'Add Margin'!$B$2</f>
        <v>5.4561999999999999E-2</v>
      </c>
      <c r="K26" s="47">
        <f>'SMB Cost+ Matrix Orig'!K27+'Add Margin'!$B$2</f>
        <v>5.3561999999999999E-2</v>
      </c>
      <c r="L26" s="47">
        <f>'SMB Cost+ Matrix Orig'!L27+'Add Margin'!$B$2</f>
        <v>6.0581999999999997E-2</v>
      </c>
      <c r="M26" s="47">
        <f>'SMB Cost+ Matrix Orig'!M27+'Add Margin'!$B$2</f>
        <v>5.5521000000000001E-2</v>
      </c>
      <c r="N26" s="47">
        <f>'SMB Cost+ Matrix Orig'!N27+'Add Margin'!$B$2</f>
        <v>5.4521E-2</v>
      </c>
      <c r="O26" s="47">
        <f>'SMB Cost+ Matrix Orig'!O27+'Add Margin'!$B$2</f>
        <v>5.3520999999999999E-2</v>
      </c>
      <c r="P26" s="47">
        <f>'SMB Cost+ Matrix Orig'!P27+'Add Margin'!$B$2</f>
        <v>6.0324999999999997E-2</v>
      </c>
      <c r="Q26" s="47">
        <f>'SMB Cost+ Matrix Orig'!Q27+'Add Margin'!$B$2</f>
        <v>5.5473999999999996E-2</v>
      </c>
      <c r="R26" s="47">
        <f>'SMB Cost+ Matrix Orig'!R27+'Add Margin'!$B$2</f>
        <v>5.4474000000000002E-2</v>
      </c>
      <c r="S26" s="47">
        <f>'SMB Cost+ Matrix Orig'!S27+'Add Margin'!$B$2</f>
        <v>5.3474000000000001E-2</v>
      </c>
      <c r="T26" s="47">
        <f>'SMB Cost+ Matrix Orig'!T27+'Add Margin'!$B$2</f>
        <v>6.0270999999999998E-2</v>
      </c>
      <c r="U26" s="47">
        <f>'SMB Cost+ Matrix Orig'!U27+'Add Margin'!$B$2</f>
        <v>5.5455000000000004E-2</v>
      </c>
      <c r="V26" s="47">
        <f>'SMB Cost+ Matrix Orig'!V27+'Add Margin'!$B$2</f>
        <v>5.4455000000000003E-2</v>
      </c>
      <c r="W26" s="47">
        <f>'SMB Cost+ Matrix Orig'!W27+'Add Margin'!$B$2</f>
        <v>5.3455000000000003E-2</v>
      </c>
      <c r="X26" s="47">
        <f>'SMB Cost+ Matrix Orig'!X27+'Add Margin'!$B$2</f>
        <v>6.0399999999999995E-2</v>
      </c>
      <c r="Y26" s="47">
        <f>'SMB Cost+ Matrix Orig'!Y27+'Add Margin'!$B$2</f>
        <v>5.5622000000000005E-2</v>
      </c>
      <c r="Z26" s="47">
        <f>'SMB Cost+ Matrix Orig'!Z27+'Add Margin'!$B$2</f>
        <v>5.4622000000000004E-2</v>
      </c>
      <c r="AA26" s="47">
        <f>'SMB Cost+ Matrix Orig'!AA27+'Add Margin'!$B$2</f>
        <v>5.3622000000000003E-2</v>
      </c>
      <c r="AB26" s="47">
        <f>'SMB Cost+ Matrix Orig'!AB27+'Add Margin'!$B$2</f>
        <v>6.0509E-2</v>
      </c>
      <c r="AC26" s="47">
        <f>'SMB Cost+ Matrix Orig'!AC27+'Add Margin'!$B$2</f>
        <v>5.5762000000000006E-2</v>
      </c>
      <c r="AD26" s="47">
        <f>'SMB Cost+ Matrix Orig'!AD27+'Add Margin'!$B$2</f>
        <v>5.4762000000000005E-2</v>
      </c>
      <c r="AE26" s="47">
        <f>'SMB Cost+ Matrix Orig'!AE27+'Add Margin'!$B$2</f>
        <v>5.3762000000000004E-2</v>
      </c>
      <c r="AF26" s="47">
        <f>'SMB Cost+ Matrix Orig'!AF27+'Add Margin'!$B$2</f>
        <v>6.0585E-2</v>
      </c>
      <c r="AG26" s="47">
        <f>'SMB Cost+ Matrix Orig'!AG27+'Add Margin'!$B$2</f>
        <v>5.5701000000000001E-2</v>
      </c>
      <c r="AH26" s="47">
        <f>'SMB Cost+ Matrix Orig'!AH27+'Add Margin'!$B$2</f>
        <v>5.4701E-2</v>
      </c>
      <c r="AI26" s="47">
        <f>'SMB Cost+ Matrix Orig'!AI27+'Add Margin'!$B$2</f>
        <v>5.3700999999999999E-2</v>
      </c>
      <c r="AJ26" s="47">
        <f>'SMB Cost+ Matrix Orig'!AJ27+'Add Margin'!$B$2</f>
        <v>6.0527999999999998E-2</v>
      </c>
      <c r="AK26" s="47">
        <f>'SMB Cost+ Matrix Orig'!AK27+'Add Margin'!$B$2</f>
        <v>5.5679999999999993E-2</v>
      </c>
      <c r="AL26" s="47">
        <f>'SMB Cost+ Matrix Orig'!AL27+'Add Margin'!$B$2</f>
        <v>5.4679999999999999E-2</v>
      </c>
      <c r="AM26" s="47">
        <f>'SMB Cost+ Matrix Orig'!AM27+'Add Margin'!$B$2</f>
        <v>5.3679999999999999E-2</v>
      </c>
      <c r="AN26" s="44"/>
      <c r="AO26" s="44"/>
    </row>
    <row r="27" spans="1:41" s="26" customFormat="1" ht="18.75" x14ac:dyDescent="0.3">
      <c r="A27" s="45" t="s">
        <v>16</v>
      </c>
      <c r="B27" s="45" t="s">
        <v>17</v>
      </c>
      <c r="C27" s="46">
        <v>36</v>
      </c>
      <c r="D27" s="47">
        <f>'SMB Cost+ Matrix Orig'!D28+'Add Margin'!$B$2</f>
        <v>6.0976999999999996E-2</v>
      </c>
      <c r="E27" s="47">
        <f>'SMB Cost+ Matrix Orig'!E28+'Add Margin'!$B$2</f>
        <v>5.5934999999999999E-2</v>
      </c>
      <c r="F27" s="47">
        <f>'SMB Cost+ Matrix Orig'!F28+'Add Margin'!$B$2</f>
        <v>5.4935000000000005E-2</v>
      </c>
      <c r="G27" s="47">
        <f>'SMB Cost+ Matrix Orig'!G28+'Add Margin'!$B$2</f>
        <v>5.3935000000000004E-2</v>
      </c>
      <c r="H27" s="47">
        <f>'SMB Cost+ Matrix Orig'!H28+'Add Margin'!$B$2</f>
        <v>6.1008E-2</v>
      </c>
      <c r="I27" s="47">
        <f>'SMB Cost+ Matrix Orig'!I28+'Add Margin'!$B$2</f>
        <v>5.5986999999999995E-2</v>
      </c>
      <c r="J27" s="47">
        <f>'SMB Cost+ Matrix Orig'!J28+'Add Margin'!$B$2</f>
        <v>5.4987000000000001E-2</v>
      </c>
      <c r="K27" s="47">
        <f>'SMB Cost+ Matrix Orig'!K28+'Add Margin'!$B$2</f>
        <v>5.3987E-2</v>
      </c>
      <c r="L27" s="47">
        <f>'SMB Cost+ Matrix Orig'!L28+'Add Margin'!$B$2</f>
        <v>6.0976999999999996E-2</v>
      </c>
      <c r="M27" s="47">
        <f>'SMB Cost+ Matrix Orig'!M28+'Add Margin'!$B$2</f>
        <v>5.5979000000000001E-2</v>
      </c>
      <c r="N27" s="47">
        <f>'SMB Cost+ Matrix Orig'!N28+'Add Margin'!$B$2</f>
        <v>5.4979E-2</v>
      </c>
      <c r="O27" s="47">
        <f>'SMB Cost+ Matrix Orig'!O28+'Add Margin'!$B$2</f>
        <v>5.3978999999999999E-2</v>
      </c>
      <c r="P27" s="47">
        <f>'SMB Cost+ Matrix Orig'!P28+'Add Margin'!$B$2</f>
        <v>6.0772E-2</v>
      </c>
      <c r="Q27" s="47">
        <f>'SMB Cost+ Matrix Orig'!Q28+'Add Margin'!$B$2</f>
        <v>5.5971999999999994E-2</v>
      </c>
      <c r="R27" s="47">
        <f>'SMB Cost+ Matrix Orig'!R28+'Add Margin'!$B$2</f>
        <v>5.4972E-2</v>
      </c>
      <c r="S27" s="47">
        <f>'SMB Cost+ Matrix Orig'!S28+'Add Margin'!$B$2</f>
        <v>5.3971999999999999E-2</v>
      </c>
      <c r="T27" s="47">
        <f>'SMB Cost+ Matrix Orig'!T28+'Add Margin'!$B$2</f>
        <v>6.0769999999999998E-2</v>
      </c>
      <c r="U27" s="47">
        <f>'SMB Cost+ Matrix Orig'!U28+'Add Margin'!$B$2</f>
        <v>5.5992E-2</v>
      </c>
      <c r="V27" s="47">
        <f>'SMB Cost+ Matrix Orig'!V28+'Add Margin'!$B$2</f>
        <v>5.4991999999999999E-2</v>
      </c>
      <c r="W27" s="47">
        <f>'SMB Cost+ Matrix Orig'!W28+'Add Margin'!$B$2</f>
        <v>5.3991999999999998E-2</v>
      </c>
      <c r="X27" s="47">
        <f>'SMB Cost+ Matrix Orig'!X28+'Add Margin'!$B$2</f>
        <v>6.1601999999999997E-2</v>
      </c>
      <c r="Y27" s="47">
        <f>'SMB Cost+ Matrix Orig'!Y28+'Add Margin'!$B$2</f>
        <v>5.6689000000000003E-2</v>
      </c>
      <c r="Z27" s="47">
        <f>'SMB Cost+ Matrix Orig'!Z28+'Add Margin'!$B$2</f>
        <v>5.5689000000000002E-2</v>
      </c>
      <c r="AA27" s="47">
        <f>'SMB Cost+ Matrix Orig'!AA28+'Add Margin'!$B$2</f>
        <v>5.4689000000000002E-2</v>
      </c>
      <c r="AB27" s="47">
        <f>'SMB Cost+ Matrix Orig'!AB28+'Add Margin'!$B$2</f>
        <v>6.3278000000000001E-2</v>
      </c>
      <c r="AC27" s="47">
        <f>'SMB Cost+ Matrix Orig'!AC28+'Add Margin'!$B$2</f>
        <v>5.8263999999999996E-2</v>
      </c>
      <c r="AD27" s="47">
        <f>'SMB Cost+ Matrix Orig'!AD28+'Add Margin'!$B$2</f>
        <v>5.7264000000000002E-2</v>
      </c>
      <c r="AE27" s="47">
        <f>'SMB Cost+ Matrix Orig'!AE28+'Add Margin'!$B$2</f>
        <v>5.6264000000000002E-2</v>
      </c>
      <c r="AF27" s="47">
        <f>'SMB Cost+ Matrix Orig'!AF28+'Add Margin'!$B$2</f>
        <v>6.3451000000000007E-2</v>
      </c>
      <c r="AG27" s="47">
        <f>'SMB Cost+ Matrix Orig'!AG28+'Add Margin'!$B$2</f>
        <v>5.9513999999999997E-2</v>
      </c>
      <c r="AH27" s="47">
        <f>'SMB Cost+ Matrix Orig'!AH28+'Add Margin'!$B$2</f>
        <v>5.8514000000000004E-2</v>
      </c>
      <c r="AI27" s="47">
        <f>'SMB Cost+ Matrix Orig'!AI28+'Add Margin'!$B$2</f>
        <v>5.7514000000000003E-2</v>
      </c>
      <c r="AJ27" s="47">
        <f>'SMB Cost+ Matrix Orig'!AJ28+'Add Margin'!$B$2</f>
        <v>6.0449999999999997E-2</v>
      </c>
      <c r="AK27" s="47">
        <f>'SMB Cost+ Matrix Orig'!AK28+'Add Margin'!$B$2</f>
        <v>5.7202000000000003E-2</v>
      </c>
      <c r="AL27" s="47">
        <f>'SMB Cost+ Matrix Orig'!AL28+'Add Margin'!$B$2</f>
        <v>5.6202000000000002E-2</v>
      </c>
      <c r="AM27" s="47">
        <f>'SMB Cost+ Matrix Orig'!AM28+'Add Margin'!$B$2</f>
        <v>5.5202000000000001E-2</v>
      </c>
      <c r="AN27" s="44"/>
      <c r="AO27" s="44"/>
    </row>
    <row r="28" spans="1:41" s="26" customFormat="1" ht="18.75" x14ac:dyDescent="0.3">
      <c r="A28" s="45" t="s">
        <v>16</v>
      </c>
      <c r="B28" s="45" t="s">
        <v>17</v>
      </c>
      <c r="C28" s="46">
        <v>48</v>
      </c>
      <c r="D28" s="47">
        <f>'SMB Cost+ Matrix Orig'!D29+'Add Margin'!$B$2</f>
        <v>6.1549E-2</v>
      </c>
      <c r="E28" s="47">
        <f>'SMB Cost+ Matrix Orig'!E29+'Add Margin'!$B$2</f>
        <v>5.8592000000000005E-2</v>
      </c>
      <c r="F28" s="47">
        <f>'SMB Cost+ Matrix Orig'!F29+'Add Margin'!$B$2</f>
        <v>5.7592000000000004E-2</v>
      </c>
      <c r="G28" s="47">
        <f>'SMB Cost+ Matrix Orig'!G29+'Add Margin'!$B$2</f>
        <v>5.6592000000000003E-2</v>
      </c>
      <c r="H28" s="47">
        <f>'SMB Cost+ Matrix Orig'!H29+'Add Margin'!$B$2</f>
        <v>6.4952999999999997E-2</v>
      </c>
      <c r="I28" s="47">
        <f>'SMB Cost+ Matrix Orig'!I29+'Add Margin'!$B$2</f>
        <v>6.1718999999999996E-2</v>
      </c>
      <c r="J28" s="47">
        <f>'SMB Cost+ Matrix Orig'!J29+'Add Margin'!$B$2</f>
        <v>6.0719000000000002E-2</v>
      </c>
      <c r="K28" s="47">
        <f>'SMB Cost+ Matrix Orig'!K29+'Add Margin'!$B$2</f>
        <v>5.9719000000000001E-2</v>
      </c>
      <c r="L28" s="47"/>
      <c r="M28" s="47"/>
      <c r="N28" s="47"/>
      <c r="O28" s="47"/>
      <c r="P28" s="47"/>
      <c r="Q28" s="47"/>
      <c r="R28" s="47"/>
      <c r="S28" s="47"/>
      <c r="T28" s="47"/>
      <c r="U28" s="47"/>
      <c r="V28" s="47"/>
      <c r="W28" s="47"/>
      <c r="X28" s="47"/>
      <c r="Y28" s="47"/>
      <c r="Z28" s="47"/>
      <c r="AA28" s="47"/>
      <c r="AB28" s="149"/>
      <c r="AC28" s="149"/>
      <c r="AD28" s="149"/>
      <c r="AE28" s="149"/>
      <c r="AF28" s="149"/>
      <c r="AG28" s="149"/>
      <c r="AH28" s="149"/>
      <c r="AI28" s="149"/>
      <c r="AJ28" s="149"/>
      <c r="AK28" s="149"/>
      <c r="AL28" s="149"/>
      <c r="AM28" s="149"/>
      <c r="AN28" s="44"/>
      <c r="AO28" s="44"/>
    </row>
    <row r="29" spans="1:41" s="26" customFormat="1" ht="16.5" customHeight="1" x14ac:dyDescent="0.3">
      <c r="A29" s="51"/>
      <c r="B29" s="52"/>
      <c r="C29" s="52"/>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4"/>
      <c r="AO29" s="54"/>
    </row>
    <row r="30" spans="1:41" s="26" customFormat="1" ht="18.75" x14ac:dyDescent="0.3">
      <c r="A30" s="55" t="s">
        <v>13</v>
      </c>
      <c r="B30" s="55" t="s">
        <v>18</v>
      </c>
      <c r="C30" s="56">
        <v>6</v>
      </c>
      <c r="D30" s="57">
        <f>'SMB Cost+ Matrix Orig'!D31+'Add Margin'!$B$2</f>
        <v>7.0960000000000009E-2</v>
      </c>
      <c r="E30" s="57">
        <f>'SMB Cost+ Matrix Orig'!E31+'Add Margin'!$B$2</f>
        <v>6.3837000000000005E-2</v>
      </c>
      <c r="F30" s="57">
        <f>'SMB Cost+ Matrix Orig'!F31+'Add Margin'!$B$2</f>
        <v>6.2837000000000004E-2</v>
      </c>
      <c r="G30" s="57">
        <f>'SMB Cost+ Matrix Orig'!G31+'Add Margin'!$B$2</f>
        <v>6.1837000000000003E-2</v>
      </c>
      <c r="H30" s="57">
        <f>'SMB Cost+ Matrix Orig'!H31+'Add Margin'!$B$2</f>
        <v>7.2274000000000005E-2</v>
      </c>
      <c r="I30" s="57">
        <f>'SMB Cost+ Matrix Orig'!I31+'Add Margin'!$B$2</f>
        <v>6.5074000000000007E-2</v>
      </c>
      <c r="J30" s="57">
        <f>'SMB Cost+ Matrix Orig'!J31+'Add Margin'!$B$2</f>
        <v>6.4074000000000006E-2</v>
      </c>
      <c r="K30" s="57">
        <f>'SMB Cost+ Matrix Orig'!K31+'Add Margin'!$B$2</f>
        <v>6.3074000000000005E-2</v>
      </c>
      <c r="L30" s="57">
        <f>'SMB Cost+ Matrix Orig'!L31+'Add Margin'!$B$2</f>
        <v>7.3152000000000009E-2</v>
      </c>
      <c r="M30" s="57">
        <f>'SMB Cost+ Matrix Orig'!M31+'Add Margin'!$B$2</f>
        <v>6.5866999999999995E-2</v>
      </c>
      <c r="N30" s="57">
        <f>'SMB Cost+ Matrix Orig'!N31+'Add Margin'!$B$2</f>
        <v>6.4866999999999994E-2</v>
      </c>
      <c r="O30" s="57">
        <f>'SMB Cost+ Matrix Orig'!O31+'Add Margin'!$B$2</f>
        <v>6.3866999999999993E-2</v>
      </c>
      <c r="P30" s="57">
        <f>'SMB Cost+ Matrix Orig'!P31+'Add Margin'!$B$2</f>
        <v>7.3668000000000011E-2</v>
      </c>
      <c r="Q30" s="57">
        <f>'SMB Cost+ Matrix Orig'!Q31+'Add Margin'!$B$2</f>
        <v>6.6336999999999993E-2</v>
      </c>
      <c r="R30" s="57">
        <f>'SMB Cost+ Matrix Orig'!R31+'Add Margin'!$B$2</f>
        <v>6.5336999999999992E-2</v>
      </c>
      <c r="S30" s="57">
        <f>'SMB Cost+ Matrix Orig'!S31+'Add Margin'!$B$2</f>
        <v>6.4336999999999991E-2</v>
      </c>
      <c r="T30" s="57">
        <f>'SMB Cost+ Matrix Orig'!T31+'Add Margin'!$B$2</f>
        <v>7.2286000000000003E-2</v>
      </c>
      <c r="U30" s="57">
        <f>'SMB Cost+ Matrix Orig'!U31+'Add Margin'!$B$2</f>
        <v>6.5341999999999997E-2</v>
      </c>
      <c r="V30" s="57">
        <f>'SMB Cost+ Matrix Orig'!V31+'Add Margin'!$B$2</f>
        <v>6.4341999999999996E-2</v>
      </c>
      <c r="W30" s="57">
        <f>'SMB Cost+ Matrix Orig'!W31+'Add Margin'!$B$2</f>
        <v>6.3341999999999996E-2</v>
      </c>
      <c r="X30" s="57">
        <f>'SMB Cost+ Matrix Orig'!X31+'Add Margin'!$B$2</f>
        <v>6.9298999999999999E-2</v>
      </c>
      <c r="Y30" s="57">
        <f>'SMB Cost+ Matrix Orig'!Y31+'Add Margin'!$B$2</f>
        <v>6.2815999999999997E-2</v>
      </c>
      <c r="Z30" s="57">
        <f>'SMB Cost+ Matrix Orig'!Z31+'Add Margin'!$B$2</f>
        <v>6.1816000000000003E-2</v>
      </c>
      <c r="AA30" s="57">
        <f>'SMB Cost+ Matrix Orig'!AA31+'Add Margin'!$B$2</f>
        <v>6.0816000000000002E-2</v>
      </c>
      <c r="AB30" s="57">
        <f>'SMB Cost+ Matrix Orig'!AB31+'Add Margin'!$B$2</f>
        <v>6.6766000000000006E-2</v>
      </c>
      <c r="AC30" s="57">
        <f>'SMB Cost+ Matrix Orig'!AC31+'Add Margin'!$B$2</f>
        <v>6.0736999999999999E-2</v>
      </c>
      <c r="AD30" s="57">
        <f>'SMB Cost+ Matrix Orig'!AD31+'Add Margin'!$B$2</f>
        <v>5.9737000000000005E-2</v>
      </c>
      <c r="AE30" s="57">
        <f>'SMB Cost+ Matrix Orig'!AE31+'Add Margin'!$B$2</f>
        <v>5.8737000000000004E-2</v>
      </c>
      <c r="AF30" s="57">
        <f>'SMB Cost+ Matrix Orig'!AF31+'Add Margin'!$B$2</f>
        <v>6.4058000000000004E-2</v>
      </c>
      <c r="AG30" s="57">
        <f>'SMB Cost+ Matrix Orig'!AG31+'Add Margin'!$B$2</f>
        <v>5.8450000000000002E-2</v>
      </c>
      <c r="AH30" s="57">
        <f>'SMB Cost+ Matrix Orig'!AH31+'Add Margin'!$B$2</f>
        <v>5.7450000000000001E-2</v>
      </c>
      <c r="AI30" s="57">
        <f>'SMB Cost+ Matrix Orig'!AI31+'Add Margin'!$B$2</f>
        <v>5.645E-2</v>
      </c>
      <c r="AJ30" s="57">
        <f>'SMB Cost+ Matrix Orig'!AJ31+'Add Margin'!$B$2</f>
        <v>6.1696000000000001E-2</v>
      </c>
      <c r="AK30" s="57">
        <f>'SMB Cost+ Matrix Orig'!AK31+'Add Margin'!$B$2</f>
        <v>5.6496000000000005E-2</v>
      </c>
      <c r="AL30" s="57">
        <f>'SMB Cost+ Matrix Orig'!AL31+'Add Margin'!$B$2</f>
        <v>5.5496000000000004E-2</v>
      </c>
      <c r="AM30" s="57">
        <f>'SMB Cost+ Matrix Orig'!AM31+'Add Margin'!$B$2</f>
        <v>5.4496000000000003E-2</v>
      </c>
      <c r="AN30" s="30"/>
      <c r="AO30" s="30"/>
    </row>
    <row r="31" spans="1:41" s="26" customFormat="1" ht="18.75" x14ac:dyDescent="0.3">
      <c r="A31" s="58" t="s">
        <v>13</v>
      </c>
      <c r="B31" s="58" t="s">
        <v>18</v>
      </c>
      <c r="C31" s="59">
        <v>12</v>
      </c>
      <c r="D31" s="60">
        <f>'SMB Cost+ Matrix Orig'!D32+'Add Margin'!$B$2</f>
        <v>6.8856000000000001E-2</v>
      </c>
      <c r="E31" s="60">
        <f>'SMB Cost+ Matrix Orig'!E32+'Add Margin'!$B$2</f>
        <v>6.2281000000000003E-2</v>
      </c>
      <c r="F31" s="60">
        <f>'SMB Cost+ Matrix Orig'!F32+'Add Margin'!$B$2</f>
        <v>6.1281000000000002E-2</v>
      </c>
      <c r="G31" s="60">
        <f>'SMB Cost+ Matrix Orig'!G32+'Add Margin'!$B$2</f>
        <v>6.0281000000000001E-2</v>
      </c>
      <c r="H31" s="60">
        <f>'SMB Cost+ Matrix Orig'!H32+'Add Margin'!$B$2</f>
        <v>6.8125000000000005E-2</v>
      </c>
      <c r="I31" s="60">
        <f>'SMB Cost+ Matrix Orig'!I32+'Add Margin'!$B$2</f>
        <v>6.1729000000000006E-2</v>
      </c>
      <c r="J31" s="60">
        <f>'SMB Cost+ Matrix Orig'!J32+'Add Margin'!$B$2</f>
        <v>6.0729000000000005E-2</v>
      </c>
      <c r="K31" s="60">
        <f>'SMB Cost+ Matrix Orig'!K32+'Add Margin'!$B$2</f>
        <v>5.9729000000000004E-2</v>
      </c>
      <c r="L31" s="60">
        <f>'SMB Cost+ Matrix Orig'!L32+'Add Margin'!$B$2</f>
        <v>6.7265000000000005E-2</v>
      </c>
      <c r="M31" s="60">
        <f>'SMB Cost+ Matrix Orig'!M32+'Add Margin'!$B$2</f>
        <v>6.1050999999999994E-2</v>
      </c>
      <c r="N31" s="60">
        <f>'SMB Cost+ Matrix Orig'!N32+'Add Margin'!$B$2</f>
        <v>6.0051E-2</v>
      </c>
      <c r="O31" s="60">
        <f>'SMB Cost+ Matrix Orig'!O32+'Add Margin'!$B$2</f>
        <v>5.9050999999999999E-2</v>
      </c>
      <c r="P31" s="60">
        <f>'SMB Cost+ Matrix Orig'!P32+'Add Margin'!$B$2</f>
        <v>6.6405000000000006E-2</v>
      </c>
      <c r="Q31" s="60">
        <f>'SMB Cost+ Matrix Orig'!Q32+'Add Margin'!$B$2</f>
        <v>6.0375999999999999E-2</v>
      </c>
      <c r="R31" s="60">
        <f>'SMB Cost+ Matrix Orig'!R32+'Add Margin'!$B$2</f>
        <v>5.9376000000000005E-2</v>
      </c>
      <c r="S31" s="60">
        <f>'SMB Cost+ Matrix Orig'!S32+'Add Margin'!$B$2</f>
        <v>5.8376000000000004E-2</v>
      </c>
      <c r="T31" s="60">
        <f>'SMB Cost+ Matrix Orig'!T32+'Add Margin'!$B$2</f>
        <v>6.5571000000000004E-2</v>
      </c>
      <c r="U31" s="60">
        <f>'SMB Cost+ Matrix Orig'!U32+'Add Margin'!$B$2</f>
        <v>5.9727000000000002E-2</v>
      </c>
      <c r="V31" s="60">
        <f>'SMB Cost+ Matrix Orig'!V32+'Add Margin'!$B$2</f>
        <v>5.8727000000000001E-2</v>
      </c>
      <c r="W31" s="60">
        <f>'SMB Cost+ Matrix Orig'!W32+'Add Margin'!$B$2</f>
        <v>5.7727000000000001E-2</v>
      </c>
      <c r="X31" s="60">
        <f>'SMB Cost+ Matrix Orig'!X32+'Add Margin'!$B$2</f>
        <v>6.4797999999999994E-2</v>
      </c>
      <c r="Y31" s="60">
        <f>'SMB Cost+ Matrix Orig'!Y32+'Add Margin'!$B$2</f>
        <v>5.9142E-2</v>
      </c>
      <c r="Z31" s="60">
        <f>'SMB Cost+ Matrix Orig'!Z32+'Add Margin'!$B$2</f>
        <v>5.8141999999999999E-2</v>
      </c>
      <c r="AA31" s="60">
        <f>'SMB Cost+ Matrix Orig'!AA32+'Add Margin'!$B$2</f>
        <v>5.7141999999999998E-2</v>
      </c>
      <c r="AB31" s="60">
        <f>'SMB Cost+ Matrix Orig'!AB32+'Add Margin'!$B$2</f>
        <v>6.4086000000000004E-2</v>
      </c>
      <c r="AC31" s="60">
        <f>'SMB Cost+ Matrix Orig'!AC32+'Add Margin'!$B$2</f>
        <v>5.8603000000000002E-2</v>
      </c>
      <c r="AD31" s="60">
        <f>'SMB Cost+ Matrix Orig'!AD32+'Add Margin'!$B$2</f>
        <v>5.7603000000000001E-2</v>
      </c>
      <c r="AE31" s="60">
        <f>'SMB Cost+ Matrix Orig'!AE32+'Add Margin'!$B$2</f>
        <v>5.6603000000000001E-2</v>
      </c>
      <c r="AF31" s="60">
        <f>'SMB Cost+ Matrix Orig'!AF32+'Add Margin'!$B$2</f>
        <v>6.3106999999999996E-2</v>
      </c>
      <c r="AG31" s="60">
        <f>'SMB Cost+ Matrix Orig'!AG32+'Add Margin'!$B$2</f>
        <v>5.7811000000000001E-2</v>
      </c>
      <c r="AH31" s="60">
        <f>'SMB Cost+ Matrix Orig'!AH32+'Add Margin'!$B$2</f>
        <v>5.6811E-2</v>
      </c>
      <c r="AI31" s="60">
        <f>'SMB Cost+ Matrix Orig'!AI32+'Add Margin'!$B$2</f>
        <v>5.5810999999999999E-2</v>
      </c>
      <c r="AJ31" s="60">
        <f>'SMB Cost+ Matrix Orig'!AJ32+'Add Margin'!$B$2</f>
        <v>6.2225999999999997E-2</v>
      </c>
      <c r="AK31" s="60">
        <f>'SMB Cost+ Matrix Orig'!AK32+'Add Margin'!$B$2</f>
        <v>5.7109000000000007E-2</v>
      </c>
      <c r="AL31" s="60">
        <f>'SMB Cost+ Matrix Orig'!AL32+'Add Margin'!$B$2</f>
        <v>5.6109000000000006E-2</v>
      </c>
      <c r="AM31" s="60">
        <f>'SMB Cost+ Matrix Orig'!AM32+'Add Margin'!$B$2</f>
        <v>5.5109000000000005E-2</v>
      </c>
      <c r="AN31" s="30"/>
      <c r="AO31" s="30"/>
    </row>
    <row r="32" spans="1:41" s="26" customFormat="1" ht="18.75" x14ac:dyDescent="0.3">
      <c r="A32" s="58" t="s">
        <v>13</v>
      </c>
      <c r="B32" s="58" t="s">
        <v>18</v>
      </c>
      <c r="C32" s="59">
        <v>24</v>
      </c>
      <c r="D32" s="60">
        <f>'SMB Cost+ Matrix Orig'!D33+'Add Margin'!$B$2</f>
        <v>6.6257999999999997E-2</v>
      </c>
      <c r="E32" s="60">
        <f>'SMB Cost+ Matrix Orig'!E33+'Add Margin'!$B$2</f>
        <v>6.0250999999999999E-2</v>
      </c>
      <c r="F32" s="60">
        <f>'SMB Cost+ Matrix Orig'!F33+'Add Margin'!$B$2</f>
        <v>5.9251000000000005E-2</v>
      </c>
      <c r="G32" s="60">
        <f>'SMB Cost+ Matrix Orig'!G33+'Add Margin'!$B$2</f>
        <v>5.8251000000000004E-2</v>
      </c>
      <c r="H32" s="60">
        <f>'SMB Cost+ Matrix Orig'!H33+'Add Margin'!$B$2</f>
        <v>6.6230999999999998E-2</v>
      </c>
      <c r="I32" s="60">
        <f>'SMB Cost+ Matrix Orig'!I33+'Add Margin'!$B$2</f>
        <v>6.0230000000000006E-2</v>
      </c>
      <c r="J32" s="60">
        <f>'SMB Cost+ Matrix Orig'!J33+'Add Margin'!$B$2</f>
        <v>5.9230000000000005E-2</v>
      </c>
      <c r="K32" s="60">
        <f>'SMB Cost+ Matrix Orig'!K33+'Add Margin'!$B$2</f>
        <v>5.8230000000000004E-2</v>
      </c>
      <c r="L32" s="60">
        <f>'SMB Cost+ Matrix Orig'!L33+'Add Margin'!$B$2</f>
        <v>6.6147999999999998E-2</v>
      </c>
      <c r="M32" s="60">
        <f>'SMB Cost+ Matrix Orig'!M33+'Add Margin'!$B$2</f>
        <v>6.0155E-2</v>
      </c>
      <c r="N32" s="60">
        <f>'SMB Cost+ Matrix Orig'!N33+'Add Margin'!$B$2</f>
        <v>5.9154999999999999E-2</v>
      </c>
      <c r="O32" s="60">
        <f>'SMB Cost+ Matrix Orig'!O33+'Add Margin'!$B$2</f>
        <v>5.8154999999999998E-2</v>
      </c>
      <c r="P32" s="60">
        <f>'SMB Cost+ Matrix Orig'!P33+'Add Margin'!$B$2</f>
        <v>6.6045000000000006E-2</v>
      </c>
      <c r="Q32" s="60">
        <f>'SMB Cost+ Matrix Orig'!Q33+'Add Margin'!$B$2</f>
        <v>6.0062000000000004E-2</v>
      </c>
      <c r="R32" s="60">
        <f>'SMB Cost+ Matrix Orig'!R33+'Add Margin'!$B$2</f>
        <v>5.9062000000000003E-2</v>
      </c>
      <c r="S32" s="60">
        <f>'SMB Cost+ Matrix Orig'!S33+'Add Margin'!$B$2</f>
        <v>5.8062000000000002E-2</v>
      </c>
      <c r="T32" s="60">
        <f>'SMB Cost+ Matrix Orig'!T33+'Add Margin'!$B$2</f>
        <v>6.5979999999999997E-2</v>
      </c>
      <c r="U32" s="60">
        <f>'SMB Cost+ Matrix Orig'!U33+'Add Margin'!$B$2</f>
        <v>6.0004000000000002E-2</v>
      </c>
      <c r="V32" s="60">
        <f>'SMB Cost+ Matrix Orig'!V33+'Add Margin'!$B$2</f>
        <v>5.9004000000000001E-2</v>
      </c>
      <c r="W32" s="60">
        <f>'SMB Cost+ Matrix Orig'!W33+'Add Margin'!$B$2</f>
        <v>5.8004E-2</v>
      </c>
      <c r="X32" s="60">
        <f>'SMB Cost+ Matrix Orig'!X33+'Add Margin'!$B$2</f>
        <v>6.6008999999999998E-2</v>
      </c>
      <c r="Y32" s="60">
        <f>'SMB Cost+ Matrix Orig'!Y33+'Add Margin'!$B$2</f>
        <v>6.0044E-2</v>
      </c>
      <c r="Z32" s="60">
        <f>'SMB Cost+ Matrix Orig'!Z33+'Add Margin'!$B$2</f>
        <v>5.9043999999999999E-2</v>
      </c>
      <c r="AA32" s="60">
        <f>'SMB Cost+ Matrix Orig'!AA33+'Add Margin'!$B$2</f>
        <v>5.8043999999999998E-2</v>
      </c>
      <c r="AB32" s="60">
        <f>'SMB Cost+ Matrix Orig'!AB33+'Add Margin'!$B$2</f>
        <v>6.6017000000000006E-2</v>
      </c>
      <c r="AC32" s="60">
        <f>'SMB Cost+ Matrix Orig'!AC33+'Add Margin'!$B$2</f>
        <v>6.0060000000000002E-2</v>
      </c>
      <c r="AD32" s="60">
        <f>'SMB Cost+ Matrix Orig'!AD33+'Add Margin'!$B$2</f>
        <v>5.9060000000000001E-2</v>
      </c>
      <c r="AE32" s="60">
        <f>'SMB Cost+ Matrix Orig'!AE33+'Add Margin'!$B$2</f>
        <v>5.806E-2</v>
      </c>
      <c r="AF32" s="60">
        <f>'SMB Cost+ Matrix Orig'!AF33+'Add Margin'!$B$2</f>
        <v>6.5907999999999994E-2</v>
      </c>
      <c r="AG32" s="60">
        <f>'SMB Cost+ Matrix Orig'!AG33+'Add Margin'!$B$2</f>
        <v>5.9958999999999998E-2</v>
      </c>
      <c r="AH32" s="60">
        <f>'SMB Cost+ Matrix Orig'!AH33+'Add Margin'!$B$2</f>
        <v>5.8959000000000004E-2</v>
      </c>
      <c r="AI32" s="60">
        <f>'SMB Cost+ Matrix Orig'!AI33+'Add Margin'!$B$2</f>
        <v>5.7959000000000004E-2</v>
      </c>
      <c r="AJ32" s="60">
        <f>'SMB Cost+ Matrix Orig'!AJ33+'Add Margin'!$B$2</f>
        <v>6.5838000000000008E-2</v>
      </c>
      <c r="AK32" s="60">
        <f>'SMB Cost+ Matrix Orig'!AK33+'Add Margin'!$B$2</f>
        <v>5.9898000000000007E-2</v>
      </c>
      <c r="AL32" s="60">
        <f>'SMB Cost+ Matrix Orig'!AL33+'Add Margin'!$B$2</f>
        <v>5.8898000000000006E-2</v>
      </c>
      <c r="AM32" s="60">
        <f>'SMB Cost+ Matrix Orig'!AM33+'Add Margin'!$B$2</f>
        <v>5.7898000000000005E-2</v>
      </c>
      <c r="AN32" s="30"/>
      <c r="AO32" s="30"/>
    </row>
    <row r="33" spans="1:41" s="26" customFormat="1" ht="18.75" x14ac:dyDescent="0.3">
      <c r="A33" s="58" t="s">
        <v>13</v>
      </c>
      <c r="B33" s="58" t="s">
        <v>18</v>
      </c>
      <c r="C33" s="59">
        <v>36</v>
      </c>
      <c r="D33" s="60">
        <f>'SMB Cost+ Matrix Orig'!D34+'Add Margin'!$B$2</f>
        <v>6.7338999999999996E-2</v>
      </c>
      <c r="E33" s="60">
        <f>'SMB Cost+ Matrix Orig'!E34+'Add Margin'!$B$2</f>
        <v>6.1074000000000003E-2</v>
      </c>
      <c r="F33" s="60">
        <f>'SMB Cost+ Matrix Orig'!F34+'Add Margin'!$B$2</f>
        <v>6.0074000000000002E-2</v>
      </c>
      <c r="G33" s="60">
        <f>'SMB Cost+ Matrix Orig'!G34+'Add Margin'!$B$2</f>
        <v>5.9074000000000002E-2</v>
      </c>
      <c r="H33" s="60">
        <f>'SMB Cost+ Matrix Orig'!H34+'Add Margin'!$B$2</f>
        <v>6.7251000000000005E-2</v>
      </c>
      <c r="I33" s="60">
        <f>'SMB Cost+ Matrix Orig'!I34+'Add Margin'!$B$2</f>
        <v>6.1006000000000005E-2</v>
      </c>
      <c r="J33" s="60">
        <f>'SMB Cost+ Matrix Orig'!J34+'Add Margin'!$B$2</f>
        <v>6.0006000000000004E-2</v>
      </c>
      <c r="K33" s="60">
        <f>'SMB Cost+ Matrix Orig'!K34+'Add Margin'!$B$2</f>
        <v>5.9006000000000003E-2</v>
      </c>
      <c r="L33" s="60">
        <f>'SMB Cost+ Matrix Orig'!L34+'Add Margin'!$B$2</f>
        <v>6.7122000000000001E-2</v>
      </c>
      <c r="M33" s="60">
        <f>'SMB Cost+ Matrix Orig'!M34+'Add Margin'!$B$2</f>
        <v>6.0899999999999996E-2</v>
      </c>
      <c r="N33" s="60">
        <f>'SMB Cost+ Matrix Orig'!N34+'Add Margin'!$B$2</f>
        <v>5.9900000000000002E-2</v>
      </c>
      <c r="O33" s="60">
        <f>'SMB Cost+ Matrix Orig'!O34+'Add Margin'!$B$2</f>
        <v>5.8900000000000001E-2</v>
      </c>
      <c r="P33" s="60">
        <f>'SMB Cost+ Matrix Orig'!P34+'Add Margin'!$B$2</f>
        <v>6.6978999999999997E-2</v>
      </c>
      <c r="Q33" s="60">
        <f>'SMB Cost+ Matrix Orig'!Q34+'Add Margin'!$B$2</f>
        <v>6.0781000000000002E-2</v>
      </c>
      <c r="R33" s="60">
        <f>'SMB Cost+ Matrix Orig'!R34+'Add Margin'!$B$2</f>
        <v>5.9781000000000001E-2</v>
      </c>
      <c r="S33" s="60">
        <f>'SMB Cost+ Matrix Orig'!S34+'Add Margin'!$B$2</f>
        <v>5.8781E-2</v>
      </c>
      <c r="T33" s="60">
        <f>'SMB Cost+ Matrix Orig'!T34+'Add Margin'!$B$2</f>
        <v>6.6861000000000004E-2</v>
      </c>
      <c r="U33" s="60">
        <f>'SMB Cost+ Matrix Orig'!U34+'Add Margin'!$B$2</f>
        <v>6.0685000000000003E-2</v>
      </c>
      <c r="V33" s="60">
        <f>'SMB Cost+ Matrix Orig'!V34+'Add Margin'!$B$2</f>
        <v>5.9685000000000002E-2</v>
      </c>
      <c r="W33" s="60">
        <f>'SMB Cost+ Matrix Orig'!W34+'Add Margin'!$B$2</f>
        <v>5.8685000000000001E-2</v>
      </c>
      <c r="X33" s="60">
        <f>'SMB Cost+ Matrix Orig'!X34+'Add Margin'!$B$2</f>
        <v>6.6817000000000001E-2</v>
      </c>
      <c r="Y33" s="60">
        <f>'SMB Cost+ Matrix Orig'!Y34+'Add Margin'!$B$2</f>
        <v>6.0648999999999995E-2</v>
      </c>
      <c r="Z33" s="60">
        <f>'SMB Cost+ Matrix Orig'!Z34+'Add Margin'!$B$2</f>
        <v>5.9649000000000001E-2</v>
      </c>
      <c r="AA33" s="60">
        <f>'SMB Cost+ Matrix Orig'!AA34+'Add Margin'!$B$2</f>
        <v>5.8649E-2</v>
      </c>
      <c r="AB33" s="60">
        <f>'SMB Cost+ Matrix Orig'!AB34+'Add Margin'!$B$2</f>
        <v>6.8461000000000008E-2</v>
      </c>
      <c r="AC33" s="60">
        <f>'SMB Cost+ Matrix Orig'!AC34+'Add Margin'!$B$2</f>
        <v>6.2135999999999997E-2</v>
      </c>
      <c r="AD33" s="60">
        <f>'SMB Cost+ Matrix Orig'!AD34+'Add Margin'!$B$2</f>
        <v>6.1136000000000003E-2</v>
      </c>
      <c r="AE33" s="60">
        <f>'SMB Cost+ Matrix Orig'!AE34+'Add Margin'!$B$2</f>
        <v>6.0136000000000002E-2</v>
      </c>
      <c r="AF33" s="60">
        <f>'SMB Cost+ Matrix Orig'!AF34+'Add Margin'!$B$2</f>
        <v>7.039200000000001E-2</v>
      </c>
      <c r="AG33" s="60">
        <f>'SMB Cost+ Matrix Orig'!AG34+'Add Margin'!$B$2</f>
        <v>6.3798999999999995E-2</v>
      </c>
      <c r="AH33" s="60">
        <f>'SMB Cost+ Matrix Orig'!AH34+'Add Margin'!$B$2</f>
        <v>6.2798999999999994E-2</v>
      </c>
      <c r="AI33" s="60">
        <f>'SMB Cost+ Matrix Orig'!AI34+'Add Margin'!$B$2</f>
        <v>6.1799E-2</v>
      </c>
      <c r="AJ33" s="60">
        <f>'SMB Cost+ Matrix Orig'!AJ34+'Add Margin'!$B$2</f>
        <v>6.7965999999999999E-2</v>
      </c>
      <c r="AK33" s="60">
        <f>'SMB Cost+ Matrix Orig'!AK34+'Add Margin'!$B$2</f>
        <v>6.1951999999999993E-2</v>
      </c>
      <c r="AL33" s="60">
        <f>'SMB Cost+ Matrix Orig'!AL34+'Add Margin'!$B$2</f>
        <v>6.0951999999999999E-2</v>
      </c>
      <c r="AM33" s="60">
        <f>'SMB Cost+ Matrix Orig'!AM34+'Add Margin'!$B$2</f>
        <v>5.9951999999999998E-2</v>
      </c>
      <c r="AN33" s="30"/>
      <c r="AO33" s="30"/>
    </row>
    <row r="34" spans="1:41" s="26" customFormat="1" ht="18.75" x14ac:dyDescent="0.3">
      <c r="A34" s="62" t="s">
        <v>13</v>
      </c>
      <c r="B34" s="62" t="s">
        <v>18</v>
      </c>
      <c r="C34" s="63">
        <v>48</v>
      </c>
      <c r="D34" s="60">
        <f>'SMB Cost+ Matrix Orig'!D35+'Add Margin'!$B$2</f>
        <v>7.213E-2</v>
      </c>
      <c r="E34" s="60">
        <f>'SMB Cost+ Matrix Orig'!E35+'Add Margin'!$B$2</f>
        <v>6.5785999999999997E-2</v>
      </c>
      <c r="F34" s="60">
        <f>'SMB Cost+ Matrix Orig'!F35+'Add Margin'!$B$2</f>
        <v>6.4785999999999996E-2</v>
      </c>
      <c r="G34" s="60">
        <f>'SMB Cost+ Matrix Orig'!G35+'Add Margin'!$B$2</f>
        <v>6.3785999999999995E-2</v>
      </c>
      <c r="H34" s="60">
        <f>'SMB Cost+ Matrix Orig'!H35+'Add Margin'!$B$2</f>
        <v>7.3945999999999998E-2</v>
      </c>
      <c r="I34" s="60">
        <f>'SMB Cost+ Matrix Orig'!I35+'Add Margin'!$B$2</f>
        <v>6.760300000000001E-2</v>
      </c>
      <c r="J34" s="60">
        <f>'SMB Cost+ Matrix Orig'!J35+'Add Margin'!$B$2</f>
        <v>6.6603000000000009E-2</v>
      </c>
      <c r="K34" s="60">
        <f>'SMB Cost+ Matrix Orig'!K35+'Add Margin'!$B$2</f>
        <v>6.5603000000000009E-2</v>
      </c>
      <c r="L34" s="60"/>
      <c r="M34" s="60"/>
      <c r="N34" s="60"/>
      <c r="O34" s="60"/>
      <c r="P34" s="60"/>
      <c r="Q34" s="60"/>
      <c r="R34" s="60"/>
      <c r="S34" s="60"/>
      <c r="T34" s="60"/>
      <c r="U34" s="60"/>
      <c r="V34" s="60"/>
      <c r="W34" s="60"/>
      <c r="X34" s="60"/>
      <c r="Y34" s="60"/>
      <c r="Z34" s="60"/>
      <c r="AA34" s="60"/>
      <c r="AB34" s="167"/>
      <c r="AC34" s="167"/>
      <c r="AD34" s="167"/>
      <c r="AE34" s="167"/>
      <c r="AF34" s="167"/>
      <c r="AG34" s="167"/>
      <c r="AH34" s="167"/>
      <c r="AI34" s="167"/>
      <c r="AJ34" s="167"/>
      <c r="AK34" s="167"/>
      <c r="AL34" s="167"/>
      <c r="AM34" s="167"/>
      <c r="AN34" s="30"/>
      <c r="AO34" s="30"/>
    </row>
    <row r="35" spans="1:41" s="26" customFormat="1" ht="18.75" x14ac:dyDescent="0.3">
      <c r="A35" s="48" t="s">
        <v>19</v>
      </c>
      <c r="B35" s="49"/>
      <c r="C35" s="49"/>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25"/>
      <c r="AO35" s="25"/>
    </row>
    <row r="36" spans="1:41" s="26" customFormat="1" ht="18.75" x14ac:dyDescent="0.3">
      <c r="A36" s="86" t="s">
        <v>9</v>
      </c>
      <c r="B36" s="86" t="s">
        <v>68</v>
      </c>
      <c r="C36" s="96">
        <v>6</v>
      </c>
      <c r="D36" s="135">
        <f>'SMB Cost+ Matrix Orig'!D37+'Add Margin'!$B$2</f>
        <v>0.117108</v>
      </c>
      <c r="E36" s="135">
        <f>'SMB Cost+ Matrix Orig'!E37+'Add Margin'!$B$2</f>
        <v>0.10942600000000001</v>
      </c>
      <c r="F36" s="135">
        <f>'SMB Cost+ Matrix Orig'!F37+'Add Margin'!$B$2</f>
        <v>0.10842600000000001</v>
      </c>
      <c r="G36" s="135">
        <f>'SMB Cost+ Matrix Orig'!G37+'Add Margin'!$B$2</f>
        <v>0.10742600000000001</v>
      </c>
      <c r="H36" s="135">
        <f>'SMB Cost+ Matrix Orig'!H37+'Add Margin'!$B$2</f>
        <v>0.12384500000000001</v>
      </c>
      <c r="I36" s="135">
        <f>'SMB Cost+ Matrix Orig'!I37+'Add Margin'!$B$2</f>
        <v>0.11629</v>
      </c>
      <c r="J36" s="135">
        <f>'SMB Cost+ Matrix Orig'!J37+'Add Margin'!$B$2</f>
        <v>0.11529</v>
      </c>
      <c r="K36" s="135">
        <f>'SMB Cost+ Matrix Orig'!K37+'Add Margin'!$B$2</f>
        <v>0.11429</v>
      </c>
      <c r="L36" s="135">
        <f>'SMB Cost+ Matrix Orig'!L37+'Add Margin'!$B$2</f>
        <v>0.125054</v>
      </c>
      <c r="M36" s="135">
        <f>'SMB Cost+ Matrix Orig'!M37+'Add Margin'!$B$2</f>
        <v>0.117407</v>
      </c>
      <c r="N36" s="135">
        <f>'SMB Cost+ Matrix Orig'!N37+'Add Margin'!$B$2</f>
        <v>0.116407</v>
      </c>
      <c r="O36" s="135">
        <f>'SMB Cost+ Matrix Orig'!O37+'Add Margin'!$B$2</f>
        <v>0.115407</v>
      </c>
      <c r="P36" s="135">
        <f>'SMB Cost+ Matrix Orig'!P37+'Add Margin'!$B$2</f>
        <v>0.121771</v>
      </c>
      <c r="Q36" s="135">
        <f>'SMB Cost+ Matrix Orig'!Q37+'Add Margin'!$B$2</f>
        <v>0.114119</v>
      </c>
      <c r="R36" s="135">
        <f>'SMB Cost+ Matrix Orig'!R37+'Add Margin'!$B$2</f>
        <v>0.113119</v>
      </c>
      <c r="S36" s="135">
        <f>'SMB Cost+ Matrix Orig'!S37+'Add Margin'!$B$2</f>
        <v>0.112119</v>
      </c>
      <c r="T36" s="135">
        <f>'SMB Cost+ Matrix Orig'!T37+'Add Margin'!$B$2</f>
        <v>0.113706</v>
      </c>
      <c r="U36" s="135">
        <f>'SMB Cost+ Matrix Orig'!U37+'Add Margin'!$B$2</f>
        <v>0.105949</v>
      </c>
      <c r="V36" s="135">
        <f>'SMB Cost+ Matrix Orig'!V37+'Add Margin'!$B$2</f>
        <v>0.104949</v>
      </c>
      <c r="W36" s="135">
        <f>'SMB Cost+ Matrix Orig'!W37+'Add Margin'!$B$2</f>
        <v>0.103949</v>
      </c>
      <c r="X36" s="135">
        <f>'SMB Cost+ Matrix Orig'!X37+'Add Margin'!$B$2</f>
        <v>0.10036400000000001</v>
      </c>
      <c r="Y36" s="135">
        <f>'SMB Cost+ Matrix Orig'!Y37+'Add Margin'!$B$2</f>
        <v>9.2533000000000004E-2</v>
      </c>
      <c r="Z36" s="135">
        <f>'SMB Cost+ Matrix Orig'!Z37+'Add Margin'!$B$2</f>
        <v>9.1533000000000003E-2</v>
      </c>
      <c r="AA36" s="135">
        <f>'SMB Cost+ Matrix Orig'!AA37+'Add Margin'!$B$2</f>
        <v>9.0533000000000002E-2</v>
      </c>
      <c r="AB36" s="135">
        <f>'SMB Cost+ Matrix Orig'!AB37+'Add Margin'!$B$2</f>
        <v>8.8187000000000001E-2</v>
      </c>
      <c r="AC36" s="135">
        <f>'SMB Cost+ Matrix Orig'!AC37+'Add Margin'!$B$2</f>
        <v>8.0577999999999997E-2</v>
      </c>
      <c r="AD36" s="135">
        <f>'SMB Cost+ Matrix Orig'!AD37+'Add Margin'!$B$2</f>
        <v>7.9577999999999996E-2</v>
      </c>
      <c r="AE36" s="135">
        <f>'SMB Cost+ Matrix Orig'!AE37+'Add Margin'!$B$2</f>
        <v>7.8577999999999995E-2</v>
      </c>
      <c r="AF36" s="135">
        <f>'SMB Cost+ Matrix Orig'!AF37+'Add Margin'!$B$2</f>
        <v>8.1841000000000011E-2</v>
      </c>
      <c r="AG36" s="135">
        <f>'SMB Cost+ Matrix Orig'!AG37+'Add Margin'!$B$2</f>
        <v>7.4316000000000007E-2</v>
      </c>
      <c r="AH36" s="135">
        <f>'SMB Cost+ Matrix Orig'!AH37+'Add Margin'!$B$2</f>
        <v>7.3316000000000006E-2</v>
      </c>
      <c r="AI36" s="135">
        <f>'SMB Cost+ Matrix Orig'!AI37+'Add Margin'!$B$2</f>
        <v>7.2316000000000005E-2</v>
      </c>
      <c r="AJ36" s="135">
        <f>'SMB Cost+ Matrix Orig'!AJ37+'Add Margin'!$B$2</f>
        <v>8.0144000000000007E-2</v>
      </c>
      <c r="AK36" s="135">
        <f>'SMB Cost+ Matrix Orig'!AK37+'Add Margin'!$B$2</f>
        <v>7.2784000000000001E-2</v>
      </c>
      <c r="AL36" s="135">
        <f>'SMB Cost+ Matrix Orig'!AL37+'Add Margin'!$B$2</f>
        <v>7.1784000000000001E-2</v>
      </c>
      <c r="AM36" s="135">
        <f>'SMB Cost+ Matrix Orig'!AM37+'Add Margin'!$B$2</f>
        <v>7.0784E-2</v>
      </c>
      <c r="AN36" s="30"/>
      <c r="AO36" s="30"/>
    </row>
    <row r="37" spans="1:41" s="26" customFormat="1" ht="18.75" x14ac:dyDescent="0.3">
      <c r="A37" s="87" t="s">
        <v>9</v>
      </c>
      <c r="B37" s="133" t="s">
        <v>68</v>
      </c>
      <c r="C37" s="97">
        <v>12</v>
      </c>
      <c r="D37" s="139">
        <f>'SMB Cost+ Matrix Orig'!D38+'Add Margin'!$B$2</f>
        <v>0.102344</v>
      </c>
      <c r="E37" s="139">
        <f>'SMB Cost+ Matrix Orig'!E38+'Add Margin'!$B$2</f>
        <v>9.4585000000000002E-2</v>
      </c>
      <c r="F37" s="139">
        <f>'SMB Cost+ Matrix Orig'!F38+'Add Margin'!$B$2</f>
        <v>9.3585000000000002E-2</v>
      </c>
      <c r="G37" s="139">
        <f>'SMB Cost+ Matrix Orig'!G38+'Add Margin'!$B$2</f>
        <v>9.2585000000000001E-2</v>
      </c>
      <c r="H37" s="139">
        <f>'SMB Cost+ Matrix Orig'!H38+'Add Margin'!$B$2</f>
        <v>0.10265200000000001</v>
      </c>
      <c r="I37" s="139">
        <f>'SMB Cost+ Matrix Orig'!I38+'Add Margin'!$B$2</f>
        <v>9.4913999999999998E-2</v>
      </c>
      <c r="J37" s="139">
        <f>'SMB Cost+ Matrix Orig'!J38+'Add Margin'!$B$2</f>
        <v>9.3913999999999997E-2</v>
      </c>
      <c r="K37" s="139">
        <f>'SMB Cost+ Matrix Orig'!K38+'Add Margin'!$B$2</f>
        <v>9.2913999999999997E-2</v>
      </c>
      <c r="L37" s="139">
        <f>'SMB Cost+ Matrix Orig'!L38+'Add Margin'!$B$2</f>
        <v>0.10237</v>
      </c>
      <c r="M37" s="139">
        <f>'SMB Cost+ Matrix Orig'!M38+'Add Margin'!$B$2</f>
        <v>9.4670000000000004E-2</v>
      </c>
      <c r="N37" s="139">
        <f>'SMB Cost+ Matrix Orig'!N38+'Add Margin'!$B$2</f>
        <v>9.3670000000000003E-2</v>
      </c>
      <c r="O37" s="139">
        <f>'SMB Cost+ Matrix Orig'!O38+'Add Margin'!$B$2</f>
        <v>9.2670000000000002E-2</v>
      </c>
      <c r="P37" s="139">
        <f>'SMB Cost+ Matrix Orig'!P38+'Add Margin'!$B$2</f>
        <v>0.10187400000000001</v>
      </c>
      <c r="Q37" s="139">
        <f>'SMB Cost+ Matrix Orig'!Q38+'Add Margin'!$B$2</f>
        <v>9.4223000000000001E-2</v>
      </c>
      <c r="R37" s="139">
        <f>'SMB Cost+ Matrix Orig'!R38+'Add Margin'!$B$2</f>
        <v>9.3223E-2</v>
      </c>
      <c r="S37" s="139">
        <f>'SMB Cost+ Matrix Orig'!S38+'Add Margin'!$B$2</f>
        <v>9.2222999999999999E-2</v>
      </c>
      <c r="T37" s="139">
        <f>'SMB Cost+ Matrix Orig'!T38+'Add Margin'!$B$2</f>
        <v>0.10015300000000001</v>
      </c>
      <c r="U37" s="139">
        <f>'SMB Cost+ Matrix Orig'!U38+'Add Margin'!$B$2</f>
        <v>9.2568999999999999E-2</v>
      </c>
      <c r="V37" s="139">
        <f>'SMB Cost+ Matrix Orig'!V38+'Add Margin'!$B$2</f>
        <v>9.1568999999999998E-2</v>
      </c>
      <c r="W37" s="139">
        <f>'SMB Cost+ Matrix Orig'!W38+'Add Margin'!$B$2</f>
        <v>9.0568999999999997E-2</v>
      </c>
      <c r="X37" s="139">
        <f>'SMB Cost+ Matrix Orig'!X38+'Add Margin'!$B$2</f>
        <v>9.9111000000000005E-2</v>
      </c>
      <c r="Y37" s="139">
        <f>'SMB Cost+ Matrix Orig'!Y38+'Add Margin'!$B$2</f>
        <v>9.1577000000000006E-2</v>
      </c>
      <c r="Z37" s="139">
        <f>'SMB Cost+ Matrix Orig'!Z38+'Add Margin'!$B$2</f>
        <v>9.0577000000000005E-2</v>
      </c>
      <c r="AA37" s="139">
        <f>'SMB Cost+ Matrix Orig'!AA38+'Add Margin'!$B$2</f>
        <v>8.9577000000000004E-2</v>
      </c>
      <c r="AB37" s="139">
        <f>'SMB Cost+ Matrix Orig'!AB38+'Add Margin'!$B$2</f>
        <v>9.8025000000000001E-2</v>
      </c>
      <c r="AC37" s="139">
        <f>'SMB Cost+ Matrix Orig'!AC38+'Add Margin'!$B$2</f>
        <v>9.0519000000000002E-2</v>
      </c>
      <c r="AD37" s="139">
        <f>'SMB Cost+ Matrix Orig'!AD38+'Add Margin'!$B$2</f>
        <v>8.9519000000000001E-2</v>
      </c>
      <c r="AE37" s="139">
        <f>'SMB Cost+ Matrix Orig'!AE38+'Add Margin'!$B$2</f>
        <v>8.8519E-2</v>
      </c>
      <c r="AF37" s="139">
        <f>'SMB Cost+ Matrix Orig'!AF38+'Add Margin'!$B$2</f>
        <v>9.707600000000001E-2</v>
      </c>
      <c r="AG37" s="139">
        <f>'SMB Cost+ Matrix Orig'!AG38+'Add Margin'!$B$2</f>
        <v>8.9620000000000005E-2</v>
      </c>
      <c r="AH37" s="139">
        <f>'SMB Cost+ Matrix Orig'!AH38+'Add Margin'!$B$2</f>
        <v>8.8620000000000004E-2</v>
      </c>
      <c r="AI37" s="139">
        <f>'SMB Cost+ Matrix Orig'!AI38+'Add Margin'!$B$2</f>
        <v>8.7620000000000003E-2</v>
      </c>
      <c r="AJ37" s="139">
        <f>'SMB Cost+ Matrix Orig'!AJ38+'Add Margin'!$B$2</f>
        <v>9.6750000000000003E-2</v>
      </c>
      <c r="AK37" s="139">
        <f>'SMB Cost+ Matrix Orig'!AK38+'Add Margin'!$B$2</f>
        <v>8.9346000000000009E-2</v>
      </c>
      <c r="AL37" s="139">
        <f>'SMB Cost+ Matrix Orig'!AL38+'Add Margin'!$B$2</f>
        <v>8.8346000000000008E-2</v>
      </c>
      <c r="AM37" s="139">
        <f>'SMB Cost+ Matrix Orig'!AM38+'Add Margin'!$B$2</f>
        <v>8.7346000000000007E-2</v>
      </c>
      <c r="AN37" s="30"/>
      <c r="AO37" s="30"/>
    </row>
    <row r="38" spans="1:41" s="26" customFormat="1" ht="18.75" x14ac:dyDescent="0.3">
      <c r="A38" s="87" t="s">
        <v>9</v>
      </c>
      <c r="B38" s="133" t="s">
        <v>68</v>
      </c>
      <c r="C38" s="97">
        <v>24</v>
      </c>
      <c r="D38" s="139">
        <f>'SMB Cost+ Matrix Orig'!D39+'Add Margin'!$B$2</f>
        <v>0.102353</v>
      </c>
      <c r="E38" s="139">
        <f>'SMB Cost+ Matrix Orig'!E39+'Add Margin'!$B$2</f>
        <v>9.3795000000000003E-2</v>
      </c>
      <c r="F38" s="139">
        <f>'SMB Cost+ Matrix Orig'!F39+'Add Margin'!$B$2</f>
        <v>9.2795000000000002E-2</v>
      </c>
      <c r="G38" s="139">
        <f>'SMB Cost+ Matrix Orig'!G39+'Add Margin'!$B$2</f>
        <v>9.1795000000000002E-2</v>
      </c>
      <c r="H38" s="139">
        <f>'SMB Cost+ Matrix Orig'!H39+'Add Margin'!$B$2</f>
        <v>0.10345900000000001</v>
      </c>
      <c r="I38" s="139">
        <f>'SMB Cost+ Matrix Orig'!I39+'Add Margin'!$B$2</f>
        <v>9.4579999999999997E-2</v>
      </c>
      <c r="J38" s="139">
        <f>'SMB Cost+ Matrix Orig'!J39+'Add Margin'!$B$2</f>
        <v>9.3579999999999997E-2</v>
      </c>
      <c r="K38" s="139">
        <f>'SMB Cost+ Matrix Orig'!K39+'Add Margin'!$B$2</f>
        <v>9.2579999999999996E-2</v>
      </c>
      <c r="L38" s="139">
        <f>'SMB Cost+ Matrix Orig'!L39+'Add Margin'!$B$2</f>
        <v>0.104244</v>
      </c>
      <c r="M38" s="139">
        <f>'SMB Cost+ Matrix Orig'!M39+'Add Margin'!$B$2</f>
        <v>9.505100000000001E-2</v>
      </c>
      <c r="N38" s="139">
        <f>'SMB Cost+ Matrix Orig'!N39+'Add Margin'!$B$2</f>
        <v>9.405100000000001E-2</v>
      </c>
      <c r="O38" s="139">
        <f>'SMB Cost+ Matrix Orig'!O39+'Add Margin'!$B$2</f>
        <v>9.3051000000000009E-2</v>
      </c>
      <c r="P38" s="139">
        <f>'SMB Cost+ Matrix Orig'!P39+'Add Margin'!$B$2</f>
        <v>0.10483100000000001</v>
      </c>
      <c r="Q38" s="139">
        <f>'SMB Cost+ Matrix Orig'!Q39+'Add Margin'!$B$2</f>
        <v>9.5328999999999997E-2</v>
      </c>
      <c r="R38" s="139">
        <f>'SMB Cost+ Matrix Orig'!R39+'Add Margin'!$B$2</f>
        <v>9.4328999999999996E-2</v>
      </c>
      <c r="S38" s="139">
        <f>'SMB Cost+ Matrix Orig'!S39+'Add Margin'!$B$2</f>
        <v>9.3328999999999995E-2</v>
      </c>
      <c r="T38" s="139">
        <f>'SMB Cost+ Matrix Orig'!T39+'Add Margin'!$B$2</f>
        <v>0.104644</v>
      </c>
      <c r="U38" s="139">
        <f>'SMB Cost+ Matrix Orig'!U39+'Add Margin'!$B$2</f>
        <v>9.4836000000000004E-2</v>
      </c>
      <c r="V38" s="139">
        <f>'SMB Cost+ Matrix Orig'!V39+'Add Margin'!$B$2</f>
        <v>9.3836000000000003E-2</v>
      </c>
      <c r="W38" s="139">
        <f>'SMB Cost+ Matrix Orig'!W39+'Add Margin'!$B$2</f>
        <v>9.2836000000000002E-2</v>
      </c>
      <c r="X38" s="139">
        <f>'SMB Cost+ Matrix Orig'!X39+'Add Margin'!$B$2</f>
        <v>0.10497200000000001</v>
      </c>
      <c r="Y38" s="139">
        <f>'SMB Cost+ Matrix Orig'!Y39+'Add Margin'!$B$2</f>
        <v>9.485600000000001E-2</v>
      </c>
      <c r="Z38" s="139">
        <f>'SMB Cost+ Matrix Orig'!Z39+'Add Margin'!$B$2</f>
        <v>9.3856000000000009E-2</v>
      </c>
      <c r="AA38" s="139">
        <f>'SMB Cost+ Matrix Orig'!AA39+'Add Margin'!$B$2</f>
        <v>9.2856000000000008E-2</v>
      </c>
      <c r="AB38" s="139">
        <f>'SMB Cost+ Matrix Orig'!AB39+'Add Margin'!$B$2</f>
        <v>0.105294</v>
      </c>
      <c r="AC38" s="139">
        <f>'SMB Cost+ Matrix Orig'!AC39+'Add Margin'!$B$2</f>
        <v>9.4850000000000004E-2</v>
      </c>
      <c r="AD38" s="139">
        <f>'SMB Cost+ Matrix Orig'!AD39+'Add Margin'!$B$2</f>
        <v>9.3850000000000003E-2</v>
      </c>
      <c r="AE38" s="139">
        <f>'SMB Cost+ Matrix Orig'!AE39+'Add Margin'!$B$2</f>
        <v>9.2850000000000002E-2</v>
      </c>
      <c r="AF38" s="139">
        <f>'SMB Cost+ Matrix Orig'!AF39+'Add Margin'!$B$2</f>
        <v>0.105728</v>
      </c>
      <c r="AG38" s="139">
        <f>'SMB Cost+ Matrix Orig'!AG39+'Add Margin'!$B$2</f>
        <v>9.4968999999999998E-2</v>
      </c>
      <c r="AH38" s="139">
        <f>'SMB Cost+ Matrix Orig'!AH39+'Add Margin'!$B$2</f>
        <v>9.3968999999999997E-2</v>
      </c>
      <c r="AI38" s="139">
        <f>'SMB Cost+ Matrix Orig'!AI39+'Add Margin'!$B$2</f>
        <v>9.2968999999999996E-2</v>
      </c>
      <c r="AJ38" s="139">
        <f>'SMB Cost+ Matrix Orig'!AJ39+'Add Margin'!$B$2</f>
        <v>0.106506</v>
      </c>
      <c r="AK38" s="139">
        <f>'SMB Cost+ Matrix Orig'!AK39+'Add Margin'!$B$2</f>
        <v>9.5437000000000008E-2</v>
      </c>
      <c r="AL38" s="139">
        <f>'SMB Cost+ Matrix Orig'!AL39+'Add Margin'!$B$2</f>
        <v>9.4437000000000007E-2</v>
      </c>
      <c r="AM38" s="139">
        <f>'SMB Cost+ Matrix Orig'!AM39+'Add Margin'!$B$2</f>
        <v>9.3437000000000006E-2</v>
      </c>
      <c r="AN38" s="30"/>
      <c r="AO38" s="30"/>
    </row>
    <row r="39" spans="1:41" s="26" customFormat="1" ht="18.75" x14ac:dyDescent="0.3">
      <c r="A39" s="87" t="s">
        <v>9</v>
      </c>
      <c r="B39" s="133" t="s">
        <v>68</v>
      </c>
      <c r="C39" s="97">
        <v>36</v>
      </c>
      <c r="D39" s="139">
        <f>'SMB Cost+ Matrix Orig'!D40+'Add Margin'!$B$2</f>
        <v>0.10872800000000001</v>
      </c>
      <c r="E39" s="139">
        <f>'SMB Cost+ Matrix Orig'!E40+'Add Margin'!$B$2</f>
        <v>9.7544000000000006E-2</v>
      </c>
      <c r="F39" s="139">
        <f>'SMB Cost+ Matrix Orig'!F40+'Add Margin'!$B$2</f>
        <v>9.6544000000000005E-2</v>
      </c>
      <c r="G39" s="139">
        <f>'SMB Cost+ Matrix Orig'!G40+'Add Margin'!$B$2</f>
        <v>9.5544000000000004E-2</v>
      </c>
      <c r="H39" s="139">
        <f>'SMB Cost+ Matrix Orig'!H40+'Add Margin'!$B$2</f>
        <v>0.10984100000000001</v>
      </c>
      <c r="I39" s="139">
        <f>'SMB Cost+ Matrix Orig'!I40+'Add Margin'!$B$2</f>
        <v>9.8319000000000004E-2</v>
      </c>
      <c r="J39" s="139">
        <f>'SMB Cost+ Matrix Orig'!J40+'Add Margin'!$B$2</f>
        <v>9.7319000000000003E-2</v>
      </c>
      <c r="K39" s="139">
        <f>'SMB Cost+ Matrix Orig'!K40+'Add Margin'!$B$2</f>
        <v>9.6319000000000002E-2</v>
      </c>
      <c r="L39" s="139">
        <f>'SMB Cost+ Matrix Orig'!L40+'Add Margin'!$B$2</f>
        <v>0.11072</v>
      </c>
      <c r="M39" s="139">
        <f>'SMB Cost+ Matrix Orig'!M40+'Add Margin'!$B$2</f>
        <v>9.8868999999999999E-2</v>
      </c>
      <c r="N39" s="139">
        <f>'SMB Cost+ Matrix Orig'!N40+'Add Margin'!$B$2</f>
        <v>9.7868999999999998E-2</v>
      </c>
      <c r="O39" s="139">
        <f>'SMB Cost+ Matrix Orig'!O40+'Add Margin'!$B$2</f>
        <v>9.6868999999999997E-2</v>
      </c>
      <c r="P39" s="139">
        <f>'SMB Cost+ Matrix Orig'!P40+'Add Margin'!$B$2</f>
        <v>0.11143600000000001</v>
      </c>
      <c r="Q39" s="139">
        <f>'SMB Cost+ Matrix Orig'!Q40+'Add Margin'!$B$2</f>
        <v>9.9256999999999998E-2</v>
      </c>
      <c r="R39" s="139">
        <f>'SMB Cost+ Matrix Orig'!R40+'Add Margin'!$B$2</f>
        <v>9.8256999999999997E-2</v>
      </c>
      <c r="S39" s="139">
        <f>'SMB Cost+ Matrix Orig'!S40+'Add Margin'!$B$2</f>
        <v>9.7256999999999996E-2</v>
      </c>
      <c r="T39" s="139">
        <f>'SMB Cost+ Matrix Orig'!T40+'Add Margin'!$B$2</f>
        <v>0.11160100000000001</v>
      </c>
      <c r="U39" s="139">
        <f>'SMB Cost+ Matrix Orig'!U40+'Add Margin'!$B$2</f>
        <v>9.9096000000000004E-2</v>
      </c>
      <c r="V39" s="139">
        <f>'SMB Cost+ Matrix Orig'!V40+'Add Margin'!$B$2</f>
        <v>9.8096000000000003E-2</v>
      </c>
      <c r="W39" s="139">
        <f>'SMB Cost+ Matrix Orig'!W40+'Add Margin'!$B$2</f>
        <v>9.7096000000000002E-2</v>
      </c>
      <c r="X39" s="139">
        <f>'SMB Cost+ Matrix Orig'!X40+'Add Margin'!$B$2</f>
        <v>0.114678</v>
      </c>
      <c r="Y39" s="139">
        <f>'SMB Cost+ Matrix Orig'!Y40+'Add Margin'!$B$2</f>
        <v>0.10217900000000001</v>
      </c>
      <c r="Z39" s="139">
        <f>'SMB Cost+ Matrix Orig'!Z40+'Add Margin'!$B$2</f>
        <v>0.10117900000000001</v>
      </c>
      <c r="AA39" s="139">
        <f>'SMB Cost+ Matrix Orig'!AA40+'Add Margin'!$B$2</f>
        <v>0.100179</v>
      </c>
      <c r="AB39" s="139">
        <f>'SMB Cost+ Matrix Orig'!AB40+'Add Margin'!$B$2</f>
        <v>0.11633600000000001</v>
      </c>
      <c r="AC39" s="139">
        <f>'SMB Cost+ Matrix Orig'!AC40+'Add Margin'!$B$2</f>
        <v>0.10386100000000001</v>
      </c>
      <c r="AD39" s="139">
        <f>'SMB Cost+ Matrix Orig'!AD40+'Add Margin'!$B$2</f>
        <v>0.10286100000000001</v>
      </c>
      <c r="AE39" s="139">
        <f>'SMB Cost+ Matrix Orig'!AE40+'Add Margin'!$B$2</f>
        <v>0.10186100000000001</v>
      </c>
      <c r="AF39" s="139">
        <f>'SMB Cost+ Matrix Orig'!AF40+'Add Margin'!$B$2</f>
        <v>0.117662</v>
      </c>
      <c r="AG39" s="139">
        <f>'SMB Cost+ Matrix Orig'!AG40+'Add Margin'!$B$2</f>
        <v>0.109152</v>
      </c>
      <c r="AH39" s="139">
        <f>'SMB Cost+ Matrix Orig'!AH40+'Add Margin'!$B$2</f>
        <v>0.108152</v>
      </c>
      <c r="AI39" s="139">
        <f>'SMB Cost+ Matrix Orig'!AI40+'Add Margin'!$B$2</f>
        <v>0.107152</v>
      </c>
      <c r="AJ39" s="139">
        <f>'SMB Cost+ Matrix Orig'!AJ40+'Add Margin'!$B$2</f>
        <v>0.117983</v>
      </c>
      <c r="AK39" s="139">
        <f>'SMB Cost+ Matrix Orig'!AK40+'Add Margin'!$B$2</f>
        <v>0.11013000000000001</v>
      </c>
      <c r="AL39" s="139">
        <f>'SMB Cost+ Matrix Orig'!AL40+'Add Margin'!$B$2</f>
        <v>0.10913</v>
      </c>
      <c r="AM39" s="139">
        <f>'SMB Cost+ Matrix Orig'!AM40+'Add Margin'!$B$2</f>
        <v>0.10813</v>
      </c>
      <c r="AN39" s="30"/>
      <c r="AO39" s="30"/>
    </row>
    <row r="40" spans="1:41" s="83" customFormat="1" ht="18.75" x14ac:dyDescent="0.3">
      <c r="A40" s="90" t="s">
        <v>9</v>
      </c>
      <c r="B40" s="133" t="s">
        <v>68</v>
      </c>
      <c r="C40" s="98">
        <v>48</v>
      </c>
      <c r="D40" s="159">
        <f>'SMB Cost+ Matrix Orig'!D41+'Add Margin'!$B$2</f>
        <v>0.12163900000000001</v>
      </c>
      <c r="E40" s="159">
        <f>'SMB Cost+ Matrix Orig'!E41+'Add Margin'!$B$2</f>
        <v>0.114881</v>
      </c>
      <c r="F40" s="159">
        <f>'SMB Cost+ Matrix Orig'!F41+'Add Margin'!$B$2</f>
        <v>0.113881</v>
      </c>
      <c r="G40" s="159">
        <f>'SMB Cost+ Matrix Orig'!G41+'Add Margin'!$B$2</f>
        <v>0.112881</v>
      </c>
      <c r="H40" s="159">
        <f>'SMB Cost+ Matrix Orig'!H41+'Add Margin'!$B$2</f>
        <v>0.128968</v>
      </c>
      <c r="I40" s="159">
        <f>'SMB Cost+ Matrix Orig'!I41+'Add Margin'!$B$2</f>
        <v>0.122044</v>
      </c>
      <c r="J40" s="159">
        <f>'SMB Cost+ Matrix Orig'!J41+'Add Margin'!$B$2</f>
        <v>0.121044</v>
      </c>
      <c r="K40" s="159">
        <f>'SMB Cost+ Matrix Orig'!K41+'Add Margin'!$B$2</f>
        <v>0.120044</v>
      </c>
      <c r="L40" s="159"/>
      <c r="M40" s="159"/>
      <c r="N40" s="159"/>
      <c r="O40" s="159"/>
      <c r="P40" s="159"/>
      <c r="Q40" s="159"/>
      <c r="R40" s="159"/>
      <c r="S40" s="159"/>
      <c r="T40" s="159"/>
      <c r="U40" s="159"/>
      <c r="V40" s="159"/>
      <c r="W40" s="159"/>
      <c r="X40" s="159"/>
      <c r="Y40" s="159"/>
      <c r="Z40" s="159"/>
      <c r="AA40" s="159"/>
      <c r="AB40" s="215"/>
      <c r="AC40" s="215"/>
      <c r="AD40" s="215"/>
      <c r="AE40" s="215"/>
      <c r="AF40" s="215"/>
      <c r="AG40" s="215"/>
      <c r="AH40" s="215"/>
      <c r="AI40" s="215"/>
      <c r="AJ40" s="215"/>
      <c r="AK40" s="215"/>
      <c r="AL40" s="215"/>
      <c r="AM40" s="215"/>
      <c r="AN40" s="84"/>
      <c r="AO40" s="84"/>
    </row>
    <row r="41" spans="1:41" s="26" customFormat="1" ht="16.5" customHeight="1" x14ac:dyDescent="0.3">
      <c r="A41" s="94"/>
      <c r="B41" s="95"/>
      <c r="C41" s="104"/>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54"/>
      <c r="AO41" s="54"/>
    </row>
    <row r="42" spans="1:41" s="26" customFormat="1" ht="18.75" x14ac:dyDescent="0.3">
      <c r="A42" s="88" t="s">
        <v>9</v>
      </c>
      <c r="B42" s="88" t="s">
        <v>71</v>
      </c>
      <c r="C42" s="99">
        <v>6</v>
      </c>
      <c r="D42" s="149">
        <f>'SMB Cost+ Matrix Orig'!D43+'Add Margin'!$B$2</f>
        <v>0.11472400000000001</v>
      </c>
      <c r="E42" s="149">
        <f>'SMB Cost+ Matrix Orig'!E43+'Add Margin'!$B$2</f>
        <v>0.10968800000000001</v>
      </c>
      <c r="F42" s="149">
        <f>'SMB Cost+ Matrix Orig'!F43+'Add Margin'!$B$2</f>
        <v>0.10868800000000001</v>
      </c>
      <c r="G42" s="149">
        <f>'SMB Cost+ Matrix Orig'!G43+'Add Margin'!$B$2</f>
        <v>0.10768800000000001</v>
      </c>
      <c r="H42" s="149">
        <f>'SMB Cost+ Matrix Orig'!H43+'Add Margin'!$B$2</f>
        <v>0.121891</v>
      </c>
      <c r="I42" s="149">
        <f>'SMB Cost+ Matrix Orig'!I43+'Add Margin'!$B$2</f>
        <v>0.11686000000000001</v>
      </c>
      <c r="J42" s="149">
        <f>'SMB Cost+ Matrix Orig'!J43+'Add Margin'!$B$2</f>
        <v>0.11586</v>
      </c>
      <c r="K42" s="149">
        <f>'SMB Cost+ Matrix Orig'!K43+'Add Margin'!$B$2</f>
        <v>0.11486</v>
      </c>
      <c r="L42" s="149">
        <f>'SMB Cost+ Matrix Orig'!L43+'Add Margin'!$B$2</f>
        <v>0.123381</v>
      </c>
      <c r="M42" s="149">
        <f>'SMB Cost+ Matrix Orig'!M43+'Add Margin'!$B$2</f>
        <v>0.118314</v>
      </c>
      <c r="N42" s="149">
        <f>'SMB Cost+ Matrix Orig'!N43+'Add Margin'!$B$2</f>
        <v>0.117314</v>
      </c>
      <c r="O42" s="149">
        <f>'SMB Cost+ Matrix Orig'!O43+'Add Margin'!$B$2</f>
        <v>0.116314</v>
      </c>
      <c r="P42" s="149">
        <f>'SMB Cost+ Matrix Orig'!P43+'Add Margin'!$B$2</f>
        <v>0.119801</v>
      </c>
      <c r="Q42" s="149">
        <f>'SMB Cost+ Matrix Orig'!Q43+'Add Margin'!$B$2</f>
        <v>0.114743</v>
      </c>
      <c r="R42" s="149">
        <f>'SMB Cost+ Matrix Orig'!R43+'Add Margin'!$B$2</f>
        <v>0.113743</v>
      </c>
      <c r="S42" s="149">
        <f>'SMB Cost+ Matrix Orig'!S43+'Add Margin'!$B$2</f>
        <v>0.112743</v>
      </c>
      <c r="T42" s="149">
        <f>'SMB Cost+ Matrix Orig'!T43+'Add Margin'!$B$2</f>
        <v>0.112093</v>
      </c>
      <c r="U42" s="149">
        <f>'SMB Cost+ Matrix Orig'!U43+'Add Margin'!$B$2</f>
        <v>0.10708000000000001</v>
      </c>
      <c r="V42" s="149">
        <f>'SMB Cost+ Matrix Orig'!V43+'Add Margin'!$B$2</f>
        <v>0.10608000000000001</v>
      </c>
      <c r="W42" s="149">
        <f>'SMB Cost+ Matrix Orig'!W43+'Add Margin'!$B$2</f>
        <v>0.10508000000000001</v>
      </c>
      <c r="X42" s="149">
        <f>'SMB Cost+ Matrix Orig'!X43+'Add Margin'!$B$2</f>
        <v>9.9520999999999998E-2</v>
      </c>
      <c r="Y42" s="149">
        <f>'SMB Cost+ Matrix Orig'!Y43+'Add Margin'!$B$2</f>
        <v>9.4567999999999999E-2</v>
      </c>
      <c r="Z42" s="149">
        <f>'SMB Cost+ Matrix Orig'!Z43+'Add Margin'!$B$2</f>
        <v>9.3567999999999998E-2</v>
      </c>
      <c r="AA42" s="149">
        <f>'SMB Cost+ Matrix Orig'!AA43+'Add Margin'!$B$2</f>
        <v>9.2567999999999998E-2</v>
      </c>
      <c r="AB42" s="149">
        <f>'SMB Cost+ Matrix Orig'!AB43+'Add Margin'!$B$2</f>
        <v>8.758500000000001E-2</v>
      </c>
      <c r="AC42" s="149">
        <f>'SMB Cost+ Matrix Orig'!AC43+'Add Margin'!$B$2</f>
        <v>8.2737000000000005E-2</v>
      </c>
      <c r="AD42" s="149">
        <f>'SMB Cost+ Matrix Orig'!AD43+'Add Margin'!$B$2</f>
        <v>8.1737000000000004E-2</v>
      </c>
      <c r="AE42" s="149">
        <f>'SMB Cost+ Matrix Orig'!AE43+'Add Margin'!$B$2</f>
        <v>8.0737000000000003E-2</v>
      </c>
      <c r="AF42" s="149">
        <f>'SMB Cost+ Matrix Orig'!AF43+'Add Margin'!$B$2</f>
        <v>8.0854000000000009E-2</v>
      </c>
      <c r="AG42" s="149">
        <f>'SMB Cost+ Matrix Orig'!AG43+'Add Margin'!$B$2</f>
        <v>7.6040999999999997E-2</v>
      </c>
      <c r="AH42" s="149">
        <f>'SMB Cost+ Matrix Orig'!AH43+'Add Margin'!$B$2</f>
        <v>7.5040999999999997E-2</v>
      </c>
      <c r="AI42" s="149">
        <f>'SMB Cost+ Matrix Orig'!AI43+'Add Margin'!$B$2</f>
        <v>7.4040999999999996E-2</v>
      </c>
      <c r="AJ42" s="149">
        <f>'SMB Cost+ Matrix Orig'!AJ43+'Add Margin'!$B$2</f>
        <v>7.8964000000000006E-2</v>
      </c>
      <c r="AK42" s="149">
        <f>'SMB Cost+ Matrix Orig'!AK43+'Add Margin'!$B$2</f>
        <v>7.422200000000001E-2</v>
      </c>
      <c r="AL42" s="149">
        <f>'SMB Cost+ Matrix Orig'!AL43+'Add Margin'!$B$2</f>
        <v>7.3222000000000009E-2</v>
      </c>
      <c r="AM42" s="149">
        <f>'SMB Cost+ Matrix Orig'!AM43+'Add Margin'!$B$2</f>
        <v>7.2222000000000008E-2</v>
      </c>
      <c r="AN42" s="44"/>
      <c r="AO42" s="44"/>
    </row>
    <row r="43" spans="1:41" s="26" customFormat="1" ht="18.75" x14ac:dyDescent="0.3">
      <c r="A43" s="89" t="s">
        <v>9</v>
      </c>
      <c r="B43" s="147" t="s">
        <v>71</v>
      </c>
      <c r="C43" s="100">
        <v>12</v>
      </c>
      <c r="D43" s="149">
        <f>'SMB Cost+ Matrix Orig'!D44+'Add Margin'!$B$2</f>
        <v>0.101066</v>
      </c>
      <c r="E43" s="149">
        <f>'SMB Cost+ Matrix Orig'!E44+'Add Margin'!$B$2</f>
        <v>9.6125000000000002E-2</v>
      </c>
      <c r="F43" s="149">
        <f>'SMB Cost+ Matrix Orig'!F44+'Add Margin'!$B$2</f>
        <v>9.5125000000000001E-2</v>
      </c>
      <c r="G43" s="149">
        <f>'SMB Cost+ Matrix Orig'!G44+'Add Margin'!$B$2</f>
        <v>9.4125E-2</v>
      </c>
      <c r="H43" s="149">
        <f>'SMB Cost+ Matrix Orig'!H44+'Add Margin'!$B$2</f>
        <v>0.101372</v>
      </c>
      <c r="I43" s="149">
        <f>'SMB Cost+ Matrix Orig'!I44+'Add Margin'!$B$2</f>
        <v>9.6450000000000008E-2</v>
      </c>
      <c r="J43" s="149">
        <f>'SMB Cost+ Matrix Orig'!J44+'Add Margin'!$B$2</f>
        <v>9.5450000000000007E-2</v>
      </c>
      <c r="K43" s="149">
        <f>'SMB Cost+ Matrix Orig'!K44+'Add Margin'!$B$2</f>
        <v>9.4450000000000006E-2</v>
      </c>
      <c r="L43" s="149">
        <f>'SMB Cost+ Matrix Orig'!L44+'Add Margin'!$B$2</f>
        <v>0.101067</v>
      </c>
      <c r="M43" s="149">
        <f>'SMB Cost+ Matrix Orig'!M44+'Add Margin'!$B$2</f>
        <v>9.6162999999999998E-2</v>
      </c>
      <c r="N43" s="149">
        <f>'SMB Cost+ Matrix Orig'!N44+'Add Margin'!$B$2</f>
        <v>9.5162999999999998E-2</v>
      </c>
      <c r="O43" s="149">
        <f>'SMB Cost+ Matrix Orig'!O44+'Add Margin'!$B$2</f>
        <v>9.4162999999999997E-2</v>
      </c>
      <c r="P43" s="149">
        <f>'SMB Cost+ Matrix Orig'!P44+'Add Margin'!$B$2</f>
        <v>0.10058</v>
      </c>
      <c r="Q43" s="149">
        <f>'SMB Cost+ Matrix Orig'!Q44+'Add Margin'!$B$2</f>
        <v>9.5698000000000005E-2</v>
      </c>
      <c r="R43" s="149">
        <f>'SMB Cost+ Matrix Orig'!R44+'Add Margin'!$B$2</f>
        <v>9.4698000000000004E-2</v>
      </c>
      <c r="S43" s="149">
        <f>'SMB Cost+ Matrix Orig'!S44+'Add Margin'!$B$2</f>
        <v>9.3698000000000004E-2</v>
      </c>
      <c r="T43" s="149">
        <f>'SMB Cost+ Matrix Orig'!T44+'Add Margin'!$B$2</f>
        <v>9.8895999999999998E-2</v>
      </c>
      <c r="U43" s="149">
        <f>'SMB Cost+ Matrix Orig'!U44+'Add Margin'!$B$2</f>
        <v>9.4039999999999999E-2</v>
      </c>
      <c r="V43" s="149">
        <f>'SMB Cost+ Matrix Orig'!V44+'Add Margin'!$B$2</f>
        <v>9.3039999999999998E-2</v>
      </c>
      <c r="W43" s="149">
        <f>'SMB Cost+ Matrix Orig'!W44+'Add Margin'!$B$2</f>
        <v>9.2039999999999997E-2</v>
      </c>
      <c r="X43" s="149">
        <f>'SMB Cost+ Matrix Orig'!X44+'Add Margin'!$B$2</f>
        <v>9.7893000000000008E-2</v>
      </c>
      <c r="Y43" s="149">
        <f>'SMB Cost+ Matrix Orig'!Y44+'Add Margin'!$B$2</f>
        <v>9.306600000000001E-2</v>
      </c>
      <c r="Z43" s="149">
        <f>'SMB Cost+ Matrix Orig'!Z44+'Add Margin'!$B$2</f>
        <v>9.2066000000000009E-2</v>
      </c>
      <c r="AA43" s="149">
        <f>'SMB Cost+ Matrix Orig'!AA44+'Add Margin'!$B$2</f>
        <v>9.1066000000000008E-2</v>
      </c>
      <c r="AB43" s="149">
        <f>'SMB Cost+ Matrix Orig'!AB44+'Add Margin'!$B$2</f>
        <v>9.6833000000000002E-2</v>
      </c>
      <c r="AC43" s="149">
        <f>'SMB Cost+ Matrix Orig'!AC44+'Add Margin'!$B$2</f>
        <v>9.2023000000000008E-2</v>
      </c>
      <c r="AD43" s="149">
        <f>'SMB Cost+ Matrix Orig'!AD44+'Add Margin'!$B$2</f>
        <v>9.1023000000000007E-2</v>
      </c>
      <c r="AE43" s="149">
        <f>'SMB Cost+ Matrix Orig'!AE44+'Add Margin'!$B$2</f>
        <v>9.0023000000000006E-2</v>
      </c>
      <c r="AF43" s="149">
        <f>'SMB Cost+ Matrix Orig'!AF44+'Add Margin'!$B$2</f>
        <v>9.5863000000000004E-2</v>
      </c>
      <c r="AG43" s="149">
        <f>'SMB Cost+ Matrix Orig'!AG44+'Add Margin'!$B$2</f>
        <v>9.1081000000000009E-2</v>
      </c>
      <c r="AH43" s="149">
        <f>'SMB Cost+ Matrix Orig'!AH44+'Add Margin'!$B$2</f>
        <v>9.0081000000000008E-2</v>
      </c>
      <c r="AI43" s="149">
        <f>'SMB Cost+ Matrix Orig'!AI44+'Add Margin'!$B$2</f>
        <v>8.9081000000000007E-2</v>
      </c>
      <c r="AJ43" s="149">
        <f>'SMB Cost+ Matrix Orig'!AJ44+'Add Margin'!$B$2</f>
        <v>9.5514000000000002E-2</v>
      </c>
      <c r="AK43" s="149">
        <f>'SMB Cost+ Matrix Orig'!AK44+'Add Margin'!$B$2</f>
        <v>9.0758000000000005E-2</v>
      </c>
      <c r="AL43" s="149">
        <f>'SMB Cost+ Matrix Orig'!AL44+'Add Margin'!$B$2</f>
        <v>8.9758000000000004E-2</v>
      </c>
      <c r="AM43" s="149">
        <f>'SMB Cost+ Matrix Orig'!AM44+'Add Margin'!$B$2</f>
        <v>8.8758000000000004E-2</v>
      </c>
      <c r="AN43" s="44"/>
      <c r="AO43" s="44"/>
    </row>
    <row r="44" spans="1:41" s="26" customFormat="1" ht="18.75" x14ac:dyDescent="0.3">
      <c r="A44" s="89" t="s">
        <v>9</v>
      </c>
      <c r="B44" s="147" t="s">
        <v>71</v>
      </c>
      <c r="C44" s="100">
        <v>24</v>
      </c>
      <c r="D44" s="149">
        <f>'SMB Cost+ Matrix Orig'!D45+'Add Margin'!$B$2</f>
        <v>0.10108</v>
      </c>
      <c r="E44" s="149">
        <f>'SMB Cost+ Matrix Orig'!E45+'Add Margin'!$B$2</f>
        <v>9.5644000000000007E-2</v>
      </c>
      <c r="F44" s="149">
        <f>'SMB Cost+ Matrix Orig'!F45+'Add Margin'!$B$2</f>
        <v>9.4644000000000006E-2</v>
      </c>
      <c r="G44" s="149">
        <f>'SMB Cost+ Matrix Orig'!G45+'Add Margin'!$B$2</f>
        <v>9.3644000000000005E-2</v>
      </c>
      <c r="H44" s="149">
        <f>'SMB Cost+ Matrix Orig'!H45+'Add Margin'!$B$2</f>
        <v>0.102174</v>
      </c>
      <c r="I44" s="149">
        <f>'SMB Cost+ Matrix Orig'!I45+'Add Margin'!$B$2</f>
        <v>9.6548000000000009E-2</v>
      </c>
      <c r="J44" s="149">
        <f>'SMB Cost+ Matrix Orig'!J45+'Add Margin'!$B$2</f>
        <v>9.5548000000000008E-2</v>
      </c>
      <c r="K44" s="149">
        <f>'SMB Cost+ Matrix Orig'!K45+'Add Margin'!$B$2</f>
        <v>9.4548000000000007E-2</v>
      </c>
      <c r="L44" s="149">
        <f>'SMB Cost+ Matrix Orig'!L45+'Add Margin'!$B$2</f>
        <v>0.102951</v>
      </c>
      <c r="M44" s="149">
        <f>'SMB Cost+ Matrix Orig'!M45+'Add Margin'!$B$2</f>
        <v>9.7132999999999997E-2</v>
      </c>
      <c r="N44" s="149">
        <f>'SMB Cost+ Matrix Orig'!N45+'Add Margin'!$B$2</f>
        <v>9.6132999999999996E-2</v>
      </c>
      <c r="O44" s="149">
        <f>'SMB Cost+ Matrix Orig'!O45+'Add Margin'!$B$2</f>
        <v>9.5132999999999995E-2</v>
      </c>
      <c r="P44" s="149">
        <f>'SMB Cost+ Matrix Orig'!P45+'Add Margin'!$B$2</f>
        <v>0.103537</v>
      </c>
      <c r="Q44" s="149">
        <f>'SMB Cost+ Matrix Orig'!Q45+'Add Margin'!$B$2</f>
        <v>9.7527000000000003E-2</v>
      </c>
      <c r="R44" s="149">
        <f>'SMB Cost+ Matrix Orig'!R45+'Add Margin'!$B$2</f>
        <v>9.6527000000000002E-2</v>
      </c>
      <c r="S44" s="149">
        <f>'SMB Cost+ Matrix Orig'!S45+'Add Margin'!$B$2</f>
        <v>9.5527000000000001E-2</v>
      </c>
      <c r="T44" s="149">
        <f>'SMB Cost+ Matrix Orig'!T45+'Add Margin'!$B$2</f>
        <v>0.10337700000000001</v>
      </c>
      <c r="U44" s="149">
        <f>'SMB Cost+ Matrix Orig'!U45+'Add Margin'!$B$2</f>
        <v>9.7178E-2</v>
      </c>
      <c r="V44" s="149">
        <f>'SMB Cost+ Matrix Orig'!V45+'Add Margin'!$B$2</f>
        <v>9.6178E-2</v>
      </c>
      <c r="W44" s="149">
        <f>'SMB Cost+ Matrix Orig'!W45+'Add Margin'!$B$2</f>
        <v>9.5177999999999999E-2</v>
      </c>
      <c r="X44" s="149">
        <f>'SMB Cost+ Matrix Orig'!X45+'Add Margin'!$B$2</f>
        <v>0.103718</v>
      </c>
      <c r="Y44" s="149">
        <f>'SMB Cost+ Matrix Orig'!Y45+'Add Margin'!$B$2</f>
        <v>9.7333000000000003E-2</v>
      </c>
      <c r="Z44" s="149">
        <f>'SMB Cost+ Matrix Orig'!Z45+'Add Margin'!$B$2</f>
        <v>9.6333000000000002E-2</v>
      </c>
      <c r="AA44" s="149">
        <f>'SMB Cost+ Matrix Orig'!AA45+'Add Margin'!$B$2</f>
        <v>9.5333000000000001E-2</v>
      </c>
      <c r="AB44" s="149">
        <f>'SMB Cost+ Matrix Orig'!AB45+'Add Margin'!$B$2</f>
        <v>0.104048</v>
      </c>
      <c r="AC44" s="149">
        <f>'SMB Cost+ Matrix Orig'!AC45+'Add Margin'!$B$2</f>
        <v>9.7466999999999998E-2</v>
      </c>
      <c r="AD44" s="149">
        <f>'SMB Cost+ Matrix Orig'!AD45+'Add Margin'!$B$2</f>
        <v>9.6466999999999997E-2</v>
      </c>
      <c r="AE44" s="149">
        <f>'SMB Cost+ Matrix Orig'!AE45+'Add Margin'!$B$2</f>
        <v>9.5466999999999996E-2</v>
      </c>
      <c r="AF44" s="149">
        <f>'SMB Cost+ Matrix Orig'!AF45+'Add Margin'!$B$2</f>
        <v>0.104462</v>
      </c>
      <c r="AG44" s="149">
        <f>'SMB Cost+ Matrix Orig'!AG45+'Add Margin'!$B$2</f>
        <v>9.7692000000000001E-2</v>
      </c>
      <c r="AH44" s="149">
        <f>'SMB Cost+ Matrix Orig'!AH45+'Add Margin'!$B$2</f>
        <v>9.6692E-2</v>
      </c>
      <c r="AI44" s="149">
        <f>'SMB Cost+ Matrix Orig'!AI45+'Add Margin'!$B$2</f>
        <v>9.5691999999999999E-2</v>
      </c>
      <c r="AJ44" s="149">
        <f>'SMB Cost+ Matrix Orig'!AJ45+'Add Margin'!$B$2</f>
        <v>0.105225</v>
      </c>
      <c r="AK44" s="149">
        <f>'SMB Cost+ Matrix Orig'!AK45+'Add Margin'!$B$2</f>
        <v>9.8265000000000005E-2</v>
      </c>
      <c r="AL44" s="149">
        <f>'SMB Cost+ Matrix Orig'!AL45+'Add Margin'!$B$2</f>
        <v>9.7265000000000004E-2</v>
      </c>
      <c r="AM44" s="149">
        <f>'SMB Cost+ Matrix Orig'!AM45+'Add Margin'!$B$2</f>
        <v>9.6265000000000003E-2</v>
      </c>
      <c r="AN44" s="44"/>
      <c r="AO44" s="44"/>
    </row>
    <row r="45" spans="1:41" s="26" customFormat="1" ht="18.75" x14ac:dyDescent="0.3">
      <c r="A45" s="89" t="s">
        <v>9</v>
      </c>
      <c r="B45" s="147" t="s">
        <v>71</v>
      </c>
      <c r="C45" s="100">
        <v>36</v>
      </c>
      <c r="D45" s="149">
        <f>'SMB Cost+ Matrix Orig'!D46+'Add Margin'!$B$2</f>
        <v>0.107423</v>
      </c>
      <c r="E45" s="149">
        <f>'SMB Cost+ Matrix Orig'!E46+'Add Margin'!$B$2</f>
        <v>0.100399</v>
      </c>
      <c r="F45" s="149">
        <f>'SMB Cost+ Matrix Orig'!F46+'Add Margin'!$B$2</f>
        <v>9.9399000000000001E-2</v>
      </c>
      <c r="G45" s="149">
        <f>'SMB Cost+ Matrix Orig'!G46+'Add Margin'!$B$2</f>
        <v>9.8399E-2</v>
      </c>
      <c r="H45" s="149">
        <f>'SMB Cost+ Matrix Orig'!H46+'Add Margin'!$B$2</f>
        <v>0.108519</v>
      </c>
      <c r="I45" s="149">
        <f>'SMB Cost+ Matrix Orig'!I46+'Add Margin'!$B$2</f>
        <v>0.10129400000000001</v>
      </c>
      <c r="J45" s="149">
        <f>'SMB Cost+ Matrix Orig'!J46+'Add Margin'!$B$2</f>
        <v>0.10029400000000001</v>
      </c>
      <c r="K45" s="149">
        <f>'SMB Cost+ Matrix Orig'!K46+'Add Margin'!$B$2</f>
        <v>9.9294000000000007E-2</v>
      </c>
      <c r="L45" s="149">
        <f>'SMB Cost+ Matrix Orig'!L46+'Add Margin'!$B$2</f>
        <v>0.109402</v>
      </c>
      <c r="M45" s="149">
        <f>'SMB Cost+ Matrix Orig'!M46+'Add Margin'!$B$2</f>
        <v>0.101976</v>
      </c>
      <c r="N45" s="149">
        <f>'SMB Cost+ Matrix Orig'!N46+'Add Margin'!$B$2</f>
        <v>0.100976</v>
      </c>
      <c r="O45" s="149">
        <f>'SMB Cost+ Matrix Orig'!O46+'Add Margin'!$B$2</f>
        <v>9.9975999999999995E-2</v>
      </c>
      <c r="P45" s="149">
        <f>'SMB Cost+ Matrix Orig'!P46+'Add Margin'!$B$2</f>
        <v>0.11011900000000001</v>
      </c>
      <c r="Q45" s="149">
        <f>'SMB Cost+ Matrix Orig'!Q46+'Add Margin'!$B$2</f>
        <v>0.102492</v>
      </c>
      <c r="R45" s="149">
        <f>'SMB Cost+ Matrix Orig'!R46+'Add Margin'!$B$2</f>
        <v>0.101492</v>
      </c>
      <c r="S45" s="149">
        <f>'SMB Cost+ Matrix Orig'!S46+'Add Margin'!$B$2</f>
        <v>0.100492</v>
      </c>
      <c r="T45" s="149">
        <f>'SMB Cost+ Matrix Orig'!T46+'Add Margin'!$B$2</f>
        <v>0.11030000000000001</v>
      </c>
      <c r="U45" s="149">
        <f>'SMB Cost+ Matrix Orig'!U46+'Add Margin'!$B$2</f>
        <v>0.10247300000000001</v>
      </c>
      <c r="V45" s="149">
        <f>'SMB Cost+ Matrix Orig'!V46+'Add Margin'!$B$2</f>
        <v>0.10147300000000001</v>
      </c>
      <c r="W45" s="149">
        <f>'SMB Cost+ Matrix Orig'!W46+'Add Margin'!$B$2</f>
        <v>0.10047300000000001</v>
      </c>
      <c r="X45" s="149">
        <f>'SMB Cost+ Matrix Orig'!X46+'Add Margin'!$B$2</f>
        <v>0.11332200000000001</v>
      </c>
      <c r="Y45" s="149">
        <f>'SMB Cost+ Matrix Orig'!Y46+'Add Margin'!$B$2</f>
        <v>0.10549700000000001</v>
      </c>
      <c r="Z45" s="149">
        <f>'SMB Cost+ Matrix Orig'!Z46+'Add Margin'!$B$2</f>
        <v>0.10449700000000001</v>
      </c>
      <c r="AA45" s="149">
        <f>'SMB Cost+ Matrix Orig'!AA46+'Add Margin'!$B$2</f>
        <v>0.10349700000000001</v>
      </c>
      <c r="AB45" s="149">
        <f>'SMB Cost+ Matrix Orig'!AB46+'Add Margin'!$B$2</f>
        <v>0.1149</v>
      </c>
      <c r="AC45" s="149">
        <f>'SMB Cost+ Matrix Orig'!AC46+'Add Margin'!$B$2</f>
        <v>0.10708000000000001</v>
      </c>
      <c r="AD45" s="149">
        <f>'SMB Cost+ Matrix Orig'!AD46+'Add Margin'!$B$2</f>
        <v>0.10608000000000001</v>
      </c>
      <c r="AE45" s="149">
        <f>'SMB Cost+ Matrix Orig'!AE46+'Add Margin'!$B$2</f>
        <v>0.10508000000000001</v>
      </c>
      <c r="AF45" s="149">
        <f>'SMB Cost+ Matrix Orig'!AF46+'Add Margin'!$B$2</f>
        <v>0.116201</v>
      </c>
      <c r="AG45" s="149">
        <f>'SMB Cost+ Matrix Orig'!AG46+'Add Margin'!$B$2</f>
        <v>0.108478</v>
      </c>
      <c r="AH45" s="149">
        <f>'SMB Cost+ Matrix Orig'!AH46+'Add Margin'!$B$2</f>
        <v>0.107478</v>
      </c>
      <c r="AI45" s="149">
        <f>'SMB Cost+ Matrix Orig'!AI46+'Add Margin'!$B$2</f>
        <v>0.106478</v>
      </c>
      <c r="AJ45" s="149">
        <f>'SMB Cost+ Matrix Orig'!AJ46+'Add Margin'!$B$2</f>
        <v>0.116533</v>
      </c>
      <c r="AK45" s="149">
        <f>'SMB Cost+ Matrix Orig'!AK46+'Add Margin'!$B$2</f>
        <v>0.108805</v>
      </c>
      <c r="AL45" s="149">
        <f>'SMB Cost+ Matrix Orig'!AL46+'Add Margin'!$B$2</f>
        <v>0.107805</v>
      </c>
      <c r="AM45" s="149">
        <f>'SMB Cost+ Matrix Orig'!AM46+'Add Margin'!$B$2</f>
        <v>0.106805</v>
      </c>
      <c r="AN45" s="44"/>
      <c r="AO45" s="44"/>
    </row>
    <row r="46" spans="1:41" s="83" customFormat="1" ht="18.75" x14ac:dyDescent="0.3">
      <c r="A46" s="89" t="s">
        <v>9</v>
      </c>
      <c r="B46" s="147" t="s">
        <v>71</v>
      </c>
      <c r="C46" s="100">
        <v>48</v>
      </c>
      <c r="D46" s="149">
        <f>'SMB Cost+ Matrix Orig'!D47+'Add Margin'!$B$2</f>
        <v>0.12005400000000001</v>
      </c>
      <c r="E46" s="149">
        <f>'SMB Cost+ Matrix Orig'!E47+'Add Margin'!$B$2</f>
        <v>0.11339500000000001</v>
      </c>
      <c r="F46" s="149">
        <f>'SMB Cost+ Matrix Orig'!F47+'Add Margin'!$B$2</f>
        <v>0.11239500000000001</v>
      </c>
      <c r="G46" s="149">
        <f>'SMB Cost+ Matrix Orig'!G47+'Add Margin'!$B$2</f>
        <v>0.11139500000000001</v>
      </c>
      <c r="H46" s="149">
        <f>'SMB Cost+ Matrix Orig'!H47+'Add Margin'!$B$2</f>
        <v>0.12722800000000001</v>
      </c>
      <c r="I46" s="149">
        <f>'SMB Cost+ Matrix Orig'!I47+'Add Margin'!$B$2</f>
        <v>0.120572</v>
      </c>
      <c r="J46" s="149">
        <f>'SMB Cost+ Matrix Orig'!J47+'Add Margin'!$B$2</f>
        <v>0.119572</v>
      </c>
      <c r="K46" s="149">
        <f>'SMB Cost+ Matrix Orig'!K47+'Add Margin'!$B$2</f>
        <v>0.118572</v>
      </c>
      <c r="L46" s="149"/>
      <c r="M46" s="149"/>
      <c r="N46" s="149"/>
      <c r="O46" s="149"/>
      <c r="P46" s="149"/>
      <c r="Q46" s="149"/>
      <c r="R46" s="149"/>
      <c r="S46" s="149"/>
      <c r="T46" s="149"/>
      <c r="U46" s="149"/>
      <c r="V46" s="149"/>
      <c r="W46" s="149"/>
      <c r="X46" s="149"/>
      <c r="Y46" s="149"/>
      <c r="Z46" s="149"/>
      <c r="AA46" s="149"/>
      <c r="AB46" s="149"/>
      <c r="AC46" s="149"/>
      <c r="AD46" s="149"/>
      <c r="AE46" s="149"/>
      <c r="AF46" s="149"/>
      <c r="AG46" s="149"/>
      <c r="AH46" s="149"/>
      <c r="AI46" s="149"/>
      <c r="AJ46" s="149"/>
      <c r="AK46" s="149"/>
      <c r="AL46" s="149"/>
      <c r="AM46" s="149"/>
      <c r="AN46" s="85"/>
      <c r="AO46" s="85"/>
    </row>
    <row r="47" spans="1:41" s="26" customFormat="1" ht="16.5" customHeight="1" x14ac:dyDescent="0.3">
      <c r="A47" s="94"/>
      <c r="B47" s="95"/>
      <c r="C47" s="104"/>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54"/>
      <c r="AO47" s="54"/>
    </row>
    <row r="48" spans="1:41" s="26" customFormat="1" ht="18.75" x14ac:dyDescent="0.3">
      <c r="A48" s="91" t="s">
        <v>9</v>
      </c>
      <c r="B48" s="91" t="s">
        <v>69</v>
      </c>
      <c r="C48" s="101">
        <v>6</v>
      </c>
      <c r="D48" s="177">
        <f>'SMB Cost+ Matrix Orig'!D49+'Add Margin'!$B$2</f>
        <v>0.11532200000000001</v>
      </c>
      <c r="E48" s="177">
        <f>'SMB Cost+ Matrix Orig'!E49+'Add Margin'!$B$2</f>
        <v>0.110288</v>
      </c>
      <c r="F48" s="177">
        <f>'SMB Cost+ Matrix Orig'!F49+'Add Margin'!$B$2</f>
        <v>0.109288</v>
      </c>
      <c r="G48" s="177">
        <f>'SMB Cost+ Matrix Orig'!G49+'Add Margin'!$B$2</f>
        <v>0.108288</v>
      </c>
      <c r="H48" s="177">
        <f>'SMB Cost+ Matrix Orig'!H49+'Add Margin'!$B$2</f>
        <v>0.12252300000000001</v>
      </c>
      <c r="I48" s="177">
        <f>'SMB Cost+ Matrix Orig'!I49+'Add Margin'!$B$2</f>
        <v>0.117495</v>
      </c>
      <c r="J48" s="177">
        <f>'SMB Cost+ Matrix Orig'!J49+'Add Margin'!$B$2</f>
        <v>0.116495</v>
      </c>
      <c r="K48" s="177">
        <f>'SMB Cost+ Matrix Orig'!K49+'Add Margin'!$B$2</f>
        <v>0.115495</v>
      </c>
      <c r="L48" s="177">
        <f>'SMB Cost+ Matrix Orig'!L49+'Add Margin'!$B$2</f>
        <v>0.124059</v>
      </c>
      <c r="M48" s="177">
        <f>'SMB Cost+ Matrix Orig'!M49+'Add Margin'!$B$2</f>
        <v>0.118993</v>
      </c>
      <c r="N48" s="177">
        <f>'SMB Cost+ Matrix Orig'!N49+'Add Margin'!$B$2</f>
        <v>0.117993</v>
      </c>
      <c r="O48" s="177">
        <f>'SMB Cost+ Matrix Orig'!O49+'Add Margin'!$B$2</f>
        <v>0.116993</v>
      </c>
      <c r="P48" s="177">
        <f>'SMB Cost+ Matrix Orig'!P49+'Add Margin'!$B$2</f>
        <v>0.12054200000000001</v>
      </c>
      <c r="Q48" s="177">
        <f>'SMB Cost+ Matrix Orig'!Q49+'Add Margin'!$B$2</f>
        <v>0.11548700000000001</v>
      </c>
      <c r="R48" s="177">
        <f>'SMB Cost+ Matrix Orig'!R49+'Add Margin'!$B$2</f>
        <v>0.11448700000000001</v>
      </c>
      <c r="S48" s="177">
        <f>'SMB Cost+ Matrix Orig'!S49+'Add Margin'!$B$2</f>
        <v>0.113487</v>
      </c>
      <c r="T48" s="177">
        <f>'SMB Cost+ Matrix Orig'!T49+'Add Margin'!$B$2</f>
        <v>0.112704</v>
      </c>
      <c r="U48" s="177">
        <f>'SMB Cost+ Matrix Orig'!U49+'Add Margin'!$B$2</f>
        <v>0.107693</v>
      </c>
      <c r="V48" s="177">
        <f>'SMB Cost+ Matrix Orig'!V49+'Add Margin'!$B$2</f>
        <v>0.106693</v>
      </c>
      <c r="W48" s="177">
        <f>'SMB Cost+ Matrix Orig'!W49+'Add Margin'!$B$2</f>
        <v>0.105693</v>
      </c>
      <c r="X48" s="177">
        <f>'SMB Cost+ Matrix Orig'!X49+'Add Margin'!$B$2</f>
        <v>9.9834000000000006E-2</v>
      </c>
      <c r="Y48" s="177">
        <f>'SMB Cost+ Matrix Orig'!Y49+'Add Margin'!$B$2</f>
        <v>9.4883000000000009E-2</v>
      </c>
      <c r="Z48" s="177">
        <f>'SMB Cost+ Matrix Orig'!Z49+'Add Margin'!$B$2</f>
        <v>9.3883000000000008E-2</v>
      </c>
      <c r="AA48" s="177">
        <f>'SMB Cost+ Matrix Orig'!AA49+'Add Margin'!$B$2</f>
        <v>9.2883000000000007E-2</v>
      </c>
      <c r="AB48" s="177">
        <f>'SMB Cost+ Matrix Orig'!AB49+'Add Margin'!$B$2</f>
        <v>8.764000000000001E-2</v>
      </c>
      <c r="AC48" s="177">
        <f>'SMB Cost+ Matrix Orig'!AC49+'Add Margin'!$B$2</f>
        <v>8.2792000000000004E-2</v>
      </c>
      <c r="AD48" s="177">
        <f>'SMB Cost+ Matrix Orig'!AD49+'Add Margin'!$B$2</f>
        <v>8.1792000000000004E-2</v>
      </c>
      <c r="AE48" s="177">
        <f>'SMB Cost+ Matrix Orig'!AE49+'Add Margin'!$B$2</f>
        <v>8.0792000000000003E-2</v>
      </c>
      <c r="AF48" s="177">
        <f>'SMB Cost+ Matrix Orig'!AF49+'Add Margin'!$B$2</f>
        <v>8.0868000000000009E-2</v>
      </c>
      <c r="AG48" s="177">
        <f>'SMB Cost+ Matrix Orig'!AG49+'Add Margin'!$B$2</f>
        <v>7.6055999999999999E-2</v>
      </c>
      <c r="AH48" s="177">
        <f>'SMB Cost+ Matrix Orig'!AH49+'Add Margin'!$B$2</f>
        <v>7.5055999999999998E-2</v>
      </c>
      <c r="AI48" s="177">
        <f>'SMB Cost+ Matrix Orig'!AI49+'Add Margin'!$B$2</f>
        <v>7.4055999999999997E-2</v>
      </c>
      <c r="AJ48" s="177">
        <f>'SMB Cost+ Matrix Orig'!AJ49+'Add Margin'!$B$2</f>
        <v>7.8938000000000008E-2</v>
      </c>
      <c r="AK48" s="177">
        <f>'SMB Cost+ Matrix Orig'!AK49+'Add Margin'!$B$2</f>
        <v>7.4198E-2</v>
      </c>
      <c r="AL48" s="177">
        <f>'SMB Cost+ Matrix Orig'!AL49+'Add Margin'!$B$2</f>
        <v>7.3197999999999999E-2</v>
      </c>
      <c r="AM48" s="177">
        <f>'SMB Cost+ Matrix Orig'!AM49+'Add Margin'!$B$2</f>
        <v>7.2197999999999998E-2</v>
      </c>
      <c r="AN48" s="44"/>
      <c r="AO48" s="44"/>
    </row>
    <row r="49" spans="1:41" s="26" customFormat="1" ht="18.75" x14ac:dyDescent="0.3">
      <c r="A49" s="92" t="s">
        <v>9</v>
      </c>
      <c r="B49" s="165" t="s">
        <v>69</v>
      </c>
      <c r="C49" s="102">
        <v>12</v>
      </c>
      <c r="D49" s="167">
        <f>'SMB Cost+ Matrix Orig'!D50+'Add Margin'!$B$2</f>
        <v>0.101394</v>
      </c>
      <c r="E49" s="167">
        <f>'SMB Cost+ Matrix Orig'!E50+'Add Margin'!$B$2</f>
        <v>9.6453999999999998E-2</v>
      </c>
      <c r="F49" s="167">
        <f>'SMB Cost+ Matrix Orig'!F50+'Add Margin'!$B$2</f>
        <v>9.5453999999999997E-2</v>
      </c>
      <c r="G49" s="167">
        <f>'SMB Cost+ Matrix Orig'!G50+'Add Margin'!$B$2</f>
        <v>9.4453999999999996E-2</v>
      </c>
      <c r="H49" s="167">
        <f>'SMB Cost+ Matrix Orig'!H50+'Add Margin'!$B$2</f>
        <v>0.101699</v>
      </c>
      <c r="I49" s="167">
        <f>'SMB Cost+ Matrix Orig'!I50+'Add Margin'!$B$2</f>
        <v>9.6778000000000003E-2</v>
      </c>
      <c r="J49" s="167">
        <f>'SMB Cost+ Matrix Orig'!J50+'Add Margin'!$B$2</f>
        <v>9.5778000000000002E-2</v>
      </c>
      <c r="K49" s="167">
        <f>'SMB Cost+ Matrix Orig'!K50+'Add Margin'!$B$2</f>
        <v>9.4778000000000001E-2</v>
      </c>
      <c r="L49" s="167">
        <f>'SMB Cost+ Matrix Orig'!L50+'Add Margin'!$B$2</f>
        <v>0.101395</v>
      </c>
      <c r="M49" s="167">
        <f>'SMB Cost+ Matrix Orig'!M50+'Add Margin'!$B$2</f>
        <v>9.6493000000000009E-2</v>
      </c>
      <c r="N49" s="167">
        <f>'SMB Cost+ Matrix Orig'!N50+'Add Margin'!$B$2</f>
        <v>9.5493000000000008E-2</v>
      </c>
      <c r="O49" s="167">
        <f>'SMB Cost+ Matrix Orig'!O50+'Add Margin'!$B$2</f>
        <v>9.4493000000000008E-2</v>
      </c>
      <c r="P49" s="167">
        <f>'SMB Cost+ Matrix Orig'!P50+'Add Margin'!$B$2</f>
        <v>0.100909</v>
      </c>
      <c r="Q49" s="167">
        <f>'SMB Cost+ Matrix Orig'!Q50+'Add Margin'!$B$2</f>
        <v>9.6028000000000002E-2</v>
      </c>
      <c r="R49" s="167">
        <f>'SMB Cost+ Matrix Orig'!R50+'Add Margin'!$B$2</f>
        <v>9.5028000000000001E-2</v>
      </c>
      <c r="S49" s="167">
        <f>'SMB Cost+ Matrix Orig'!S50+'Add Margin'!$B$2</f>
        <v>9.4028E-2</v>
      </c>
      <c r="T49" s="167">
        <f>'SMB Cost+ Matrix Orig'!T50+'Add Margin'!$B$2</f>
        <v>9.9225000000000008E-2</v>
      </c>
      <c r="U49" s="167">
        <f>'SMB Cost+ Matrix Orig'!U50+'Add Margin'!$B$2</f>
        <v>9.437100000000001E-2</v>
      </c>
      <c r="V49" s="167">
        <f>'SMB Cost+ Matrix Orig'!V50+'Add Margin'!$B$2</f>
        <v>9.337100000000001E-2</v>
      </c>
      <c r="W49" s="167">
        <f>'SMB Cost+ Matrix Orig'!W50+'Add Margin'!$B$2</f>
        <v>9.2371000000000009E-2</v>
      </c>
      <c r="X49" s="167">
        <f>'SMB Cost+ Matrix Orig'!X50+'Add Margin'!$B$2</f>
        <v>9.8230999999999999E-2</v>
      </c>
      <c r="Y49" s="167">
        <f>'SMB Cost+ Matrix Orig'!Y50+'Add Margin'!$B$2</f>
        <v>9.3406000000000003E-2</v>
      </c>
      <c r="Z49" s="167">
        <f>'SMB Cost+ Matrix Orig'!Z50+'Add Margin'!$B$2</f>
        <v>9.2406000000000002E-2</v>
      </c>
      <c r="AA49" s="167">
        <f>'SMB Cost+ Matrix Orig'!AA50+'Add Margin'!$B$2</f>
        <v>9.1406000000000001E-2</v>
      </c>
      <c r="AB49" s="167">
        <f>'SMB Cost+ Matrix Orig'!AB50+'Add Margin'!$B$2</f>
        <v>9.7175000000000011E-2</v>
      </c>
      <c r="AC49" s="167">
        <f>'SMB Cost+ Matrix Orig'!AC50+'Add Margin'!$B$2</f>
        <v>9.2367000000000005E-2</v>
      </c>
      <c r="AD49" s="167">
        <f>'SMB Cost+ Matrix Orig'!AD50+'Add Margin'!$B$2</f>
        <v>9.1367000000000004E-2</v>
      </c>
      <c r="AE49" s="167">
        <f>'SMB Cost+ Matrix Orig'!AE50+'Add Margin'!$B$2</f>
        <v>9.0367000000000003E-2</v>
      </c>
      <c r="AF49" s="167">
        <f>'SMB Cost+ Matrix Orig'!AF50+'Add Margin'!$B$2</f>
        <v>9.6214000000000008E-2</v>
      </c>
      <c r="AG49" s="167">
        <f>'SMB Cost+ Matrix Orig'!AG50+'Add Margin'!$B$2</f>
        <v>9.1434000000000001E-2</v>
      </c>
      <c r="AH49" s="167">
        <f>'SMB Cost+ Matrix Orig'!AH50+'Add Margin'!$B$2</f>
        <v>9.0434E-2</v>
      </c>
      <c r="AI49" s="167">
        <f>'SMB Cost+ Matrix Orig'!AI50+'Add Margin'!$B$2</f>
        <v>8.9434E-2</v>
      </c>
      <c r="AJ49" s="167">
        <f>'SMB Cost+ Matrix Orig'!AJ50+'Add Margin'!$B$2</f>
        <v>9.5878000000000005E-2</v>
      </c>
      <c r="AK49" s="167">
        <f>'SMB Cost+ Matrix Orig'!AK50+'Add Margin'!$B$2</f>
        <v>9.1124999999999998E-2</v>
      </c>
      <c r="AL49" s="167">
        <f>'SMB Cost+ Matrix Orig'!AL50+'Add Margin'!$B$2</f>
        <v>9.0124999999999997E-2</v>
      </c>
      <c r="AM49" s="167">
        <f>'SMB Cost+ Matrix Orig'!AM50+'Add Margin'!$B$2</f>
        <v>8.9124999999999996E-2</v>
      </c>
      <c r="AN49" s="44"/>
      <c r="AO49" s="44"/>
    </row>
    <row r="50" spans="1:41" s="26" customFormat="1" ht="18.75" x14ac:dyDescent="0.3">
      <c r="A50" s="92" t="s">
        <v>9</v>
      </c>
      <c r="B50" s="165" t="s">
        <v>69</v>
      </c>
      <c r="C50" s="102">
        <v>24</v>
      </c>
      <c r="D50" s="167">
        <f>'SMB Cost+ Matrix Orig'!D51+'Add Margin'!$B$2</f>
        <v>0.101449</v>
      </c>
      <c r="E50" s="167">
        <f>'SMB Cost+ Matrix Orig'!E51+'Add Margin'!$B$2</f>
        <v>9.6016000000000004E-2</v>
      </c>
      <c r="F50" s="167">
        <f>'SMB Cost+ Matrix Orig'!F51+'Add Margin'!$B$2</f>
        <v>9.5016000000000003E-2</v>
      </c>
      <c r="G50" s="167">
        <f>'SMB Cost+ Matrix Orig'!G51+'Add Margin'!$B$2</f>
        <v>9.4016000000000002E-2</v>
      </c>
      <c r="H50" s="167">
        <f>'SMB Cost+ Matrix Orig'!H51+'Add Margin'!$B$2</f>
        <v>0.102547</v>
      </c>
      <c r="I50" s="167">
        <f>'SMB Cost+ Matrix Orig'!I51+'Add Margin'!$B$2</f>
        <v>9.6923000000000009E-2</v>
      </c>
      <c r="J50" s="167">
        <f>'SMB Cost+ Matrix Orig'!J51+'Add Margin'!$B$2</f>
        <v>9.5923000000000008E-2</v>
      </c>
      <c r="K50" s="167">
        <f>'SMB Cost+ Matrix Orig'!K51+'Add Margin'!$B$2</f>
        <v>9.4923000000000007E-2</v>
      </c>
      <c r="L50" s="167">
        <f>'SMB Cost+ Matrix Orig'!L51+'Add Margin'!$B$2</f>
        <v>0.103329</v>
      </c>
      <c r="M50" s="167">
        <f>'SMB Cost+ Matrix Orig'!M51+'Add Margin'!$B$2</f>
        <v>9.7513000000000002E-2</v>
      </c>
      <c r="N50" s="167">
        <f>'SMB Cost+ Matrix Orig'!N51+'Add Margin'!$B$2</f>
        <v>9.6513000000000002E-2</v>
      </c>
      <c r="O50" s="167">
        <f>'SMB Cost+ Matrix Orig'!O51+'Add Margin'!$B$2</f>
        <v>9.5513000000000001E-2</v>
      </c>
      <c r="P50" s="167">
        <f>'SMB Cost+ Matrix Orig'!P51+'Add Margin'!$B$2</f>
        <v>0.10391900000000001</v>
      </c>
      <c r="Q50" s="167">
        <f>'SMB Cost+ Matrix Orig'!Q51+'Add Margin'!$B$2</f>
        <v>9.7911999999999999E-2</v>
      </c>
      <c r="R50" s="167">
        <f>'SMB Cost+ Matrix Orig'!R51+'Add Margin'!$B$2</f>
        <v>9.6911999999999998E-2</v>
      </c>
      <c r="S50" s="167">
        <f>'SMB Cost+ Matrix Orig'!S51+'Add Margin'!$B$2</f>
        <v>9.5911999999999997E-2</v>
      </c>
      <c r="T50" s="167">
        <f>'SMB Cost+ Matrix Orig'!T51+'Add Margin'!$B$2</f>
        <v>0.10376400000000001</v>
      </c>
      <c r="U50" s="167">
        <f>'SMB Cost+ Matrix Orig'!U51+'Add Margin'!$B$2</f>
        <v>9.7567000000000001E-2</v>
      </c>
      <c r="V50" s="167">
        <f>'SMB Cost+ Matrix Orig'!V51+'Add Margin'!$B$2</f>
        <v>9.6567E-2</v>
      </c>
      <c r="W50" s="167">
        <f>'SMB Cost+ Matrix Orig'!W51+'Add Margin'!$B$2</f>
        <v>9.5566999999999999E-2</v>
      </c>
      <c r="X50" s="167">
        <f>'SMB Cost+ Matrix Orig'!X51+'Add Margin'!$B$2</f>
        <v>0.104115</v>
      </c>
      <c r="Y50" s="167">
        <f>'SMB Cost+ Matrix Orig'!Y51+'Add Margin'!$B$2</f>
        <v>9.7731999999999999E-2</v>
      </c>
      <c r="Z50" s="167">
        <f>'SMB Cost+ Matrix Orig'!Z51+'Add Margin'!$B$2</f>
        <v>9.6731999999999999E-2</v>
      </c>
      <c r="AA50" s="167">
        <f>'SMB Cost+ Matrix Orig'!AA51+'Add Margin'!$B$2</f>
        <v>9.5731999999999998E-2</v>
      </c>
      <c r="AB50" s="167">
        <f>'SMB Cost+ Matrix Orig'!AB51+'Add Margin'!$B$2</f>
        <v>0.104453</v>
      </c>
      <c r="AC50" s="167">
        <f>'SMB Cost+ Matrix Orig'!AC51+'Add Margin'!$B$2</f>
        <v>9.7874000000000003E-2</v>
      </c>
      <c r="AD50" s="167">
        <f>'SMB Cost+ Matrix Orig'!AD51+'Add Margin'!$B$2</f>
        <v>9.6874000000000002E-2</v>
      </c>
      <c r="AE50" s="167">
        <f>'SMB Cost+ Matrix Orig'!AE51+'Add Margin'!$B$2</f>
        <v>9.5874000000000001E-2</v>
      </c>
      <c r="AF50" s="167">
        <f>'SMB Cost+ Matrix Orig'!AF51+'Add Margin'!$B$2</f>
        <v>0.10487500000000001</v>
      </c>
      <c r="AG50" s="167">
        <f>'SMB Cost+ Matrix Orig'!AG51+'Add Margin'!$B$2</f>
        <v>9.8107E-2</v>
      </c>
      <c r="AH50" s="167">
        <f>'SMB Cost+ Matrix Orig'!AH51+'Add Margin'!$B$2</f>
        <v>9.7106999999999999E-2</v>
      </c>
      <c r="AI50" s="167">
        <f>'SMB Cost+ Matrix Orig'!AI51+'Add Margin'!$B$2</f>
        <v>9.6106999999999998E-2</v>
      </c>
      <c r="AJ50" s="167">
        <f>'SMB Cost+ Matrix Orig'!AJ51+'Add Margin'!$B$2</f>
        <v>0.105647</v>
      </c>
      <c r="AK50" s="167">
        <f>'SMB Cost+ Matrix Orig'!AK51+'Add Margin'!$B$2</f>
        <v>9.8691000000000001E-2</v>
      </c>
      <c r="AL50" s="167">
        <f>'SMB Cost+ Matrix Orig'!AL51+'Add Margin'!$B$2</f>
        <v>9.7691E-2</v>
      </c>
      <c r="AM50" s="167">
        <f>'SMB Cost+ Matrix Orig'!AM51+'Add Margin'!$B$2</f>
        <v>9.6690999999999999E-2</v>
      </c>
      <c r="AN50" s="44"/>
      <c r="AO50" s="44"/>
    </row>
    <row r="51" spans="1:41" s="26" customFormat="1" ht="18.75" x14ac:dyDescent="0.3">
      <c r="A51" s="92" t="s">
        <v>9</v>
      </c>
      <c r="B51" s="165" t="s">
        <v>69</v>
      </c>
      <c r="C51" s="102">
        <v>36</v>
      </c>
      <c r="D51" s="167">
        <f>'SMB Cost+ Matrix Orig'!D52+'Add Margin'!$B$2</f>
        <v>0.10868</v>
      </c>
      <c r="E51" s="167">
        <f>'SMB Cost+ Matrix Orig'!E52+'Add Margin'!$B$2</f>
        <v>0.10147300000000001</v>
      </c>
      <c r="F51" s="167">
        <f>'SMB Cost+ Matrix Orig'!F52+'Add Margin'!$B$2</f>
        <v>0.10047300000000001</v>
      </c>
      <c r="G51" s="167">
        <f>'SMB Cost+ Matrix Orig'!G52+'Add Margin'!$B$2</f>
        <v>9.9473000000000006E-2</v>
      </c>
      <c r="H51" s="167">
        <f>'SMB Cost+ Matrix Orig'!H52+'Add Margin'!$B$2</f>
        <v>0.11006100000000001</v>
      </c>
      <c r="I51" s="167">
        <f>'SMB Cost+ Matrix Orig'!I52+'Add Margin'!$B$2</f>
        <v>0.10259</v>
      </c>
      <c r="J51" s="167">
        <f>'SMB Cost+ Matrix Orig'!J52+'Add Margin'!$B$2</f>
        <v>0.10159</v>
      </c>
      <c r="K51" s="167">
        <f>'SMB Cost+ Matrix Orig'!K52+'Add Margin'!$B$2</f>
        <v>0.10059</v>
      </c>
      <c r="L51" s="167">
        <f>'SMB Cost+ Matrix Orig'!L52+'Add Margin'!$B$2</f>
        <v>0.11123100000000001</v>
      </c>
      <c r="M51" s="167">
        <f>'SMB Cost+ Matrix Orig'!M52+'Add Margin'!$B$2</f>
        <v>0.10349700000000001</v>
      </c>
      <c r="N51" s="167">
        <f>'SMB Cost+ Matrix Orig'!N52+'Add Margin'!$B$2</f>
        <v>0.102497</v>
      </c>
      <c r="O51" s="167">
        <f>'SMB Cost+ Matrix Orig'!O52+'Add Margin'!$B$2</f>
        <v>0.101497</v>
      </c>
      <c r="P51" s="167">
        <f>'SMB Cost+ Matrix Orig'!P52+'Add Margin'!$B$2</f>
        <v>0.112235</v>
      </c>
      <c r="Q51" s="167">
        <f>'SMB Cost+ Matrix Orig'!Q52+'Add Margin'!$B$2</f>
        <v>0.104238</v>
      </c>
      <c r="R51" s="167">
        <f>'SMB Cost+ Matrix Orig'!R52+'Add Margin'!$B$2</f>
        <v>0.103238</v>
      </c>
      <c r="S51" s="167">
        <f>'SMB Cost+ Matrix Orig'!S52+'Add Margin'!$B$2</f>
        <v>0.102238</v>
      </c>
      <c r="T51" s="167">
        <f>'SMB Cost+ Matrix Orig'!T52+'Add Margin'!$B$2</f>
        <v>0.112704</v>
      </c>
      <c r="U51" s="167">
        <f>'SMB Cost+ Matrix Orig'!U52+'Add Margin'!$B$2</f>
        <v>0.10444300000000001</v>
      </c>
      <c r="V51" s="167">
        <f>'SMB Cost+ Matrix Orig'!V52+'Add Margin'!$B$2</f>
        <v>0.10344300000000001</v>
      </c>
      <c r="W51" s="167">
        <f>'SMB Cost+ Matrix Orig'!W52+'Add Margin'!$B$2</f>
        <v>0.10244300000000001</v>
      </c>
      <c r="X51" s="167">
        <f>'SMB Cost+ Matrix Orig'!X52+'Add Margin'!$B$2</f>
        <v>0.11590300000000001</v>
      </c>
      <c r="Y51" s="167">
        <f>'SMB Cost+ Matrix Orig'!Y52+'Add Margin'!$B$2</f>
        <v>0.107644</v>
      </c>
      <c r="Z51" s="167">
        <f>'SMB Cost+ Matrix Orig'!Z52+'Add Margin'!$B$2</f>
        <v>0.106644</v>
      </c>
      <c r="AA51" s="167">
        <f>'SMB Cost+ Matrix Orig'!AA52+'Add Margin'!$B$2</f>
        <v>0.105644</v>
      </c>
      <c r="AB51" s="167">
        <f>'SMB Cost+ Matrix Orig'!AB52+'Add Margin'!$B$2</f>
        <v>0.11747400000000001</v>
      </c>
      <c r="AC51" s="167">
        <f>'SMB Cost+ Matrix Orig'!AC52+'Add Margin'!$B$2</f>
        <v>0.109223</v>
      </c>
      <c r="AD51" s="167">
        <f>'SMB Cost+ Matrix Orig'!AD52+'Add Margin'!$B$2</f>
        <v>0.108223</v>
      </c>
      <c r="AE51" s="167">
        <f>'SMB Cost+ Matrix Orig'!AE52+'Add Margin'!$B$2</f>
        <v>0.107223</v>
      </c>
      <c r="AF51" s="167">
        <f>'SMB Cost+ Matrix Orig'!AF52+'Add Margin'!$B$2</f>
        <v>0.118895</v>
      </c>
      <c r="AG51" s="167">
        <f>'SMB Cost+ Matrix Orig'!AG52+'Add Margin'!$B$2</f>
        <v>0.11074000000000001</v>
      </c>
      <c r="AH51" s="167">
        <f>'SMB Cost+ Matrix Orig'!AH52+'Add Margin'!$B$2</f>
        <v>0.10974</v>
      </c>
      <c r="AI51" s="167">
        <f>'SMB Cost+ Matrix Orig'!AI52+'Add Margin'!$B$2</f>
        <v>0.10874</v>
      </c>
      <c r="AJ51" s="167">
        <f>'SMB Cost+ Matrix Orig'!AJ52+'Add Margin'!$B$2</f>
        <v>0.119232</v>
      </c>
      <c r="AK51" s="167">
        <f>'SMB Cost+ Matrix Orig'!AK52+'Add Margin'!$B$2</f>
        <v>0.111071</v>
      </c>
      <c r="AL51" s="167">
        <f>'SMB Cost+ Matrix Orig'!AL52+'Add Margin'!$B$2</f>
        <v>0.110071</v>
      </c>
      <c r="AM51" s="167">
        <f>'SMB Cost+ Matrix Orig'!AM52+'Add Margin'!$B$2</f>
        <v>0.109071</v>
      </c>
      <c r="AN51" s="44"/>
      <c r="AO51" s="44"/>
    </row>
    <row r="52" spans="1:41" s="26" customFormat="1" ht="18.75" customHeight="1" x14ac:dyDescent="0.3">
      <c r="A52" s="93" t="s">
        <v>9</v>
      </c>
      <c r="B52" s="165" t="s">
        <v>69</v>
      </c>
      <c r="C52" s="103">
        <v>48</v>
      </c>
      <c r="D52" s="167">
        <f>'SMB Cost+ Matrix Orig'!D53+'Add Margin'!$B$2</f>
        <v>0.12063600000000001</v>
      </c>
      <c r="E52" s="167">
        <f>'SMB Cost+ Matrix Orig'!E53+'Add Margin'!$B$2</f>
        <v>0.11398</v>
      </c>
      <c r="F52" s="167">
        <f>'SMB Cost+ Matrix Orig'!F53+'Add Margin'!$B$2</f>
        <v>0.11298</v>
      </c>
      <c r="G52" s="167">
        <f>'SMB Cost+ Matrix Orig'!G53+'Add Margin'!$B$2</f>
        <v>0.11198</v>
      </c>
      <c r="H52" s="167">
        <f>'SMB Cost+ Matrix Orig'!H53+'Add Margin'!$B$2</f>
        <v>0.12781200000000001</v>
      </c>
      <c r="I52" s="167">
        <f>'SMB Cost+ Matrix Orig'!I53+'Add Margin'!$B$2</f>
        <v>0.121158</v>
      </c>
      <c r="J52" s="167">
        <f>'SMB Cost+ Matrix Orig'!J53+'Add Margin'!$B$2</f>
        <v>0.120158</v>
      </c>
      <c r="K52" s="167">
        <f>'SMB Cost+ Matrix Orig'!K53+'Add Margin'!$B$2</f>
        <v>0.119158</v>
      </c>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30"/>
      <c r="AO52" s="30"/>
    </row>
    <row r="53" spans="1:41" s="26" customFormat="1" ht="16.5" customHeight="1" x14ac:dyDescent="0.3">
      <c r="A53" s="94"/>
      <c r="B53" s="95"/>
      <c r="C53" s="104"/>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54"/>
      <c r="AO53" s="54"/>
    </row>
    <row r="54" spans="1:41" s="26" customFormat="1" ht="18.75" x14ac:dyDescent="0.3">
      <c r="A54" s="86" t="s">
        <v>9</v>
      </c>
      <c r="B54" s="86" t="s">
        <v>70</v>
      </c>
      <c r="C54" s="96">
        <v>6</v>
      </c>
      <c r="D54" s="135">
        <f>'SMB Cost+ Matrix Orig'!D55+'Add Margin'!$B$2</f>
        <v>0.115007</v>
      </c>
      <c r="E54" s="135">
        <f>'SMB Cost+ Matrix Orig'!E55+'Add Margin'!$B$2</f>
        <v>0.10981400000000001</v>
      </c>
      <c r="F54" s="135">
        <f>'SMB Cost+ Matrix Orig'!F55+'Add Margin'!$B$2</f>
        <v>0.10881400000000001</v>
      </c>
      <c r="G54" s="135">
        <f>'SMB Cost+ Matrix Orig'!G55+'Add Margin'!$B$2</f>
        <v>0.10781400000000001</v>
      </c>
      <c r="H54" s="135">
        <f>'SMB Cost+ Matrix Orig'!H55+'Add Margin'!$B$2</f>
        <v>0.12208300000000001</v>
      </c>
      <c r="I54" s="135">
        <f>'SMB Cost+ Matrix Orig'!I55+'Add Margin'!$B$2</f>
        <v>0.11689100000000001</v>
      </c>
      <c r="J54" s="135">
        <f>'SMB Cost+ Matrix Orig'!J55+'Add Margin'!$B$2</f>
        <v>0.11589100000000001</v>
      </c>
      <c r="K54" s="135">
        <f>'SMB Cost+ Matrix Orig'!K55+'Add Margin'!$B$2</f>
        <v>0.11489100000000001</v>
      </c>
      <c r="L54" s="135">
        <f>'SMB Cost+ Matrix Orig'!L55+'Add Margin'!$B$2</f>
        <v>0.123571</v>
      </c>
      <c r="M54" s="135">
        <f>'SMB Cost+ Matrix Orig'!M55+'Add Margin'!$B$2</f>
        <v>0.118339</v>
      </c>
      <c r="N54" s="135">
        <f>'SMB Cost+ Matrix Orig'!N55+'Add Margin'!$B$2</f>
        <v>0.117339</v>
      </c>
      <c r="O54" s="135">
        <f>'SMB Cost+ Matrix Orig'!O55+'Add Margin'!$B$2</f>
        <v>0.116339</v>
      </c>
      <c r="P54" s="135">
        <f>'SMB Cost+ Matrix Orig'!P55+'Add Margin'!$B$2</f>
        <v>0.12003</v>
      </c>
      <c r="Q54" s="135">
        <f>'SMB Cost+ Matrix Orig'!Q55+'Add Margin'!$B$2</f>
        <v>0.11482100000000001</v>
      </c>
      <c r="R54" s="135">
        <f>'SMB Cost+ Matrix Orig'!R55+'Add Margin'!$B$2</f>
        <v>0.11382100000000001</v>
      </c>
      <c r="S54" s="135">
        <f>'SMB Cost+ Matrix Orig'!S55+'Add Margin'!$B$2</f>
        <v>0.112821</v>
      </c>
      <c r="T54" s="135">
        <f>'SMB Cost+ Matrix Orig'!T55+'Add Margin'!$B$2</f>
        <v>0.114985</v>
      </c>
      <c r="U54" s="135">
        <f>'SMB Cost+ Matrix Orig'!U55+'Add Margin'!$B$2</f>
        <v>0.109247</v>
      </c>
      <c r="V54" s="135">
        <f>'SMB Cost+ Matrix Orig'!V55+'Add Margin'!$B$2</f>
        <v>0.108247</v>
      </c>
      <c r="W54" s="135">
        <f>'SMB Cost+ Matrix Orig'!W55+'Add Margin'!$B$2</f>
        <v>0.107247</v>
      </c>
      <c r="X54" s="135">
        <f>'SMB Cost+ Matrix Orig'!X55+'Add Margin'!$B$2</f>
        <v>0.105113</v>
      </c>
      <c r="Y54" s="135">
        <f>'SMB Cost+ Matrix Orig'!Y55+'Add Margin'!$B$2</f>
        <v>9.8833000000000004E-2</v>
      </c>
      <c r="Z54" s="135">
        <f>'SMB Cost+ Matrix Orig'!Z55+'Add Margin'!$B$2</f>
        <v>9.7833000000000003E-2</v>
      </c>
      <c r="AA54" s="135">
        <f>'SMB Cost+ Matrix Orig'!AA55+'Add Margin'!$B$2</f>
        <v>9.6833000000000002E-2</v>
      </c>
      <c r="AB54" s="135">
        <f>'SMB Cost+ Matrix Orig'!AB55+'Add Margin'!$B$2</f>
        <v>9.5842000000000011E-2</v>
      </c>
      <c r="AC54" s="135">
        <f>'SMB Cost+ Matrix Orig'!AC55+'Add Margin'!$B$2</f>
        <v>8.9107000000000006E-2</v>
      </c>
      <c r="AD54" s="135">
        <f>'SMB Cost+ Matrix Orig'!AD55+'Add Margin'!$B$2</f>
        <v>8.8107000000000005E-2</v>
      </c>
      <c r="AE54" s="135">
        <f>'SMB Cost+ Matrix Orig'!AE55+'Add Margin'!$B$2</f>
        <v>8.7107000000000004E-2</v>
      </c>
      <c r="AF54" s="135">
        <f>'SMB Cost+ Matrix Orig'!AF55+'Add Margin'!$B$2</f>
        <v>9.1896000000000005E-2</v>
      </c>
      <c r="AG54" s="135">
        <f>'SMB Cost+ Matrix Orig'!AG55+'Add Margin'!$B$2</f>
        <v>8.4611000000000006E-2</v>
      </c>
      <c r="AH54" s="135">
        <f>'SMB Cost+ Matrix Orig'!AH55+'Add Margin'!$B$2</f>
        <v>8.3611000000000005E-2</v>
      </c>
      <c r="AI54" s="135">
        <f>'SMB Cost+ Matrix Orig'!AI55+'Add Margin'!$B$2</f>
        <v>8.2611000000000004E-2</v>
      </c>
      <c r="AJ54" s="135">
        <f>'SMB Cost+ Matrix Orig'!AJ55+'Add Margin'!$B$2</f>
        <v>9.2575000000000005E-2</v>
      </c>
      <c r="AK54" s="135">
        <f>'SMB Cost+ Matrix Orig'!AK55+'Add Margin'!$B$2</f>
        <v>8.4801000000000001E-2</v>
      </c>
      <c r="AL54" s="135">
        <f>'SMB Cost+ Matrix Orig'!AL55+'Add Margin'!$B$2</f>
        <v>8.3801E-2</v>
      </c>
      <c r="AM54" s="135">
        <f>'SMB Cost+ Matrix Orig'!AM55+'Add Margin'!$B$2</f>
        <v>8.2801E-2</v>
      </c>
      <c r="AN54" s="44"/>
      <c r="AO54" s="44"/>
    </row>
    <row r="55" spans="1:41" s="26" customFormat="1" ht="18.75" x14ac:dyDescent="0.3">
      <c r="A55" s="87" t="s">
        <v>9</v>
      </c>
      <c r="B55" s="133" t="s">
        <v>70</v>
      </c>
      <c r="C55" s="97">
        <v>12</v>
      </c>
      <c r="D55" s="139">
        <f>'SMB Cost+ Matrix Orig'!D56+'Add Margin'!$B$2</f>
        <v>0.10536200000000001</v>
      </c>
      <c r="E55" s="139">
        <f>'SMB Cost+ Matrix Orig'!E56+'Add Margin'!$B$2</f>
        <v>9.9393000000000009E-2</v>
      </c>
      <c r="F55" s="139">
        <f>'SMB Cost+ Matrix Orig'!F56+'Add Margin'!$B$2</f>
        <v>9.8393000000000008E-2</v>
      </c>
      <c r="G55" s="139">
        <f>'SMB Cost+ Matrix Orig'!G56+'Add Margin'!$B$2</f>
        <v>9.7393000000000007E-2</v>
      </c>
      <c r="H55" s="139">
        <f>'SMB Cost+ Matrix Orig'!H56+'Add Margin'!$B$2</f>
        <v>0.106988</v>
      </c>
      <c r="I55" s="139">
        <f>'SMB Cost+ Matrix Orig'!I56+'Add Margin'!$B$2</f>
        <v>0.10075000000000001</v>
      </c>
      <c r="J55" s="139">
        <f>'SMB Cost+ Matrix Orig'!J56+'Add Margin'!$B$2</f>
        <v>9.9750000000000005E-2</v>
      </c>
      <c r="K55" s="139">
        <f>'SMB Cost+ Matrix Orig'!K56+'Add Margin'!$B$2</f>
        <v>9.8750000000000004E-2</v>
      </c>
      <c r="L55" s="139">
        <f>'SMB Cost+ Matrix Orig'!L56+'Add Margin'!$B$2</f>
        <v>0.107999</v>
      </c>
      <c r="M55" s="139">
        <f>'SMB Cost+ Matrix Orig'!M56+'Add Margin'!$B$2</f>
        <v>0.10149</v>
      </c>
      <c r="N55" s="139">
        <f>'SMB Cost+ Matrix Orig'!N56+'Add Margin'!$B$2</f>
        <v>0.10049</v>
      </c>
      <c r="O55" s="139">
        <f>'SMB Cost+ Matrix Orig'!O56+'Add Margin'!$B$2</f>
        <v>9.9489999999999995E-2</v>
      </c>
      <c r="P55" s="139">
        <f>'SMB Cost+ Matrix Orig'!P56+'Add Margin'!$B$2</f>
        <v>0.10882600000000001</v>
      </c>
      <c r="Q55" s="139">
        <f>'SMB Cost+ Matrix Orig'!Q56+'Add Margin'!$B$2</f>
        <v>0.102048</v>
      </c>
      <c r="R55" s="139">
        <f>'SMB Cost+ Matrix Orig'!R56+'Add Margin'!$B$2</f>
        <v>0.101048</v>
      </c>
      <c r="S55" s="139">
        <f>'SMB Cost+ Matrix Orig'!S56+'Add Margin'!$B$2</f>
        <v>0.100048</v>
      </c>
      <c r="T55" s="139">
        <f>'SMB Cost+ Matrix Orig'!T56+'Add Margin'!$B$2</f>
        <v>0.10846500000000001</v>
      </c>
      <c r="U55" s="139">
        <f>'SMB Cost+ Matrix Orig'!U56+'Add Margin'!$B$2</f>
        <v>0.101424</v>
      </c>
      <c r="V55" s="139">
        <f>'SMB Cost+ Matrix Orig'!V56+'Add Margin'!$B$2</f>
        <v>0.100424</v>
      </c>
      <c r="W55" s="139">
        <f>'SMB Cost+ Matrix Orig'!W56+'Add Margin'!$B$2</f>
        <v>9.9423999999999998E-2</v>
      </c>
      <c r="X55" s="139">
        <f>'SMB Cost+ Matrix Orig'!X56+'Add Margin'!$B$2</f>
        <v>0.10878700000000001</v>
      </c>
      <c r="Y55" s="139">
        <f>'SMB Cost+ Matrix Orig'!Y56+'Add Margin'!$B$2</f>
        <v>0.10148500000000001</v>
      </c>
      <c r="Z55" s="139">
        <f>'SMB Cost+ Matrix Orig'!Z56+'Add Margin'!$B$2</f>
        <v>0.100485</v>
      </c>
      <c r="AA55" s="139">
        <f>'SMB Cost+ Matrix Orig'!AA56+'Add Margin'!$B$2</f>
        <v>9.9485000000000004E-2</v>
      </c>
      <c r="AB55" s="139">
        <f>'SMB Cost+ Matrix Orig'!AB56+'Add Margin'!$B$2</f>
        <v>0.109109</v>
      </c>
      <c r="AC55" s="139">
        <f>'SMB Cost+ Matrix Orig'!AC56+'Add Margin'!$B$2</f>
        <v>0.101523</v>
      </c>
      <c r="AD55" s="139">
        <f>'SMB Cost+ Matrix Orig'!AD56+'Add Margin'!$B$2</f>
        <v>0.100523</v>
      </c>
      <c r="AE55" s="139">
        <f>'SMB Cost+ Matrix Orig'!AE56+'Add Margin'!$B$2</f>
        <v>9.9523E-2</v>
      </c>
      <c r="AF55" s="139">
        <f>'SMB Cost+ Matrix Orig'!AF56+'Add Margin'!$B$2</f>
        <v>0.109458</v>
      </c>
      <c r="AG55" s="139">
        <f>'SMB Cost+ Matrix Orig'!AG56+'Add Margin'!$B$2</f>
        <v>0.101609</v>
      </c>
      <c r="AH55" s="139">
        <f>'SMB Cost+ Matrix Orig'!AH56+'Add Margin'!$B$2</f>
        <v>0.100609</v>
      </c>
      <c r="AI55" s="139">
        <f>'SMB Cost+ Matrix Orig'!AI56+'Add Margin'!$B$2</f>
        <v>9.9609000000000003E-2</v>
      </c>
      <c r="AJ55" s="139">
        <f>'SMB Cost+ Matrix Orig'!AJ56+'Add Margin'!$B$2</f>
        <v>0.11045200000000001</v>
      </c>
      <c r="AK55" s="139">
        <f>'SMB Cost+ Matrix Orig'!AK56+'Add Margin'!$B$2</f>
        <v>0.10233600000000001</v>
      </c>
      <c r="AL55" s="139">
        <f>'SMB Cost+ Matrix Orig'!AL56+'Add Margin'!$B$2</f>
        <v>0.10133600000000001</v>
      </c>
      <c r="AM55" s="139">
        <f>'SMB Cost+ Matrix Orig'!AM56+'Add Margin'!$B$2</f>
        <v>0.10033600000000001</v>
      </c>
      <c r="AN55" s="44"/>
      <c r="AO55" s="44"/>
    </row>
    <row r="56" spans="1:41" s="26" customFormat="1" ht="18.75" x14ac:dyDescent="0.3">
      <c r="A56" s="87" t="s">
        <v>9</v>
      </c>
      <c r="B56" s="133" t="s">
        <v>70</v>
      </c>
      <c r="C56" s="97">
        <v>24</v>
      </c>
      <c r="D56" s="139">
        <f>'SMB Cost+ Matrix Orig'!D57+'Add Margin'!$B$2</f>
        <v>0.11465600000000001</v>
      </c>
      <c r="E56" s="139">
        <f>'SMB Cost+ Matrix Orig'!E57+'Add Margin'!$B$2</f>
        <v>0.106158</v>
      </c>
      <c r="F56" s="139">
        <f>'SMB Cost+ Matrix Orig'!F57+'Add Margin'!$B$2</f>
        <v>0.105158</v>
      </c>
      <c r="G56" s="139">
        <f>'SMB Cost+ Matrix Orig'!G57+'Add Margin'!$B$2</f>
        <v>0.104158</v>
      </c>
      <c r="H56" s="139">
        <f>'SMB Cost+ Matrix Orig'!H57+'Add Margin'!$B$2</f>
        <v>0.117519</v>
      </c>
      <c r="I56" s="139">
        <f>'SMB Cost+ Matrix Orig'!I57+'Add Margin'!$B$2</f>
        <v>0.10844100000000001</v>
      </c>
      <c r="J56" s="139">
        <f>'SMB Cost+ Matrix Orig'!J57+'Add Margin'!$B$2</f>
        <v>0.10744100000000001</v>
      </c>
      <c r="K56" s="139">
        <f>'SMB Cost+ Matrix Orig'!K57+'Add Margin'!$B$2</f>
        <v>0.10644100000000001</v>
      </c>
      <c r="L56" s="139">
        <f>'SMB Cost+ Matrix Orig'!L57+'Add Margin'!$B$2</f>
        <v>0.12007100000000001</v>
      </c>
      <c r="M56" s="139">
        <f>'SMB Cost+ Matrix Orig'!M57+'Add Margin'!$B$2</f>
        <v>0.11041100000000001</v>
      </c>
      <c r="N56" s="139">
        <f>'SMB Cost+ Matrix Orig'!N57+'Add Margin'!$B$2</f>
        <v>0.10941100000000001</v>
      </c>
      <c r="O56" s="139">
        <f>'SMB Cost+ Matrix Orig'!O57+'Add Margin'!$B$2</f>
        <v>0.10841100000000001</v>
      </c>
      <c r="P56" s="139">
        <f>'SMB Cost+ Matrix Orig'!P57+'Add Margin'!$B$2</f>
        <v>0.12242600000000001</v>
      </c>
      <c r="Q56" s="139">
        <f>'SMB Cost+ Matrix Orig'!Q57+'Add Margin'!$B$2</f>
        <v>0.112183</v>
      </c>
      <c r="R56" s="139">
        <f>'SMB Cost+ Matrix Orig'!R57+'Add Margin'!$B$2</f>
        <v>0.111183</v>
      </c>
      <c r="S56" s="139">
        <f>'SMB Cost+ Matrix Orig'!S57+'Add Margin'!$B$2</f>
        <v>0.110183</v>
      </c>
      <c r="T56" s="139">
        <f>'SMB Cost+ Matrix Orig'!T57+'Add Margin'!$B$2</f>
        <v>0.124054</v>
      </c>
      <c r="U56" s="139">
        <f>'SMB Cost+ Matrix Orig'!U57+'Add Margin'!$B$2</f>
        <v>0.11322700000000001</v>
      </c>
      <c r="V56" s="139">
        <f>'SMB Cost+ Matrix Orig'!V57+'Add Margin'!$B$2</f>
        <v>0.11222700000000001</v>
      </c>
      <c r="W56" s="139">
        <f>'SMB Cost+ Matrix Orig'!W57+'Add Margin'!$B$2</f>
        <v>0.11122700000000001</v>
      </c>
      <c r="X56" s="139">
        <f>'SMB Cost+ Matrix Orig'!X57+'Add Margin'!$B$2</f>
        <v>0.12618499999999999</v>
      </c>
      <c r="Y56" s="139">
        <f>'SMB Cost+ Matrix Orig'!Y57+'Add Margin'!$B$2</f>
        <v>0.11478100000000001</v>
      </c>
      <c r="Z56" s="139">
        <f>'SMB Cost+ Matrix Orig'!Z57+'Add Margin'!$B$2</f>
        <v>0.11378100000000001</v>
      </c>
      <c r="AA56" s="139">
        <f>'SMB Cost+ Matrix Orig'!AA57+'Add Margin'!$B$2</f>
        <v>0.11278100000000001</v>
      </c>
      <c r="AB56" s="139">
        <f>'SMB Cost+ Matrix Orig'!AB57+'Add Margin'!$B$2</f>
        <v>0.12834299999999998</v>
      </c>
      <c r="AC56" s="139">
        <f>'SMB Cost+ Matrix Orig'!AC57+'Add Margin'!$B$2</f>
        <v>0.116343</v>
      </c>
      <c r="AD56" s="139">
        <f>'SMB Cost+ Matrix Orig'!AD57+'Add Margin'!$B$2</f>
        <v>0.115343</v>
      </c>
      <c r="AE56" s="139">
        <f>'SMB Cost+ Matrix Orig'!AE57+'Add Margin'!$B$2</f>
        <v>0.114343</v>
      </c>
      <c r="AF56" s="139">
        <f>'SMB Cost+ Matrix Orig'!AF57+'Add Margin'!$B$2</f>
        <v>0.130549</v>
      </c>
      <c r="AG56" s="139">
        <f>'SMB Cost+ Matrix Orig'!AG57+'Add Margin'!$B$2</f>
        <v>0.117967</v>
      </c>
      <c r="AH56" s="139">
        <f>'SMB Cost+ Matrix Orig'!AH57+'Add Margin'!$B$2</f>
        <v>0.116967</v>
      </c>
      <c r="AI56" s="139">
        <f>'SMB Cost+ Matrix Orig'!AI57+'Add Margin'!$B$2</f>
        <v>0.115967</v>
      </c>
      <c r="AJ56" s="139">
        <f>'SMB Cost+ Matrix Orig'!AJ57+'Add Margin'!$B$2</f>
        <v>0.133107</v>
      </c>
      <c r="AK56" s="139">
        <f>'SMB Cost+ Matrix Orig'!AK57+'Add Margin'!$B$2</f>
        <v>0.11994200000000001</v>
      </c>
      <c r="AL56" s="139">
        <f>'SMB Cost+ Matrix Orig'!AL57+'Add Margin'!$B$2</f>
        <v>0.11894200000000001</v>
      </c>
      <c r="AM56" s="139">
        <f>'SMB Cost+ Matrix Orig'!AM57+'Add Margin'!$B$2</f>
        <v>0.11794200000000001</v>
      </c>
      <c r="AN56" s="44"/>
      <c r="AO56" s="44"/>
    </row>
    <row r="57" spans="1:41" s="26" customFormat="1" ht="18.75" x14ac:dyDescent="0.3">
      <c r="A57" s="87" t="s">
        <v>9</v>
      </c>
      <c r="B57" s="133" t="s">
        <v>70</v>
      </c>
      <c r="C57" s="97">
        <v>36</v>
      </c>
      <c r="D57" s="139">
        <f>'SMB Cost+ Matrix Orig'!D58+'Add Margin'!$B$2</f>
        <v>0.12732599999999999</v>
      </c>
      <c r="E57" s="139">
        <f>'SMB Cost+ Matrix Orig'!E58+'Add Margin'!$B$2</f>
        <v>0.11586200000000001</v>
      </c>
      <c r="F57" s="139">
        <f>'SMB Cost+ Matrix Orig'!F58+'Add Margin'!$B$2</f>
        <v>0.11486200000000001</v>
      </c>
      <c r="G57" s="139">
        <f>'SMB Cost+ Matrix Orig'!G58+'Add Margin'!$B$2</f>
        <v>0.113862</v>
      </c>
      <c r="H57" s="139">
        <f>'SMB Cost+ Matrix Orig'!H58+'Add Margin'!$B$2</f>
        <v>0.12845699999999999</v>
      </c>
      <c r="I57" s="139">
        <f>'SMB Cost+ Matrix Orig'!I58+'Add Margin'!$B$2</f>
        <v>0.116787</v>
      </c>
      <c r="J57" s="139">
        <f>'SMB Cost+ Matrix Orig'!J58+'Add Margin'!$B$2</f>
        <v>0.115787</v>
      </c>
      <c r="K57" s="139">
        <f>'SMB Cost+ Matrix Orig'!K58+'Add Margin'!$B$2</f>
        <v>0.114787</v>
      </c>
      <c r="L57" s="139">
        <f>'SMB Cost+ Matrix Orig'!L58+'Add Margin'!$B$2</f>
        <v>0.12938</v>
      </c>
      <c r="M57" s="139">
        <f>'SMB Cost+ Matrix Orig'!M58+'Add Margin'!$B$2</f>
        <v>0.117505</v>
      </c>
      <c r="N57" s="139">
        <f>'SMB Cost+ Matrix Orig'!N58+'Add Margin'!$B$2</f>
        <v>0.116505</v>
      </c>
      <c r="O57" s="139">
        <f>'SMB Cost+ Matrix Orig'!O58+'Add Margin'!$B$2</f>
        <v>0.115505</v>
      </c>
      <c r="P57" s="139">
        <f>'SMB Cost+ Matrix Orig'!P58+'Add Margin'!$B$2</f>
        <v>0.13013</v>
      </c>
      <c r="Q57" s="139">
        <f>'SMB Cost+ Matrix Orig'!Q58+'Add Margin'!$B$2</f>
        <v>0.11805</v>
      </c>
      <c r="R57" s="139">
        <f>'SMB Cost+ Matrix Orig'!R58+'Add Margin'!$B$2</f>
        <v>0.11705</v>
      </c>
      <c r="S57" s="139">
        <f>'SMB Cost+ Matrix Orig'!S58+'Add Margin'!$B$2</f>
        <v>0.11605</v>
      </c>
      <c r="T57" s="139">
        <f>'SMB Cost+ Matrix Orig'!T58+'Add Margin'!$B$2</f>
        <v>0.130359</v>
      </c>
      <c r="U57" s="139">
        <f>'SMB Cost+ Matrix Orig'!U58+'Add Margin'!$B$2</f>
        <v>0.118073</v>
      </c>
      <c r="V57" s="139">
        <f>'SMB Cost+ Matrix Orig'!V58+'Add Margin'!$B$2</f>
        <v>0.117073</v>
      </c>
      <c r="W57" s="139">
        <f>'SMB Cost+ Matrix Orig'!W58+'Add Margin'!$B$2</f>
        <v>0.116073</v>
      </c>
      <c r="X57" s="139">
        <f>'SMB Cost+ Matrix Orig'!X58+'Add Margin'!$B$2</f>
        <v>0.13339200000000001</v>
      </c>
      <c r="Y57" s="139">
        <f>'SMB Cost+ Matrix Orig'!Y58+'Add Margin'!$B$2</f>
        <v>0.121103</v>
      </c>
      <c r="Z57" s="139">
        <f>'SMB Cost+ Matrix Orig'!Z58+'Add Margin'!$B$2</f>
        <v>0.120103</v>
      </c>
      <c r="AA57" s="139">
        <f>'SMB Cost+ Matrix Orig'!AA58+'Add Margin'!$B$2</f>
        <v>0.119103</v>
      </c>
      <c r="AB57" s="139">
        <f>'SMB Cost+ Matrix Orig'!AB58+'Add Margin'!$B$2</f>
        <v>0.13496</v>
      </c>
      <c r="AC57" s="139">
        <f>'SMB Cost+ Matrix Orig'!AC58+'Add Margin'!$B$2</f>
        <v>0.122839</v>
      </c>
      <c r="AD57" s="139">
        <f>'SMB Cost+ Matrix Orig'!AD58+'Add Margin'!$B$2</f>
        <v>0.121839</v>
      </c>
      <c r="AE57" s="139">
        <f>'SMB Cost+ Matrix Orig'!AE58+'Add Margin'!$B$2</f>
        <v>0.120839</v>
      </c>
      <c r="AF57" s="139">
        <f>'SMB Cost+ Matrix Orig'!AF58+'Add Margin'!$B$2</f>
        <v>0.13657900000000001</v>
      </c>
      <c r="AG57" s="139">
        <f>'SMB Cost+ Matrix Orig'!AG58+'Add Margin'!$B$2</f>
        <v>0.124556</v>
      </c>
      <c r="AH57" s="139">
        <f>'SMB Cost+ Matrix Orig'!AH58+'Add Margin'!$B$2</f>
        <v>0.123556</v>
      </c>
      <c r="AI57" s="139">
        <f>'SMB Cost+ Matrix Orig'!AI58+'Add Margin'!$B$2</f>
        <v>0.122556</v>
      </c>
      <c r="AJ57" s="139">
        <f>'SMB Cost+ Matrix Orig'!AJ58+'Add Margin'!$B$2</f>
        <v>0.13689799999999999</v>
      </c>
      <c r="AK57" s="139">
        <f>'SMB Cost+ Matrix Orig'!AK58+'Add Margin'!$B$2</f>
        <v>0.12487000000000001</v>
      </c>
      <c r="AL57" s="139">
        <f>'SMB Cost+ Matrix Orig'!AL58+'Add Margin'!$B$2</f>
        <v>0.12387000000000001</v>
      </c>
      <c r="AM57" s="139">
        <f>'SMB Cost+ Matrix Orig'!AM58+'Add Margin'!$B$2</f>
        <v>0.12287000000000001</v>
      </c>
      <c r="AN57" s="44"/>
      <c r="AO57" s="44"/>
    </row>
    <row r="58" spans="1:41" s="83" customFormat="1" ht="18.75" x14ac:dyDescent="0.3">
      <c r="A58" s="90" t="s">
        <v>9</v>
      </c>
      <c r="B58" s="133" t="s">
        <v>70</v>
      </c>
      <c r="C58" s="98">
        <v>48</v>
      </c>
      <c r="D58" s="159">
        <f>'SMB Cost+ Matrix Orig'!D59+'Add Margin'!$B$2</f>
        <v>0.13778899999999999</v>
      </c>
      <c r="E58" s="159">
        <f>'SMB Cost+ Matrix Orig'!E59+'Add Margin'!$B$2</f>
        <v>0.127831</v>
      </c>
      <c r="F58" s="159">
        <f>'SMB Cost+ Matrix Orig'!F59+'Add Margin'!$B$2</f>
        <v>0.126831</v>
      </c>
      <c r="G58" s="159">
        <f>'SMB Cost+ Matrix Orig'!G59+'Add Margin'!$B$2</f>
        <v>0.125831</v>
      </c>
      <c r="H58" s="159">
        <f>'SMB Cost+ Matrix Orig'!H59+'Add Margin'!$B$2</f>
        <v>0.144953</v>
      </c>
      <c r="I58" s="159">
        <f>'SMB Cost+ Matrix Orig'!I59+'Add Margin'!$B$2</f>
        <v>0.13500000000000001</v>
      </c>
      <c r="J58" s="159">
        <f>'SMB Cost+ Matrix Orig'!J59+'Add Margin'!$B$2</f>
        <v>0.13400000000000001</v>
      </c>
      <c r="K58" s="159">
        <f>'SMB Cost+ Matrix Orig'!K59+'Add Margin'!$B$2</f>
        <v>0.13300000000000001</v>
      </c>
      <c r="L58" s="159"/>
      <c r="M58" s="159"/>
      <c r="N58" s="159"/>
      <c r="O58" s="159"/>
      <c r="P58" s="159"/>
      <c r="Q58" s="159"/>
      <c r="R58" s="159"/>
      <c r="S58" s="159"/>
      <c r="T58" s="159"/>
      <c r="U58" s="159"/>
      <c r="V58" s="159"/>
      <c r="W58" s="159"/>
      <c r="X58" s="159"/>
      <c r="Y58" s="159"/>
      <c r="Z58" s="159"/>
      <c r="AA58" s="159"/>
      <c r="AB58" s="215"/>
      <c r="AC58" s="215"/>
      <c r="AD58" s="215"/>
      <c r="AE58" s="215"/>
      <c r="AF58" s="215"/>
      <c r="AG58" s="215"/>
      <c r="AH58" s="215"/>
      <c r="AI58" s="215"/>
      <c r="AJ58" s="215"/>
      <c r="AK58" s="215"/>
      <c r="AL58" s="215"/>
      <c r="AM58" s="215"/>
      <c r="AN58" s="85"/>
      <c r="AO58" s="85"/>
    </row>
    <row r="59" spans="1:41" s="26" customFormat="1" ht="15" customHeight="1" x14ac:dyDescent="0.3">
      <c r="A59" s="94"/>
      <c r="B59" s="95"/>
      <c r="C59" s="104"/>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54"/>
      <c r="AO59" s="54"/>
    </row>
    <row r="60" spans="1:41" s="26" customFormat="1" ht="18.75" x14ac:dyDescent="0.3">
      <c r="A60" s="88" t="s">
        <v>9</v>
      </c>
      <c r="B60" s="88" t="s">
        <v>72</v>
      </c>
      <c r="C60" s="99">
        <v>6</v>
      </c>
      <c r="D60" s="149">
        <f>'SMB Cost+ Matrix Orig'!D61+'Add Margin'!$B$2</f>
        <v>0.113524</v>
      </c>
      <c r="E60" s="149">
        <f>'SMB Cost+ Matrix Orig'!E61+'Add Margin'!$B$2</f>
        <v>0.108475</v>
      </c>
      <c r="F60" s="149">
        <f>'SMB Cost+ Matrix Orig'!F61+'Add Margin'!$B$2</f>
        <v>0.107475</v>
      </c>
      <c r="G60" s="149">
        <f>'SMB Cost+ Matrix Orig'!G61+'Add Margin'!$B$2</f>
        <v>0.106475</v>
      </c>
      <c r="H60" s="149">
        <f>'SMB Cost+ Matrix Orig'!H61+'Add Margin'!$B$2</f>
        <v>0.11965100000000001</v>
      </c>
      <c r="I60" s="149">
        <f>'SMB Cost+ Matrix Orig'!I61+'Add Margin'!$B$2</f>
        <v>0.114633</v>
      </c>
      <c r="J60" s="149">
        <f>'SMB Cost+ Matrix Orig'!J61+'Add Margin'!$B$2</f>
        <v>0.113633</v>
      </c>
      <c r="K60" s="149">
        <f>'SMB Cost+ Matrix Orig'!K61+'Add Margin'!$B$2</f>
        <v>0.112633</v>
      </c>
      <c r="L60" s="149">
        <f>'SMB Cost+ Matrix Orig'!L61+'Add Margin'!$B$2</f>
        <v>0.12079200000000001</v>
      </c>
      <c r="M60" s="149">
        <f>'SMB Cost+ Matrix Orig'!M61+'Add Margin'!$B$2</f>
        <v>0.11575300000000001</v>
      </c>
      <c r="N60" s="149">
        <f>'SMB Cost+ Matrix Orig'!N61+'Add Margin'!$B$2</f>
        <v>0.11475300000000001</v>
      </c>
      <c r="O60" s="149">
        <f>'SMB Cost+ Matrix Orig'!O61+'Add Margin'!$B$2</f>
        <v>0.11375300000000001</v>
      </c>
      <c r="P60" s="149">
        <f>'SMB Cost+ Matrix Orig'!P61+'Add Margin'!$B$2</f>
        <v>0.118421</v>
      </c>
      <c r="Q60" s="149">
        <f>'SMB Cost+ Matrix Orig'!Q61+'Add Margin'!$B$2</f>
        <v>0.11331200000000001</v>
      </c>
      <c r="R60" s="149">
        <f>'SMB Cost+ Matrix Orig'!R61+'Add Margin'!$B$2</f>
        <v>0.11231200000000001</v>
      </c>
      <c r="S60" s="149">
        <f>'SMB Cost+ Matrix Orig'!S61+'Add Margin'!$B$2</f>
        <v>0.11131200000000001</v>
      </c>
      <c r="T60" s="149">
        <f>'SMB Cost+ Matrix Orig'!T61+'Add Margin'!$B$2</f>
        <v>0.11090800000000001</v>
      </c>
      <c r="U60" s="149">
        <f>'SMB Cost+ Matrix Orig'!U61+'Add Margin'!$B$2</f>
        <v>0.105808</v>
      </c>
      <c r="V60" s="149">
        <f>'SMB Cost+ Matrix Orig'!V61+'Add Margin'!$B$2</f>
        <v>0.104808</v>
      </c>
      <c r="W60" s="149">
        <f>'SMB Cost+ Matrix Orig'!W61+'Add Margin'!$B$2</f>
        <v>0.103808</v>
      </c>
      <c r="X60" s="149">
        <f>'SMB Cost+ Matrix Orig'!X61+'Add Margin'!$B$2</f>
        <v>9.8208000000000004E-2</v>
      </c>
      <c r="Y60" s="149">
        <f>'SMB Cost+ Matrix Orig'!Y61+'Add Margin'!$B$2</f>
        <v>9.3179999999999999E-2</v>
      </c>
      <c r="Z60" s="149">
        <f>'SMB Cost+ Matrix Orig'!Z61+'Add Margin'!$B$2</f>
        <v>9.2179999999999998E-2</v>
      </c>
      <c r="AA60" s="149">
        <f>'SMB Cost+ Matrix Orig'!AA61+'Add Margin'!$B$2</f>
        <v>9.1179999999999997E-2</v>
      </c>
      <c r="AB60" s="149">
        <f>'SMB Cost+ Matrix Orig'!AB61+'Add Margin'!$B$2</f>
        <v>8.6685999999999999E-2</v>
      </c>
      <c r="AC60" s="149">
        <f>'SMB Cost+ Matrix Orig'!AC61+'Add Margin'!$B$2</f>
        <v>8.1806000000000004E-2</v>
      </c>
      <c r="AD60" s="149">
        <f>'SMB Cost+ Matrix Orig'!AD61+'Add Margin'!$B$2</f>
        <v>8.0806000000000003E-2</v>
      </c>
      <c r="AE60" s="149">
        <f>'SMB Cost+ Matrix Orig'!AE61+'Add Margin'!$B$2</f>
        <v>7.9806000000000002E-2</v>
      </c>
      <c r="AF60" s="149">
        <f>'SMB Cost+ Matrix Orig'!AF61+'Add Margin'!$B$2</f>
        <v>8.0653000000000002E-2</v>
      </c>
      <c r="AG60" s="149">
        <f>'SMB Cost+ Matrix Orig'!AG61+'Add Margin'!$B$2</f>
        <v>7.5784000000000004E-2</v>
      </c>
      <c r="AH60" s="149">
        <f>'SMB Cost+ Matrix Orig'!AH61+'Add Margin'!$B$2</f>
        <v>7.4784000000000003E-2</v>
      </c>
      <c r="AI60" s="149">
        <f>'SMB Cost+ Matrix Orig'!AI61+'Add Margin'!$B$2</f>
        <v>7.3784000000000002E-2</v>
      </c>
      <c r="AJ60" s="149">
        <f>'SMB Cost+ Matrix Orig'!AJ61+'Add Margin'!$B$2</f>
        <v>7.8921000000000005E-2</v>
      </c>
      <c r="AK60" s="149">
        <f>'SMB Cost+ Matrix Orig'!AK61+'Add Margin'!$B$2</f>
        <v>7.4116000000000001E-2</v>
      </c>
      <c r="AL60" s="149">
        <f>'SMB Cost+ Matrix Orig'!AL61+'Add Margin'!$B$2</f>
        <v>7.3116E-2</v>
      </c>
      <c r="AM60" s="149">
        <f>'SMB Cost+ Matrix Orig'!AM61+'Add Margin'!$B$2</f>
        <v>7.2116E-2</v>
      </c>
      <c r="AN60" s="44"/>
      <c r="AO60" s="44"/>
    </row>
    <row r="61" spans="1:41" s="26" customFormat="1" ht="18.75" x14ac:dyDescent="0.3">
      <c r="A61" s="89" t="s">
        <v>9</v>
      </c>
      <c r="B61" s="147" t="s">
        <v>72</v>
      </c>
      <c r="C61" s="100">
        <v>12</v>
      </c>
      <c r="D61" s="149">
        <f>'SMB Cost+ Matrix Orig'!D62+'Add Margin'!$B$2</f>
        <v>0.100051</v>
      </c>
      <c r="E61" s="149">
        <f>'SMB Cost+ Matrix Orig'!E62+'Add Margin'!$B$2</f>
        <v>9.5087000000000005E-2</v>
      </c>
      <c r="F61" s="149">
        <f>'SMB Cost+ Matrix Orig'!F62+'Add Margin'!$B$2</f>
        <v>9.4087000000000004E-2</v>
      </c>
      <c r="G61" s="149">
        <f>'SMB Cost+ Matrix Orig'!G62+'Add Margin'!$B$2</f>
        <v>9.3087000000000003E-2</v>
      </c>
      <c r="H61" s="149">
        <f>'SMB Cost+ Matrix Orig'!H62+'Add Margin'!$B$2</f>
        <v>0.10032200000000001</v>
      </c>
      <c r="I61" s="149">
        <f>'SMB Cost+ Matrix Orig'!I62+'Add Margin'!$B$2</f>
        <v>9.5378000000000004E-2</v>
      </c>
      <c r="J61" s="149">
        <f>'SMB Cost+ Matrix Orig'!J62+'Add Margin'!$B$2</f>
        <v>9.4378000000000004E-2</v>
      </c>
      <c r="K61" s="149">
        <f>'SMB Cost+ Matrix Orig'!K62+'Add Margin'!$B$2</f>
        <v>9.3378000000000003E-2</v>
      </c>
      <c r="L61" s="149">
        <f>'SMB Cost+ Matrix Orig'!L62+'Add Margin'!$B$2</f>
        <v>0.10001</v>
      </c>
      <c r="M61" s="149">
        <f>'SMB Cost+ Matrix Orig'!M62+'Add Margin'!$B$2</f>
        <v>9.5086000000000004E-2</v>
      </c>
      <c r="N61" s="149">
        <f>'SMB Cost+ Matrix Orig'!N62+'Add Margin'!$B$2</f>
        <v>9.4086000000000003E-2</v>
      </c>
      <c r="O61" s="149">
        <f>'SMB Cost+ Matrix Orig'!O62+'Add Margin'!$B$2</f>
        <v>9.3086000000000002E-2</v>
      </c>
      <c r="P61" s="149">
        <f>'SMB Cost+ Matrix Orig'!P62+'Add Margin'!$B$2</f>
        <v>9.9492000000000011E-2</v>
      </c>
      <c r="Q61" s="149">
        <f>'SMB Cost+ Matrix Orig'!Q62+'Add Margin'!$B$2</f>
        <v>9.4591000000000008E-2</v>
      </c>
      <c r="R61" s="149">
        <f>'SMB Cost+ Matrix Orig'!R62+'Add Margin'!$B$2</f>
        <v>9.3591000000000008E-2</v>
      </c>
      <c r="S61" s="149">
        <f>'SMB Cost+ Matrix Orig'!S62+'Add Margin'!$B$2</f>
        <v>9.2591000000000007E-2</v>
      </c>
      <c r="T61" s="149">
        <f>'SMB Cost+ Matrix Orig'!T62+'Add Margin'!$B$2</f>
        <v>9.7699000000000008E-2</v>
      </c>
      <c r="U61" s="149">
        <f>'SMB Cost+ Matrix Orig'!U62+'Add Margin'!$B$2</f>
        <v>9.2824000000000004E-2</v>
      </c>
      <c r="V61" s="149">
        <f>'SMB Cost+ Matrix Orig'!V62+'Add Margin'!$B$2</f>
        <v>9.1824000000000003E-2</v>
      </c>
      <c r="W61" s="149">
        <f>'SMB Cost+ Matrix Orig'!W62+'Add Margin'!$B$2</f>
        <v>9.0824000000000002E-2</v>
      </c>
      <c r="X61" s="149">
        <f>'SMB Cost+ Matrix Orig'!X62+'Add Margin'!$B$2</f>
        <v>9.6687000000000009E-2</v>
      </c>
      <c r="Y61" s="149">
        <f>'SMB Cost+ Matrix Orig'!Y62+'Add Margin'!$B$2</f>
        <v>9.1840000000000005E-2</v>
      </c>
      <c r="Z61" s="149">
        <f>'SMB Cost+ Matrix Orig'!Z62+'Add Margin'!$B$2</f>
        <v>9.0840000000000004E-2</v>
      </c>
      <c r="AA61" s="149">
        <f>'SMB Cost+ Matrix Orig'!AA62+'Add Margin'!$B$2</f>
        <v>8.9840000000000003E-2</v>
      </c>
      <c r="AB61" s="149">
        <f>'SMB Cost+ Matrix Orig'!AB62+'Add Margin'!$B$2</f>
        <v>9.5684000000000005E-2</v>
      </c>
      <c r="AC61" s="149">
        <f>'SMB Cost+ Matrix Orig'!AC62+'Add Margin'!$B$2</f>
        <v>9.0854000000000004E-2</v>
      </c>
      <c r="AD61" s="149">
        <f>'SMB Cost+ Matrix Orig'!AD62+'Add Margin'!$B$2</f>
        <v>8.9854000000000003E-2</v>
      </c>
      <c r="AE61" s="149">
        <f>'SMB Cost+ Matrix Orig'!AE62+'Add Margin'!$B$2</f>
        <v>8.8854000000000002E-2</v>
      </c>
      <c r="AF61" s="149">
        <f>'SMB Cost+ Matrix Orig'!AF62+'Add Margin'!$B$2</f>
        <v>9.4796000000000005E-2</v>
      </c>
      <c r="AG61" s="149">
        <f>'SMB Cost+ Matrix Orig'!AG62+'Add Margin'!$B$2</f>
        <v>8.9994000000000005E-2</v>
      </c>
      <c r="AH61" s="149">
        <f>'SMB Cost+ Matrix Orig'!AH62+'Add Margin'!$B$2</f>
        <v>8.8994000000000004E-2</v>
      </c>
      <c r="AI61" s="149">
        <f>'SMB Cost+ Matrix Orig'!AI62+'Add Margin'!$B$2</f>
        <v>8.7994000000000003E-2</v>
      </c>
      <c r="AJ61" s="149">
        <f>'SMB Cost+ Matrix Orig'!AJ62+'Add Margin'!$B$2</f>
        <v>9.4480000000000008E-2</v>
      </c>
      <c r="AK61" s="149">
        <f>'SMB Cost+ Matrix Orig'!AK62+'Add Margin'!$B$2</f>
        <v>8.9704000000000006E-2</v>
      </c>
      <c r="AL61" s="149">
        <f>'SMB Cost+ Matrix Orig'!AL62+'Add Margin'!$B$2</f>
        <v>8.8704000000000005E-2</v>
      </c>
      <c r="AM61" s="149">
        <f>'SMB Cost+ Matrix Orig'!AM62+'Add Margin'!$B$2</f>
        <v>8.7704000000000004E-2</v>
      </c>
      <c r="AN61" s="44"/>
      <c r="AO61" s="44"/>
    </row>
    <row r="62" spans="1:41" s="26" customFormat="1" ht="18.75" x14ac:dyDescent="0.3">
      <c r="A62" s="89" t="s">
        <v>9</v>
      </c>
      <c r="B62" s="147" t="s">
        <v>72</v>
      </c>
      <c r="C62" s="100">
        <v>24</v>
      </c>
      <c r="D62" s="149">
        <f>'SMB Cost+ Matrix Orig'!D63+'Add Margin'!$B$2</f>
        <v>0.100135</v>
      </c>
      <c r="E62" s="149">
        <f>'SMB Cost+ Matrix Orig'!E63+'Add Margin'!$B$2</f>
        <v>9.467600000000001E-2</v>
      </c>
      <c r="F62" s="149">
        <f>'SMB Cost+ Matrix Orig'!F63+'Add Margin'!$B$2</f>
        <v>9.3676000000000009E-2</v>
      </c>
      <c r="G62" s="149">
        <f>'SMB Cost+ Matrix Orig'!G63+'Add Margin'!$B$2</f>
        <v>9.2676000000000008E-2</v>
      </c>
      <c r="H62" s="149">
        <f>'SMB Cost+ Matrix Orig'!H63+'Add Margin'!$B$2</f>
        <v>0.10122600000000001</v>
      </c>
      <c r="I62" s="149">
        <f>'SMB Cost+ Matrix Orig'!I63+'Add Margin'!$B$2</f>
        <v>9.5574000000000006E-2</v>
      </c>
      <c r="J62" s="149">
        <f>'SMB Cost+ Matrix Orig'!J63+'Add Margin'!$B$2</f>
        <v>9.4574000000000005E-2</v>
      </c>
      <c r="K62" s="149">
        <f>'SMB Cost+ Matrix Orig'!K63+'Add Margin'!$B$2</f>
        <v>9.3574000000000004E-2</v>
      </c>
      <c r="L62" s="149">
        <f>'SMB Cost+ Matrix Orig'!L63+'Add Margin'!$B$2</f>
        <v>0.101993</v>
      </c>
      <c r="M62" s="149">
        <f>'SMB Cost+ Matrix Orig'!M63+'Add Margin'!$B$2</f>
        <v>9.6151E-2</v>
      </c>
      <c r="N62" s="149">
        <f>'SMB Cost+ Matrix Orig'!N63+'Add Margin'!$B$2</f>
        <v>9.5150999999999999E-2</v>
      </c>
      <c r="O62" s="149">
        <f>'SMB Cost+ Matrix Orig'!O63+'Add Margin'!$B$2</f>
        <v>9.4150999999999999E-2</v>
      </c>
      <c r="P62" s="149">
        <f>'SMB Cost+ Matrix Orig'!P63+'Add Margin'!$B$2</f>
        <v>0.102573</v>
      </c>
      <c r="Q62" s="149">
        <f>'SMB Cost+ Matrix Orig'!Q63+'Add Margin'!$B$2</f>
        <v>9.6540000000000001E-2</v>
      </c>
      <c r="R62" s="149">
        <f>'SMB Cost+ Matrix Orig'!R63+'Add Margin'!$B$2</f>
        <v>9.554E-2</v>
      </c>
      <c r="S62" s="149">
        <f>'SMB Cost+ Matrix Orig'!S63+'Add Margin'!$B$2</f>
        <v>9.4539999999999999E-2</v>
      </c>
      <c r="T62" s="149">
        <f>'SMB Cost+ Matrix Orig'!T63+'Add Margin'!$B$2</f>
        <v>0.10237300000000001</v>
      </c>
      <c r="U62" s="149">
        <f>'SMB Cost+ Matrix Orig'!U63+'Add Margin'!$B$2</f>
        <v>9.6147999999999997E-2</v>
      </c>
      <c r="V62" s="149">
        <f>'SMB Cost+ Matrix Orig'!V63+'Add Margin'!$B$2</f>
        <v>9.5147999999999996E-2</v>
      </c>
      <c r="W62" s="149">
        <f>'SMB Cost+ Matrix Orig'!W63+'Add Margin'!$B$2</f>
        <v>9.4147999999999996E-2</v>
      </c>
      <c r="X62" s="149">
        <f>'SMB Cost+ Matrix Orig'!X63+'Add Margin'!$B$2</f>
        <v>0.102715</v>
      </c>
      <c r="Y62" s="149">
        <f>'SMB Cost+ Matrix Orig'!Y63+'Add Margin'!$B$2</f>
        <v>9.6300999999999998E-2</v>
      </c>
      <c r="Z62" s="149">
        <f>'SMB Cost+ Matrix Orig'!Z63+'Add Margin'!$B$2</f>
        <v>9.5300999999999997E-2</v>
      </c>
      <c r="AA62" s="149">
        <f>'SMB Cost+ Matrix Orig'!AA63+'Add Margin'!$B$2</f>
        <v>9.4300999999999996E-2</v>
      </c>
      <c r="AB62" s="149">
        <f>'SMB Cost+ Matrix Orig'!AB63+'Add Margin'!$B$2</f>
        <v>0.10308100000000001</v>
      </c>
      <c r="AC62" s="149">
        <f>'SMB Cost+ Matrix Orig'!AC63+'Add Margin'!$B$2</f>
        <v>9.6471000000000001E-2</v>
      </c>
      <c r="AD62" s="149">
        <f>'SMB Cost+ Matrix Orig'!AD63+'Add Margin'!$B$2</f>
        <v>9.5471E-2</v>
      </c>
      <c r="AE62" s="149">
        <f>'SMB Cost+ Matrix Orig'!AE63+'Add Margin'!$B$2</f>
        <v>9.4470999999999999E-2</v>
      </c>
      <c r="AF62" s="149">
        <f>'SMB Cost+ Matrix Orig'!AF63+'Add Margin'!$B$2</f>
        <v>0.10354300000000001</v>
      </c>
      <c r="AG62" s="149">
        <f>'SMB Cost+ Matrix Orig'!AG63+'Add Margin'!$B$2</f>
        <v>9.6742000000000009E-2</v>
      </c>
      <c r="AH62" s="149">
        <f>'SMB Cost+ Matrix Orig'!AH63+'Add Margin'!$B$2</f>
        <v>9.5742000000000008E-2</v>
      </c>
      <c r="AI62" s="149">
        <f>'SMB Cost+ Matrix Orig'!AI63+'Add Margin'!$B$2</f>
        <v>9.4742000000000007E-2</v>
      </c>
      <c r="AJ62" s="149">
        <f>'SMB Cost+ Matrix Orig'!AJ63+'Add Margin'!$B$2</f>
        <v>0.104322</v>
      </c>
      <c r="AK62" s="149">
        <f>'SMB Cost+ Matrix Orig'!AK63+'Add Margin'!$B$2</f>
        <v>9.7332000000000002E-2</v>
      </c>
      <c r="AL62" s="149">
        <f>'SMB Cost+ Matrix Orig'!AL63+'Add Margin'!$B$2</f>
        <v>9.6332000000000001E-2</v>
      </c>
      <c r="AM62" s="149">
        <f>'SMB Cost+ Matrix Orig'!AM63+'Add Margin'!$B$2</f>
        <v>9.5332E-2</v>
      </c>
      <c r="AN62" s="44"/>
      <c r="AO62" s="44"/>
    </row>
    <row r="63" spans="1:41" s="26" customFormat="1" ht="18.75" x14ac:dyDescent="0.3">
      <c r="A63" s="89" t="s">
        <v>9</v>
      </c>
      <c r="B63" s="147" t="s">
        <v>72</v>
      </c>
      <c r="C63" s="100">
        <v>36</v>
      </c>
      <c r="D63" s="149">
        <f>'SMB Cost+ Matrix Orig'!D64+'Add Margin'!$B$2</f>
        <v>0.10655000000000001</v>
      </c>
      <c r="E63" s="149">
        <f>'SMB Cost+ Matrix Orig'!E64+'Add Margin'!$B$2</f>
        <v>9.9492999999999998E-2</v>
      </c>
      <c r="F63" s="149">
        <f>'SMB Cost+ Matrix Orig'!F64+'Add Margin'!$B$2</f>
        <v>9.8492999999999997E-2</v>
      </c>
      <c r="G63" s="149">
        <f>'SMB Cost+ Matrix Orig'!G64+'Add Margin'!$B$2</f>
        <v>9.7492999999999996E-2</v>
      </c>
      <c r="H63" s="149">
        <f>'SMB Cost+ Matrix Orig'!H64+'Add Margin'!$B$2</f>
        <v>0.10764600000000001</v>
      </c>
      <c r="I63" s="149">
        <f>'SMB Cost+ Matrix Orig'!I64+'Add Margin'!$B$2</f>
        <v>0.100387</v>
      </c>
      <c r="J63" s="149">
        <f>'SMB Cost+ Matrix Orig'!J64+'Add Margin'!$B$2</f>
        <v>9.9387000000000003E-2</v>
      </c>
      <c r="K63" s="149">
        <f>'SMB Cost+ Matrix Orig'!K64+'Add Margin'!$B$2</f>
        <v>9.8387000000000002E-2</v>
      </c>
      <c r="L63" s="149">
        <f>'SMB Cost+ Matrix Orig'!L64+'Add Margin'!$B$2</f>
        <v>0.108504</v>
      </c>
      <c r="M63" s="149">
        <f>'SMB Cost+ Matrix Orig'!M64+'Add Margin'!$B$2</f>
        <v>0.101047</v>
      </c>
      <c r="N63" s="149">
        <f>'SMB Cost+ Matrix Orig'!N64+'Add Margin'!$B$2</f>
        <v>0.100047</v>
      </c>
      <c r="O63" s="149">
        <f>'SMB Cost+ Matrix Orig'!O64+'Add Margin'!$B$2</f>
        <v>9.9046999999999996E-2</v>
      </c>
      <c r="P63" s="149">
        <f>'SMB Cost+ Matrix Orig'!P64+'Add Margin'!$B$2</f>
        <v>0.10921900000000001</v>
      </c>
      <c r="Q63" s="149">
        <f>'SMB Cost+ Matrix Orig'!Q64+'Add Margin'!$B$2</f>
        <v>0.101561</v>
      </c>
      <c r="R63" s="149">
        <f>'SMB Cost+ Matrix Orig'!R64+'Add Margin'!$B$2</f>
        <v>0.100561</v>
      </c>
      <c r="S63" s="149">
        <f>'SMB Cost+ Matrix Orig'!S64+'Add Margin'!$B$2</f>
        <v>9.9560999999999997E-2</v>
      </c>
      <c r="T63" s="149">
        <f>'SMB Cost+ Matrix Orig'!T64+'Add Margin'!$B$2</f>
        <v>0.109379</v>
      </c>
      <c r="U63" s="149">
        <f>'SMB Cost+ Matrix Orig'!U64+'Add Margin'!$B$2</f>
        <v>0.10151700000000001</v>
      </c>
      <c r="V63" s="149">
        <f>'SMB Cost+ Matrix Orig'!V64+'Add Margin'!$B$2</f>
        <v>0.10051700000000001</v>
      </c>
      <c r="W63" s="149">
        <f>'SMB Cost+ Matrix Orig'!W64+'Add Margin'!$B$2</f>
        <v>9.9517000000000008E-2</v>
      </c>
      <c r="X63" s="149">
        <f>'SMB Cost+ Matrix Orig'!X64+'Add Margin'!$B$2</f>
        <v>0.11239200000000001</v>
      </c>
      <c r="Y63" s="149">
        <f>'SMB Cost+ Matrix Orig'!Y64+'Add Margin'!$B$2</f>
        <v>0.104532</v>
      </c>
      <c r="Z63" s="149">
        <f>'SMB Cost+ Matrix Orig'!Z64+'Add Margin'!$B$2</f>
        <v>0.103532</v>
      </c>
      <c r="AA63" s="149">
        <f>'SMB Cost+ Matrix Orig'!AA64+'Add Margin'!$B$2</f>
        <v>0.102532</v>
      </c>
      <c r="AB63" s="149">
        <f>'SMB Cost+ Matrix Orig'!AB64+'Add Margin'!$B$2</f>
        <v>0.114036</v>
      </c>
      <c r="AC63" s="149">
        <f>'SMB Cost+ Matrix Orig'!AC64+'Add Margin'!$B$2</f>
        <v>0.106182</v>
      </c>
      <c r="AD63" s="149">
        <f>'SMB Cost+ Matrix Orig'!AD64+'Add Margin'!$B$2</f>
        <v>0.105182</v>
      </c>
      <c r="AE63" s="149">
        <f>'SMB Cost+ Matrix Orig'!AE64+'Add Margin'!$B$2</f>
        <v>0.104182</v>
      </c>
      <c r="AF63" s="149">
        <f>'SMB Cost+ Matrix Orig'!AF64+'Add Margin'!$B$2</f>
        <v>0.11516</v>
      </c>
      <c r="AG63" s="149">
        <f>'SMB Cost+ Matrix Orig'!AG64+'Add Margin'!$B$2</f>
        <v>0.107444</v>
      </c>
      <c r="AH63" s="149">
        <f>'SMB Cost+ Matrix Orig'!AH64+'Add Margin'!$B$2</f>
        <v>0.106444</v>
      </c>
      <c r="AI63" s="149">
        <f>'SMB Cost+ Matrix Orig'!AI64+'Add Margin'!$B$2</f>
        <v>0.105444</v>
      </c>
      <c r="AJ63" s="149">
        <f>'SMB Cost+ Matrix Orig'!AJ64+'Add Margin'!$B$2</f>
        <v>0.11548600000000001</v>
      </c>
      <c r="AK63" s="149">
        <f>'SMB Cost+ Matrix Orig'!AK64+'Add Margin'!$B$2</f>
        <v>0.107765</v>
      </c>
      <c r="AL63" s="149">
        <f>'SMB Cost+ Matrix Orig'!AL64+'Add Margin'!$B$2</f>
        <v>0.106765</v>
      </c>
      <c r="AM63" s="149">
        <f>'SMB Cost+ Matrix Orig'!AM64+'Add Margin'!$B$2</f>
        <v>0.105765</v>
      </c>
      <c r="AN63" s="44"/>
      <c r="AO63" s="44"/>
    </row>
    <row r="64" spans="1:41" s="26" customFormat="1" ht="18.75" customHeight="1" x14ac:dyDescent="0.3">
      <c r="A64" s="89" t="s">
        <v>9</v>
      </c>
      <c r="B64" s="147" t="s">
        <v>72</v>
      </c>
      <c r="C64" s="100">
        <v>48</v>
      </c>
      <c r="D64" s="149">
        <f>'SMB Cost+ Matrix Orig'!D65+'Add Margin'!$B$2</f>
        <v>0.11895500000000001</v>
      </c>
      <c r="E64" s="149">
        <f>'SMB Cost+ Matrix Orig'!E65+'Add Margin'!$B$2</f>
        <v>0.112303</v>
      </c>
      <c r="F64" s="149">
        <f>'SMB Cost+ Matrix Orig'!F65+'Add Margin'!$B$2</f>
        <v>0.111303</v>
      </c>
      <c r="G64" s="149">
        <f>'SMB Cost+ Matrix Orig'!G65+'Add Margin'!$B$2</f>
        <v>0.110303</v>
      </c>
      <c r="H64" s="149">
        <f>'SMB Cost+ Matrix Orig'!H65+'Add Margin'!$B$2</f>
        <v>0.12614900000000001</v>
      </c>
      <c r="I64" s="149">
        <f>'SMB Cost+ Matrix Orig'!I65+'Add Margin'!$B$2</f>
        <v>0.11949900000000001</v>
      </c>
      <c r="J64" s="149">
        <f>'SMB Cost+ Matrix Orig'!J65+'Add Margin'!$B$2</f>
        <v>0.11849900000000001</v>
      </c>
      <c r="K64" s="149">
        <f>'SMB Cost+ Matrix Orig'!K65+'Add Margin'!$B$2</f>
        <v>0.11749900000000001</v>
      </c>
      <c r="L64" s="149"/>
      <c r="M64" s="149"/>
      <c r="N64" s="149"/>
      <c r="O64" s="149"/>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49"/>
      <c r="AM64" s="149"/>
      <c r="AN64" s="44"/>
      <c r="AO64" s="44"/>
    </row>
    <row r="65" spans="1:41" s="26" customFormat="1" ht="18.75" x14ac:dyDescent="0.3">
      <c r="A65" s="48" t="s">
        <v>22</v>
      </c>
      <c r="B65" s="49"/>
      <c r="C65" s="49"/>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25"/>
      <c r="AO65" s="25"/>
    </row>
    <row r="66" spans="1:41" s="26" customFormat="1" ht="18.75" x14ac:dyDescent="0.3">
      <c r="A66" s="55" t="s">
        <v>13</v>
      </c>
      <c r="B66" s="55" t="s">
        <v>23</v>
      </c>
      <c r="C66" s="56">
        <v>6</v>
      </c>
      <c r="D66" s="57">
        <f>'SMB Cost+ Matrix Orig'!D67+'Add Margin'!$B$2</f>
        <v>9.1662000000000007E-2</v>
      </c>
      <c r="E66" s="57">
        <f>'SMB Cost+ Matrix Orig'!E67+'Add Margin'!$B$2</f>
        <v>8.4892000000000009E-2</v>
      </c>
      <c r="F66" s="57">
        <f>'SMB Cost+ Matrix Orig'!F67+'Add Margin'!$B$2</f>
        <v>8.3892000000000008E-2</v>
      </c>
      <c r="G66" s="57">
        <f>'SMB Cost+ Matrix Orig'!G67+'Add Margin'!$B$2</f>
        <v>8.2892000000000007E-2</v>
      </c>
      <c r="H66" s="57">
        <f>'SMB Cost+ Matrix Orig'!H67+'Add Margin'!$B$2</f>
        <v>9.2432E-2</v>
      </c>
      <c r="I66" s="57">
        <f>'SMB Cost+ Matrix Orig'!I67+'Add Margin'!$B$2</f>
        <v>8.5732000000000003E-2</v>
      </c>
      <c r="J66" s="57">
        <f>'SMB Cost+ Matrix Orig'!J67+'Add Margin'!$B$2</f>
        <v>8.4732000000000002E-2</v>
      </c>
      <c r="K66" s="57">
        <f>'SMB Cost+ Matrix Orig'!K67+'Add Margin'!$B$2</f>
        <v>8.3732000000000001E-2</v>
      </c>
      <c r="L66" s="57">
        <f>'SMB Cost+ Matrix Orig'!L67+'Add Margin'!$B$2</f>
        <v>9.3053000000000011E-2</v>
      </c>
      <c r="M66" s="57">
        <f>'SMB Cost+ Matrix Orig'!M67+'Add Margin'!$B$2</f>
        <v>8.6336999999999997E-2</v>
      </c>
      <c r="N66" s="57">
        <f>'SMB Cost+ Matrix Orig'!N67+'Add Margin'!$B$2</f>
        <v>8.5336999999999996E-2</v>
      </c>
      <c r="O66" s="57">
        <f>'SMB Cost+ Matrix Orig'!O67+'Add Margin'!$B$2</f>
        <v>8.4336999999999995E-2</v>
      </c>
      <c r="P66" s="57">
        <f>'SMB Cost+ Matrix Orig'!P67+'Add Margin'!$B$2</f>
        <v>9.4146000000000007E-2</v>
      </c>
      <c r="Q66" s="57">
        <f>'SMB Cost+ Matrix Orig'!Q67+'Add Margin'!$B$2</f>
        <v>8.7284E-2</v>
      </c>
      <c r="R66" s="57">
        <f>'SMB Cost+ Matrix Orig'!R67+'Add Margin'!$B$2</f>
        <v>8.6284E-2</v>
      </c>
      <c r="S66" s="57">
        <f>'SMB Cost+ Matrix Orig'!S67+'Add Margin'!$B$2</f>
        <v>8.5283999999999999E-2</v>
      </c>
      <c r="T66" s="57">
        <f>'SMB Cost+ Matrix Orig'!T67+'Add Margin'!$B$2</f>
        <v>9.4163000000000011E-2</v>
      </c>
      <c r="U66" s="57">
        <f>'SMB Cost+ Matrix Orig'!U67+'Add Margin'!$B$2</f>
        <v>8.7302000000000005E-2</v>
      </c>
      <c r="V66" s="57">
        <f>'SMB Cost+ Matrix Orig'!V67+'Add Margin'!$B$2</f>
        <v>8.6302000000000004E-2</v>
      </c>
      <c r="W66" s="57">
        <f>'SMB Cost+ Matrix Orig'!W67+'Add Margin'!$B$2</f>
        <v>8.5302000000000003E-2</v>
      </c>
      <c r="X66" s="57">
        <f>'SMB Cost+ Matrix Orig'!X67+'Add Margin'!$B$2</f>
        <v>8.9924000000000004E-2</v>
      </c>
      <c r="Y66" s="57">
        <f>'SMB Cost+ Matrix Orig'!Y67+'Add Margin'!$B$2</f>
        <v>8.3223000000000005E-2</v>
      </c>
      <c r="Z66" s="57">
        <f>'SMB Cost+ Matrix Orig'!Z67+'Add Margin'!$B$2</f>
        <v>8.2223000000000004E-2</v>
      </c>
      <c r="AA66" s="57">
        <f>'SMB Cost+ Matrix Orig'!AA67+'Add Margin'!$B$2</f>
        <v>8.1223000000000004E-2</v>
      </c>
      <c r="AB66" s="57">
        <f>'SMB Cost+ Matrix Orig'!AB67+'Add Margin'!$B$2</f>
        <v>8.6942000000000005E-2</v>
      </c>
      <c r="AC66" s="57">
        <f>'SMB Cost+ Matrix Orig'!AC67+'Add Margin'!$B$2</f>
        <v>8.039700000000001E-2</v>
      </c>
      <c r="AD66" s="57">
        <f>'SMB Cost+ Matrix Orig'!AD67+'Add Margin'!$B$2</f>
        <v>7.9397000000000009E-2</v>
      </c>
      <c r="AE66" s="57">
        <f>'SMB Cost+ Matrix Orig'!AE67+'Add Margin'!$B$2</f>
        <v>7.8397000000000008E-2</v>
      </c>
      <c r="AF66" s="57">
        <f>'SMB Cost+ Matrix Orig'!AF67+'Add Margin'!$B$2</f>
        <v>8.5017000000000009E-2</v>
      </c>
      <c r="AG66" s="57">
        <f>'SMB Cost+ Matrix Orig'!AG67+'Add Margin'!$B$2</f>
        <v>7.8553999999999999E-2</v>
      </c>
      <c r="AH66" s="57">
        <f>'SMB Cost+ Matrix Orig'!AH67+'Add Margin'!$B$2</f>
        <v>7.7553999999999998E-2</v>
      </c>
      <c r="AI66" s="57">
        <f>'SMB Cost+ Matrix Orig'!AI67+'Add Margin'!$B$2</f>
        <v>7.6553999999999997E-2</v>
      </c>
      <c r="AJ66" s="57">
        <f>'SMB Cost+ Matrix Orig'!AJ67+'Add Margin'!$B$2</f>
        <v>8.3232E-2</v>
      </c>
      <c r="AK66" s="57">
        <f>'SMB Cost+ Matrix Orig'!AK67+'Add Margin'!$B$2</f>
        <v>7.6938000000000006E-2</v>
      </c>
      <c r="AL66" s="57">
        <f>'SMB Cost+ Matrix Orig'!AL67+'Add Margin'!$B$2</f>
        <v>7.5938000000000005E-2</v>
      </c>
      <c r="AM66" s="57">
        <f>'SMB Cost+ Matrix Orig'!AM67+'Add Margin'!$B$2</f>
        <v>7.4938000000000005E-2</v>
      </c>
      <c r="AN66" s="30"/>
      <c r="AO66" s="30"/>
    </row>
    <row r="67" spans="1:41" s="26" customFormat="1" ht="18.75" x14ac:dyDescent="0.3">
      <c r="A67" s="58" t="s">
        <v>13</v>
      </c>
      <c r="B67" s="58" t="s">
        <v>23</v>
      </c>
      <c r="C67" s="59">
        <v>12</v>
      </c>
      <c r="D67" s="60">
        <f>'SMB Cost+ Matrix Orig'!D68+'Add Margin'!$B$2</f>
        <v>8.9339000000000002E-2</v>
      </c>
      <c r="E67" s="60">
        <f>'SMB Cost+ Matrix Orig'!E68+'Add Margin'!$B$2</f>
        <v>8.2680000000000003E-2</v>
      </c>
      <c r="F67" s="60">
        <f>'SMB Cost+ Matrix Orig'!F68+'Add Margin'!$B$2</f>
        <v>8.1680000000000003E-2</v>
      </c>
      <c r="G67" s="60">
        <f>'SMB Cost+ Matrix Orig'!G68+'Add Margin'!$B$2</f>
        <v>8.0680000000000002E-2</v>
      </c>
      <c r="H67" s="60">
        <f>'SMB Cost+ Matrix Orig'!H68+'Add Margin'!$B$2</f>
        <v>8.8844000000000006E-2</v>
      </c>
      <c r="I67" s="60">
        <f>'SMB Cost+ Matrix Orig'!I68+'Add Margin'!$B$2</f>
        <v>8.2258999999999999E-2</v>
      </c>
      <c r="J67" s="60">
        <f>'SMB Cost+ Matrix Orig'!J68+'Add Margin'!$B$2</f>
        <v>8.1258999999999998E-2</v>
      </c>
      <c r="K67" s="60">
        <f>'SMB Cost+ Matrix Orig'!K68+'Add Margin'!$B$2</f>
        <v>8.0258999999999997E-2</v>
      </c>
      <c r="L67" s="60">
        <f>'SMB Cost+ Matrix Orig'!L68+'Add Margin'!$B$2</f>
        <v>8.8256000000000001E-2</v>
      </c>
      <c r="M67" s="60">
        <f>'SMB Cost+ Matrix Orig'!M68+'Add Margin'!$B$2</f>
        <v>8.1745999999999999E-2</v>
      </c>
      <c r="N67" s="60">
        <f>'SMB Cost+ Matrix Orig'!N68+'Add Margin'!$B$2</f>
        <v>8.0745999999999998E-2</v>
      </c>
      <c r="O67" s="60">
        <f>'SMB Cost+ Matrix Orig'!O68+'Add Margin'!$B$2</f>
        <v>7.9745999999999997E-2</v>
      </c>
      <c r="P67" s="60">
        <f>'SMB Cost+ Matrix Orig'!P68+'Add Margin'!$B$2</f>
        <v>8.7651000000000007E-2</v>
      </c>
      <c r="Q67" s="60">
        <f>'SMB Cost+ Matrix Orig'!Q68+'Add Margin'!$B$2</f>
        <v>8.1216999999999998E-2</v>
      </c>
      <c r="R67" s="60">
        <f>'SMB Cost+ Matrix Orig'!R68+'Add Margin'!$B$2</f>
        <v>8.0216999999999997E-2</v>
      </c>
      <c r="S67" s="60">
        <f>'SMB Cost+ Matrix Orig'!S68+'Add Margin'!$B$2</f>
        <v>7.9216999999999996E-2</v>
      </c>
      <c r="T67" s="60">
        <f>'SMB Cost+ Matrix Orig'!T68+'Add Margin'!$B$2</f>
        <v>8.7040000000000006E-2</v>
      </c>
      <c r="U67" s="60">
        <f>'SMB Cost+ Matrix Orig'!U68+'Add Margin'!$B$2</f>
        <v>8.0676999999999999E-2</v>
      </c>
      <c r="V67" s="60">
        <f>'SMB Cost+ Matrix Orig'!V68+'Add Margin'!$B$2</f>
        <v>7.9676999999999998E-2</v>
      </c>
      <c r="W67" s="60">
        <f>'SMB Cost+ Matrix Orig'!W68+'Add Margin'!$B$2</f>
        <v>7.8676999999999997E-2</v>
      </c>
      <c r="X67" s="60">
        <f>'SMB Cost+ Matrix Orig'!X68+'Add Margin'!$B$2</f>
        <v>8.6499000000000006E-2</v>
      </c>
      <c r="Y67" s="60">
        <f>'SMB Cost+ Matrix Orig'!Y68+'Add Margin'!$B$2</f>
        <v>8.0211000000000005E-2</v>
      </c>
      <c r="Z67" s="60">
        <f>'SMB Cost+ Matrix Orig'!Z68+'Add Margin'!$B$2</f>
        <v>7.9211000000000004E-2</v>
      </c>
      <c r="AA67" s="60">
        <f>'SMB Cost+ Matrix Orig'!AA68+'Add Margin'!$B$2</f>
        <v>7.8211000000000003E-2</v>
      </c>
      <c r="AB67" s="60">
        <f>'SMB Cost+ Matrix Orig'!AB68+'Add Margin'!$B$2</f>
        <v>8.6001000000000008E-2</v>
      </c>
      <c r="AC67" s="60">
        <f>'SMB Cost+ Matrix Orig'!AC68+'Add Margin'!$B$2</f>
        <v>7.9782000000000006E-2</v>
      </c>
      <c r="AD67" s="60">
        <f>'SMB Cost+ Matrix Orig'!AD68+'Add Margin'!$B$2</f>
        <v>7.8782000000000005E-2</v>
      </c>
      <c r="AE67" s="60">
        <f>'SMB Cost+ Matrix Orig'!AE68+'Add Margin'!$B$2</f>
        <v>7.7782000000000004E-2</v>
      </c>
      <c r="AF67" s="60">
        <f>'SMB Cost+ Matrix Orig'!AF68+'Add Margin'!$B$2</f>
        <v>8.5305000000000006E-2</v>
      </c>
      <c r="AG67" s="60">
        <f>'SMB Cost+ Matrix Orig'!AG68+'Add Margin'!$B$2</f>
        <v>7.9160000000000008E-2</v>
      </c>
      <c r="AH67" s="60">
        <f>'SMB Cost+ Matrix Orig'!AH68+'Add Margin'!$B$2</f>
        <v>7.8160000000000007E-2</v>
      </c>
      <c r="AI67" s="60">
        <f>'SMB Cost+ Matrix Orig'!AI68+'Add Margin'!$B$2</f>
        <v>7.7160000000000006E-2</v>
      </c>
      <c r="AJ67" s="60">
        <f>'SMB Cost+ Matrix Orig'!AJ68+'Add Margin'!$B$2</f>
        <v>8.4702E-2</v>
      </c>
      <c r="AK67" s="60">
        <f>'SMB Cost+ Matrix Orig'!AK68+'Add Margin'!$B$2</f>
        <v>7.8626000000000001E-2</v>
      </c>
      <c r="AL67" s="60">
        <f>'SMB Cost+ Matrix Orig'!AL68+'Add Margin'!$B$2</f>
        <v>7.7626000000000001E-2</v>
      </c>
      <c r="AM67" s="60">
        <f>'SMB Cost+ Matrix Orig'!AM68+'Add Margin'!$B$2</f>
        <v>7.6626E-2</v>
      </c>
      <c r="AN67" s="30"/>
      <c r="AO67" s="30"/>
    </row>
    <row r="68" spans="1:41" s="26" customFormat="1" ht="18.75" x14ac:dyDescent="0.3">
      <c r="A68" s="58" t="s">
        <v>13</v>
      </c>
      <c r="B68" s="58" t="s">
        <v>23</v>
      </c>
      <c r="C68" s="59">
        <v>24</v>
      </c>
      <c r="D68" s="60">
        <f>'SMB Cost+ Matrix Orig'!D69+'Add Margin'!$B$2</f>
        <v>8.6736000000000008E-2</v>
      </c>
      <c r="E68" s="60">
        <f>'SMB Cost+ Matrix Orig'!E69+'Add Margin'!$B$2</f>
        <v>8.0314999999999998E-2</v>
      </c>
      <c r="F68" s="60">
        <f>'SMB Cost+ Matrix Orig'!F69+'Add Margin'!$B$2</f>
        <v>7.9314999999999997E-2</v>
      </c>
      <c r="G68" s="60">
        <f>'SMB Cost+ Matrix Orig'!G69+'Add Margin'!$B$2</f>
        <v>7.8314999999999996E-2</v>
      </c>
      <c r="H68" s="60">
        <f>'SMB Cost+ Matrix Orig'!H69+'Add Margin'!$B$2</f>
        <v>8.6501000000000008E-2</v>
      </c>
      <c r="I68" s="60">
        <f>'SMB Cost+ Matrix Orig'!I69+'Add Margin'!$B$2</f>
        <v>8.0088000000000006E-2</v>
      </c>
      <c r="J68" s="60">
        <f>'SMB Cost+ Matrix Orig'!J69+'Add Margin'!$B$2</f>
        <v>7.9088000000000006E-2</v>
      </c>
      <c r="K68" s="60">
        <f>'SMB Cost+ Matrix Orig'!K69+'Add Margin'!$B$2</f>
        <v>7.8088000000000005E-2</v>
      </c>
      <c r="L68" s="60">
        <f>'SMB Cost+ Matrix Orig'!L69+'Add Margin'!$B$2</f>
        <v>8.6241999999999999E-2</v>
      </c>
      <c r="M68" s="60">
        <f>'SMB Cost+ Matrix Orig'!M69+'Add Margin'!$B$2</f>
        <v>7.9838000000000006E-2</v>
      </c>
      <c r="N68" s="60">
        <f>'SMB Cost+ Matrix Orig'!N69+'Add Margin'!$B$2</f>
        <v>7.8838000000000005E-2</v>
      </c>
      <c r="O68" s="60">
        <f>'SMB Cost+ Matrix Orig'!O69+'Add Margin'!$B$2</f>
        <v>7.7838000000000004E-2</v>
      </c>
      <c r="P68" s="60">
        <f>'SMB Cost+ Matrix Orig'!P69+'Add Margin'!$B$2</f>
        <v>8.5960000000000009E-2</v>
      </c>
      <c r="Q68" s="60">
        <f>'SMB Cost+ Matrix Orig'!Q69+'Add Margin'!$B$2</f>
        <v>7.9564999999999997E-2</v>
      </c>
      <c r="R68" s="60">
        <f>'SMB Cost+ Matrix Orig'!R69+'Add Margin'!$B$2</f>
        <v>7.8564999999999996E-2</v>
      </c>
      <c r="S68" s="60">
        <f>'SMB Cost+ Matrix Orig'!S69+'Add Margin'!$B$2</f>
        <v>7.7564999999999995E-2</v>
      </c>
      <c r="T68" s="60">
        <f>'SMB Cost+ Matrix Orig'!T69+'Add Margin'!$B$2</f>
        <v>8.5653000000000007E-2</v>
      </c>
      <c r="U68" s="60">
        <f>'SMB Cost+ Matrix Orig'!U69+'Add Margin'!$B$2</f>
        <v>7.9260999999999998E-2</v>
      </c>
      <c r="V68" s="60">
        <f>'SMB Cost+ Matrix Orig'!V69+'Add Margin'!$B$2</f>
        <v>7.8260999999999997E-2</v>
      </c>
      <c r="W68" s="60">
        <f>'SMB Cost+ Matrix Orig'!W69+'Add Margin'!$B$2</f>
        <v>7.7260999999999996E-2</v>
      </c>
      <c r="X68" s="60">
        <f>'SMB Cost+ Matrix Orig'!X69+'Add Margin'!$B$2</f>
        <v>8.5453000000000001E-2</v>
      </c>
      <c r="Y68" s="60">
        <f>'SMB Cost+ Matrix Orig'!Y69+'Add Margin'!$B$2</f>
        <v>7.9069E-2</v>
      </c>
      <c r="Z68" s="60">
        <f>'SMB Cost+ Matrix Orig'!Z69+'Add Margin'!$B$2</f>
        <v>7.8069E-2</v>
      </c>
      <c r="AA68" s="60">
        <f>'SMB Cost+ Matrix Orig'!AA69+'Add Margin'!$B$2</f>
        <v>7.7068999999999999E-2</v>
      </c>
      <c r="AB68" s="60">
        <f>'SMB Cost+ Matrix Orig'!AB69+'Add Margin'!$B$2</f>
        <v>8.5271E-2</v>
      </c>
      <c r="AC68" s="60">
        <f>'SMB Cost+ Matrix Orig'!AC69+'Add Margin'!$B$2</f>
        <v>7.8894000000000006E-2</v>
      </c>
      <c r="AD68" s="60">
        <f>'SMB Cost+ Matrix Orig'!AD69+'Add Margin'!$B$2</f>
        <v>7.7894000000000005E-2</v>
      </c>
      <c r="AE68" s="60">
        <f>'SMB Cost+ Matrix Orig'!AE69+'Add Margin'!$B$2</f>
        <v>7.6894000000000004E-2</v>
      </c>
      <c r="AF68" s="60">
        <f>'SMB Cost+ Matrix Orig'!AF69+'Add Margin'!$B$2</f>
        <v>8.5000000000000006E-2</v>
      </c>
      <c r="AG68" s="60">
        <f>'SMB Cost+ Matrix Orig'!AG69+'Add Margin'!$B$2</f>
        <v>7.8619000000000008E-2</v>
      </c>
      <c r="AH68" s="60">
        <f>'SMB Cost+ Matrix Orig'!AH69+'Add Margin'!$B$2</f>
        <v>7.7619000000000007E-2</v>
      </c>
      <c r="AI68" s="60">
        <f>'SMB Cost+ Matrix Orig'!AI69+'Add Margin'!$B$2</f>
        <v>7.6619000000000007E-2</v>
      </c>
      <c r="AJ68" s="60">
        <f>'SMB Cost+ Matrix Orig'!AJ69+'Add Margin'!$B$2</f>
        <v>8.4773000000000001E-2</v>
      </c>
      <c r="AK68" s="60">
        <f>'SMB Cost+ Matrix Orig'!AK69+'Add Margin'!$B$2</f>
        <v>7.8408000000000005E-2</v>
      </c>
      <c r="AL68" s="60">
        <f>'SMB Cost+ Matrix Orig'!AL69+'Add Margin'!$B$2</f>
        <v>7.7408000000000005E-2</v>
      </c>
      <c r="AM68" s="60">
        <f>'SMB Cost+ Matrix Orig'!AM69+'Add Margin'!$B$2</f>
        <v>7.6408000000000004E-2</v>
      </c>
      <c r="AN68" s="30"/>
      <c r="AO68" s="30"/>
    </row>
    <row r="69" spans="1:41" s="26" customFormat="1" ht="18.75" x14ac:dyDescent="0.3">
      <c r="A69" s="58" t="s">
        <v>13</v>
      </c>
      <c r="B69" s="58" t="s">
        <v>23</v>
      </c>
      <c r="C69" s="59">
        <v>36</v>
      </c>
      <c r="D69" s="60">
        <f>'SMB Cost+ Matrix Orig'!D70+'Add Margin'!$B$2</f>
        <v>8.6180000000000007E-2</v>
      </c>
      <c r="E69" s="60">
        <f>'SMB Cost+ Matrix Orig'!E70+'Add Margin'!$B$2</f>
        <v>7.9654000000000003E-2</v>
      </c>
      <c r="F69" s="60">
        <f>'SMB Cost+ Matrix Orig'!F70+'Add Margin'!$B$2</f>
        <v>7.8654000000000002E-2</v>
      </c>
      <c r="G69" s="60">
        <f>'SMB Cost+ Matrix Orig'!G70+'Add Margin'!$B$2</f>
        <v>7.7654000000000001E-2</v>
      </c>
      <c r="H69" s="60">
        <f>'SMB Cost+ Matrix Orig'!H70+'Add Margin'!$B$2</f>
        <v>8.6021E-2</v>
      </c>
      <c r="I69" s="60">
        <f>'SMB Cost+ Matrix Orig'!I70+'Add Margin'!$B$2</f>
        <v>7.9497999999999999E-2</v>
      </c>
      <c r="J69" s="60">
        <f>'SMB Cost+ Matrix Orig'!J70+'Add Margin'!$B$2</f>
        <v>7.8497999999999998E-2</v>
      </c>
      <c r="K69" s="60">
        <f>'SMB Cost+ Matrix Orig'!K70+'Add Margin'!$B$2</f>
        <v>7.7497999999999997E-2</v>
      </c>
      <c r="L69" s="60">
        <f>'SMB Cost+ Matrix Orig'!L70+'Add Margin'!$B$2</f>
        <v>8.5851000000000011E-2</v>
      </c>
      <c r="M69" s="60">
        <f>'SMB Cost+ Matrix Orig'!M70+'Add Margin'!$B$2</f>
        <v>7.9334000000000002E-2</v>
      </c>
      <c r="N69" s="60">
        <f>'SMB Cost+ Matrix Orig'!N70+'Add Margin'!$B$2</f>
        <v>7.8334000000000001E-2</v>
      </c>
      <c r="O69" s="60">
        <f>'SMB Cost+ Matrix Orig'!O70+'Add Margin'!$B$2</f>
        <v>7.7334E-2</v>
      </c>
      <c r="P69" s="60">
        <f>'SMB Cost+ Matrix Orig'!P70+'Add Margin'!$B$2</f>
        <v>8.5667000000000007E-2</v>
      </c>
      <c r="Q69" s="60">
        <f>'SMB Cost+ Matrix Orig'!Q70+'Add Margin'!$B$2</f>
        <v>7.9154000000000002E-2</v>
      </c>
      <c r="R69" s="60">
        <f>'SMB Cost+ Matrix Orig'!R70+'Add Margin'!$B$2</f>
        <v>7.8154000000000001E-2</v>
      </c>
      <c r="S69" s="60">
        <f>'SMB Cost+ Matrix Orig'!S70+'Add Margin'!$B$2</f>
        <v>7.7154E-2</v>
      </c>
      <c r="T69" s="60">
        <f>'SMB Cost+ Matrix Orig'!T70+'Add Margin'!$B$2</f>
        <v>8.5469000000000003E-2</v>
      </c>
      <c r="U69" s="60">
        <f>'SMB Cost+ Matrix Orig'!U70+'Add Margin'!$B$2</f>
        <v>7.8954999999999997E-2</v>
      </c>
      <c r="V69" s="60">
        <f>'SMB Cost+ Matrix Orig'!V70+'Add Margin'!$B$2</f>
        <v>7.7954999999999997E-2</v>
      </c>
      <c r="W69" s="60">
        <f>'SMB Cost+ Matrix Orig'!W70+'Add Margin'!$B$2</f>
        <v>7.6954999999999996E-2</v>
      </c>
      <c r="X69" s="60">
        <f>'SMB Cost+ Matrix Orig'!X70+'Add Margin'!$B$2</f>
        <v>8.5398000000000002E-2</v>
      </c>
      <c r="Y69" s="60">
        <f>'SMB Cost+ Matrix Orig'!Y70+'Add Margin'!$B$2</f>
        <v>7.8898999999999997E-2</v>
      </c>
      <c r="Z69" s="60">
        <f>'SMB Cost+ Matrix Orig'!Z70+'Add Margin'!$B$2</f>
        <v>7.7898999999999996E-2</v>
      </c>
      <c r="AA69" s="60">
        <f>'SMB Cost+ Matrix Orig'!AA70+'Add Margin'!$B$2</f>
        <v>7.6898999999999995E-2</v>
      </c>
      <c r="AB69" s="60">
        <f>'SMB Cost+ Matrix Orig'!AB70+'Add Margin'!$B$2</f>
        <v>8.5776000000000005E-2</v>
      </c>
      <c r="AC69" s="60">
        <f>'SMB Cost+ Matrix Orig'!AC70+'Add Margin'!$B$2</f>
        <v>7.9399999999999998E-2</v>
      </c>
      <c r="AD69" s="60">
        <f>'SMB Cost+ Matrix Orig'!AD70+'Add Margin'!$B$2</f>
        <v>7.8399999999999997E-2</v>
      </c>
      <c r="AE69" s="60">
        <f>'SMB Cost+ Matrix Orig'!AE70+'Add Margin'!$B$2</f>
        <v>7.7399999999999997E-2</v>
      </c>
      <c r="AF69" s="60">
        <f>'SMB Cost+ Matrix Orig'!AF70+'Add Margin'!$B$2</f>
        <v>8.8816000000000006E-2</v>
      </c>
      <c r="AG69" s="60">
        <f>'SMB Cost+ Matrix Orig'!AG70+'Add Margin'!$B$2</f>
        <v>8.1900000000000001E-2</v>
      </c>
      <c r="AH69" s="60">
        <f>'SMB Cost+ Matrix Orig'!AH70+'Add Margin'!$B$2</f>
        <v>8.09E-2</v>
      </c>
      <c r="AI69" s="60">
        <f>'SMB Cost+ Matrix Orig'!AI70+'Add Margin'!$B$2</f>
        <v>7.9899999999999999E-2</v>
      </c>
      <c r="AJ69" s="60">
        <f>'SMB Cost+ Matrix Orig'!AJ70+'Add Margin'!$B$2</f>
        <v>8.8294999999999998E-2</v>
      </c>
      <c r="AK69" s="60">
        <f>'SMB Cost+ Matrix Orig'!AK70+'Add Margin'!$B$2</f>
        <v>8.1379000000000007E-2</v>
      </c>
      <c r="AL69" s="60">
        <f>'SMB Cost+ Matrix Orig'!AL70+'Add Margin'!$B$2</f>
        <v>8.0379000000000006E-2</v>
      </c>
      <c r="AM69" s="60">
        <f>'SMB Cost+ Matrix Orig'!AM70+'Add Margin'!$B$2</f>
        <v>7.9379000000000005E-2</v>
      </c>
      <c r="AN69" s="30"/>
      <c r="AO69" s="30"/>
    </row>
    <row r="70" spans="1:41" s="26" customFormat="1" ht="18.75" x14ac:dyDescent="0.3">
      <c r="A70" s="62" t="s">
        <v>13</v>
      </c>
      <c r="B70" s="62" t="s">
        <v>23</v>
      </c>
      <c r="C70" s="63">
        <v>48</v>
      </c>
      <c r="D70" s="60">
        <f>'SMB Cost+ Matrix Orig'!D71+'Add Margin'!$B$2</f>
        <v>9.185900000000001E-2</v>
      </c>
      <c r="E70" s="60">
        <f>'SMB Cost+ Matrix Orig'!E71+'Add Margin'!$B$2</f>
        <v>8.4787000000000001E-2</v>
      </c>
      <c r="F70" s="60">
        <f>'SMB Cost+ Matrix Orig'!F71+'Add Margin'!$B$2</f>
        <v>8.3787E-2</v>
      </c>
      <c r="G70" s="60">
        <f>'SMB Cost+ Matrix Orig'!G71+'Add Margin'!$B$2</f>
        <v>8.2786999999999999E-2</v>
      </c>
      <c r="H70" s="60">
        <f>'SMB Cost+ Matrix Orig'!H71+'Add Margin'!$B$2</f>
        <v>9.4052999999999998E-2</v>
      </c>
      <c r="I70" s="60">
        <f>'SMB Cost+ Matrix Orig'!I71+'Add Margin'!$B$2</f>
        <v>8.6980000000000002E-2</v>
      </c>
      <c r="J70" s="60">
        <f>'SMB Cost+ Matrix Orig'!J71+'Add Margin'!$B$2</f>
        <v>8.5980000000000001E-2</v>
      </c>
      <c r="K70" s="60">
        <f>'SMB Cost+ Matrix Orig'!K71+'Add Margin'!$B$2</f>
        <v>8.498E-2</v>
      </c>
      <c r="L70" s="60"/>
      <c r="M70" s="60"/>
      <c r="N70" s="60"/>
      <c r="O70" s="60"/>
      <c r="P70" s="60"/>
      <c r="Q70" s="60"/>
      <c r="R70" s="60"/>
      <c r="S70" s="60"/>
      <c r="T70" s="60"/>
      <c r="U70" s="60"/>
      <c r="V70" s="60"/>
      <c r="W70" s="60"/>
      <c r="X70" s="60"/>
      <c r="Y70" s="60"/>
      <c r="Z70" s="60"/>
      <c r="AA70" s="60"/>
      <c r="AB70" s="167"/>
      <c r="AC70" s="167"/>
      <c r="AD70" s="167"/>
      <c r="AE70" s="167"/>
      <c r="AF70" s="167"/>
      <c r="AG70" s="167"/>
      <c r="AH70" s="167"/>
      <c r="AI70" s="167"/>
      <c r="AJ70" s="167"/>
      <c r="AK70" s="167"/>
      <c r="AL70" s="167"/>
      <c r="AM70" s="167"/>
      <c r="AN70" s="30"/>
      <c r="AO70" s="30"/>
    </row>
    <row r="71" spans="1:41" s="26" customFormat="1" ht="16.5" customHeight="1" x14ac:dyDescent="0.3">
      <c r="A71" s="64"/>
      <c r="B71" s="65"/>
      <c r="C71" s="65"/>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54"/>
      <c r="AO71" s="54"/>
    </row>
    <row r="72" spans="1:41" s="26" customFormat="1" ht="18.75" x14ac:dyDescent="0.3">
      <c r="A72" s="27" t="s">
        <v>13</v>
      </c>
      <c r="B72" s="27" t="s">
        <v>24</v>
      </c>
      <c r="C72" s="28">
        <v>6</v>
      </c>
      <c r="D72" s="29">
        <f>'SMB Cost+ Matrix Orig'!D73+'Add Margin'!$B$2</f>
        <v>9.0882000000000004E-2</v>
      </c>
      <c r="E72" s="29">
        <f>'SMB Cost+ Matrix Orig'!E73+'Add Margin'!$B$2</f>
        <v>8.4004000000000009E-2</v>
      </c>
      <c r="F72" s="29">
        <f>'SMB Cost+ Matrix Orig'!F73+'Add Margin'!$B$2</f>
        <v>8.3004000000000008E-2</v>
      </c>
      <c r="G72" s="29">
        <f>'SMB Cost+ Matrix Orig'!G73+'Add Margin'!$B$2</f>
        <v>8.2004000000000007E-2</v>
      </c>
      <c r="H72" s="29">
        <f>'SMB Cost+ Matrix Orig'!H73+'Add Margin'!$B$2</f>
        <v>9.2035000000000006E-2</v>
      </c>
      <c r="I72" s="29">
        <f>'SMB Cost+ Matrix Orig'!I73+'Add Margin'!$B$2</f>
        <v>8.5203000000000001E-2</v>
      </c>
      <c r="J72" s="29">
        <f>'SMB Cost+ Matrix Orig'!J73+'Add Margin'!$B$2</f>
        <v>8.4203E-2</v>
      </c>
      <c r="K72" s="29">
        <f>'SMB Cost+ Matrix Orig'!K73+'Add Margin'!$B$2</f>
        <v>8.3202999999999999E-2</v>
      </c>
      <c r="L72" s="29">
        <f>'SMB Cost+ Matrix Orig'!L73+'Add Margin'!$B$2</f>
        <v>9.2591000000000007E-2</v>
      </c>
      <c r="M72" s="29">
        <f>'SMB Cost+ Matrix Orig'!M73+'Add Margin'!$B$2</f>
        <v>8.5754999999999998E-2</v>
      </c>
      <c r="N72" s="29">
        <f>'SMB Cost+ Matrix Orig'!N73+'Add Margin'!$B$2</f>
        <v>8.4754999999999997E-2</v>
      </c>
      <c r="O72" s="29">
        <f>'SMB Cost+ Matrix Orig'!O73+'Add Margin'!$B$2</f>
        <v>8.3754999999999996E-2</v>
      </c>
      <c r="P72" s="29">
        <f>'SMB Cost+ Matrix Orig'!P73+'Add Margin'!$B$2</f>
        <v>9.3226000000000003E-2</v>
      </c>
      <c r="Q72" s="29">
        <f>'SMB Cost+ Matrix Orig'!Q73+'Add Margin'!$B$2</f>
        <v>8.6282999999999999E-2</v>
      </c>
      <c r="R72" s="29">
        <f>'SMB Cost+ Matrix Orig'!R73+'Add Margin'!$B$2</f>
        <v>8.5282999999999998E-2</v>
      </c>
      <c r="S72" s="29">
        <f>'SMB Cost+ Matrix Orig'!S73+'Add Margin'!$B$2</f>
        <v>8.4282999999999997E-2</v>
      </c>
      <c r="T72" s="29">
        <f>'SMB Cost+ Matrix Orig'!T73+'Add Margin'!$B$2</f>
        <v>9.2612E-2</v>
      </c>
      <c r="U72" s="29">
        <f>'SMB Cost+ Matrix Orig'!U73+'Add Margin'!$B$2</f>
        <v>8.5696000000000008E-2</v>
      </c>
      <c r="V72" s="29">
        <f>'SMB Cost+ Matrix Orig'!V73+'Add Margin'!$B$2</f>
        <v>8.4696000000000007E-2</v>
      </c>
      <c r="W72" s="29">
        <f>'SMB Cost+ Matrix Orig'!W73+'Add Margin'!$B$2</f>
        <v>8.3696000000000007E-2</v>
      </c>
      <c r="X72" s="29">
        <f>'SMB Cost+ Matrix Orig'!X73+'Add Margin'!$B$2</f>
        <v>8.7806000000000009E-2</v>
      </c>
      <c r="Y72" s="29">
        <f>'SMB Cost+ Matrix Orig'!Y73+'Add Margin'!$B$2</f>
        <v>8.1040000000000001E-2</v>
      </c>
      <c r="Z72" s="29">
        <f>'SMB Cost+ Matrix Orig'!Z73+'Add Margin'!$B$2</f>
        <v>8.004E-2</v>
      </c>
      <c r="AA72" s="29">
        <f>'SMB Cost+ Matrix Orig'!AA73+'Add Margin'!$B$2</f>
        <v>7.9039999999999999E-2</v>
      </c>
      <c r="AB72" s="29">
        <f>'SMB Cost+ Matrix Orig'!AB73+'Add Margin'!$B$2</f>
        <v>8.4462000000000009E-2</v>
      </c>
      <c r="AC72" s="29">
        <f>'SMB Cost+ Matrix Orig'!AC73+'Add Margin'!$B$2</f>
        <v>7.7835000000000001E-2</v>
      </c>
      <c r="AD72" s="29">
        <f>'SMB Cost+ Matrix Orig'!AD73+'Add Margin'!$B$2</f>
        <v>7.6835000000000001E-2</v>
      </c>
      <c r="AE72" s="29">
        <f>'SMB Cost+ Matrix Orig'!AE73+'Add Margin'!$B$2</f>
        <v>7.5835E-2</v>
      </c>
      <c r="AF72" s="29">
        <f>'SMB Cost+ Matrix Orig'!AF73+'Add Margin'!$B$2</f>
        <v>8.2151000000000002E-2</v>
      </c>
      <c r="AG72" s="29">
        <f>'SMB Cost+ Matrix Orig'!AG73+'Add Margin'!$B$2</f>
        <v>7.5635000000000008E-2</v>
      </c>
      <c r="AH72" s="29">
        <f>'SMB Cost+ Matrix Orig'!AH73+'Add Margin'!$B$2</f>
        <v>7.4635000000000007E-2</v>
      </c>
      <c r="AI72" s="29">
        <f>'SMB Cost+ Matrix Orig'!AI73+'Add Margin'!$B$2</f>
        <v>7.3635000000000006E-2</v>
      </c>
      <c r="AJ72" s="29">
        <f>'SMB Cost+ Matrix Orig'!AJ73+'Add Margin'!$B$2</f>
        <v>8.0412000000000011E-2</v>
      </c>
      <c r="AK72" s="29">
        <f>'SMB Cost+ Matrix Orig'!AK73+'Add Margin'!$B$2</f>
        <v>7.4059E-2</v>
      </c>
      <c r="AL72" s="29">
        <f>'SMB Cost+ Matrix Orig'!AL73+'Add Margin'!$B$2</f>
        <v>7.3058999999999999E-2</v>
      </c>
      <c r="AM72" s="29">
        <f>'SMB Cost+ Matrix Orig'!AM73+'Add Margin'!$B$2</f>
        <v>7.2058999999999998E-2</v>
      </c>
      <c r="AN72" s="30"/>
      <c r="AO72" s="30"/>
    </row>
    <row r="73" spans="1:41" s="26" customFormat="1" ht="18.75" x14ac:dyDescent="0.3">
      <c r="A73" s="31" t="s">
        <v>13</v>
      </c>
      <c r="B73" s="31" t="s">
        <v>24</v>
      </c>
      <c r="C73" s="32">
        <v>12</v>
      </c>
      <c r="D73" s="33">
        <f>'SMB Cost+ Matrix Orig'!D74+'Add Margin'!$B$2</f>
        <v>8.7718000000000004E-2</v>
      </c>
      <c r="E73" s="33">
        <f>'SMB Cost+ Matrix Orig'!E74+'Add Margin'!$B$2</f>
        <v>8.0964000000000008E-2</v>
      </c>
      <c r="F73" s="33">
        <f>'SMB Cost+ Matrix Orig'!F74+'Add Margin'!$B$2</f>
        <v>7.9964000000000007E-2</v>
      </c>
      <c r="G73" s="33">
        <f>'SMB Cost+ Matrix Orig'!G74+'Add Margin'!$B$2</f>
        <v>7.8964000000000006E-2</v>
      </c>
      <c r="H73" s="33">
        <f>'SMB Cost+ Matrix Orig'!H74+'Add Margin'!$B$2</f>
        <v>8.7225000000000011E-2</v>
      </c>
      <c r="I73" s="33">
        <f>'SMB Cost+ Matrix Orig'!I74+'Add Margin'!$B$2</f>
        <v>8.0547000000000007E-2</v>
      </c>
      <c r="J73" s="33">
        <f>'SMB Cost+ Matrix Orig'!J74+'Add Margin'!$B$2</f>
        <v>7.9547000000000007E-2</v>
      </c>
      <c r="K73" s="33">
        <f>'SMB Cost+ Matrix Orig'!K74+'Add Margin'!$B$2</f>
        <v>7.8547000000000006E-2</v>
      </c>
      <c r="L73" s="33">
        <f>'SMB Cost+ Matrix Orig'!L74+'Add Margin'!$B$2</f>
        <v>8.6617E-2</v>
      </c>
      <c r="M73" s="33">
        <f>'SMB Cost+ Matrix Orig'!M74+'Add Margin'!$B$2</f>
        <v>8.0017000000000005E-2</v>
      </c>
      <c r="N73" s="33">
        <f>'SMB Cost+ Matrix Orig'!N74+'Add Margin'!$B$2</f>
        <v>7.9017000000000004E-2</v>
      </c>
      <c r="O73" s="33">
        <f>'SMB Cost+ Matrix Orig'!O74+'Add Margin'!$B$2</f>
        <v>7.8017000000000003E-2</v>
      </c>
      <c r="P73" s="33">
        <f>'SMB Cost+ Matrix Orig'!P74+'Add Margin'!$B$2</f>
        <v>8.6019999999999999E-2</v>
      </c>
      <c r="Q73" s="33">
        <f>'SMB Cost+ Matrix Orig'!Q74+'Add Margin'!$B$2</f>
        <v>7.9496999999999998E-2</v>
      </c>
      <c r="R73" s="33">
        <f>'SMB Cost+ Matrix Orig'!R74+'Add Margin'!$B$2</f>
        <v>7.8496999999999997E-2</v>
      </c>
      <c r="S73" s="33">
        <f>'SMB Cost+ Matrix Orig'!S74+'Add Margin'!$B$2</f>
        <v>7.7496999999999996E-2</v>
      </c>
      <c r="T73" s="33">
        <f>'SMB Cost+ Matrix Orig'!T74+'Add Margin'!$B$2</f>
        <v>8.5398000000000002E-2</v>
      </c>
      <c r="U73" s="33">
        <f>'SMB Cost+ Matrix Orig'!U74+'Add Margin'!$B$2</f>
        <v>7.8950000000000006E-2</v>
      </c>
      <c r="V73" s="33">
        <f>'SMB Cost+ Matrix Orig'!V74+'Add Margin'!$B$2</f>
        <v>7.7950000000000005E-2</v>
      </c>
      <c r="W73" s="33">
        <f>'SMB Cost+ Matrix Orig'!W74+'Add Margin'!$B$2</f>
        <v>7.6950000000000005E-2</v>
      </c>
      <c r="X73" s="33">
        <f>'SMB Cost+ Matrix Orig'!X74+'Add Margin'!$B$2</f>
        <v>8.4839999999999999E-2</v>
      </c>
      <c r="Y73" s="33">
        <f>'SMB Cost+ Matrix Orig'!Y74+'Add Margin'!$B$2</f>
        <v>7.8468999999999997E-2</v>
      </c>
      <c r="Z73" s="33">
        <f>'SMB Cost+ Matrix Orig'!Z74+'Add Margin'!$B$2</f>
        <v>7.7468999999999996E-2</v>
      </c>
      <c r="AA73" s="33">
        <f>'SMB Cost+ Matrix Orig'!AA74+'Add Margin'!$B$2</f>
        <v>7.6468999999999995E-2</v>
      </c>
      <c r="AB73" s="33">
        <f>'SMB Cost+ Matrix Orig'!AB74+'Add Margin'!$B$2</f>
        <v>8.4346000000000004E-2</v>
      </c>
      <c r="AC73" s="33">
        <f>'SMB Cost+ Matrix Orig'!AC74+'Add Margin'!$B$2</f>
        <v>7.8045000000000003E-2</v>
      </c>
      <c r="AD73" s="33">
        <f>'SMB Cost+ Matrix Orig'!AD74+'Add Margin'!$B$2</f>
        <v>7.7045000000000002E-2</v>
      </c>
      <c r="AE73" s="33">
        <f>'SMB Cost+ Matrix Orig'!AE74+'Add Margin'!$B$2</f>
        <v>7.6045000000000001E-2</v>
      </c>
      <c r="AF73" s="33">
        <f>'SMB Cost+ Matrix Orig'!AF74+'Add Margin'!$B$2</f>
        <v>8.3655000000000007E-2</v>
      </c>
      <c r="AG73" s="33">
        <f>'SMB Cost+ Matrix Orig'!AG74+'Add Margin'!$B$2</f>
        <v>7.7432000000000001E-2</v>
      </c>
      <c r="AH73" s="33">
        <f>'SMB Cost+ Matrix Orig'!AH74+'Add Margin'!$B$2</f>
        <v>7.6432E-2</v>
      </c>
      <c r="AI73" s="33">
        <f>'SMB Cost+ Matrix Orig'!AI74+'Add Margin'!$B$2</f>
        <v>7.5431999999999999E-2</v>
      </c>
      <c r="AJ73" s="33">
        <f>'SMB Cost+ Matrix Orig'!AJ74+'Add Margin'!$B$2</f>
        <v>8.3030000000000007E-2</v>
      </c>
      <c r="AK73" s="33">
        <f>'SMB Cost+ Matrix Orig'!AK74+'Add Margin'!$B$2</f>
        <v>7.6880000000000004E-2</v>
      </c>
      <c r="AL73" s="33">
        <f>'SMB Cost+ Matrix Orig'!AL74+'Add Margin'!$B$2</f>
        <v>7.5880000000000003E-2</v>
      </c>
      <c r="AM73" s="33">
        <f>'SMB Cost+ Matrix Orig'!AM74+'Add Margin'!$B$2</f>
        <v>7.4880000000000002E-2</v>
      </c>
      <c r="AN73" s="30"/>
      <c r="AO73" s="30"/>
    </row>
    <row r="74" spans="1:41" s="26" customFormat="1" ht="18.75" x14ac:dyDescent="0.3">
      <c r="A74" s="31" t="s">
        <v>13</v>
      </c>
      <c r="B74" s="31" t="s">
        <v>24</v>
      </c>
      <c r="C74" s="32">
        <v>24</v>
      </c>
      <c r="D74" s="33">
        <f>'SMB Cost+ Matrix Orig'!D75+'Add Margin'!$B$2</f>
        <v>8.5130999999999998E-2</v>
      </c>
      <c r="E74" s="33">
        <f>'SMB Cost+ Matrix Orig'!E75+'Add Margin'!$B$2</f>
        <v>7.8626000000000001E-2</v>
      </c>
      <c r="F74" s="33">
        <f>'SMB Cost+ Matrix Orig'!F75+'Add Margin'!$B$2</f>
        <v>7.7626000000000001E-2</v>
      </c>
      <c r="G74" s="33">
        <f>'SMB Cost+ Matrix Orig'!G75+'Add Margin'!$B$2</f>
        <v>7.6626E-2</v>
      </c>
      <c r="H74" s="33">
        <f>'SMB Cost+ Matrix Orig'!H75+'Add Margin'!$B$2</f>
        <v>8.4903000000000006E-2</v>
      </c>
      <c r="I74" s="33">
        <f>'SMB Cost+ Matrix Orig'!I75+'Add Margin'!$B$2</f>
        <v>7.8406000000000003E-2</v>
      </c>
      <c r="J74" s="33">
        <f>'SMB Cost+ Matrix Orig'!J75+'Add Margin'!$B$2</f>
        <v>7.7406000000000003E-2</v>
      </c>
      <c r="K74" s="33">
        <f>'SMB Cost+ Matrix Orig'!K75+'Add Margin'!$B$2</f>
        <v>7.6406000000000002E-2</v>
      </c>
      <c r="L74" s="33">
        <f>'SMB Cost+ Matrix Orig'!L75+'Add Margin'!$B$2</f>
        <v>8.464300000000001E-2</v>
      </c>
      <c r="M74" s="33">
        <f>'SMB Cost+ Matrix Orig'!M75+'Add Margin'!$B$2</f>
        <v>7.8156000000000003E-2</v>
      </c>
      <c r="N74" s="33">
        <f>'SMB Cost+ Matrix Orig'!N75+'Add Margin'!$B$2</f>
        <v>7.7156000000000002E-2</v>
      </c>
      <c r="O74" s="33">
        <f>'SMB Cost+ Matrix Orig'!O75+'Add Margin'!$B$2</f>
        <v>7.6156000000000001E-2</v>
      </c>
      <c r="P74" s="33">
        <f>'SMB Cost+ Matrix Orig'!P75+'Add Margin'!$B$2</f>
        <v>8.4371000000000002E-2</v>
      </c>
      <c r="Q74" s="33">
        <f>'SMB Cost+ Matrix Orig'!Q75+'Add Margin'!$B$2</f>
        <v>7.7893000000000004E-2</v>
      </c>
      <c r="R74" s="33">
        <f>'SMB Cost+ Matrix Orig'!R75+'Add Margin'!$B$2</f>
        <v>7.6893000000000003E-2</v>
      </c>
      <c r="S74" s="33">
        <f>'SMB Cost+ Matrix Orig'!S75+'Add Margin'!$B$2</f>
        <v>7.5893000000000002E-2</v>
      </c>
      <c r="T74" s="33">
        <f>'SMB Cost+ Matrix Orig'!T75+'Add Margin'!$B$2</f>
        <v>8.4051000000000001E-2</v>
      </c>
      <c r="U74" s="33">
        <f>'SMB Cost+ Matrix Orig'!U75+'Add Margin'!$B$2</f>
        <v>7.758000000000001E-2</v>
      </c>
      <c r="V74" s="33">
        <f>'SMB Cost+ Matrix Orig'!V75+'Add Margin'!$B$2</f>
        <v>7.6580000000000009E-2</v>
      </c>
      <c r="W74" s="33">
        <f>'SMB Cost+ Matrix Orig'!W75+'Add Margin'!$B$2</f>
        <v>7.5580000000000008E-2</v>
      </c>
      <c r="X74" s="33">
        <f>'SMB Cost+ Matrix Orig'!X75+'Add Margin'!$B$2</f>
        <v>8.3842E-2</v>
      </c>
      <c r="Y74" s="33">
        <f>'SMB Cost+ Matrix Orig'!Y75+'Add Margin'!$B$2</f>
        <v>7.7379000000000003E-2</v>
      </c>
      <c r="Z74" s="33">
        <f>'SMB Cost+ Matrix Orig'!Z75+'Add Margin'!$B$2</f>
        <v>7.6379000000000002E-2</v>
      </c>
      <c r="AA74" s="33">
        <f>'SMB Cost+ Matrix Orig'!AA75+'Add Margin'!$B$2</f>
        <v>7.5379000000000002E-2</v>
      </c>
      <c r="AB74" s="33">
        <f>'SMB Cost+ Matrix Orig'!AB75+'Add Margin'!$B$2</f>
        <v>8.3651000000000003E-2</v>
      </c>
      <c r="AC74" s="33">
        <f>'SMB Cost+ Matrix Orig'!AC75+'Add Margin'!$B$2</f>
        <v>7.7196000000000001E-2</v>
      </c>
      <c r="AD74" s="33">
        <f>'SMB Cost+ Matrix Orig'!AD75+'Add Margin'!$B$2</f>
        <v>7.6196E-2</v>
      </c>
      <c r="AE74" s="33">
        <f>'SMB Cost+ Matrix Orig'!AE75+'Add Margin'!$B$2</f>
        <v>7.5195999999999999E-2</v>
      </c>
      <c r="AF74" s="33">
        <f>'SMB Cost+ Matrix Orig'!AF75+'Add Margin'!$B$2</f>
        <v>8.3367000000000011E-2</v>
      </c>
      <c r="AG74" s="33">
        <f>'SMB Cost+ Matrix Orig'!AG75+'Add Margin'!$B$2</f>
        <v>7.6920000000000002E-2</v>
      </c>
      <c r="AH74" s="33">
        <f>'SMB Cost+ Matrix Orig'!AH75+'Add Margin'!$B$2</f>
        <v>7.5920000000000001E-2</v>
      </c>
      <c r="AI74" s="33">
        <f>'SMB Cost+ Matrix Orig'!AI75+'Add Margin'!$B$2</f>
        <v>7.492E-2</v>
      </c>
      <c r="AJ74" s="33">
        <f>'SMB Cost+ Matrix Orig'!AJ75+'Add Margin'!$B$2</f>
        <v>8.3145000000000011E-2</v>
      </c>
      <c r="AK74" s="33">
        <f>'SMB Cost+ Matrix Orig'!AK75+'Add Margin'!$B$2</f>
        <v>7.6705000000000009E-2</v>
      </c>
      <c r="AL74" s="33">
        <f>'SMB Cost+ Matrix Orig'!AL75+'Add Margin'!$B$2</f>
        <v>7.5705000000000008E-2</v>
      </c>
      <c r="AM74" s="33">
        <f>'SMB Cost+ Matrix Orig'!AM75+'Add Margin'!$B$2</f>
        <v>7.4705000000000008E-2</v>
      </c>
      <c r="AN74" s="30"/>
      <c r="AO74" s="30"/>
    </row>
    <row r="75" spans="1:41" s="26" customFormat="1" ht="18.75" x14ac:dyDescent="0.3">
      <c r="A75" s="31" t="s">
        <v>13</v>
      </c>
      <c r="B75" s="31" t="s">
        <v>24</v>
      </c>
      <c r="C75" s="32">
        <v>36</v>
      </c>
      <c r="D75" s="33">
        <f>'SMB Cost+ Matrix Orig'!D76+'Add Margin'!$B$2</f>
        <v>8.4586000000000008E-2</v>
      </c>
      <c r="E75" s="33">
        <f>'SMB Cost+ Matrix Orig'!E76+'Add Margin'!$B$2</f>
        <v>7.7979000000000007E-2</v>
      </c>
      <c r="F75" s="33">
        <f>'SMB Cost+ Matrix Orig'!F76+'Add Margin'!$B$2</f>
        <v>7.6979000000000006E-2</v>
      </c>
      <c r="G75" s="33">
        <f>'SMB Cost+ Matrix Orig'!G76+'Add Margin'!$B$2</f>
        <v>7.5979000000000005E-2</v>
      </c>
      <c r="H75" s="33">
        <f>'SMB Cost+ Matrix Orig'!H76+'Add Margin'!$B$2</f>
        <v>8.4428000000000003E-2</v>
      </c>
      <c r="I75" s="33">
        <f>'SMB Cost+ Matrix Orig'!I76+'Add Margin'!$B$2</f>
        <v>7.7825000000000005E-2</v>
      </c>
      <c r="J75" s="33">
        <f>'SMB Cost+ Matrix Orig'!J76+'Add Margin'!$B$2</f>
        <v>7.6825000000000004E-2</v>
      </c>
      <c r="K75" s="33">
        <f>'SMB Cost+ Matrix Orig'!K76+'Add Margin'!$B$2</f>
        <v>7.5825000000000004E-2</v>
      </c>
      <c r="L75" s="33">
        <f>'SMB Cost+ Matrix Orig'!L76+'Add Margin'!$B$2</f>
        <v>8.4265000000000007E-2</v>
      </c>
      <c r="M75" s="33">
        <f>'SMB Cost+ Matrix Orig'!M76+'Add Margin'!$B$2</f>
        <v>7.7668000000000001E-2</v>
      </c>
      <c r="N75" s="33">
        <f>'SMB Cost+ Matrix Orig'!N76+'Add Margin'!$B$2</f>
        <v>7.6668E-2</v>
      </c>
      <c r="O75" s="33">
        <f>'SMB Cost+ Matrix Orig'!O76+'Add Margin'!$B$2</f>
        <v>7.5667999999999999E-2</v>
      </c>
      <c r="P75" s="33">
        <f>'SMB Cost+ Matrix Orig'!P76+'Add Margin'!$B$2</f>
        <v>8.4089000000000011E-2</v>
      </c>
      <c r="Q75" s="33">
        <f>'SMB Cost+ Matrix Orig'!Q76+'Add Margin'!$B$2</f>
        <v>7.7495000000000008E-2</v>
      </c>
      <c r="R75" s="33">
        <f>'SMB Cost+ Matrix Orig'!R76+'Add Margin'!$B$2</f>
        <v>7.6495000000000007E-2</v>
      </c>
      <c r="S75" s="33">
        <f>'SMB Cost+ Matrix Orig'!S76+'Add Margin'!$B$2</f>
        <v>7.5495000000000007E-2</v>
      </c>
      <c r="T75" s="33">
        <f>'SMB Cost+ Matrix Orig'!T76+'Add Margin'!$B$2</f>
        <v>8.3885000000000001E-2</v>
      </c>
      <c r="U75" s="33">
        <f>'SMB Cost+ Matrix Orig'!U76+'Add Margin'!$B$2</f>
        <v>7.7293000000000001E-2</v>
      </c>
      <c r="V75" s="33">
        <f>'SMB Cost+ Matrix Orig'!V76+'Add Margin'!$B$2</f>
        <v>7.6293E-2</v>
      </c>
      <c r="W75" s="33">
        <f>'SMB Cost+ Matrix Orig'!W76+'Add Margin'!$B$2</f>
        <v>7.5292999999999999E-2</v>
      </c>
      <c r="X75" s="33">
        <f>'SMB Cost+ Matrix Orig'!X76+'Add Margin'!$B$2</f>
        <v>8.3822000000000008E-2</v>
      </c>
      <c r="Y75" s="33">
        <f>'SMB Cost+ Matrix Orig'!Y76+'Add Margin'!$B$2</f>
        <v>7.7246000000000009E-2</v>
      </c>
      <c r="Z75" s="33">
        <f>'SMB Cost+ Matrix Orig'!Z76+'Add Margin'!$B$2</f>
        <v>7.6246000000000008E-2</v>
      </c>
      <c r="AA75" s="33">
        <f>'SMB Cost+ Matrix Orig'!AA76+'Add Margin'!$B$2</f>
        <v>7.5246000000000007E-2</v>
      </c>
      <c r="AB75" s="33">
        <f>'SMB Cost+ Matrix Orig'!AB76+'Add Margin'!$B$2</f>
        <v>8.4023E-2</v>
      </c>
      <c r="AC75" s="33">
        <f>'SMB Cost+ Matrix Orig'!AC76+'Add Margin'!$B$2</f>
        <v>7.757E-2</v>
      </c>
      <c r="AD75" s="33">
        <f>'SMB Cost+ Matrix Orig'!AD76+'Add Margin'!$B$2</f>
        <v>7.6569999999999999E-2</v>
      </c>
      <c r="AE75" s="33">
        <f>'SMB Cost+ Matrix Orig'!AE76+'Add Margin'!$B$2</f>
        <v>7.5569999999999998E-2</v>
      </c>
      <c r="AF75" s="33">
        <f>'SMB Cost+ Matrix Orig'!AF76+'Add Margin'!$B$2</f>
        <v>8.6565000000000003E-2</v>
      </c>
      <c r="AG75" s="33">
        <f>'SMB Cost+ Matrix Orig'!AG76+'Add Margin'!$B$2</f>
        <v>7.9675999999999997E-2</v>
      </c>
      <c r="AH75" s="33">
        <f>'SMB Cost+ Matrix Orig'!AH76+'Add Margin'!$B$2</f>
        <v>7.8675999999999996E-2</v>
      </c>
      <c r="AI75" s="33">
        <f>'SMB Cost+ Matrix Orig'!AI76+'Add Margin'!$B$2</f>
        <v>7.7675999999999995E-2</v>
      </c>
      <c r="AJ75" s="33">
        <f>'SMB Cost+ Matrix Orig'!AJ76+'Add Margin'!$B$2</f>
        <v>8.6067000000000005E-2</v>
      </c>
      <c r="AK75" s="33">
        <f>'SMB Cost+ Matrix Orig'!AK76+'Add Margin'!$B$2</f>
        <v>7.9177999999999998E-2</v>
      </c>
      <c r="AL75" s="33">
        <f>'SMB Cost+ Matrix Orig'!AL76+'Add Margin'!$B$2</f>
        <v>7.8177999999999997E-2</v>
      </c>
      <c r="AM75" s="33">
        <f>'SMB Cost+ Matrix Orig'!AM76+'Add Margin'!$B$2</f>
        <v>7.7177999999999997E-2</v>
      </c>
      <c r="AN75" s="30"/>
      <c r="AO75" s="30"/>
    </row>
    <row r="76" spans="1:41" s="26" customFormat="1" ht="18.75" x14ac:dyDescent="0.3">
      <c r="A76" s="34" t="s">
        <v>13</v>
      </c>
      <c r="B76" s="34" t="s">
        <v>24</v>
      </c>
      <c r="C76" s="35">
        <v>48</v>
      </c>
      <c r="D76" s="36">
        <f>'SMB Cost+ Matrix Orig'!D77+'Add Margin'!$B$2</f>
        <v>8.9340000000000003E-2</v>
      </c>
      <c r="E76" s="36">
        <f>'SMB Cost+ Matrix Orig'!E77+'Add Margin'!$B$2</f>
        <v>8.2296000000000008E-2</v>
      </c>
      <c r="F76" s="36">
        <f>'SMB Cost+ Matrix Orig'!F77+'Add Margin'!$B$2</f>
        <v>8.1296000000000007E-2</v>
      </c>
      <c r="G76" s="36">
        <f>'SMB Cost+ Matrix Orig'!G77+'Add Margin'!$B$2</f>
        <v>8.0296000000000006E-2</v>
      </c>
      <c r="H76" s="36">
        <f>'SMB Cost+ Matrix Orig'!H77+'Add Margin'!$B$2</f>
        <v>9.1349E-2</v>
      </c>
      <c r="I76" s="36">
        <f>'SMB Cost+ Matrix Orig'!I77+'Add Margin'!$B$2</f>
        <v>8.4304000000000004E-2</v>
      </c>
      <c r="J76" s="36">
        <f>'SMB Cost+ Matrix Orig'!J77+'Add Margin'!$B$2</f>
        <v>8.3304000000000003E-2</v>
      </c>
      <c r="K76" s="36">
        <f>'SMB Cost+ Matrix Orig'!K77+'Add Margin'!$B$2</f>
        <v>8.2304000000000002E-2</v>
      </c>
      <c r="L76" s="36"/>
      <c r="M76" s="36"/>
      <c r="N76" s="36"/>
      <c r="O76" s="36"/>
      <c r="P76" s="36"/>
      <c r="Q76" s="36"/>
      <c r="R76" s="36"/>
      <c r="S76" s="36"/>
      <c r="T76" s="36"/>
      <c r="U76" s="36"/>
      <c r="V76" s="36"/>
      <c r="W76" s="36"/>
      <c r="X76" s="36"/>
      <c r="Y76" s="36"/>
      <c r="Z76" s="36"/>
      <c r="AA76" s="36"/>
      <c r="AB76" s="215"/>
      <c r="AC76" s="215"/>
      <c r="AD76" s="215"/>
      <c r="AE76" s="215"/>
      <c r="AF76" s="215"/>
      <c r="AG76" s="215"/>
      <c r="AH76" s="215"/>
      <c r="AI76" s="215"/>
      <c r="AJ76" s="215"/>
      <c r="AK76" s="215"/>
      <c r="AL76" s="215"/>
      <c r="AM76" s="215"/>
      <c r="AN76" s="30"/>
      <c r="AO76" s="30"/>
    </row>
    <row r="77" spans="1:41" s="26" customFormat="1" ht="16.5" customHeight="1" x14ac:dyDescent="0.3">
      <c r="A77" s="64"/>
      <c r="B77" s="65"/>
      <c r="C77" s="65"/>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54"/>
      <c r="AO77" s="54"/>
    </row>
    <row r="78" spans="1:41" s="26" customFormat="1" ht="18.75" x14ac:dyDescent="0.3">
      <c r="A78" s="41" t="s">
        <v>13</v>
      </c>
      <c r="B78" s="41" t="s">
        <v>25</v>
      </c>
      <c r="C78" s="42">
        <v>6</v>
      </c>
      <c r="D78" s="43">
        <f>'SMB Cost+ Matrix Orig'!D79+'Add Margin'!$B$2</f>
        <v>9.3909000000000006E-2</v>
      </c>
      <c r="E78" s="43">
        <f>'SMB Cost+ Matrix Orig'!E79+'Add Margin'!$B$2</f>
        <v>8.6012000000000005E-2</v>
      </c>
      <c r="F78" s="43">
        <f>'SMB Cost+ Matrix Orig'!F79+'Add Margin'!$B$2</f>
        <v>8.5012000000000004E-2</v>
      </c>
      <c r="G78" s="43">
        <f>'SMB Cost+ Matrix Orig'!G79+'Add Margin'!$B$2</f>
        <v>8.4012000000000003E-2</v>
      </c>
      <c r="H78" s="43">
        <f>'SMB Cost+ Matrix Orig'!H79+'Add Margin'!$B$2</f>
        <v>9.4312000000000007E-2</v>
      </c>
      <c r="I78" s="43">
        <f>'SMB Cost+ Matrix Orig'!I79+'Add Margin'!$B$2</f>
        <v>8.6546999999999999E-2</v>
      </c>
      <c r="J78" s="43">
        <f>'SMB Cost+ Matrix Orig'!J79+'Add Margin'!$B$2</f>
        <v>8.5546999999999998E-2</v>
      </c>
      <c r="K78" s="43">
        <f>'SMB Cost+ Matrix Orig'!K79+'Add Margin'!$B$2</f>
        <v>8.4546999999999997E-2</v>
      </c>
      <c r="L78" s="43">
        <f>'SMB Cost+ Matrix Orig'!L79+'Add Margin'!$B$2</f>
        <v>9.4215000000000007E-2</v>
      </c>
      <c r="M78" s="43">
        <f>'SMB Cost+ Matrix Orig'!M79+'Add Margin'!$B$2</f>
        <v>8.6536000000000002E-2</v>
      </c>
      <c r="N78" s="43">
        <f>'SMB Cost+ Matrix Orig'!N79+'Add Margin'!$B$2</f>
        <v>8.5536000000000001E-2</v>
      </c>
      <c r="O78" s="43">
        <f>'SMB Cost+ Matrix Orig'!O79+'Add Margin'!$B$2</f>
        <v>8.4536E-2</v>
      </c>
      <c r="P78" s="43">
        <f>'SMB Cost+ Matrix Orig'!P79+'Add Margin'!$B$2</f>
        <v>9.3984999999999999E-2</v>
      </c>
      <c r="Q78" s="43">
        <f>'SMB Cost+ Matrix Orig'!Q79+'Add Margin'!$B$2</f>
        <v>8.6358000000000004E-2</v>
      </c>
      <c r="R78" s="43">
        <f>'SMB Cost+ Matrix Orig'!R79+'Add Margin'!$B$2</f>
        <v>8.5358000000000003E-2</v>
      </c>
      <c r="S78" s="43">
        <f>'SMB Cost+ Matrix Orig'!S79+'Add Margin'!$B$2</f>
        <v>8.4358000000000002E-2</v>
      </c>
      <c r="T78" s="43">
        <f>'SMB Cost+ Matrix Orig'!T79+'Add Margin'!$B$2</f>
        <v>9.3572000000000002E-2</v>
      </c>
      <c r="U78" s="43">
        <f>'SMB Cost+ Matrix Orig'!U79+'Add Margin'!$B$2</f>
        <v>8.6055000000000006E-2</v>
      </c>
      <c r="V78" s="43">
        <f>'SMB Cost+ Matrix Orig'!V79+'Add Margin'!$B$2</f>
        <v>8.5055000000000006E-2</v>
      </c>
      <c r="W78" s="43">
        <f>'SMB Cost+ Matrix Orig'!W79+'Add Margin'!$B$2</f>
        <v>8.4055000000000005E-2</v>
      </c>
      <c r="X78" s="43">
        <f>'SMB Cost+ Matrix Orig'!X79+'Add Margin'!$B$2</f>
        <v>9.0051000000000006E-2</v>
      </c>
      <c r="Y78" s="43">
        <f>'SMB Cost+ Matrix Orig'!Y79+'Add Margin'!$B$2</f>
        <v>8.2586000000000007E-2</v>
      </c>
      <c r="Z78" s="43">
        <f>'SMB Cost+ Matrix Orig'!Z79+'Add Margin'!$B$2</f>
        <v>8.1586000000000006E-2</v>
      </c>
      <c r="AA78" s="43">
        <f>'SMB Cost+ Matrix Orig'!AA79+'Add Margin'!$B$2</f>
        <v>8.0586000000000005E-2</v>
      </c>
      <c r="AB78" s="43">
        <f>'SMB Cost+ Matrix Orig'!AB79+'Add Margin'!$B$2</f>
        <v>8.7222000000000008E-2</v>
      </c>
      <c r="AC78" s="43">
        <f>'SMB Cost+ Matrix Orig'!AC79+'Add Margin'!$B$2</f>
        <v>7.9866000000000006E-2</v>
      </c>
      <c r="AD78" s="43">
        <f>'SMB Cost+ Matrix Orig'!AD79+'Add Margin'!$B$2</f>
        <v>7.8866000000000006E-2</v>
      </c>
      <c r="AE78" s="43">
        <f>'SMB Cost+ Matrix Orig'!AE79+'Add Margin'!$B$2</f>
        <v>7.7866000000000005E-2</v>
      </c>
      <c r="AF78" s="43">
        <f>'SMB Cost+ Matrix Orig'!AF79+'Add Margin'!$B$2</f>
        <v>8.5575999999999999E-2</v>
      </c>
      <c r="AG78" s="43">
        <f>'SMB Cost+ Matrix Orig'!AG79+'Add Margin'!$B$2</f>
        <v>7.8283000000000005E-2</v>
      </c>
      <c r="AH78" s="43">
        <f>'SMB Cost+ Matrix Orig'!AH79+'Add Margin'!$B$2</f>
        <v>7.7283000000000004E-2</v>
      </c>
      <c r="AI78" s="43">
        <f>'SMB Cost+ Matrix Orig'!AI79+'Add Margin'!$B$2</f>
        <v>7.6283000000000004E-2</v>
      </c>
      <c r="AJ78" s="43">
        <f>'SMB Cost+ Matrix Orig'!AJ79+'Add Margin'!$B$2</f>
        <v>8.440700000000001E-2</v>
      </c>
      <c r="AK78" s="43">
        <f>'SMB Cost+ Matrix Orig'!AK79+'Add Margin'!$B$2</f>
        <v>7.7209E-2</v>
      </c>
      <c r="AL78" s="43">
        <f>'SMB Cost+ Matrix Orig'!AL79+'Add Margin'!$B$2</f>
        <v>7.6208999999999999E-2</v>
      </c>
      <c r="AM78" s="43">
        <f>'SMB Cost+ Matrix Orig'!AM79+'Add Margin'!$B$2</f>
        <v>7.5208999999999998E-2</v>
      </c>
      <c r="AN78" s="44"/>
      <c r="AO78" s="44"/>
    </row>
    <row r="79" spans="1:41" s="26" customFormat="1" ht="18.75" x14ac:dyDescent="0.3">
      <c r="A79" s="45" t="s">
        <v>13</v>
      </c>
      <c r="B79" s="45" t="s">
        <v>25</v>
      </c>
      <c r="C79" s="46">
        <v>12</v>
      </c>
      <c r="D79" s="47">
        <f>'SMB Cost+ Matrix Orig'!D80+'Add Margin'!$B$2</f>
        <v>9.0558E-2</v>
      </c>
      <c r="E79" s="47">
        <f>'SMB Cost+ Matrix Orig'!E80+'Add Margin'!$B$2</f>
        <v>8.2932000000000006E-2</v>
      </c>
      <c r="F79" s="47">
        <f>'SMB Cost+ Matrix Orig'!F80+'Add Margin'!$B$2</f>
        <v>8.1932000000000005E-2</v>
      </c>
      <c r="G79" s="47">
        <f>'SMB Cost+ Matrix Orig'!G80+'Add Margin'!$B$2</f>
        <v>8.0932000000000004E-2</v>
      </c>
      <c r="H79" s="47">
        <f>'SMB Cost+ Matrix Orig'!H80+'Add Margin'!$B$2</f>
        <v>9.0037000000000006E-2</v>
      </c>
      <c r="I79" s="47">
        <f>'SMB Cost+ Matrix Orig'!I80+'Add Margin'!$B$2</f>
        <v>8.2504000000000008E-2</v>
      </c>
      <c r="J79" s="47">
        <f>'SMB Cost+ Matrix Orig'!J80+'Add Margin'!$B$2</f>
        <v>8.1504000000000007E-2</v>
      </c>
      <c r="K79" s="47">
        <f>'SMB Cost+ Matrix Orig'!K80+'Add Margin'!$B$2</f>
        <v>8.0504000000000006E-2</v>
      </c>
      <c r="L79" s="47">
        <f>'SMB Cost+ Matrix Orig'!L80+'Add Margin'!$B$2</f>
        <v>8.9452000000000004E-2</v>
      </c>
      <c r="M79" s="47">
        <f>'SMB Cost+ Matrix Orig'!M80+'Add Margin'!$B$2</f>
        <v>8.200700000000001E-2</v>
      </c>
      <c r="N79" s="47">
        <f>'SMB Cost+ Matrix Orig'!N80+'Add Margin'!$B$2</f>
        <v>8.100700000000001E-2</v>
      </c>
      <c r="O79" s="47">
        <f>'SMB Cost+ Matrix Orig'!O80+'Add Margin'!$B$2</f>
        <v>8.0007000000000009E-2</v>
      </c>
      <c r="P79" s="47">
        <f>'SMB Cost+ Matrix Orig'!P80+'Add Margin'!$B$2</f>
        <v>8.8756000000000002E-2</v>
      </c>
      <c r="Q79" s="47">
        <f>'SMB Cost+ Matrix Orig'!Q80+'Add Margin'!$B$2</f>
        <v>8.1415000000000001E-2</v>
      </c>
      <c r="R79" s="47">
        <f>'SMB Cost+ Matrix Orig'!R80+'Add Margin'!$B$2</f>
        <v>8.0415E-2</v>
      </c>
      <c r="S79" s="47">
        <f>'SMB Cost+ Matrix Orig'!S80+'Add Margin'!$B$2</f>
        <v>7.9414999999999999E-2</v>
      </c>
      <c r="T79" s="47">
        <f>'SMB Cost+ Matrix Orig'!T80+'Add Margin'!$B$2</f>
        <v>8.8081000000000007E-2</v>
      </c>
      <c r="U79" s="47">
        <f>'SMB Cost+ Matrix Orig'!U80+'Add Margin'!$B$2</f>
        <v>8.0837000000000006E-2</v>
      </c>
      <c r="V79" s="47">
        <f>'SMB Cost+ Matrix Orig'!V80+'Add Margin'!$B$2</f>
        <v>7.9837000000000005E-2</v>
      </c>
      <c r="W79" s="47">
        <f>'SMB Cost+ Matrix Orig'!W80+'Add Margin'!$B$2</f>
        <v>7.8837000000000004E-2</v>
      </c>
      <c r="X79" s="47">
        <f>'SMB Cost+ Matrix Orig'!X80+'Add Margin'!$B$2</f>
        <v>8.7493000000000001E-2</v>
      </c>
      <c r="Y79" s="47">
        <f>'SMB Cost+ Matrix Orig'!Y80+'Add Margin'!$B$2</f>
        <v>8.0343999999999999E-2</v>
      </c>
      <c r="Z79" s="47">
        <f>'SMB Cost+ Matrix Orig'!Z80+'Add Margin'!$B$2</f>
        <v>7.9343999999999998E-2</v>
      </c>
      <c r="AA79" s="47">
        <f>'SMB Cost+ Matrix Orig'!AA80+'Add Margin'!$B$2</f>
        <v>7.8343999999999997E-2</v>
      </c>
      <c r="AB79" s="47">
        <f>'SMB Cost+ Matrix Orig'!AB80+'Add Margin'!$B$2</f>
        <v>8.6925000000000002E-2</v>
      </c>
      <c r="AC79" s="47">
        <f>'SMB Cost+ Matrix Orig'!AC80+'Add Margin'!$B$2</f>
        <v>7.9861000000000001E-2</v>
      </c>
      <c r="AD79" s="47">
        <f>'SMB Cost+ Matrix Orig'!AD80+'Add Margin'!$B$2</f>
        <v>7.8861000000000001E-2</v>
      </c>
      <c r="AE79" s="47">
        <f>'SMB Cost+ Matrix Orig'!AE80+'Add Margin'!$B$2</f>
        <v>7.7861E-2</v>
      </c>
      <c r="AF79" s="47">
        <f>'SMB Cost+ Matrix Orig'!AF80+'Add Margin'!$B$2</f>
        <v>8.617000000000001E-2</v>
      </c>
      <c r="AG79" s="47">
        <f>'SMB Cost+ Matrix Orig'!AG80+'Add Margin'!$B$2</f>
        <v>7.9201000000000008E-2</v>
      </c>
      <c r="AH79" s="47">
        <f>'SMB Cost+ Matrix Orig'!AH80+'Add Margin'!$B$2</f>
        <v>7.8201000000000007E-2</v>
      </c>
      <c r="AI79" s="47">
        <f>'SMB Cost+ Matrix Orig'!AI80+'Add Margin'!$B$2</f>
        <v>7.7201000000000006E-2</v>
      </c>
      <c r="AJ79" s="47">
        <f>'SMB Cost+ Matrix Orig'!AJ80+'Add Margin'!$B$2</f>
        <v>8.5509000000000002E-2</v>
      </c>
      <c r="AK79" s="47">
        <f>'SMB Cost+ Matrix Orig'!AK80+'Add Margin'!$B$2</f>
        <v>7.8625E-2</v>
      </c>
      <c r="AL79" s="47">
        <f>'SMB Cost+ Matrix Orig'!AL80+'Add Margin'!$B$2</f>
        <v>7.7625E-2</v>
      </c>
      <c r="AM79" s="47">
        <f>'SMB Cost+ Matrix Orig'!AM80+'Add Margin'!$B$2</f>
        <v>7.6624999999999999E-2</v>
      </c>
      <c r="AN79" s="44"/>
      <c r="AO79" s="44"/>
    </row>
    <row r="80" spans="1:41" s="26" customFormat="1" ht="18.75" x14ac:dyDescent="0.3">
      <c r="A80" s="45" t="s">
        <v>13</v>
      </c>
      <c r="B80" s="45" t="s">
        <v>25</v>
      </c>
      <c r="C80" s="46">
        <v>24</v>
      </c>
      <c r="D80" s="47">
        <f>'SMB Cost+ Matrix Orig'!D81+'Add Margin'!$B$2</f>
        <v>8.747400000000001E-2</v>
      </c>
      <c r="E80" s="47">
        <f>'SMB Cost+ Matrix Orig'!E81+'Add Margin'!$B$2</f>
        <v>8.0253000000000005E-2</v>
      </c>
      <c r="F80" s="47">
        <f>'SMB Cost+ Matrix Orig'!F81+'Add Margin'!$B$2</f>
        <v>7.9253000000000004E-2</v>
      </c>
      <c r="G80" s="47">
        <f>'SMB Cost+ Matrix Orig'!G81+'Add Margin'!$B$2</f>
        <v>7.8253000000000003E-2</v>
      </c>
      <c r="H80" s="47">
        <f>'SMB Cost+ Matrix Orig'!H81+'Add Margin'!$B$2</f>
        <v>8.7157999999999999E-2</v>
      </c>
      <c r="I80" s="47">
        <f>'SMB Cost+ Matrix Orig'!I81+'Add Margin'!$B$2</f>
        <v>7.9978000000000007E-2</v>
      </c>
      <c r="J80" s="47">
        <f>'SMB Cost+ Matrix Orig'!J81+'Add Margin'!$B$2</f>
        <v>7.8978000000000007E-2</v>
      </c>
      <c r="K80" s="47">
        <f>'SMB Cost+ Matrix Orig'!K81+'Add Margin'!$B$2</f>
        <v>7.7978000000000006E-2</v>
      </c>
      <c r="L80" s="47">
        <f>'SMB Cost+ Matrix Orig'!L81+'Add Margin'!$B$2</f>
        <v>8.6815000000000003E-2</v>
      </c>
      <c r="M80" s="47">
        <f>'SMB Cost+ Matrix Orig'!M81+'Add Margin'!$B$2</f>
        <v>7.9676999999999998E-2</v>
      </c>
      <c r="N80" s="47">
        <f>'SMB Cost+ Matrix Orig'!N81+'Add Margin'!$B$2</f>
        <v>7.8676999999999997E-2</v>
      </c>
      <c r="O80" s="47">
        <f>'SMB Cost+ Matrix Orig'!O81+'Add Margin'!$B$2</f>
        <v>7.7676999999999996E-2</v>
      </c>
      <c r="P80" s="47">
        <f>'SMB Cost+ Matrix Orig'!P81+'Add Margin'!$B$2</f>
        <v>8.6407999999999999E-2</v>
      </c>
      <c r="Q80" s="47">
        <f>'SMB Cost+ Matrix Orig'!Q81+'Add Margin'!$B$2</f>
        <v>7.9319000000000001E-2</v>
      </c>
      <c r="R80" s="47">
        <f>'SMB Cost+ Matrix Orig'!R81+'Add Margin'!$B$2</f>
        <v>7.8319E-2</v>
      </c>
      <c r="S80" s="47">
        <f>'SMB Cost+ Matrix Orig'!S81+'Add Margin'!$B$2</f>
        <v>7.7318999999999999E-2</v>
      </c>
      <c r="T80" s="47">
        <f>'SMB Cost+ Matrix Orig'!T81+'Add Margin'!$B$2</f>
        <v>8.5993E-2</v>
      </c>
      <c r="U80" s="47">
        <f>'SMB Cost+ Matrix Orig'!U81+'Add Margin'!$B$2</f>
        <v>7.8945000000000001E-2</v>
      </c>
      <c r="V80" s="47">
        <f>'SMB Cost+ Matrix Orig'!V81+'Add Margin'!$B$2</f>
        <v>7.7945E-2</v>
      </c>
      <c r="W80" s="47">
        <f>'SMB Cost+ Matrix Orig'!W81+'Add Margin'!$B$2</f>
        <v>7.6945E-2</v>
      </c>
      <c r="X80" s="47">
        <f>'SMB Cost+ Matrix Orig'!X81+'Add Margin'!$B$2</f>
        <v>8.5666000000000006E-2</v>
      </c>
      <c r="Y80" s="47">
        <f>'SMB Cost+ Matrix Orig'!Y81+'Add Margin'!$B$2</f>
        <v>7.8663999999999998E-2</v>
      </c>
      <c r="Z80" s="47">
        <f>'SMB Cost+ Matrix Orig'!Z81+'Add Margin'!$B$2</f>
        <v>7.7663999999999997E-2</v>
      </c>
      <c r="AA80" s="47">
        <f>'SMB Cost+ Matrix Orig'!AA81+'Add Margin'!$B$2</f>
        <v>7.6663999999999996E-2</v>
      </c>
      <c r="AB80" s="47">
        <f>'SMB Cost+ Matrix Orig'!AB81+'Add Margin'!$B$2</f>
        <v>8.5356000000000001E-2</v>
      </c>
      <c r="AC80" s="47">
        <f>'SMB Cost+ Matrix Orig'!AC81+'Add Margin'!$B$2</f>
        <v>7.8393000000000004E-2</v>
      </c>
      <c r="AD80" s="47">
        <f>'SMB Cost+ Matrix Orig'!AD81+'Add Margin'!$B$2</f>
        <v>7.7393000000000003E-2</v>
      </c>
      <c r="AE80" s="47">
        <f>'SMB Cost+ Matrix Orig'!AE81+'Add Margin'!$B$2</f>
        <v>7.6393000000000003E-2</v>
      </c>
      <c r="AF80" s="47">
        <f>'SMB Cost+ Matrix Orig'!AF81+'Add Margin'!$B$2</f>
        <v>8.4960000000000008E-2</v>
      </c>
      <c r="AG80" s="47">
        <f>'SMB Cost+ Matrix Orig'!AG81+'Add Margin'!$B$2</f>
        <v>7.8038999999999997E-2</v>
      </c>
      <c r="AH80" s="47">
        <f>'SMB Cost+ Matrix Orig'!AH81+'Add Margin'!$B$2</f>
        <v>7.7038999999999996E-2</v>
      </c>
      <c r="AI80" s="47">
        <f>'SMB Cost+ Matrix Orig'!AI81+'Add Margin'!$B$2</f>
        <v>7.6038999999999995E-2</v>
      </c>
      <c r="AJ80" s="47">
        <f>'SMB Cost+ Matrix Orig'!AJ81+'Add Margin'!$B$2</f>
        <v>8.4625000000000006E-2</v>
      </c>
      <c r="AK80" s="47">
        <f>'SMB Cost+ Matrix Orig'!AK81+'Add Margin'!$B$2</f>
        <v>7.7744000000000008E-2</v>
      </c>
      <c r="AL80" s="47">
        <f>'SMB Cost+ Matrix Orig'!AL81+'Add Margin'!$B$2</f>
        <v>7.6744000000000007E-2</v>
      </c>
      <c r="AM80" s="47">
        <f>'SMB Cost+ Matrix Orig'!AM81+'Add Margin'!$B$2</f>
        <v>7.5744000000000006E-2</v>
      </c>
      <c r="AN80" s="44"/>
      <c r="AO80" s="44"/>
    </row>
    <row r="81" spans="1:41" s="26" customFormat="1" ht="18.75" x14ac:dyDescent="0.3">
      <c r="A81" s="45" t="s">
        <v>13</v>
      </c>
      <c r="B81" s="45" t="s">
        <v>25</v>
      </c>
      <c r="C81" s="46">
        <v>36</v>
      </c>
      <c r="D81" s="47">
        <f>'SMB Cost+ Matrix Orig'!D82+'Add Margin'!$B$2</f>
        <v>8.6232000000000003E-2</v>
      </c>
      <c r="E81" s="47">
        <f>'SMB Cost+ Matrix Orig'!E82+'Add Margin'!$B$2</f>
        <v>7.9118000000000008E-2</v>
      </c>
      <c r="F81" s="47">
        <f>'SMB Cost+ Matrix Orig'!F82+'Add Margin'!$B$2</f>
        <v>7.8118000000000007E-2</v>
      </c>
      <c r="G81" s="47">
        <f>'SMB Cost+ Matrix Orig'!G82+'Add Margin'!$B$2</f>
        <v>7.7118000000000006E-2</v>
      </c>
      <c r="H81" s="47">
        <f>'SMB Cost+ Matrix Orig'!H82+'Add Margin'!$B$2</f>
        <v>8.6027000000000006E-2</v>
      </c>
      <c r="I81" s="47">
        <f>'SMB Cost+ Matrix Orig'!I82+'Add Margin'!$B$2</f>
        <v>7.8936000000000006E-2</v>
      </c>
      <c r="J81" s="47">
        <f>'SMB Cost+ Matrix Orig'!J82+'Add Margin'!$B$2</f>
        <v>7.7936000000000005E-2</v>
      </c>
      <c r="K81" s="47">
        <f>'SMB Cost+ Matrix Orig'!K82+'Add Margin'!$B$2</f>
        <v>7.6936000000000004E-2</v>
      </c>
      <c r="L81" s="47">
        <f>'SMB Cost+ Matrix Orig'!L82+'Add Margin'!$B$2</f>
        <v>8.5787000000000002E-2</v>
      </c>
      <c r="M81" s="47">
        <f>'SMB Cost+ Matrix Orig'!M82+'Add Margin'!$B$2</f>
        <v>7.8727000000000005E-2</v>
      </c>
      <c r="N81" s="47">
        <f>'SMB Cost+ Matrix Orig'!N82+'Add Margin'!$B$2</f>
        <v>7.7727000000000004E-2</v>
      </c>
      <c r="O81" s="47">
        <f>'SMB Cost+ Matrix Orig'!O82+'Add Margin'!$B$2</f>
        <v>7.6727000000000004E-2</v>
      </c>
      <c r="P81" s="47">
        <f>'SMB Cost+ Matrix Orig'!P82+'Add Margin'!$B$2</f>
        <v>8.5511000000000004E-2</v>
      </c>
      <c r="Q81" s="47">
        <f>'SMB Cost+ Matrix Orig'!Q82+'Add Margin'!$B$2</f>
        <v>7.8483999999999998E-2</v>
      </c>
      <c r="R81" s="47">
        <f>'SMB Cost+ Matrix Orig'!R82+'Add Margin'!$B$2</f>
        <v>7.7483999999999997E-2</v>
      </c>
      <c r="S81" s="47">
        <f>'SMB Cost+ Matrix Orig'!S82+'Add Margin'!$B$2</f>
        <v>7.6483999999999996E-2</v>
      </c>
      <c r="T81" s="47">
        <f>'SMB Cost+ Matrix Orig'!T82+'Add Margin'!$B$2</f>
        <v>8.5237000000000007E-2</v>
      </c>
      <c r="U81" s="47">
        <f>'SMB Cost+ Matrix Orig'!U82+'Add Margin'!$B$2</f>
        <v>7.8234999999999999E-2</v>
      </c>
      <c r="V81" s="47">
        <f>'SMB Cost+ Matrix Orig'!V82+'Add Margin'!$B$2</f>
        <v>7.7234999999999998E-2</v>
      </c>
      <c r="W81" s="47">
        <f>'SMB Cost+ Matrix Orig'!W82+'Add Margin'!$B$2</f>
        <v>7.6234999999999997E-2</v>
      </c>
      <c r="X81" s="47">
        <f>'SMB Cost+ Matrix Orig'!X82+'Add Margin'!$B$2</f>
        <v>8.5272000000000001E-2</v>
      </c>
      <c r="Y81" s="47">
        <f>'SMB Cost+ Matrix Orig'!Y82+'Add Margin'!$B$2</f>
        <v>7.8287000000000009E-2</v>
      </c>
      <c r="Z81" s="47">
        <f>'SMB Cost+ Matrix Orig'!Z82+'Add Margin'!$B$2</f>
        <v>7.7287000000000008E-2</v>
      </c>
      <c r="AA81" s="47">
        <f>'SMB Cost+ Matrix Orig'!AA82+'Add Margin'!$B$2</f>
        <v>7.6287000000000008E-2</v>
      </c>
      <c r="AB81" s="47">
        <f>'SMB Cost+ Matrix Orig'!AB82+'Add Margin'!$B$2</f>
        <v>8.5747000000000004E-2</v>
      </c>
      <c r="AC81" s="47">
        <f>'SMB Cost+ Matrix Orig'!AC82+'Add Margin'!$B$2</f>
        <v>7.8908000000000006E-2</v>
      </c>
      <c r="AD81" s="47">
        <f>'SMB Cost+ Matrix Orig'!AD82+'Add Margin'!$B$2</f>
        <v>7.7908000000000005E-2</v>
      </c>
      <c r="AE81" s="47">
        <f>'SMB Cost+ Matrix Orig'!AE82+'Add Margin'!$B$2</f>
        <v>7.6908000000000004E-2</v>
      </c>
      <c r="AF81" s="47">
        <f>'SMB Cost+ Matrix Orig'!AF82+'Add Margin'!$B$2</f>
        <v>8.6132E-2</v>
      </c>
      <c r="AG81" s="47">
        <f>'SMB Cost+ Matrix Orig'!AG82+'Add Margin'!$B$2</f>
        <v>7.9365000000000005E-2</v>
      </c>
      <c r="AH81" s="47">
        <f>'SMB Cost+ Matrix Orig'!AH82+'Add Margin'!$B$2</f>
        <v>7.8365000000000004E-2</v>
      </c>
      <c r="AI81" s="47">
        <f>'SMB Cost+ Matrix Orig'!AI82+'Add Margin'!$B$2</f>
        <v>7.7365000000000003E-2</v>
      </c>
      <c r="AJ81" s="47">
        <f>'SMB Cost+ Matrix Orig'!AJ82+'Add Margin'!$B$2</f>
        <v>8.5644999999999999E-2</v>
      </c>
      <c r="AK81" s="47">
        <f>'SMB Cost+ Matrix Orig'!AK82+'Add Margin'!$B$2</f>
        <v>7.8878000000000004E-2</v>
      </c>
      <c r="AL81" s="47">
        <f>'SMB Cost+ Matrix Orig'!AL82+'Add Margin'!$B$2</f>
        <v>7.7878000000000003E-2</v>
      </c>
      <c r="AM81" s="47">
        <f>'SMB Cost+ Matrix Orig'!AM82+'Add Margin'!$B$2</f>
        <v>7.6878000000000002E-2</v>
      </c>
      <c r="AN81" s="44"/>
      <c r="AO81" s="44"/>
    </row>
    <row r="82" spans="1:41" s="26" customFormat="1" ht="18.75" x14ac:dyDescent="0.3">
      <c r="A82" s="45" t="s">
        <v>13</v>
      </c>
      <c r="B82" s="45" t="s">
        <v>25</v>
      </c>
      <c r="C82" s="46">
        <v>48</v>
      </c>
      <c r="D82" s="47">
        <f>'SMB Cost+ Matrix Orig'!D83+'Add Margin'!$B$2</f>
        <v>9.0084999999999998E-2</v>
      </c>
      <c r="E82" s="47">
        <f>'SMB Cost+ Matrix Orig'!E83+'Add Margin'!$B$2</f>
        <v>8.3074000000000009E-2</v>
      </c>
      <c r="F82" s="47">
        <f>'SMB Cost+ Matrix Orig'!F83+'Add Margin'!$B$2</f>
        <v>8.2074000000000008E-2</v>
      </c>
      <c r="G82" s="47">
        <f>'SMB Cost+ Matrix Orig'!G83+'Add Margin'!$B$2</f>
        <v>8.1074000000000007E-2</v>
      </c>
      <c r="H82" s="47">
        <f>'SMB Cost+ Matrix Orig'!H83+'Add Margin'!$B$2</f>
        <v>9.2326000000000005E-2</v>
      </c>
      <c r="I82" s="47">
        <f>'SMB Cost+ Matrix Orig'!I83+'Add Margin'!$B$2</f>
        <v>8.5314000000000001E-2</v>
      </c>
      <c r="J82" s="47">
        <f>'SMB Cost+ Matrix Orig'!J83+'Add Margin'!$B$2</f>
        <v>8.4314E-2</v>
      </c>
      <c r="K82" s="47">
        <f>'SMB Cost+ Matrix Orig'!K83+'Add Margin'!$B$2</f>
        <v>8.3313999999999999E-2</v>
      </c>
      <c r="L82" s="47"/>
      <c r="M82" s="47"/>
      <c r="N82" s="47"/>
      <c r="O82" s="47"/>
      <c r="P82" s="47"/>
      <c r="Q82" s="47"/>
      <c r="R82" s="47"/>
      <c r="S82" s="47"/>
      <c r="T82" s="47"/>
      <c r="U82" s="47"/>
      <c r="V82" s="47"/>
      <c r="W82" s="47"/>
      <c r="X82" s="47"/>
      <c r="Y82" s="47"/>
      <c r="Z82" s="47"/>
      <c r="AA82" s="47"/>
      <c r="AB82" s="149"/>
      <c r="AC82" s="149"/>
      <c r="AD82" s="149"/>
      <c r="AE82" s="149"/>
      <c r="AF82" s="149"/>
      <c r="AG82" s="149"/>
      <c r="AH82" s="149"/>
      <c r="AI82" s="149"/>
      <c r="AJ82" s="149"/>
      <c r="AK82" s="149"/>
      <c r="AL82" s="149"/>
      <c r="AM82" s="149"/>
      <c r="AN82" s="44"/>
      <c r="AO82" s="44"/>
    </row>
    <row r="83" spans="1:41" s="26" customFormat="1" ht="16.5" customHeight="1" x14ac:dyDescent="0.3">
      <c r="A83" s="64"/>
      <c r="B83" s="65"/>
      <c r="C83" s="65"/>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54"/>
      <c r="AO83" s="54"/>
    </row>
    <row r="84" spans="1:41" s="26" customFormat="1" ht="18.75" x14ac:dyDescent="0.3">
      <c r="A84" s="55" t="s">
        <v>60</v>
      </c>
      <c r="B84" s="55" t="s">
        <v>61</v>
      </c>
      <c r="C84" s="56">
        <v>6</v>
      </c>
      <c r="D84" s="57">
        <f>'SMB Cost+ Matrix Orig'!D85+'Add Margin'!$B$2</f>
        <v>8.1856999999999999E-2</v>
      </c>
      <c r="E84" s="81">
        <f>'SMB Cost+ Matrix Orig'!E85+'Add Margin'!$B$2</f>
        <v>7.5021000000000004E-2</v>
      </c>
      <c r="F84" s="81">
        <f>'SMB Cost+ Matrix Orig'!F85+'Add Margin'!$B$2</f>
        <v>7.4021000000000003E-2</v>
      </c>
      <c r="G84" s="81">
        <f>'SMB Cost+ Matrix Orig'!G85+'Add Margin'!$B$2</f>
        <v>7.3021000000000003E-2</v>
      </c>
      <c r="H84" s="81">
        <f>'SMB Cost+ Matrix Orig'!H85+'Add Margin'!$B$2</f>
        <v>8.2246E-2</v>
      </c>
      <c r="I84" s="81">
        <f>'SMB Cost+ Matrix Orig'!I85+'Add Margin'!$B$2</f>
        <v>7.5583999999999998E-2</v>
      </c>
      <c r="J84" s="81">
        <f>'SMB Cost+ Matrix Orig'!J85+'Add Margin'!$B$2</f>
        <v>7.4583999999999998E-2</v>
      </c>
      <c r="K84" s="81">
        <f>'SMB Cost+ Matrix Orig'!K85+'Add Margin'!$B$2</f>
        <v>7.3583999999999997E-2</v>
      </c>
      <c r="L84" s="81">
        <f>'SMB Cost+ Matrix Orig'!L85+'Add Margin'!$B$2</f>
        <v>8.1778000000000003E-2</v>
      </c>
      <c r="M84" s="81">
        <f>'SMB Cost+ Matrix Orig'!M85+'Add Margin'!$B$2</f>
        <v>7.526300000000001E-2</v>
      </c>
      <c r="N84" s="81">
        <f>'SMB Cost+ Matrix Orig'!N85+'Add Margin'!$B$2</f>
        <v>7.426300000000001E-2</v>
      </c>
      <c r="O84" s="81">
        <f>'SMB Cost+ Matrix Orig'!O85+'Add Margin'!$B$2</f>
        <v>7.3263000000000009E-2</v>
      </c>
      <c r="P84" s="81">
        <f>'SMB Cost+ Matrix Orig'!P85+'Add Margin'!$B$2</f>
        <v>8.1221000000000002E-2</v>
      </c>
      <c r="Q84" s="81">
        <f>'SMB Cost+ Matrix Orig'!Q85+'Add Margin'!$B$2</f>
        <v>7.4820999999999999E-2</v>
      </c>
      <c r="R84" s="81">
        <f>'SMB Cost+ Matrix Orig'!R85+'Add Margin'!$B$2</f>
        <v>7.3820999999999998E-2</v>
      </c>
      <c r="S84" s="81">
        <f>'SMB Cost+ Matrix Orig'!S85+'Add Margin'!$B$2</f>
        <v>7.2820999999999997E-2</v>
      </c>
      <c r="T84" s="81">
        <f>'SMB Cost+ Matrix Orig'!T85+'Add Margin'!$B$2</f>
        <v>7.9431000000000002E-2</v>
      </c>
      <c r="U84" s="81">
        <f>'SMB Cost+ Matrix Orig'!U85+'Add Margin'!$B$2</f>
        <v>7.3418999999999998E-2</v>
      </c>
      <c r="V84" s="81">
        <f>'SMB Cost+ Matrix Orig'!V85+'Add Margin'!$B$2</f>
        <v>7.2418999999999997E-2</v>
      </c>
      <c r="W84" s="81">
        <f>'SMB Cost+ Matrix Orig'!W85+'Add Margin'!$B$2</f>
        <v>7.1418999999999996E-2</v>
      </c>
      <c r="X84" s="81">
        <f>'SMB Cost+ Matrix Orig'!X85+'Add Margin'!$B$2</f>
        <v>7.5738E-2</v>
      </c>
      <c r="Y84" s="81">
        <f>'SMB Cost+ Matrix Orig'!Y85+'Add Margin'!$B$2</f>
        <v>7.0031999999999997E-2</v>
      </c>
      <c r="Z84" s="81">
        <f>'SMB Cost+ Matrix Orig'!Z85+'Add Margin'!$B$2</f>
        <v>6.9031999999999996E-2</v>
      </c>
      <c r="AA84" s="81">
        <f>'SMB Cost+ Matrix Orig'!AA85+'Add Margin'!$B$2</f>
        <v>6.8031999999999995E-2</v>
      </c>
      <c r="AB84" s="81">
        <f>'SMB Cost+ Matrix Orig'!AB85+'Add Margin'!$B$2</f>
        <v>7.2704000000000005E-2</v>
      </c>
      <c r="AC84" s="81">
        <f>'SMB Cost+ Matrix Orig'!AC85+'Add Margin'!$B$2</f>
        <v>6.7263000000000003E-2</v>
      </c>
      <c r="AD84" s="81">
        <f>'SMB Cost+ Matrix Orig'!AD85+'Add Margin'!$B$2</f>
        <v>6.6263000000000002E-2</v>
      </c>
      <c r="AE84" s="81">
        <f>'SMB Cost+ Matrix Orig'!AE85+'Add Margin'!$B$2</f>
        <v>6.5263000000000002E-2</v>
      </c>
      <c r="AF84" s="81">
        <f>'SMB Cost+ Matrix Orig'!AF85+'Add Margin'!$B$2</f>
        <v>7.0466000000000001E-2</v>
      </c>
      <c r="AG84" s="81">
        <f>'SMB Cost+ Matrix Orig'!AG85+'Add Margin'!$B$2</f>
        <v>6.5257999999999997E-2</v>
      </c>
      <c r="AH84" s="81">
        <f>'SMB Cost+ Matrix Orig'!AH85+'Add Margin'!$B$2</f>
        <v>6.4257999999999996E-2</v>
      </c>
      <c r="AI84" s="81">
        <f>'SMB Cost+ Matrix Orig'!AI85+'Add Margin'!$B$2</f>
        <v>6.3257999999999995E-2</v>
      </c>
      <c r="AJ84" s="81">
        <f>'SMB Cost+ Matrix Orig'!AJ85+'Add Margin'!$B$2</f>
        <v>6.8867999999999999E-2</v>
      </c>
      <c r="AK84" s="81">
        <f>'SMB Cost+ Matrix Orig'!AK85+'Add Margin'!$B$2</f>
        <v>6.3908000000000006E-2</v>
      </c>
      <c r="AL84" s="81">
        <f>'SMB Cost+ Matrix Orig'!AL85+'Add Margin'!$B$2</f>
        <v>6.2908000000000006E-2</v>
      </c>
      <c r="AM84" s="81">
        <f>'SMB Cost+ Matrix Orig'!AM85+'Add Margin'!$B$2</f>
        <v>6.1908000000000005E-2</v>
      </c>
      <c r="AN84" s="57"/>
      <c r="AO84" s="30"/>
    </row>
    <row r="85" spans="1:41" s="26" customFormat="1" ht="18.75" x14ac:dyDescent="0.3">
      <c r="A85" s="58" t="s">
        <v>60</v>
      </c>
      <c r="B85" s="58" t="s">
        <v>61</v>
      </c>
      <c r="C85" s="59">
        <v>12</v>
      </c>
      <c r="D85" s="60">
        <f>'SMB Cost+ Matrix Orig'!D86+'Add Margin'!$B$2</f>
        <v>7.7129000000000003E-2</v>
      </c>
      <c r="E85" s="61">
        <f>'SMB Cost+ Matrix Orig'!E86+'Add Margin'!$B$2</f>
        <v>7.1014000000000008E-2</v>
      </c>
      <c r="F85" s="61">
        <f>'SMB Cost+ Matrix Orig'!F86+'Add Margin'!$B$2</f>
        <v>7.0014000000000007E-2</v>
      </c>
      <c r="G85" s="61">
        <f>'SMB Cost+ Matrix Orig'!G86+'Add Margin'!$B$2</f>
        <v>6.9014000000000006E-2</v>
      </c>
      <c r="H85" s="61">
        <f>'SMB Cost+ Matrix Orig'!H86+'Add Margin'!$B$2</f>
        <v>7.6368000000000005E-2</v>
      </c>
      <c r="I85" s="61">
        <f>'SMB Cost+ Matrix Orig'!I86+'Add Margin'!$B$2</f>
        <v>7.0432000000000008E-2</v>
      </c>
      <c r="J85" s="61">
        <f>'SMB Cost+ Matrix Orig'!J86+'Add Margin'!$B$2</f>
        <v>6.9432000000000008E-2</v>
      </c>
      <c r="K85" s="61">
        <f>'SMB Cost+ Matrix Orig'!K86+'Add Margin'!$B$2</f>
        <v>6.8432000000000007E-2</v>
      </c>
      <c r="L85" s="61">
        <f>'SMB Cost+ Matrix Orig'!L86+'Add Margin'!$B$2</f>
        <v>7.5482000000000007E-2</v>
      </c>
      <c r="M85" s="61">
        <f>'SMB Cost+ Matrix Orig'!M86+'Add Margin'!$B$2</f>
        <v>6.9725000000000009E-2</v>
      </c>
      <c r="N85" s="61">
        <f>'SMB Cost+ Matrix Orig'!N86+'Add Margin'!$B$2</f>
        <v>6.8725000000000008E-2</v>
      </c>
      <c r="O85" s="61">
        <f>'SMB Cost+ Matrix Orig'!O86+'Add Margin'!$B$2</f>
        <v>6.7725000000000007E-2</v>
      </c>
      <c r="P85" s="61">
        <f>'SMB Cost+ Matrix Orig'!P86+'Add Margin'!$B$2</f>
        <v>7.4535000000000004E-2</v>
      </c>
      <c r="Q85" s="61">
        <f>'SMB Cost+ Matrix Orig'!Q86+'Add Margin'!$B$2</f>
        <v>6.8964999999999999E-2</v>
      </c>
      <c r="R85" s="61">
        <f>'SMB Cost+ Matrix Orig'!R86+'Add Margin'!$B$2</f>
        <v>6.7964999999999998E-2</v>
      </c>
      <c r="S85" s="61">
        <f>'SMB Cost+ Matrix Orig'!S86+'Add Margin'!$B$2</f>
        <v>6.6964999999999997E-2</v>
      </c>
      <c r="T85" s="61">
        <f>'SMB Cost+ Matrix Orig'!T86+'Add Margin'!$B$2</f>
        <v>7.3592000000000005E-2</v>
      </c>
      <c r="U85" s="61">
        <f>'SMB Cost+ Matrix Orig'!U86+'Add Margin'!$B$2</f>
        <v>6.8207000000000004E-2</v>
      </c>
      <c r="V85" s="61">
        <f>'SMB Cost+ Matrix Orig'!V86+'Add Margin'!$B$2</f>
        <v>6.7207000000000003E-2</v>
      </c>
      <c r="W85" s="61">
        <f>'SMB Cost+ Matrix Orig'!W86+'Add Margin'!$B$2</f>
        <v>6.6207000000000002E-2</v>
      </c>
      <c r="X85" s="61">
        <f>'SMB Cost+ Matrix Orig'!X86+'Add Margin'!$B$2</f>
        <v>7.2752000000000011E-2</v>
      </c>
      <c r="Y85" s="61">
        <f>'SMB Cost+ Matrix Orig'!Y86+'Add Margin'!$B$2</f>
        <v>6.7556000000000005E-2</v>
      </c>
      <c r="Z85" s="61">
        <f>'SMB Cost+ Matrix Orig'!Z86+'Add Margin'!$B$2</f>
        <v>6.6556000000000004E-2</v>
      </c>
      <c r="AA85" s="61">
        <f>'SMB Cost+ Matrix Orig'!AA86+'Add Margin'!$B$2</f>
        <v>6.5556000000000003E-2</v>
      </c>
      <c r="AB85" s="61">
        <f>'SMB Cost+ Matrix Orig'!AB86+'Add Margin'!$B$2</f>
        <v>7.1955000000000005E-2</v>
      </c>
      <c r="AC85" s="61">
        <f>'SMB Cost+ Matrix Orig'!AC86+'Add Margin'!$B$2</f>
        <v>6.6929000000000002E-2</v>
      </c>
      <c r="AD85" s="61">
        <f>'SMB Cost+ Matrix Orig'!AD86+'Add Margin'!$B$2</f>
        <v>6.5929000000000001E-2</v>
      </c>
      <c r="AE85" s="61">
        <f>'SMB Cost+ Matrix Orig'!AE86+'Add Margin'!$B$2</f>
        <v>6.4929000000000001E-2</v>
      </c>
      <c r="AF85" s="61">
        <f>'SMB Cost+ Matrix Orig'!AF86+'Add Margin'!$B$2</f>
        <v>7.0835000000000009E-2</v>
      </c>
      <c r="AG85" s="61">
        <f>'SMB Cost+ Matrix Orig'!AG86+'Add Margin'!$B$2</f>
        <v>6.5993999999999997E-2</v>
      </c>
      <c r="AH85" s="61">
        <f>'SMB Cost+ Matrix Orig'!AH86+'Add Margin'!$B$2</f>
        <v>6.4993999999999996E-2</v>
      </c>
      <c r="AI85" s="61">
        <f>'SMB Cost+ Matrix Orig'!AI86+'Add Margin'!$B$2</f>
        <v>6.3993999999999995E-2</v>
      </c>
      <c r="AJ85" s="61">
        <f>'SMB Cost+ Matrix Orig'!AJ86+'Add Margin'!$B$2</f>
        <v>6.9879000000000011E-2</v>
      </c>
      <c r="AK85" s="61">
        <f>'SMB Cost+ Matrix Orig'!AK86+'Add Margin'!$B$2</f>
        <v>6.5212999999999993E-2</v>
      </c>
      <c r="AL85" s="61">
        <f>'SMB Cost+ Matrix Orig'!AL86+'Add Margin'!$B$2</f>
        <v>6.4212999999999992E-2</v>
      </c>
      <c r="AM85" s="61">
        <f>'SMB Cost+ Matrix Orig'!AM86+'Add Margin'!$B$2</f>
        <v>6.3212999999999991E-2</v>
      </c>
      <c r="AN85" s="60"/>
      <c r="AO85" s="30"/>
    </row>
    <row r="86" spans="1:41" s="26" customFormat="1" ht="18.75" x14ac:dyDescent="0.3">
      <c r="A86" s="58" t="s">
        <v>60</v>
      </c>
      <c r="B86" s="58" t="s">
        <v>61</v>
      </c>
      <c r="C86" s="59">
        <v>24</v>
      </c>
      <c r="D86" s="60">
        <f>'SMB Cost+ Matrix Orig'!D87+'Add Margin'!$B$2</f>
        <v>7.4237000000000011E-2</v>
      </c>
      <c r="E86" s="61">
        <f>'SMB Cost+ Matrix Orig'!E87+'Add Margin'!$B$2</f>
        <v>6.8658999999999998E-2</v>
      </c>
      <c r="F86" s="61">
        <f>'SMB Cost+ Matrix Orig'!F87+'Add Margin'!$B$2</f>
        <v>6.7658999999999997E-2</v>
      </c>
      <c r="G86" s="61">
        <f>'SMB Cost+ Matrix Orig'!G87+'Add Margin'!$B$2</f>
        <v>6.6658999999999996E-2</v>
      </c>
      <c r="H86" s="61">
        <f>'SMB Cost+ Matrix Orig'!H87+'Add Margin'!$B$2</f>
        <v>7.4217000000000005E-2</v>
      </c>
      <c r="I86" s="61">
        <f>'SMB Cost+ Matrix Orig'!I87+'Add Margin'!$B$2</f>
        <v>6.8636000000000003E-2</v>
      </c>
      <c r="J86" s="61">
        <f>'SMB Cost+ Matrix Orig'!J87+'Add Margin'!$B$2</f>
        <v>6.7636000000000002E-2</v>
      </c>
      <c r="K86" s="61">
        <f>'SMB Cost+ Matrix Orig'!K87+'Add Margin'!$B$2</f>
        <v>6.6636000000000001E-2</v>
      </c>
      <c r="L86" s="61">
        <f>'SMB Cost+ Matrix Orig'!L87+'Add Margin'!$B$2</f>
        <v>7.4150000000000008E-2</v>
      </c>
      <c r="M86" s="61">
        <f>'SMB Cost+ Matrix Orig'!M87+'Add Margin'!$B$2</f>
        <v>6.8568000000000004E-2</v>
      </c>
      <c r="N86" s="61">
        <f>'SMB Cost+ Matrix Orig'!N87+'Add Margin'!$B$2</f>
        <v>6.7568000000000003E-2</v>
      </c>
      <c r="O86" s="61">
        <f>'SMB Cost+ Matrix Orig'!O87+'Add Margin'!$B$2</f>
        <v>6.6568000000000002E-2</v>
      </c>
      <c r="P86" s="61">
        <f>'SMB Cost+ Matrix Orig'!P87+'Add Margin'!$B$2</f>
        <v>7.4039000000000008E-2</v>
      </c>
      <c r="Q86" s="61">
        <f>'SMB Cost+ Matrix Orig'!Q87+'Add Margin'!$B$2</f>
        <v>6.8461000000000008E-2</v>
      </c>
      <c r="R86" s="61">
        <f>'SMB Cost+ Matrix Orig'!R87+'Add Margin'!$B$2</f>
        <v>6.7461000000000007E-2</v>
      </c>
      <c r="S86" s="61">
        <f>'SMB Cost+ Matrix Orig'!S87+'Add Margin'!$B$2</f>
        <v>6.6461000000000006E-2</v>
      </c>
      <c r="T86" s="61">
        <f>'SMB Cost+ Matrix Orig'!T87+'Add Margin'!$B$2</f>
        <v>7.3935000000000001E-2</v>
      </c>
      <c r="U86" s="61">
        <f>'SMB Cost+ Matrix Orig'!U87+'Add Margin'!$B$2</f>
        <v>6.8353999999999998E-2</v>
      </c>
      <c r="V86" s="61">
        <f>'SMB Cost+ Matrix Orig'!V87+'Add Margin'!$B$2</f>
        <v>6.7353999999999997E-2</v>
      </c>
      <c r="W86" s="61">
        <f>'SMB Cost+ Matrix Orig'!W87+'Add Margin'!$B$2</f>
        <v>6.6353999999999996E-2</v>
      </c>
      <c r="X86" s="61">
        <f>'SMB Cost+ Matrix Orig'!X87+'Add Margin'!$B$2</f>
        <v>7.3939000000000005E-2</v>
      </c>
      <c r="Y86" s="61">
        <f>'SMB Cost+ Matrix Orig'!Y87+'Add Margin'!$B$2</f>
        <v>6.8362000000000006E-2</v>
      </c>
      <c r="Z86" s="61">
        <f>'SMB Cost+ Matrix Orig'!Z87+'Add Margin'!$B$2</f>
        <v>6.7362000000000005E-2</v>
      </c>
      <c r="AA86" s="61">
        <f>'SMB Cost+ Matrix Orig'!AA87+'Add Margin'!$B$2</f>
        <v>6.6362000000000004E-2</v>
      </c>
      <c r="AB86" s="61">
        <f>'SMB Cost+ Matrix Orig'!AB87+'Add Margin'!$B$2</f>
        <v>7.3914000000000007E-2</v>
      </c>
      <c r="AC86" s="61">
        <f>'SMB Cost+ Matrix Orig'!AC87+'Add Margin'!$B$2</f>
        <v>6.8336000000000008E-2</v>
      </c>
      <c r="AD86" s="61">
        <f>'SMB Cost+ Matrix Orig'!AD87+'Add Margin'!$B$2</f>
        <v>6.7336000000000007E-2</v>
      </c>
      <c r="AE86" s="61">
        <f>'SMB Cost+ Matrix Orig'!AE87+'Add Margin'!$B$2</f>
        <v>6.6336000000000006E-2</v>
      </c>
      <c r="AF86" s="61">
        <f>'SMB Cost+ Matrix Orig'!AF87+'Add Margin'!$B$2</f>
        <v>7.3769000000000001E-2</v>
      </c>
      <c r="AG86" s="61">
        <f>'SMB Cost+ Matrix Orig'!AG87+'Add Margin'!$B$2</f>
        <v>6.8187999999999999E-2</v>
      </c>
      <c r="AH86" s="61">
        <f>'SMB Cost+ Matrix Orig'!AH87+'Add Margin'!$B$2</f>
        <v>6.7187999999999998E-2</v>
      </c>
      <c r="AI86" s="61">
        <f>'SMB Cost+ Matrix Orig'!AI87+'Add Margin'!$B$2</f>
        <v>6.6187999999999997E-2</v>
      </c>
      <c r="AJ86" s="61">
        <f>'SMB Cost+ Matrix Orig'!AJ87+'Add Margin'!$B$2</f>
        <v>7.3695999999999998E-2</v>
      </c>
      <c r="AK86" s="61">
        <f>'SMB Cost+ Matrix Orig'!AK87+'Add Margin'!$B$2</f>
        <v>6.8113000000000007E-2</v>
      </c>
      <c r="AL86" s="61">
        <f>'SMB Cost+ Matrix Orig'!AL87+'Add Margin'!$B$2</f>
        <v>6.7113000000000006E-2</v>
      </c>
      <c r="AM86" s="61">
        <f>'SMB Cost+ Matrix Orig'!AM87+'Add Margin'!$B$2</f>
        <v>6.6113000000000005E-2</v>
      </c>
      <c r="AN86" s="60"/>
      <c r="AO86" s="30"/>
    </row>
    <row r="87" spans="1:41" s="26" customFormat="1" ht="18.75" x14ac:dyDescent="0.3">
      <c r="A87" s="58" t="s">
        <v>60</v>
      </c>
      <c r="B87" s="58" t="s">
        <v>61</v>
      </c>
      <c r="C87" s="59">
        <v>36</v>
      </c>
      <c r="D87" s="60">
        <f>'SMB Cost+ Matrix Orig'!D88+'Add Margin'!$B$2</f>
        <v>7.5317000000000009E-2</v>
      </c>
      <c r="E87" s="61">
        <f>'SMB Cost+ Matrix Orig'!E88+'Add Margin'!$B$2</f>
        <v>6.9427000000000003E-2</v>
      </c>
      <c r="F87" s="61">
        <f>'SMB Cost+ Matrix Orig'!F88+'Add Margin'!$B$2</f>
        <v>6.8427000000000002E-2</v>
      </c>
      <c r="G87" s="61">
        <f>'SMB Cost+ Matrix Orig'!G88+'Add Margin'!$B$2</f>
        <v>6.7427000000000001E-2</v>
      </c>
      <c r="H87" s="61">
        <f>'SMB Cost+ Matrix Orig'!H88+'Add Margin'!$B$2</f>
        <v>7.5218000000000007E-2</v>
      </c>
      <c r="I87" s="61">
        <f>'SMB Cost+ Matrix Orig'!I88+'Add Margin'!$B$2</f>
        <v>6.9343000000000002E-2</v>
      </c>
      <c r="J87" s="61">
        <f>'SMB Cost+ Matrix Orig'!J88+'Add Margin'!$B$2</f>
        <v>6.8343000000000001E-2</v>
      </c>
      <c r="K87" s="61">
        <f>'SMB Cost+ Matrix Orig'!K88+'Add Margin'!$B$2</f>
        <v>6.7343E-2</v>
      </c>
      <c r="L87" s="61">
        <f>'SMB Cost+ Matrix Orig'!L88+'Add Margin'!$B$2</f>
        <v>7.5070999999999999E-2</v>
      </c>
      <c r="M87" s="61">
        <f>'SMB Cost+ Matrix Orig'!M88+'Add Margin'!$B$2</f>
        <v>6.9217000000000001E-2</v>
      </c>
      <c r="N87" s="61">
        <f>'SMB Cost+ Matrix Orig'!N88+'Add Margin'!$B$2</f>
        <v>6.8217E-2</v>
      </c>
      <c r="O87" s="61">
        <f>'SMB Cost+ Matrix Orig'!O88+'Add Margin'!$B$2</f>
        <v>6.7216999999999999E-2</v>
      </c>
      <c r="P87" s="61">
        <f>'SMB Cost+ Matrix Orig'!P88+'Add Margin'!$B$2</f>
        <v>7.4901000000000009E-2</v>
      </c>
      <c r="Q87" s="61">
        <f>'SMB Cost+ Matrix Orig'!Q88+'Add Margin'!$B$2</f>
        <v>6.9069000000000005E-2</v>
      </c>
      <c r="R87" s="61">
        <f>'SMB Cost+ Matrix Orig'!R88+'Add Margin'!$B$2</f>
        <v>6.8069000000000005E-2</v>
      </c>
      <c r="S87" s="61">
        <f>'SMB Cost+ Matrix Orig'!S88+'Add Margin'!$B$2</f>
        <v>6.7069000000000004E-2</v>
      </c>
      <c r="T87" s="61">
        <f>'SMB Cost+ Matrix Orig'!T88+'Add Margin'!$B$2</f>
        <v>7.4727000000000002E-2</v>
      </c>
      <c r="U87" s="61">
        <f>'SMB Cost+ Matrix Orig'!U88+'Add Margin'!$B$2</f>
        <v>6.8916000000000005E-2</v>
      </c>
      <c r="V87" s="61">
        <f>'SMB Cost+ Matrix Orig'!V88+'Add Margin'!$B$2</f>
        <v>6.7916000000000004E-2</v>
      </c>
      <c r="W87" s="61">
        <f>'SMB Cost+ Matrix Orig'!W88+'Add Margin'!$B$2</f>
        <v>6.6916000000000003E-2</v>
      </c>
      <c r="X87" s="61">
        <f>'SMB Cost+ Matrix Orig'!X88+'Add Margin'!$B$2</f>
        <v>7.4626999999999999E-2</v>
      </c>
      <c r="Y87" s="61">
        <f>'SMB Cost+ Matrix Orig'!Y88+'Add Margin'!$B$2</f>
        <v>6.882400000000001E-2</v>
      </c>
      <c r="Z87" s="61">
        <f>'SMB Cost+ Matrix Orig'!Z88+'Add Margin'!$B$2</f>
        <v>6.7824000000000009E-2</v>
      </c>
      <c r="AA87" s="61">
        <f>'SMB Cost+ Matrix Orig'!AA88+'Add Margin'!$B$2</f>
        <v>6.6824000000000008E-2</v>
      </c>
      <c r="AB87" s="61">
        <f>'SMB Cost+ Matrix Orig'!AB88+'Add Margin'!$B$2</f>
        <v>7.5367000000000003E-2</v>
      </c>
      <c r="AC87" s="61">
        <f>'SMB Cost+ Matrix Orig'!AC88+'Add Margin'!$B$2</f>
        <v>6.9685999999999998E-2</v>
      </c>
      <c r="AD87" s="61">
        <f>'SMB Cost+ Matrix Orig'!AD88+'Add Margin'!$B$2</f>
        <v>6.8685999999999997E-2</v>
      </c>
      <c r="AE87" s="61">
        <f>'SMB Cost+ Matrix Orig'!AE88+'Add Margin'!$B$2</f>
        <v>6.7685999999999996E-2</v>
      </c>
      <c r="AF87" s="61">
        <f>'SMB Cost+ Matrix Orig'!AF88+'Add Margin'!$B$2</f>
        <v>7.6574000000000003E-2</v>
      </c>
      <c r="AG87" s="61">
        <f>'SMB Cost+ Matrix Orig'!AG88+'Add Margin'!$B$2</f>
        <v>7.0799000000000001E-2</v>
      </c>
      <c r="AH87" s="61">
        <f>'SMB Cost+ Matrix Orig'!AH88+'Add Margin'!$B$2</f>
        <v>6.9799E-2</v>
      </c>
      <c r="AI87" s="61">
        <f>'SMB Cost+ Matrix Orig'!AI88+'Add Margin'!$B$2</f>
        <v>6.8798999999999999E-2</v>
      </c>
      <c r="AJ87" s="61">
        <f>'SMB Cost+ Matrix Orig'!AJ88+'Add Margin'!$B$2</f>
        <v>7.6188000000000006E-2</v>
      </c>
      <c r="AK87" s="61">
        <f>'SMB Cost+ Matrix Orig'!AK88+'Add Margin'!$B$2</f>
        <v>7.0412000000000002E-2</v>
      </c>
      <c r="AL87" s="61">
        <f>'SMB Cost+ Matrix Orig'!AL88+'Add Margin'!$B$2</f>
        <v>6.9412000000000001E-2</v>
      </c>
      <c r="AM87" s="61">
        <f>'SMB Cost+ Matrix Orig'!AM88+'Add Margin'!$B$2</f>
        <v>6.8412000000000001E-2</v>
      </c>
      <c r="AN87" s="60"/>
      <c r="AO87" s="30"/>
    </row>
    <row r="88" spans="1:41" s="26" customFormat="1" ht="18.75" x14ac:dyDescent="0.3">
      <c r="A88" s="62" t="s">
        <v>60</v>
      </c>
      <c r="B88" s="62" t="s">
        <v>61</v>
      </c>
      <c r="C88" s="63">
        <v>48</v>
      </c>
      <c r="D88" s="167">
        <f>'SMB Cost+ Matrix Orig'!D89+'Add Margin'!$B$2</f>
        <v>7.9617000000000007E-2</v>
      </c>
      <c r="E88" s="168">
        <f>'SMB Cost+ Matrix Orig'!E89+'Add Margin'!$B$2</f>
        <v>7.3605000000000004E-2</v>
      </c>
      <c r="F88" s="168">
        <f>'SMB Cost+ Matrix Orig'!F89+'Add Margin'!$B$2</f>
        <v>7.2605000000000003E-2</v>
      </c>
      <c r="G88" s="168">
        <f>'SMB Cost+ Matrix Orig'!G89+'Add Margin'!$B$2</f>
        <v>7.1605000000000002E-2</v>
      </c>
      <c r="H88" s="168">
        <f>'SMB Cost+ Matrix Orig'!H89+'Add Margin'!$B$2</f>
        <v>8.1664E-2</v>
      </c>
      <c r="I88" s="168">
        <f>'SMB Cost+ Matrix Orig'!I89+'Add Margin'!$B$2</f>
        <v>7.5651999999999997E-2</v>
      </c>
      <c r="J88" s="168">
        <f>'SMB Cost+ Matrix Orig'!J89+'Add Margin'!$B$2</f>
        <v>7.4651999999999996E-2</v>
      </c>
      <c r="K88" s="168">
        <f>'SMB Cost+ Matrix Orig'!K89+'Add Margin'!$B$2</f>
        <v>7.3651999999999995E-2</v>
      </c>
      <c r="L88" s="168"/>
      <c r="M88" s="168"/>
      <c r="N88" s="168"/>
      <c r="O88" s="168"/>
      <c r="P88" s="168"/>
      <c r="Q88" s="168"/>
      <c r="R88" s="168"/>
      <c r="S88" s="168"/>
      <c r="T88" s="168"/>
      <c r="U88" s="168"/>
      <c r="V88" s="168"/>
      <c r="W88" s="168"/>
      <c r="X88" s="168"/>
      <c r="Y88" s="168"/>
      <c r="Z88" s="168"/>
      <c r="AA88" s="168"/>
      <c r="AB88" s="167"/>
      <c r="AC88" s="167"/>
      <c r="AD88" s="167"/>
      <c r="AE88" s="167"/>
      <c r="AF88" s="167"/>
      <c r="AG88" s="167"/>
      <c r="AH88" s="167"/>
      <c r="AI88" s="167"/>
      <c r="AJ88" s="167"/>
      <c r="AK88" s="167"/>
      <c r="AL88" s="167"/>
      <c r="AM88" s="167"/>
      <c r="AN88" s="82"/>
      <c r="AO88" s="30"/>
    </row>
    <row r="89" spans="1:41" s="26" customFormat="1" ht="16.5" customHeight="1" x14ac:dyDescent="0.3">
      <c r="A89" s="64"/>
      <c r="B89" s="65"/>
      <c r="C89" s="65"/>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54"/>
      <c r="AO89" s="54"/>
    </row>
    <row r="90" spans="1:41" s="26" customFormat="1" ht="18.75" x14ac:dyDescent="0.3">
      <c r="A90" s="27" t="s">
        <v>62</v>
      </c>
      <c r="B90" s="27" t="s">
        <v>63</v>
      </c>
      <c r="C90" s="28">
        <v>6</v>
      </c>
      <c r="D90" s="29">
        <f>'SMB Cost+ Matrix Orig'!D91+'Add Margin'!$B$2</f>
        <v>9.1915000000000011E-2</v>
      </c>
      <c r="E90" s="29">
        <f>'SMB Cost+ Matrix Orig'!E91+'Add Margin'!$B$2</f>
        <v>8.4311999999999998E-2</v>
      </c>
      <c r="F90" s="29">
        <f>'SMB Cost+ Matrix Orig'!F91+'Add Margin'!$B$2</f>
        <v>8.3311999999999997E-2</v>
      </c>
      <c r="G90" s="29">
        <f>'SMB Cost+ Matrix Orig'!G91+'Add Margin'!$B$2</f>
        <v>8.2311999999999996E-2</v>
      </c>
      <c r="H90" s="29">
        <f>'SMB Cost+ Matrix Orig'!H91+'Add Margin'!$B$2</f>
        <v>9.5620000000000011E-2</v>
      </c>
      <c r="I90" s="29">
        <f>'SMB Cost+ Matrix Orig'!I91+'Add Margin'!$B$2</f>
        <v>8.8275000000000006E-2</v>
      </c>
      <c r="J90" s="29">
        <f>'SMB Cost+ Matrix Orig'!J91+'Add Margin'!$B$2</f>
        <v>8.7275000000000005E-2</v>
      </c>
      <c r="K90" s="29">
        <f>'SMB Cost+ Matrix Orig'!K91+'Add Margin'!$B$2</f>
        <v>8.6275000000000004E-2</v>
      </c>
      <c r="L90" s="29">
        <f>'SMB Cost+ Matrix Orig'!L91+'Add Margin'!$B$2</f>
        <v>9.6747E-2</v>
      </c>
      <c r="M90" s="29">
        <f>'SMB Cost+ Matrix Orig'!M91+'Add Margin'!$B$2</f>
        <v>8.9817000000000008E-2</v>
      </c>
      <c r="N90" s="29">
        <f>'SMB Cost+ Matrix Orig'!N91+'Add Margin'!$B$2</f>
        <v>8.8817000000000007E-2</v>
      </c>
      <c r="O90" s="29">
        <f>'SMB Cost+ Matrix Orig'!O91+'Add Margin'!$B$2</f>
        <v>8.7817000000000006E-2</v>
      </c>
      <c r="P90" s="29">
        <f>'SMB Cost+ Matrix Orig'!P91+'Add Margin'!$B$2</f>
        <v>9.6057000000000003E-2</v>
      </c>
      <c r="Q90" s="29">
        <f>'SMB Cost+ Matrix Orig'!Q91+'Add Margin'!$B$2</f>
        <v>9.0143000000000001E-2</v>
      </c>
      <c r="R90" s="29">
        <f>'SMB Cost+ Matrix Orig'!R91+'Add Margin'!$B$2</f>
        <v>8.9143E-2</v>
      </c>
      <c r="S90" s="29">
        <f>'SMB Cost+ Matrix Orig'!S91+'Add Margin'!$B$2</f>
        <v>8.8142999999999999E-2</v>
      </c>
      <c r="T90" s="29">
        <f>'SMB Cost+ Matrix Orig'!T91+'Add Margin'!$B$2</f>
        <v>9.3225000000000002E-2</v>
      </c>
      <c r="U90" s="29">
        <f>'SMB Cost+ Matrix Orig'!U91+'Add Margin'!$B$2</f>
        <v>8.9393E-2</v>
      </c>
      <c r="V90" s="29">
        <f>'SMB Cost+ Matrix Orig'!V91+'Add Margin'!$B$2</f>
        <v>8.8392999999999999E-2</v>
      </c>
      <c r="W90" s="29">
        <f>'SMB Cost+ Matrix Orig'!W91+'Add Margin'!$B$2</f>
        <v>8.7392999999999998E-2</v>
      </c>
      <c r="X90" s="29">
        <f>'SMB Cost+ Matrix Orig'!X91+'Add Margin'!$B$2</f>
        <v>8.6108000000000004E-2</v>
      </c>
      <c r="Y90" s="29">
        <f>'SMB Cost+ Matrix Orig'!Y91+'Add Margin'!$B$2</f>
        <v>8.1990000000000007E-2</v>
      </c>
      <c r="Z90" s="29">
        <f>'SMB Cost+ Matrix Orig'!Z91+'Add Margin'!$B$2</f>
        <v>8.0990000000000006E-2</v>
      </c>
      <c r="AA90" s="29">
        <f>'SMB Cost+ Matrix Orig'!AA91+'Add Margin'!$B$2</f>
        <v>7.9990000000000006E-2</v>
      </c>
      <c r="AB90" s="29">
        <f>'SMB Cost+ Matrix Orig'!AB91+'Add Margin'!$B$2</f>
        <v>8.0186000000000007E-2</v>
      </c>
      <c r="AC90" s="29">
        <f>'SMB Cost+ Matrix Orig'!AC91+'Add Margin'!$B$2</f>
        <v>7.5587000000000001E-2</v>
      </c>
      <c r="AD90" s="29">
        <f>'SMB Cost+ Matrix Orig'!AD91+'Add Margin'!$B$2</f>
        <v>7.4587000000000001E-2</v>
      </c>
      <c r="AE90" s="29">
        <f>'SMB Cost+ Matrix Orig'!AE91+'Add Margin'!$B$2</f>
        <v>7.3587E-2</v>
      </c>
      <c r="AF90" s="29">
        <f>'SMB Cost+ Matrix Orig'!AF91+'Add Margin'!$B$2</f>
        <v>7.6652999999999999E-2</v>
      </c>
      <c r="AG90" s="29">
        <f>'SMB Cost+ Matrix Orig'!AG91+'Add Margin'!$B$2</f>
        <v>7.1881E-2</v>
      </c>
      <c r="AH90" s="29">
        <f>'SMB Cost+ Matrix Orig'!AH91+'Add Margin'!$B$2</f>
        <v>7.0881E-2</v>
      </c>
      <c r="AI90" s="29">
        <f>'SMB Cost+ Matrix Orig'!AI91+'Add Margin'!$B$2</f>
        <v>6.9880999999999999E-2</v>
      </c>
      <c r="AJ90" s="29">
        <f>'SMB Cost+ Matrix Orig'!AJ91+'Add Margin'!$B$2</f>
        <v>7.4647000000000005E-2</v>
      </c>
      <c r="AK90" s="29">
        <f>'SMB Cost+ Matrix Orig'!AK91+'Add Margin'!$B$2</f>
        <v>6.9760000000000003E-2</v>
      </c>
      <c r="AL90" s="29">
        <f>'SMB Cost+ Matrix Orig'!AL91+'Add Margin'!$B$2</f>
        <v>6.8760000000000002E-2</v>
      </c>
      <c r="AM90" s="29">
        <f>'SMB Cost+ Matrix Orig'!AM91+'Add Margin'!$B$2</f>
        <v>6.7760000000000001E-2</v>
      </c>
      <c r="AN90" s="30"/>
      <c r="AO90" s="30"/>
    </row>
    <row r="91" spans="1:41" s="26" customFormat="1" ht="18.75" x14ac:dyDescent="0.3">
      <c r="A91" s="31" t="s">
        <v>62</v>
      </c>
      <c r="B91" s="31" t="s">
        <v>63</v>
      </c>
      <c r="C91" s="32">
        <v>12</v>
      </c>
      <c r="D91" s="33">
        <f>'SMB Cost+ Matrix Orig'!D92+'Add Margin'!$B$2</f>
        <v>8.5805000000000006E-2</v>
      </c>
      <c r="E91" s="33">
        <f>'SMB Cost+ Matrix Orig'!E92+'Add Margin'!$B$2</f>
        <v>7.9893000000000006E-2</v>
      </c>
      <c r="F91" s="33">
        <f>'SMB Cost+ Matrix Orig'!F92+'Add Margin'!$B$2</f>
        <v>7.8893000000000005E-2</v>
      </c>
      <c r="G91" s="33">
        <f>'SMB Cost+ Matrix Orig'!G92+'Add Margin'!$B$2</f>
        <v>7.7893000000000004E-2</v>
      </c>
      <c r="H91" s="33">
        <f>'SMB Cost+ Matrix Orig'!H92+'Add Margin'!$B$2</f>
        <v>8.5430000000000006E-2</v>
      </c>
      <c r="I91" s="33">
        <f>'SMB Cost+ Matrix Orig'!I92+'Add Margin'!$B$2</f>
        <v>7.957800000000001E-2</v>
      </c>
      <c r="J91" s="33">
        <f>'SMB Cost+ Matrix Orig'!J92+'Add Margin'!$B$2</f>
        <v>7.8578000000000009E-2</v>
      </c>
      <c r="K91" s="33">
        <f>'SMB Cost+ Matrix Orig'!K92+'Add Margin'!$B$2</f>
        <v>7.7578000000000008E-2</v>
      </c>
      <c r="L91" s="33">
        <f>'SMB Cost+ Matrix Orig'!L92+'Add Margin'!$B$2</f>
        <v>8.4692000000000003E-2</v>
      </c>
      <c r="M91" s="33">
        <f>'SMB Cost+ Matrix Orig'!M92+'Add Margin'!$B$2</f>
        <v>7.8890000000000002E-2</v>
      </c>
      <c r="N91" s="33">
        <f>'SMB Cost+ Matrix Orig'!N92+'Add Margin'!$B$2</f>
        <v>7.7890000000000001E-2</v>
      </c>
      <c r="O91" s="33">
        <f>'SMB Cost+ Matrix Orig'!O92+'Add Margin'!$B$2</f>
        <v>7.689E-2</v>
      </c>
      <c r="P91" s="33">
        <f>'SMB Cost+ Matrix Orig'!P92+'Add Margin'!$B$2</f>
        <v>8.3731E-2</v>
      </c>
      <c r="Q91" s="33">
        <f>'SMB Cost+ Matrix Orig'!Q92+'Add Margin'!$B$2</f>
        <v>7.7954000000000009E-2</v>
      </c>
      <c r="R91" s="33">
        <f>'SMB Cost+ Matrix Orig'!R92+'Add Margin'!$B$2</f>
        <v>7.6954000000000009E-2</v>
      </c>
      <c r="S91" s="33">
        <f>'SMB Cost+ Matrix Orig'!S92+'Add Margin'!$B$2</f>
        <v>7.5954000000000008E-2</v>
      </c>
      <c r="T91" s="33">
        <f>'SMB Cost+ Matrix Orig'!T92+'Add Margin'!$B$2</f>
        <v>8.3073000000000008E-2</v>
      </c>
      <c r="U91" s="33">
        <f>'SMB Cost+ Matrix Orig'!U92+'Add Margin'!$B$2</f>
        <v>7.735800000000001E-2</v>
      </c>
      <c r="V91" s="33">
        <f>'SMB Cost+ Matrix Orig'!V92+'Add Margin'!$B$2</f>
        <v>7.6358000000000009E-2</v>
      </c>
      <c r="W91" s="33">
        <f>'SMB Cost+ Matrix Orig'!W92+'Add Margin'!$B$2</f>
        <v>7.5358000000000008E-2</v>
      </c>
      <c r="X91" s="33">
        <f>'SMB Cost+ Matrix Orig'!X92+'Add Margin'!$B$2</f>
        <v>8.2535999999999998E-2</v>
      </c>
      <c r="Y91" s="33">
        <f>'SMB Cost+ Matrix Orig'!Y92+'Add Margin'!$B$2</f>
        <v>7.6893000000000003E-2</v>
      </c>
      <c r="Z91" s="33">
        <f>'SMB Cost+ Matrix Orig'!Z92+'Add Margin'!$B$2</f>
        <v>7.5893000000000002E-2</v>
      </c>
      <c r="AA91" s="33">
        <f>'SMB Cost+ Matrix Orig'!AA92+'Add Margin'!$B$2</f>
        <v>7.4893000000000001E-2</v>
      </c>
      <c r="AB91" s="33">
        <f>'SMB Cost+ Matrix Orig'!AB92+'Add Margin'!$B$2</f>
        <v>8.2035999999999998E-2</v>
      </c>
      <c r="AC91" s="33">
        <f>'SMB Cost+ Matrix Orig'!AC92+'Add Margin'!$B$2</f>
        <v>7.6455000000000009E-2</v>
      </c>
      <c r="AD91" s="33">
        <f>'SMB Cost+ Matrix Orig'!AD92+'Add Margin'!$B$2</f>
        <v>7.5455000000000008E-2</v>
      </c>
      <c r="AE91" s="33">
        <f>'SMB Cost+ Matrix Orig'!AE92+'Add Margin'!$B$2</f>
        <v>7.4455000000000007E-2</v>
      </c>
      <c r="AF91" s="33">
        <f>'SMB Cost+ Matrix Orig'!AF92+'Add Margin'!$B$2</f>
        <v>8.1318000000000001E-2</v>
      </c>
      <c r="AG91" s="33">
        <f>'SMB Cost+ Matrix Orig'!AG92+'Add Margin'!$B$2</f>
        <v>7.5806999999999999E-2</v>
      </c>
      <c r="AH91" s="33">
        <f>'SMB Cost+ Matrix Orig'!AH92+'Add Margin'!$B$2</f>
        <v>7.4806999999999998E-2</v>
      </c>
      <c r="AI91" s="33">
        <f>'SMB Cost+ Matrix Orig'!AI92+'Add Margin'!$B$2</f>
        <v>7.3806999999999998E-2</v>
      </c>
      <c r="AJ91" s="33">
        <f>'SMB Cost+ Matrix Orig'!AJ92+'Add Margin'!$B$2</f>
        <v>8.0568000000000001E-2</v>
      </c>
      <c r="AK91" s="33">
        <f>'SMB Cost+ Matrix Orig'!AK92+'Add Margin'!$B$2</f>
        <v>7.5131000000000003E-2</v>
      </c>
      <c r="AL91" s="33">
        <f>'SMB Cost+ Matrix Orig'!AL92+'Add Margin'!$B$2</f>
        <v>7.4131000000000002E-2</v>
      </c>
      <c r="AM91" s="33">
        <f>'SMB Cost+ Matrix Orig'!AM92+'Add Margin'!$B$2</f>
        <v>7.3131000000000002E-2</v>
      </c>
      <c r="AN91" s="30"/>
      <c r="AO91" s="30"/>
    </row>
    <row r="92" spans="1:41" s="26" customFormat="1" ht="18.75" x14ac:dyDescent="0.3">
      <c r="A92" s="31" t="s">
        <v>62</v>
      </c>
      <c r="B92" s="31" t="s">
        <v>63</v>
      </c>
      <c r="C92" s="32">
        <v>24</v>
      </c>
      <c r="D92" s="33">
        <f>'SMB Cost+ Matrix Orig'!D93+'Add Margin'!$B$2</f>
        <v>8.3259E-2</v>
      </c>
      <c r="E92" s="33">
        <f>'SMB Cost+ Matrix Orig'!E93+'Add Margin'!$B$2</f>
        <v>7.7617000000000005E-2</v>
      </c>
      <c r="F92" s="33">
        <f>'SMB Cost+ Matrix Orig'!F93+'Add Margin'!$B$2</f>
        <v>7.6617000000000005E-2</v>
      </c>
      <c r="G92" s="33">
        <f>'SMB Cost+ Matrix Orig'!G93+'Add Margin'!$B$2</f>
        <v>7.5617000000000004E-2</v>
      </c>
      <c r="H92" s="33">
        <f>'SMB Cost+ Matrix Orig'!H93+'Add Margin'!$B$2</f>
        <v>8.3119999999999999E-2</v>
      </c>
      <c r="I92" s="33">
        <f>'SMB Cost+ Matrix Orig'!I93+'Add Margin'!$B$2</f>
        <v>7.7497999999999997E-2</v>
      </c>
      <c r="J92" s="33">
        <f>'SMB Cost+ Matrix Orig'!J93+'Add Margin'!$B$2</f>
        <v>7.6497999999999997E-2</v>
      </c>
      <c r="K92" s="33">
        <f>'SMB Cost+ Matrix Orig'!K93+'Add Margin'!$B$2</f>
        <v>7.5497999999999996E-2</v>
      </c>
      <c r="L92" s="33">
        <f>'SMB Cost+ Matrix Orig'!L93+'Add Margin'!$B$2</f>
        <v>8.2829E-2</v>
      </c>
      <c r="M92" s="33">
        <f>'SMB Cost+ Matrix Orig'!M93+'Add Margin'!$B$2</f>
        <v>7.721900000000001E-2</v>
      </c>
      <c r="N92" s="33">
        <f>'SMB Cost+ Matrix Orig'!N93+'Add Margin'!$B$2</f>
        <v>7.6219000000000009E-2</v>
      </c>
      <c r="O92" s="33">
        <f>'SMB Cost+ Matrix Orig'!O93+'Add Margin'!$B$2</f>
        <v>7.5219000000000008E-2</v>
      </c>
      <c r="P92" s="33">
        <f>'SMB Cost+ Matrix Orig'!P93+'Add Margin'!$B$2</f>
        <v>8.2413E-2</v>
      </c>
      <c r="Q92" s="33">
        <f>'SMB Cost+ Matrix Orig'!Q93+'Add Margin'!$B$2</f>
        <v>7.6801000000000008E-2</v>
      </c>
      <c r="R92" s="33">
        <f>'SMB Cost+ Matrix Orig'!R93+'Add Margin'!$B$2</f>
        <v>7.5801000000000007E-2</v>
      </c>
      <c r="S92" s="33">
        <f>'SMB Cost+ Matrix Orig'!S93+'Add Margin'!$B$2</f>
        <v>7.4801000000000006E-2</v>
      </c>
      <c r="T92" s="33">
        <f>'SMB Cost+ Matrix Orig'!T93+'Add Margin'!$B$2</f>
        <v>8.2119999999999999E-2</v>
      </c>
      <c r="U92" s="33">
        <f>'SMB Cost+ Matrix Orig'!U93+'Add Margin'!$B$2</f>
        <v>7.652500000000001E-2</v>
      </c>
      <c r="V92" s="33">
        <f>'SMB Cost+ Matrix Orig'!V93+'Add Margin'!$B$2</f>
        <v>7.5525000000000009E-2</v>
      </c>
      <c r="W92" s="33">
        <f>'SMB Cost+ Matrix Orig'!W93+'Add Margin'!$B$2</f>
        <v>7.4525000000000008E-2</v>
      </c>
      <c r="X92" s="33">
        <f>'SMB Cost+ Matrix Orig'!X93+'Add Margin'!$B$2</f>
        <v>8.1927E-2</v>
      </c>
      <c r="Y92" s="33">
        <f>'SMB Cost+ Matrix Orig'!Y93+'Add Margin'!$B$2</f>
        <v>7.6353000000000004E-2</v>
      </c>
      <c r="Z92" s="33">
        <f>'SMB Cost+ Matrix Orig'!Z93+'Add Margin'!$B$2</f>
        <v>7.5353000000000003E-2</v>
      </c>
      <c r="AA92" s="33">
        <f>'SMB Cost+ Matrix Orig'!AA93+'Add Margin'!$B$2</f>
        <v>7.4353000000000002E-2</v>
      </c>
      <c r="AB92" s="33">
        <f>'SMB Cost+ Matrix Orig'!AB93+'Add Margin'!$B$2</f>
        <v>8.1730999999999998E-2</v>
      </c>
      <c r="AC92" s="33">
        <f>'SMB Cost+ Matrix Orig'!AC93+'Add Margin'!$B$2</f>
        <v>7.6176000000000008E-2</v>
      </c>
      <c r="AD92" s="33">
        <f>'SMB Cost+ Matrix Orig'!AD93+'Add Margin'!$B$2</f>
        <v>7.5176000000000007E-2</v>
      </c>
      <c r="AE92" s="33">
        <f>'SMB Cost+ Matrix Orig'!AE93+'Add Margin'!$B$2</f>
        <v>7.4176000000000006E-2</v>
      </c>
      <c r="AF92" s="33">
        <f>'SMB Cost+ Matrix Orig'!AF93+'Add Margin'!$B$2</f>
        <v>8.1471000000000002E-2</v>
      </c>
      <c r="AG92" s="33">
        <f>'SMB Cost+ Matrix Orig'!AG93+'Add Margin'!$B$2</f>
        <v>7.5935000000000002E-2</v>
      </c>
      <c r="AH92" s="33">
        <f>'SMB Cost+ Matrix Orig'!AH93+'Add Margin'!$B$2</f>
        <v>7.4935000000000002E-2</v>
      </c>
      <c r="AI92" s="33">
        <f>'SMB Cost+ Matrix Orig'!AI93+'Add Margin'!$B$2</f>
        <v>7.3935000000000001E-2</v>
      </c>
      <c r="AJ92" s="33">
        <f>'SMB Cost+ Matrix Orig'!AJ93+'Add Margin'!$B$2</f>
        <v>8.1201000000000009E-2</v>
      </c>
      <c r="AK92" s="33">
        <f>'SMB Cost+ Matrix Orig'!AK93+'Add Margin'!$B$2</f>
        <v>7.5693999999999997E-2</v>
      </c>
      <c r="AL92" s="33">
        <f>'SMB Cost+ Matrix Orig'!AL93+'Add Margin'!$B$2</f>
        <v>7.4693999999999997E-2</v>
      </c>
      <c r="AM92" s="33">
        <f>'SMB Cost+ Matrix Orig'!AM93+'Add Margin'!$B$2</f>
        <v>7.3693999999999996E-2</v>
      </c>
      <c r="AN92" s="30"/>
      <c r="AO92" s="30"/>
    </row>
    <row r="93" spans="1:41" s="26" customFormat="1" ht="18.75" x14ac:dyDescent="0.3">
      <c r="A93" s="31" t="s">
        <v>62</v>
      </c>
      <c r="B93" s="31" t="s">
        <v>63</v>
      </c>
      <c r="C93" s="32">
        <v>36</v>
      </c>
      <c r="D93" s="33">
        <f>'SMB Cost+ Matrix Orig'!D94+'Add Margin'!$B$2</f>
        <v>8.2937000000000011E-2</v>
      </c>
      <c r="E93" s="33">
        <f>'SMB Cost+ Matrix Orig'!E94+'Add Margin'!$B$2</f>
        <v>7.7292E-2</v>
      </c>
      <c r="F93" s="33">
        <f>'SMB Cost+ Matrix Orig'!F94+'Add Margin'!$B$2</f>
        <v>7.6291999999999999E-2</v>
      </c>
      <c r="G93" s="33">
        <f>'SMB Cost+ Matrix Orig'!G94+'Add Margin'!$B$2</f>
        <v>7.5291999999999998E-2</v>
      </c>
      <c r="H93" s="33">
        <f>'SMB Cost+ Matrix Orig'!H94+'Add Margin'!$B$2</f>
        <v>8.2868999999999998E-2</v>
      </c>
      <c r="I93" s="33">
        <f>'SMB Cost+ Matrix Orig'!I94+'Add Margin'!$B$2</f>
        <v>7.723300000000001E-2</v>
      </c>
      <c r="J93" s="33">
        <f>'SMB Cost+ Matrix Orig'!J94+'Add Margin'!$B$2</f>
        <v>7.6233000000000009E-2</v>
      </c>
      <c r="K93" s="33">
        <f>'SMB Cost+ Matrix Orig'!K94+'Add Margin'!$B$2</f>
        <v>7.5233000000000008E-2</v>
      </c>
      <c r="L93" s="33">
        <f>'SMB Cost+ Matrix Orig'!L94+'Add Margin'!$B$2</f>
        <v>8.2706000000000002E-2</v>
      </c>
      <c r="M93" s="33">
        <f>'SMB Cost+ Matrix Orig'!M94+'Add Margin'!$B$2</f>
        <v>7.7074000000000004E-2</v>
      </c>
      <c r="N93" s="33">
        <f>'SMB Cost+ Matrix Orig'!N94+'Add Margin'!$B$2</f>
        <v>7.6074000000000003E-2</v>
      </c>
      <c r="O93" s="33">
        <f>'SMB Cost+ Matrix Orig'!O94+'Add Margin'!$B$2</f>
        <v>7.5074000000000002E-2</v>
      </c>
      <c r="P93" s="33">
        <f>'SMB Cost+ Matrix Orig'!P94+'Add Margin'!$B$2</f>
        <v>8.245100000000001E-2</v>
      </c>
      <c r="Q93" s="33">
        <f>'SMB Cost+ Matrix Orig'!Q94+'Add Margin'!$B$2</f>
        <v>7.6814000000000007E-2</v>
      </c>
      <c r="R93" s="33">
        <f>'SMB Cost+ Matrix Orig'!R94+'Add Margin'!$B$2</f>
        <v>7.5814000000000006E-2</v>
      </c>
      <c r="S93" s="33">
        <f>'SMB Cost+ Matrix Orig'!S94+'Add Margin'!$B$2</f>
        <v>7.4814000000000005E-2</v>
      </c>
      <c r="T93" s="33">
        <f>'SMB Cost+ Matrix Orig'!T94+'Add Margin'!$B$2</f>
        <v>8.2277000000000003E-2</v>
      </c>
      <c r="U93" s="33">
        <f>'SMB Cost+ Matrix Orig'!U94+'Add Margin'!$B$2</f>
        <v>7.6649000000000009E-2</v>
      </c>
      <c r="V93" s="33">
        <f>'SMB Cost+ Matrix Orig'!V94+'Add Margin'!$B$2</f>
        <v>7.5649000000000008E-2</v>
      </c>
      <c r="W93" s="33">
        <f>'SMB Cost+ Matrix Orig'!W94+'Add Margin'!$B$2</f>
        <v>7.4649000000000007E-2</v>
      </c>
      <c r="X93" s="33">
        <f>'SMB Cost+ Matrix Orig'!X94+'Add Margin'!$B$2</f>
        <v>8.4015000000000006E-2</v>
      </c>
      <c r="Y93" s="33">
        <f>'SMB Cost+ Matrix Orig'!Y94+'Add Margin'!$B$2</f>
        <v>7.8256000000000006E-2</v>
      </c>
      <c r="Z93" s="33">
        <f>'SMB Cost+ Matrix Orig'!Z94+'Add Margin'!$B$2</f>
        <v>7.7256000000000005E-2</v>
      </c>
      <c r="AA93" s="33">
        <f>'SMB Cost+ Matrix Orig'!AA94+'Add Margin'!$B$2</f>
        <v>7.6256000000000004E-2</v>
      </c>
      <c r="AB93" s="33">
        <f>'SMB Cost+ Matrix Orig'!AB94+'Add Margin'!$B$2</f>
        <v>8.2336000000000006E-2</v>
      </c>
      <c r="AC93" s="33">
        <f>'SMB Cost+ Matrix Orig'!AC94+'Add Margin'!$B$2</f>
        <v>7.7285000000000006E-2</v>
      </c>
      <c r="AD93" s="33">
        <f>'SMB Cost+ Matrix Orig'!AD94+'Add Margin'!$B$2</f>
        <v>7.6285000000000006E-2</v>
      </c>
      <c r="AE93" s="33">
        <f>'SMB Cost+ Matrix Orig'!AE94+'Add Margin'!$B$2</f>
        <v>7.5285000000000005E-2</v>
      </c>
      <c r="AF93" s="33">
        <f>'SMB Cost+ Matrix Orig'!AF94+'Add Margin'!$B$2</f>
        <v>8.5994000000000001E-2</v>
      </c>
      <c r="AG93" s="33">
        <f>'SMB Cost+ Matrix Orig'!AG94+'Add Margin'!$B$2</f>
        <v>8.0519000000000007E-2</v>
      </c>
      <c r="AH93" s="33">
        <f>'SMB Cost+ Matrix Orig'!AH94+'Add Margin'!$B$2</f>
        <v>7.9519000000000006E-2</v>
      </c>
      <c r="AI93" s="33">
        <f>'SMB Cost+ Matrix Orig'!AI94+'Add Margin'!$B$2</f>
        <v>7.8519000000000005E-2</v>
      </c>
      <c r="AJ93" s="33">
        <f>'SMB Cost+ Matrix Orig'!AJ94+'Add Margin'!$B$2</f>
        <v>8.4928000000000003E-2</v>
      </c>
      <c r="AK93" s="33">
        <f>'SMB Cost+ Matrix Orig'!AK94+'Add Margin'!$B$2</f>
        <v>7.9612000000000002E-2</v>
      </c>
      <c r="AL93" s="33">
        <f>'SMB Cost+ Matrix Orig'!AL94+'Add Margin'!$B$2</f>
        <v>7.8612000000000001E-2</v>
      </c>
      <c r="AM93" s="33">
        <f>'SMB Cost+ Matrix Orig'!AM94+'Add Margin'!$B$2</f>
        <v>7.7612E-2</v>
      </c>
      <c r="AN93" s="30"/>
      <c r="AO93" s="30"/>
    </row>
    <row r="94" spans="1:41" s="26" customFormat="1" ht="18.75" x14ac:dyDescent="0.3">
      <c r="A94" s="79" t="s">
        <v>62</v>
      </c>
      <c r="B94" s="79" t="s">
        <v>63</v>
      </c>
      <c r="C94" s="80">
        <v>48</v>
      </c>
      <c r="D94" s="139">
        <f>'SMB Cost+ Matrix Orig'!D95+'Add Margin'!$B$2</f>
        <v>8.9166000000000009E-2</v>
      </c>
      <c r="E94" s="139">
        <f>'SMB Cost+ Matrix Orig'!E95+'Add Margin'!$B$2</f>
        <v>8.372700000000001E-2</v>
      </c>
      <c r="F94" s="139">
        <f>'SMB Cost+ Matrix Orig'!F95+'Add Margin'!$B$2</f>
        <v>8.2727000000000009E-2</v>
      </c>
      <c r="G94" s="139">
        <f>'SMB Cost+ Matrix Orig'!G95+'Add Margin'!$B$2</f>
        <v>8.1727000000000008E-2</v>
      </c>
      <c r="H94" s="139">
        <f>'SMB Cost+ Matrix Orig'!H95+'Add Margin'!$B$2</f>
        <v>9.1424000000000005E-2</v>
      </c>
      <c r="I94" s="139">
        <f>'SMB Cost+ Matrix Orig'!I95+'Add Margin'!$B$2</f>
        <v>8.4778000000000006E-2</v>
      </c>
      <c r="J94" s="139">
        <f>'SMB Cost+ Matrix Orig'!J95+'Add Margin'!$B$2</f>
        <v>8.3778000000000005E-2</v>
      </c>
      <c r="K94" s="139">
        <f>'SMB Cost+ Matrix Orig'!K95+'Add Margin'!$B$2</f>
        <v>8.2778000000000004E-2</v>
      </c>
      <c r="L94" s="139"/>
      <c r="M94" s="139"/>
      <c r="N94" s="139"/>
      <c r="O94" s="139"/>
      <c r="P94" s="139"/>
      <c r="Q94" s="139"/>
      <c r="R94" s="139"/>
      <c r="S94" s="139"/>
      <c r="T94" s="139"/>
      <c r="U94" s="139"/>
      <c r="V94" s="139"/>
      <c r="W94" s="139"/>
      <c r="X94" s="139"/>
      <c r="Y94" s="139"/>
      <c r="Z94" s="139"/>
      <c r="AA94" s="139"/>
      <c r="AB94" s="215"/>
      <c r="AC94" s="215"/>
      <c r="AD94" s="215"/>
      <c r="AE94" s="215"/>
      <c r="AF94" s="215"/>
      <c r="AG94" s="215"/>
      <c r="AH94" s="215"/>
      <c r="AI94" s="215"/>
      <c r="AJ94" s="215"/>
      <c r="AK94" s="215"/>
      <c r="AL94" s="215"/>
      <c r="AM94" s="215"/>
      <c r="AN94" s="30"/>
      <c r="AO94" s="30"/>
    </row>
    <row r="95" spans="1:41" s="26" customFormat="1" ht="18.75" x14ac:dyDescent="0.3">
      <c r="A95" s="48" t="s">
        <v>55</v>
      </c>
      <c r="B95" s="49"/>
      <c r="C95" s="49"/>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25"/>
      <c r="AO95" s="25"/>
    </row>
    <row r="96" spans="1:41" s="26" customFormat="1" ht="18.75" x14ac:dyDescent="0.3">
      <c r="A96" s="55" t="s">
        <v>27</v>
      </c>
      <c r="B96" s="55" t="s">
        <v>28</v>
      </c>
      <c r="C96" s="56">
        <v>6</v>
      </c>
      <c r="D96" s="57">
        <f>'SMB Cost+ Matrix Orig'!D98*1.07+'Add Margin'!$B$2*1.07</f>
        <v>0.10588827000000002</v>
      </c>
      <c r="E96" s="81">
        <f>'SMB Cost+ Matrix Orig'!E98*1.07+'Add Margin'!$B$2*1.07</f>
        <v>9.9625560000000016E-2</v>
      </c>
      <c r="F96" s="81">
        <f>'SMB Cost+ Matrix Orig'!F98*1.07+'Add Margin'!$B$2*1.07</f>
        <v>9.8555560000000014E-2</v>
      </c>
      <c r="G96" s="81">
        <f>'SMB Cost+ Matrix Orig'!G98*1.07+'Add Margin'!$B$2*1.07</f>
        <v>9.7485560000000013E-2</v>
      </c>
      <c r="H96" s="81">
        <f>'SMB Cost+ Matrix Orig'!H98*1.07+'Add Margin'!$B$2*1.07</f>
        <v>0.10819733000000001</v>
      </c>
      <c r="I96" s="81">
        <f>'SMB Cost+ Matrix Orig'!I98*1.07+'Add Margin'!$B$2*1.07</f>
        <v>0.10192392000000002</v>
      </c>
      <c r="J96" s="81">
        <f>'SMB Cost+ Matrix Orig'!J98*1.07+'Add Margin'!$B$2*1.07</f>
        <v>0.10085392000000001</v>
      </c>
      <c r="K96" s="81">
        <f>'SMB Cost+ Matrix Orig'!K98*1.07+'Add Margin'!$B$2*1.07</f>
        <v>9.9783920000000012E-2</v>
      </c>
      <c r="L96" s="81">
        <f>'SMB Cost+ Matrix Orig'!L98*1.07+'Add Margin'!$B$2*1.07</f>
        <v>0.10859751000000001</v>
      </c>
      <c r="M96" s="81">
        <f>'SMB Cost+ Matrix Orig'!M98*1.07+'Add Margin'!$B$2*1.07</f>
        <v>0.10232731000000002</v>
      </c>
      <c r="N96" s="81">
        <f>'SMB Cost+ Matrix Orig'!N98*1.07+'Add Margin'!$B$2*1.07</f>
        <v>0.10125731000000002</v>
      </c>
      <c r="O96" s="81">
        <f>'SMB Cost+ Matrix Orig'!O98*1.07+'Add Margin'!$B$2*1.07</f>
        <v>0.10018731000000002</v>
      </c>
      <c r="P96" s="81">
        <f>'SMB Cost+ Matrix Orig'!P98*1.07+'Add Margin'!$B$2*1.07</f>
        <v>0.10805823000000002</v>
      </c>
      <c r="Q96" s="81">
        <f>'SMB Cost+ Matrix Orig'!Q98*1.07+'Add Margin'!$B$2*1.07</f>
        <v>0.10180408000000002</v>
      </c>
      <c r="R96" s="81">
        <f>'SMB Cost+ Matrix Orig'!R98*1.07+'Add Margin'!$B$2*1.07</f>
        <v>0.10073408000000002</v>
      </c>
      <c r="S96" s="81">
        <f>'SMB Cost+ Matrix Orig'!S98*1.07+'Add Margin'!$B$2*1.07</f>
        <v>9.9664080000000016E-2</v>
      </c>
      <c r="T96" s="81">
        <f>'SMB Cost+ Matrix Orig'!T98*1.07+'Add Margin'!$B$2*1.07</f>
        <v>0.10671645</v>
      </c>
      <c r="U96" s="81">
        <f>'SMB Cost+ Matrix Orig'!U98*1.07+'Add Margin'!$B$2*1.07</f>
        <v>0.10048263000000002</v>
      </c>
      <c r="V96" s="81">
        <f>'SMB Cost+ Matrix Orig'!V98*1.07+'Add Margin'!$B$2*1.07</f>
        <v>9.9412630000000016E-2</v>
      </c>
      <c r="W96" s="81">
        <f>'SMB Cost+ Matrix Orig'!W98*1.07+'Add Margin'!$B$2*1.07</f>
        <v>9.8342630000000014E-2</v>
      </c>
      <c r="X96" s="81">
        <f>'SMB Cost+ Matrix Orig'!X98*1.07+'Add Margin'!$B$2*1.07</f>
        <v>0.10108611000000001</v>
      </c>
      <c r="Y96" s="81">
        <f>'SMB Cost+ Matrix Orig'!Y98*1.07+'Add Margin'!$B$2*1.07</f>
        <v>9.4895090000000001E-2</v>
      </c>
      <c r="Z96" s="81">
        <f>'SMB Cost+ Matrix Orig'!Z98*1.07+'Add Margin'!$B$2*1.07</f>
        <v>9.382509E-2</v>
      </c>
      <c r="AA96" s="81">
        <f>'SMB Cost+ Matrix Orig'!AA98*1.07+'Add Margin'!$B$2*1.07</f>
        <v>9.2755090000000012E-2</v>
      </c>
      <c r="AB96" s="81">
        <f>'SMB Cost+ Matrix Orig'!AB98*1.07+'Add Margin'!$B$2*1.07</f>
        <v>9.6539680000000003E-2</v>
      </c>
      <c r="AC96" s="81">
        <f>'SMB Cost+ Matrix Orig'!AC98*1.07+'Add Margin'!$B$2*1.07</f>
        <v>9.0377550000000001E-2</v>
      </c>
      <c r="AD96" s="81">
        <f>'SMB Cost+ Matrix Orig'!AD98*1.07+'Add Margin'!$B$2*1.07</f>
        <v>8.9307549999999999E-2</v>
      </c>
      <c r="AE96" s="81">
        <f>'SMB Cost+ Matrix Orig'!AE98*1.07+'Add Margin'!$B$2*1.07</f>
        <v>8.8237549999999998E-2</v>
      </c>
      <c r="AF96" s="81">
        <f>'SMB Cost+ Matrix Orig'!AF98*1.07+'Add Margin'!$B$2*1.07</f>
        <v>9.4477790000000006E-2</v>
      </c>
      <c r="AG96" s="81">
        <f>'SMB Cost+ Matrix Orig'!AG98*1.07+'Add Margin'!$B$2*1.07</f>
        <v>8.8296400000000011E-2</v>
      </c>
      <c r="AH96" s="81">
        <f>'SMB Cost+ Matrix Orig'!AH98*1.07+'Add Margin'!$B$2*1.07</f>
        <v>8.7226400000000009E-2</v>
      </c>
      <c r="AI96" s="81">
        <f>'SMB Cost+ Matrix Orig'!AI98*1.07+'Add Margin'!$B$2*1.07</f>
        <v>8.6156400000000008E-2</v>
      </c>
      <c r="AJ96" s="81">
        <f>'SMB Cost+ Matrix Orig'!AJ98*1.07+'Add Margin'!$B$2*1.07</f>
        <v>9.4011270000000008E-2</v>
      </c>
      <c r="AK96" s="81">
        <f>'SMB Cost+ Matrix Orig'!AK98*1.07+'Add Margin'!$B$2*1.07</f>
        <v>8.7790290000000021E-2</v>
      </c>
      <c r="AL96" s="81">
        <f>'SMB Cost+ Matrix Orig'!AL98*1.07+'Add Margin'!$B$2*1.07</f>
        <v>8.6720290000000019E-2</v>
      </c>
      <c r="AM96" s="81">
        <f>'SMB Cost+ Matrix Orig'!AM98*1.07+'Add Margin'!$B$2*1.07</f>
        <v>8.5650290000000018E-2</v>
      </c>
      <c r="AN96" s="30"/>
      <c r="AO96" s="30"/>
    </row>
    <row r="97" spans="1:41" s="26" customFormat="1" ht="18.75" x14ac:dyDescent="0.3">
      <c r="A97" s="58" t="s">
        <v>27</v>
      </c>
      <c r="B97" s="58" t="s">
        <v>28</v>
      </c>
      <c r="C97" s="59">
        <v>12</v>
      </c>
      <c r="D97" s="60">
        <f>'SMB Cost+ Matrix Orig'!D99*1.07+'Add Margin'!$B$2*1.07</f>
        <v>0.10110751000000001</v>
      </c>
      <c r="E97" s="61">
        <f>'SMB Cost+ Matrix Orig'!E99*1.07+'Add Margin'!$B$2*1.07</f>
        <v>9.4896160000000007E-2</v>
      </c>
      <c r="F97" s="61">
        <f>'SMB Cost+ Matrix Orig'!F99*1.07+'Add Margin'!$B$2*1.07</f>
        <v>9.3826160000000006E-2</v>
      </c>
      <c r="G97" s="61">
        <f>'SMB Cost+ Matrix Orig'!G99*1.07+'Add Margin'!$B$2*1.07</f>
        <v>9.2756160000000004E-2</v>
      </c>
      <c r="H97" s="61">
        <f>'SMB Cost+ Matrix Orig'!H99*1.07+'Add Margin'!$B$2*1.07</f>
        <v>0.10120488000000001</v>
      </c>
      <c r="I97" s="61">
        <f>'SMB Cost+ Matrix Orig'!I99*1.07+'Add Margin'!$B$2*1.07</f>
        <v>9.4978550000000009E-2</v>
      </c>
      <c r="J97" s="61">
        <f>'SMB Cost+ Matrix Orig'!J99*1.07+'Add Margin'!$B$2*1.07</f>
        <v>9.3908550000000007E-2</v>
      </c>
      <c r="K97" s="61">
        <f>'SMB Cost+ Matrix Orig'!K99*1.07+'Add Margin'!$B$2*1.07</f>
        <v>9.2838550000000006E-2</v>
      </c>
      <c r="L97" s="61">
        <f>'SMB Cost+ Matrix Orig'!L99*1.07+'Add Margin'!$B$2*1.07</f>
        <v>0.10113426000000002</v>
      </c>
      <c r="M97" s="61">
        <f>'SMB Cost+ Matrix Orig'!M99*1.07+'Add Margin'!$B$2*1.07</f>
        <v>9.4888670000000022E-2</v>
      </c>
      <c r="N97" s="61">
        <f>'SMB Cost+ Matrix Orig'!N99*1.07+'Add Margin'!$B$2*1.07</f>
        <v>9.3818670000000021E-2</v>
      </c>
      <c r="O97" s="61">
        <f>'SMB Cost+ Matrix Orig'!O99*1.07+'Add Margin'!$B$2*1.07</f>
        <v>9.2748670000000019E-2</v>
      </c>
      <c r="P97" s="61">
        <f>'SMB Cost+ Matrix Orig'!P99*1.07+'Add Margin'!$B$2*1.07</f>
        <v>0.10097590000000002</v>
      </c>
      <c r="Q97" s="61">
        <f>'SMB Cost+ Matrix Orig'!Q99*1.07+'Add Margin'!$B$2*1.07</f>
        <v>9.4717470000000012E-2</v>
      </c>
      <c r="R97" s="61">
        <f>'SMB Cost+ Matrix Orig'!R99*1.07+'Add Margin'!$B$2*1.07</f>
        <v>9.364747000000001E-2</v>
      </c>
      <c r="S97" s="61">
        <f>'SMB Cost+ Matrix Orig'!S99*1.07+'Add Margin'!$B$2*1.07</f>
        <v>9.2577470000000009E-2</v>
      </c>
      <c r="T97" s="61">
        <f>'SMB Cost+ Matrix Orig'!T99*1.07+'Add Margin'!$B$2*1.07</f>
        <v>0.10069556000000002</v>
      </c>
      <c r="U97" s="61">
        <f>'SMB Cost+ Matrix Orig'!U99*1.07+'Add Margin'!$B$2*1.07</f>
        <v>9.4418940000000007E-2</v>
      </c>
      <c r="V97" s="61">
        <f>'SMB Cost+ Matrix Orig'!V99*1.07+'Add Margin'!$B$2*1.07</f>
        <v>9.3348940000000005E-2</v>
      </c>
      <c r="W97" s="61">
        <f>'SMB Cost+ Matrix Orig'!W99*1.07+'Add Margin'!$B$2*1.07</f>
        <v>9.2278940000000004E-2</v>
      </c>
      <c r="X97" s="61">
        <f>'SMB Cost+ Matrix Orig'!X99*1.07+'Add Margin'!$B$2*1.07</f>
        <v>0.10071803000000001</v>
      </c>
      <c r="Y97" s="61">
        <f>'SMB Cost+ Matrix Orig'!Y99*1.07+'Add Margin'!$B$2*1.07</f>
        <v>9.4428570000000017E-2</v>
      </c>
      <c r="Z97" s="61">
        <f>'SMB Cost+ Matrix Orig'!Z99*1.07+'Add Margin'!$B$2*1.07</f>
        <v>9.3358570000000016E-2</v>
      </c>
      <c r="AA97" s="61">
        <f>'SMB Cost+ Matrix Orig'!AA99*1.07+'Add Margin'!$B$2*1.07</f>
        <v>9.2288570000000014E-2</v>
      </c>
      <c r="AB97" s="61">
        <f>'SMB Cost+ Matrix Orig'!AB99*1.07+'Add Margin'!$B$2*1.07</f>
        <v>0.10074264000000001</v>
      </c>
      <c r="AC97" s="61">
        <f>'SMB Cost+ Matrix Orig'!AC99*1.07+'Add Margin'!$B$2*1.07</f>
        <v>9.4438200000000014E-2</v>
      </c>
      <c r="AD97" s="61">
        <f>'SMB Cost+ Matrix Orig'!AD99*1.07+'Add Margin'!$B$2*1.07</f>
        <v>9.3368200000000012E-2</v>
      </c>
      <c r="AE97" s="61">
        <f>'SMB Cost+ Matrix Orig'!AE99*1.07+'Add Margin'!$B$2*1.07</f>
        <v>9.2298200000000011E-2</v>
      </c>
      <c r="AF97" s="61">
        <f>'SMB Cost+ Matrix Orig'!AF99*1.07+'Add Margin'!$B$2*1.07</f>
        <v>0.10060568000000002</v>
      </c>
      <c r="AG97" s="61">
        <f>'SMB Cost+ Matrix Orig'!AG99*1.07+'Add Margin'!$B$2*1.07</f>
        <v>9.4285190000000005E-2</v>
      </c>
      <c r="AH97" s="61">
        <f>'SMB Cost+ Matrix Orig'!AH99*1.07+'Add Margin'!$B$2*1.07</f>
        <v>9.3215190000000003E-2</v>
      </c>
      <c r="AI97" s="61">
        <f>'SMB Cost+ Matrix Orig'!AI99*1.07+'Add Margin'!$B$2*1.07</f>
        <v>9.2145190000000002E-2</v>
      </c>
      <c r="AJ97" s="61">
        <f>'SMB Cost+ Matrix Orig'!AJ99*1.07+'Add Margin'!$B$2*1.07</f>
        <v>0.10062708000000001</v>
      </c>
      <c r="AK97" s="61">
        <f>'SMB Cost+ Matrix Orig'!AK99*1.07+'Add Margin'!$B$2*1.07</f>
        <v>9.4288400000000008E-2</v>
      </c>
      <c r="AL97" s="61">
        <f>'SMB Cost+ Matrix Orig'!AL99*1.07+'Add Margin'!$B$2*1.07</f>
        <v>9.3218400000000007E-2</v>
      </c>
      <c r="AM97" s="61">
        <f>'SMB Cost+ Matrix Orig'!AM99*1.07+'Add Margin'!$B$2*1.07</f>
        <v>9.2148400000000005E-2</v>
      </c>
      <c r="AN97" s="30"/>
      <c r="AO97" s="30"/>
    </row>
    <row r="98" spans="1:41" s="26" customFormat="1" ht="18.75" x14ac:dyDescent="0.3">
      <c r="A98" s="58" t="s">
        <v>27</v>
      </c>
      <c r="B98" s="58" t="s">
        <v>28</v>
      </c>
      <c r="C98" s="59">
        <v>24</v>
      </c>
      <c r="D98" s="60">
        <f>'SMB Cost+ Matrix Orig'!D100*1.07+'Add Margin'!$B$2*1.07</f>
        <v>0.10204376000000001</v>
      </c>
      <c r="E98" s="61">
        <f>'SMB Cost+ Matrix Orig'!E100*1.07+'Add Margin'!$B$2*1.07</f>
        <v>9.5650510000000008E-2</v>
      </c>
      <c r="F98" s="61">
        <f>'SMB Cost+ Matrix Orig'!F100*1.07+'Add Margin'!$B$2*1.07</f>
        <v>9.4580510000000007E-2</v>
      </c>
      <c r="G98" s="61">
        <f>'SMB Cost+ Matrix Orig'!G100*1.07+'Add Margin'!$B$2*1.07</f>
        <v>9.3510510000000005E-2</v>
      </c>
      <c r="H98" s="61">
        <f>'SMB Cost+ Matrix Orig'!H100*1.07+'Add Margin'!$B$2*1.07</f>
        <v>0.10245892000000001</v>
      </c>
      <c r="I98" s="61">
        <f>'SMB Cost+ Matrix Orig'!I100*1.07+'Add Margin'!$B$2*1.07</f>
        <v>9.6019660000000007E-2</v>
      </c>
      <c r="J98" s="61">
        <f>'SMB Cost+ Matrix Orig'!J100*1.07+'Add Margin'!$B$2*1.07</f>
        <v>9.4949660000000005E-2</v>
      </c>
      <c r="K98" s="61">
        <f>'SMB Cost+ Matrix Orig'!K100*1.07+'Add Margin'!$B$2*1.07</f>
        <v>9.3879660000000004E-2</v>
      </c>
      <c r="L98" s="61">
        <f>'SMB Cost+ Matrix Orig'!L100*1.07+'Add Margin'!$B$2*1.07</f>
        <v>0.10280881000000001</v>
      </c>
      <c r="M98" s="61">
        <f>'SMB Cost+ Matrix Orig'!M100*1.07+'Add Margin'!$B$2*1.07</f>
        <v>9.6322470000000007E-2</v>
      </c>
      <c r="N98" s="61">
        <f>'SMB Cost+ Matrix Orig'!N100*1.07+'Add Margin'!$B$2*1.07</f>
        <v>9.5252470000000006E-2</v>
      </c>
      <c r="O98" s="61">
        <f>'SMB Cost+ Matrix Orig'!O100*1.07+'Add Margin'!$B$2*1.07</f>
        <v>9.4182470000000004E-2</v>
      </c>
      <c r="P98" s="61">
        <f>'SMB Cost+ Matrix Orig'!P100*1.07+'Add Margin'!$B$2*1.07</f>
        <v>0.10308166000000002</v>
      </c>
      <c r="Q98" s="61">
        <f>'SMB Cost+ Matrix Orig'!Q100*1.07+'Add Margin'!$B$2*1.07</f>
        <v>9.6552520000000003E-2</v>
      </c>
      <c r="R98" s="61">
        <f>'SMB Cost+ Matrix Orig'!R100*1.07+'Add Margin'!$B$2*1.07</f>
        <v>9.5482520000000001E-2</v>
      </c>
      <c r="S98" s="61">
        <f>'SMB Cost+ Matrix Orig'!S100*1.07+'Add Margin'!$B$2*1.07</f>
        <v>9.441252E-2</v>
      </c>
      <c r="T98" s="61">
        <f>'SMB Cost+ Matrix Orig'!T100*1.07+'Add Margin'!$B$2*1.07</f>
        <v>0.10325179000000001</v>
      </c>
      <c r="U98" s="61">
        <f>'SMB Cost+ Matrix Orig'!U100*1.07+'Add Margin'!$B$2*1.07</f>
        <v>9.6673430000000005E-2</v>
      </c>
      <c r="V98" s="61">
        <f>'SMB Cost+ Matrix Orig'!V100*1.07+'Add Margin'!$B$2*1.07</f>
        <v>9.5603430000000003E-2</v>
      </c>
      <c r="W98" s="61">
        <f>'SMB Cost+ Matrix Orig'!W100*1.07+'Add Margin'!$B$2*1.07</f>
        <v>9.4533430000000002E-2</v>
      </c>
      <c r="X98" s="61">
        <f>'SMB Cost+ Matrix Orig'!X100*1.07+'Add Margin'!$B$2*1.07</f>
        <v>0.10355460000000001</v>
      </c>
      <c r="Y98" s="61">
        <f>'SMB Cost+ Matrix Orig'!Y100*1.07+'Add Margin'!$B$2*1.07</f>
        <v>9.693344000000001E-2</v>
      </c>
      <c r="Z98" s="61">
        <f>'SMB Cost+ Matrix Orig'!Z100*1.07+'Add Margin'!$B$2*1.07</f>
        <v>9.5863440000000008E-2</v>
      </c>
      <c r="AA98" s="61">
        <f>'SMB Cost+ Matrix Orig'!AA100*1.07+'Add Margin'!$B$2*1.07</f>
        <v>9.4793440000000007E-2</v>
      </c>
      <c r="AB98" s="61">
        <f>'SMB Cost+ Matrix Orig'!AB100*1.07+'Add Margin'!$B$2*1.07</f>
        <v>0.10381461</v>
      </c>
      <c r="AC98" s="61">
        <f>'SMB Cost+ Matrix Orig'!AC100*1.07+'Add Margin'!$B$2*1.07</f>
        <v>9.7150650000000005E-2</v>
      </c>
      <c r="AD98" s="61">
        <f>'SMB Cost+ Matrix Orig'!AD100*1.07+'Add Margin'!$B$2*1.07</f>
        <v>9.6080650000000004E-2</v>
      </c>
      <c r="AE98" s="61">
        <f>'SMB Cost+ Matrix Orig'!AE100*1.07+'Add Margin'!$B$2*1.07</f>
        <v>9.5010650000000002E-2</v>
      </c>
      <c r="AF98" s="61">
        <f>'SMB Cost+ Matrix Orig'!AF100*1.07+'Add Margin'!$B$2*1.07</f>
        <v>0.10409281000000002</v>
      </c>
      <c r="AG98" s="61">
        <f>'SMB Cost+ Matrix Orig'!AG100*1.07+'Add Margin'!$B$2*1.07</f>
        <v>9.738177000000002E-2</v>
      </c>
      <c r="AH98" s="61">
        <f>'SMB Cost+ Matrix Orig'!AH100*1.07+'Add Margin'!$B$2*1.07</f>
        <v>9.6311770000000019E-2</v>
      </c>
      <c r="AI98" s="61">
        <f>'SMB Cost+ Matrix Orig'!AI100*1.07+'Add Margin'!$B$2*1.07</f>
        <v>9.5241770000000017E-2</v>
      </c>
      <c r="AJ98" s="61">
        <f>'SMB Cost+ Matrix Orig'!AJ100*1.07+'Add Margin'!$B$2*1.07</f>
        <v>0.10444163000000001</v>
      </c>
      <c r="AK98" s="61">
        <f>'SMB Cost+ Matrix Orig'!AK100*1.07+'Add Margin'!$B$2*1.07</f>
        <v>9.7685650000000013E-2</v>
      </c>
      <c r="AL98" s="61">
        <f>'SMB Cost+ Matrix Orig'!AL100*1.07+'Add Margin'!$B$2*1.07</f>
        <v>9.6615650000000011E-2</v>
      </c>
      <c r="AM98" s="61">
        <f>'SMB Cost+ Matrix Orig'!AM100*1.07+'Add Margin'!$B$2*1.07</f>
        <v>9.554565000000001E-2</v>
      </c>
      <c r="AN98" s="30"/>
      <c r="AO98" s="30"/>
    </row>
    <row r="99" spans="1:41" s="26" customFormat="1" ht="18.75" x14ac:dyDescent="0.3">
      <c r="A99" s="58" t="s">
        <v>27</v>
      </c>
      <c r="B99" s="58" t="s">
        <v>28</v>
      </c>
      <c r="C99" s="59">
        <v>36</v>
      </c>
      <c r="D99" s="60">
        <f>'SMB Cost+ Matrix Orig'!D101*1.07+'Add Margin'!$B$2*1.07</f>
        <v>0.10423191000000001</v>
      </c>
      <c r="E99" s="61">
        <f>'SMB Cost+ Matrix Orig'!E101*1.07+'Add Margin'!$B$2*1.07</f>
        <v>9.7558320000000018E-2</v>
      </c>
      <c r="F99" s="61">
        <f>'SMB Cost+ Matrix Orig'!F101*1.07+'Add Margin'!$B$2*1.07</f>
        <v>9.6488320000000016E-2</v>
      </c>
      <c r="G99" s="61">
        <f>'SMB Cost+ Matrix Orig'!G101*1.07+'Add Margin'!$B$2*1.07</f>
        <v>9.5418320000000015E-2</v>
      </c>
      <c r="H99" s="61">
        <f>'SMB Cost+ Matrix Orig'!H101*1.07+'Add Margin'!$B$2*1.07</f>
        <v>0.10447908000000002</v>
      </c>
      <c r="I99" s="61">
        <f>'SMB Cost+ Matrix Orig'!I101*1.07+'Add Margin'!$B$2*1.07</f>
        <v>9.7775530000000013E-2</v>
      </c>
      <c r="J99" s="61">
        <f>'SMB Cost+ Matrix Orig'!J101*1.07+'Add Margin'!$B$2*1.07</f>
        <v>9.6705530000000012E-2</v>
      </c>
      <c r="K99" s="61">
        <f>'SMB Cost+ Matrix Orig'!K101*1.07+'Add Margin'!$B$2*1.07</f>
        <v>9.563553000000001E-2</v>
      </c>
      <c r="L99" s="61">
        <f>'SMB Cost+ Matrix Orig'!L101*1.07+'Add Margin'!$B$2*1.07</f>
        <v>0.10470485</v>
      </c>
      <c r="M99" s="61">
        <f>'SMB Cost+ Matrix Orig'!M101*1.07+'Add Margin'!$B$2*1.07</f>
        <v>9.797241000000001E-2</v>
      </c>
      <c r="N99" s="61">
        <f>'SMB Cost+ Matrix Orig'!N101*1.07+'Add Margin'!$B$2*1.07</f>
        <v>9.6902410000000008E-2</v>
      </c>
      <c r="O99" s="61">
        <f>'SMB Cost+ Matrix Orig'!O101*1.07+'Add Margin'!$B$2*1.07</f>
        <v>9.5832410000000007E-2</v>
      </c>
      <c r="P99" s="61">
        <f>'SMB Cost+ Matrix Orig'!P101*1.07+'Add Margin'!$B$2*1.07</f>
        <v>0.10488354</v>
      </c>
      <c r="Q99" s="61">
        <f>'SMB Cost+ Matrix Orig'!Q101*1.07+'Add Margin'!$B$2*1.07</f>
        <v>9.8124350000000013E-2</v>
      </c>
      <c r="R99" s="61">
        <f>'SMB Cost+ Matrix Orig'!R101*1.07+'Add Margin'!$B$2*1.07</f>
        <v>9.7054350000000011E-2</v>
      </c>
      <c r="S99" s="61">
        <f>'SMB Cost+ Matrix Orig'!S101*1.07+'Add Margin'!$B$2*1.07</f>
        <v>9.598435000000001E-2</v>
      </c>
      <c r="T99" s="61">
        <f>'SMB Cost+ Matrix Orig'!T101*1.07+'Add Margin'!$B$2*1.07</f>
        <v>0.10498947</v>
      </c>
      <c r="U99" s="61">
        <f>'SMB Cost+ Matrix Orig'!U101*1.07+'Add Margin'!$B$2*1.07</f>
        <v>9.8200320000000021E-2</v>
      </c>
      <c r="V99" s="61">
        <f>'SMB Cost+ Matrix Orig'!V101*1.07+'Add Margin'!$B$2*1.07</f>
        <v>9.713032000000002E-2</v>
      </c>
      <c r="W99" s="61">
        <f>'SMB Cost+ Matrix Orig'!W101*1.07+'Add Margin'!$B$2*1.07</f>
        <v>9.6060320000000018E-2</v>
      </c>
      <c r="X99" s="61">
        <f>'SMB Cost+ Matrix Orig'!X101*1.07+'Add Margin'!$B$2*1.07</f>
        <v>0.10678921000000001</v>
      </c>
      <c r="Y99" s="61">
        <f>'SMB Cost+ Matrix Orig'!Y101*1.07+'Add Margin'!$B$2*1.07</f>
        <v>0.10000220000000001</v>
      </c>
      <c r="Z99" s="61">
        <f>'SMB Cost+ Matrix Orig'!Z101*1.07+'Add Margin'!$B$2*1.07</f>
        <v>9.8932200000000012E-2</v>
      </c>
      <c r="AA99" s="61">
        <f>'SMB Cost+ Matrix Orig'!AA101*1.07+'Add Margin'!$B$2*1.07</f>
        <v>9.786220000000001E-2</v>
      </c>
      <c r="AB99" s="61">
        <f>'SMB Cost+ Matrix Orig'!AB101*1.07+'Add Margin'!$B$2*1.07</f>
        <v>0.1038328</v>
      </c>
      <c r="AC99" s="61">
        <f>'SMB Cost+ Matrix Orig'!AC101*1.07+'Add Margin'!$B$2*1.07</f>
        <v>9.7684580000000007E-2</v>
      </c>
      <c r="AD99" s="61">
        <f>'SMB Cost+ Matrix Orig'!AD101*1.07+'Add Margin'!$B$2*1.07</f>
        <v>9.6614580000000005E-2</v>
      </c>
      <c r="AE99" s="61">
        <f>'SMB Cost+ Matrix Orig'!AE101*1.07+'Add Margin'!$B$2*1.07</f>
        <v>9.5544580000000004E-2</v>
      </c>
      <c r="AF99" s="61">
        <f>'SMB Cost+ Matrix Orig'!AF101*1.07+'Add Margin'!$B$2*1.07</f>
        <v>0.10475407</v>
      </c>
      <c r="AG99" s="61">
        <f>'SMB Cost+ Matrix Orig'!AG101*1.07+'Add Margin'!$B$2*1.07</f>
        <v>9.8602640000000005E-2</v>
      </c>
      <c r="AH99" s="61">
        <f>'SMB Cost+ Matrix Orig'!AH101*1.07+'Add Margin'!$B$2*1.07</f>
        <v>9.7532640000000004E-2</v>
      </c>
      <c r="AI99" s="61">
        <f>'SMB Cost+ Matrix Orig'!AI101*1.07+'Add Margin'!$B$2*1.07</f>
        <v>9.6462640000000002E-2</v>
      </c>
      <c r="AJ99" s="61">
        <f>'SMB Cost+ Matrix Orig'!AJ101*1.07+'Add Margin'!$B$2*1.07</f>
        <v>0.10423191000000001</v>
      </c>
      <c r="AK99" s="61">
        <f>'SMB Cost+ Matrix Orig'!AK101*1.07+'Add Margin'!$B$2*1.07</f>
        <v>9.807941000000002E-2</v>
      </c>
      <c r="AL99" s="61">
        <f>'SMB Cost+ Matrix Orig'!AL101*1.07+'Add Margin'!$B$2*1.07</f>
        <v>9.7009410000000018E-2</v>
      </c>
      <c r="AM99" s="61">
        <f>'SMB Cost+ Matrix Orig'!AM101*1.07+'Add Margin'!$B$2*1.07</f>
        <v>9.5939410000000017E-2</v>
      </c>
      <c r="AN99" s="30"/>
      <c r="AO99" s="30"/>
    </row>
    <row r="100" spans="1:41" s="26" customFormat="1" ht="17.25" customHeight="1" x14ac:dyDescent="0.3">
      <c r="A100" s="62" t="s">
        <v>27</v>
      </c>
      <c r="B100" s="62" t="s">
        <v>28</v>
      </c>
      <c r="C100" s="63">
        <v>48</v>
      </c>
      <c r="D100" s="167">
        <f>'SMB Cost+ Matrix Orig'!D102*1.07+'Add Margin'!$B$2*1.07</f>
        <v>0.11086163000000002</v>
      </c>
      <c r="E100" s="168">
        <f>'SMB Cost+ Matrix Orig'!E102*1.07+'Add Margin'!$B$2*1.07</f>
        <v>0.10437636000000002</v>
      </c>
      <c r="F100" s="168">
        <f>'SMB Cost+ Matrix Orig'!F102*1.07+'Add Margin'!$B$2*1.07</f>
        <v>0.10330636000000001</v>
      </c>
      <c r="G100" s="168">
        <f>'SMB Cost+ Matrix Orig'!G102*1.07+'Add Margin'!$B$2*1.07</f>
        <v>0.10223636000000001</v>
      </c>
      <c r="H100" s="168">
        <f>'SMB Cost+ Matrix Orig'!H102*1.07+'Add Margin'!$B$2*1.07</f>
        <v>0.11273306000000001</v>
      </c>
      <c r="I100" s="168">
        <f>'SMB Cost+ Matrix Orig'!I102*1.07+'Add Margin'!$B$2*1.07</f>
        <v>0.10624672000000002</v>
      </c>
      <c r="J100" s="168">
        <f>'SMB Cost+ Matrix Orig'!J102*1.07+'Add Margin'!$B$2*1.07</f>
        <v>0.10517672000000002</v>
      </c>
      <c r="K100" s="168">
        <f>'SMB Cost+ Matrix Orig'!K102*1.07+'Add Margin'!$B$2*1.07</f>
        <v>0.10410672000000001</v>
      </c>
      <c r="L100" s="168"/>
      <c r="M100" s="168"/>
      <c r="N100" s="168"/>
      <c r="O100" s="168"/>
      <c r="P100" s="168"/>
      <c r="Q100" s="168"/>
      <c r="R100" s="168"/>
      <c r="S100" s="168"/>
      <c r="T100" s="168"/>
      <c r="U100" s="168"/>
      <c r="V100" s="168"/>
      <c r="W100" s="168"/>
      <c r="X100" s="168"/>
      <c r="Y100" s="168"/>
      <c r="Z100" s="168"/>
      <c r="AA100" s="168"/>
      <c r="AB100" s="167"/>
      <c r="AC100" s="167"/>
      <c r="AD100" s="167"/>
      <c r="AE100" s="167"/>
      <c r="AF100" s="167"/>
      <c r="AG100" s="167"/>
      <c r="AH100" s="167"/>
      <c r="AI100" s="167"/>
      <c r="AJ100" s="167"/>
      <c r="AK100" s="167"/>
      <c r="AL100" s="167"/>
      <c r="AM100" s="167"/>
      <c r="AN100" s="30"/>
      <c r="AO100" s="30"/>
    </row>
    <row r="101" spans="1:41" s="26" customFormat="1" ht="16.5" customHeight="1" x14ac:dyDescent="0.3">
      <c r="A101" s="64"/>
      <c r="B101" s="65"/>
      <c r="C101" s="65"/>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54"/>
      <c r="AO101" s="54"/>
    </row>
    <row r="102" spans="1:41" s="26" customFormat="1" ht="18.75" x14ac:dyDescent="0.3">
      <c r="A102" s="27" t="s">
        <v>27</v>
      </c>
      <c r="B102" s="27" t="s">
        <v>29</v>
      </c>
      <c r="C102" s="28">
        <v>6</v>
      </c>
      <c r="D102" s="29">
        <f>'SMB Cost+ Matrix Orig'!D104*1.07+'Add Margin'!$B$2*1.07</f>
        <v>8.9644600000000019E-2</v>
      </c>
      <c r="E102" s="29">
        <f>'SMB Cost+ Matrix Orig'!E104*1.07+'Add Margin'!$B$2*1.07</f>
        <v>9.2364540000000023E-2</v>
      </c>
      <c r="F102" s="29">
        <f>'SMB Cost+ Matrix Orig'!F104*1.07+'Add Margin'!$B$2*1.07</f>
        <v>9.1294540000000021E-2</v>
      </c>
      <c r="G102" s="29">
        <f>'SMB Cost+ Matrix Orig'!G104*1.07+'Add Margin'!$B$2*1.07</f>
        <v>9.022454000000002E-2</v>
      </c>
      <c r="H102" s="29">
        <f>'SMB Cost+ Matrix Orig'!H104*1.07+'Add Margin'!$B$2*1.07</f>
        <v>9.0458870000000011E-2</v>
      </c>
      <c r="I102" s="29">
        <f>'SMB Cost+ Matrix Orig'!I104*1.07+'Add Margin'!$B$2*1.07</f>
        <v>9.3030080000000015E-2</v>
      </c>
      <c r="J102" s="29">
        <f>'SMB Cost+ Matrix Orig'!J104*1.07+'Add Margin'!$B$2*1.07</f>
        <v>9.1960080000000013E-2</v>
      </c>
      <c r="K102" s="29">
        <f>'SMB Cost+ Matrix Orig'!K104*1.07+'Add Margin'!$B$2*1.07</f>
        <v>9.0890080000000012E-2</v>
      </c>
      <c r="L102" s="29">
        <f>'SMB Cost+ Matrix Orig'!L104*1.07+'Add Margin'!$B$2*1.07</f>
        <v>9.0056550000000013E-2</v>
      </c>
      <c r="M102" s="29">
        <f>'SMB Cost+ Matrix Orig'!M104*1.07+'Add Margin'!$B$2*1.07</f>
        <v>9.2552860000000015E-2</v>
      </c>
      <c r="N102" s="29">
        <f>'SMB Cost+ Matrix Orig'!N104*1.07+'Add Margin'!$B$2*1.07</f>
        <v>9.1482860000000013E-2</v>
      </c>
      <c r="O102" s="29">
        <f>'SMB Cost+ Matrix Orig'!O104*1.07+'Add Margin'!$B$2*1.07</f>
        <v>9.0412860000000012E-2</v>
      </c>
      <c r="P102" s="29">
        <f>'SMB Cost+ Matrix Orig'!P104*1.07+'Add Margin'!$B$2*1.07</f>
        <v>8.954295000000001E-2</v>
      </c>
      <c r="Q102" s="29">
        <f>'SMB Cost+ Matrix Orig'!Q104*1.07+'Add Margin'!$B$2*1.07</f>
        <v>9.2005020000000007E-2</v>
      </c>
      <c r="R102" s="29">
        <f>'SMB Cost+ Matrix Orig'!R104*1.07+'Add Margin'!$B$2*1.07</f>
        <v>9.0935020000000005E-2</v>
      </c>
      <c r="S102" s="29">
        <f>'SMB Cost+ Matrix Orig'!S104*1.07+'Add Margin'!$B$2*1.07</f>
        <v>8.9865020000000004E-2</v>
      </c>
      <c r="T102" s="29">
        <f>'SMB Cost+ Matrix Orig'!T104*1.07+'Add Margin'!$B$2*1.07</f>
        <v>8.8497560000000003E-2</v>
      </c>
      <c r="U102" s="29">
        <f>'SMB Cost+ Matrix Orig'!U104*1.07+'Add Margin'!$B$2*1.07</f>
        <v>9.1141530000000012E-2</v>
      </c>
      <c r="V102" s="29">
        <f>'SMB Cost+ Matrix Orig'!V104*1.07+'Add Margin'!$B$2*1.07</f>
        <v>9.0071530000000011E-2</v>
      </c>
      <c r="W102" s="29">
        <f>'SMB Cost+ Matrix Orig'!W104*1.07+'Add Margin'!$B$2*1.07</f>
        <v>8.9001530000000009E-2</v>
      </c>
      <c r="X102" s="29">
        <f>'SMB Cost+ Matrix Orig'!X104*1.07+'Add Margin'!$B$2*1.07</f>
        <v>8.2750590000000013E-2</v>
      </c>
      <c r="Y102" s="29">
        <f>'SMB Cost+ Matrix Orig'!Y104*1.07+'Add Margin'!$B$2*1.07</f>
        <v>8.5660990000000006E-2</v>
      </c>
      <c r="Z102" s="29">
        <f>'SMB Cost+ Matrix Orig'!Z104*1.07+'Add Margin'!$B$2*1.07</f>
        <v>8.4590990000000005E-2</v>
      </c>
      <c r="AA102" s="29">
        <f>'SMB Cost+ Matrix Orig'!AA104*1.07+'Add Margin'!$B$2*1.07</f>
        <v>8.3520990000000003E-2</v>
      </c>
      <c r="AB102" s="29">
        <f>'SMB Cost+ Matrix Orig'!AB104*1.07+'Add Margin'!$B$2*1.07</f>
        <v>7.7882090000000015E-2</v>
      </c>
      <c r="AC102" s="29">
        <f>'SMB Cost+ Matrix Orig'!AC104*1.07+'Add Margin'!$B$2*1.07</f>
        <v>8.1091020000000014E-2</v>
      </c>
      <c r="AD102" s="29">
        <f>'SMB Cost+ Matrix Orig'!AD104*1.07+'Add Margin'!$B$2*1.07</f>
        <v>8.0021020000000012E-2</v>
      </c>
      <c r="AE102" s="29">
        <f>'SMB Cost+ Matrix Orig'!AE104*1.07+'Add Margin'!$B$2*1.07</f>
        <v>7.8951020000000011E-2</v>
      </c>
      <c r="AF102" s="29">
        <f>'SMB Cost+ Matrix Orig'!AF104*1.07+'Add Margin'!$B$2*1.07</f>
        <v>7.6104820000000017E-2</v>
      </c>
      <c r="AG102" s="29">
        <f>'SMB Cost+ Matrix Orig'!AG104*1.07+'Add Margin'!$B$2*1.07</f>
        <v>7.9662570000000002E-2</v>
      </c>
      <c r="AH102" s="29">
        <f>'SMB Cost+ Matrix Orig'!AH104*1.07+'Add Margin'!$B$2*1.07</f>
        <v>7.859257E-2</v>
      </c>
      <c r="AI102" s="29">
        <f>'SMB Cost+ Matrix Orig'!AI104*1.07+'Add Margin'!$B$2*1.07</f>
        <v>7.7522570000000013E-2</v>
      </c>
      <c r="AJ102" s="29">
        <f>'SMB Cost+ Matrix Orig'!AJ104*1.07+'Add Margin'!$B$2*1.07</f>
        <v>7.5835180000000016E-2</v>
      </c>
      <c r="AK102" s="29">
        <f>'SMB Cost+ Matrix Orig'!AK104*1.07+'Add Margin'!$B$2*1.07</f>
        <v>7.9676480000000008E-2</v>
      </c>
      <c r="AL102" s="29">
        <f>'SMB Cost+ Matrix Orig'!AL104*1.07+'Add Margin'!$B$2*1.07</f>
        <v>7.8606480000000006E-2</v>
      </c>
      <c r="AM102" s="29">
        <f>'SMB Cost+ Matrix Orig'!AM104*1.07+'Add Margin'!$B$2*1.07</f>
        <v>7.7536480000000005E-2</v>
      </c>
      <c r="AN102" s="30"/>
      <c r="AO102" s="30"/>
    </row>
    <row r="103" spans="1:41" s="26" customFormat="1" ht="18.75" x14ac:dyDescent="0.3">
      <c r="A103" s="31" t="s">
        <v>27</v>
      </c>
      <c r="B103" s="31" t="s">
        <v>29</v>
      </c>
      <c r="C103" s="32">
        <v>12</v>
      </c>
      <c r="D103" s="33">
        <f>'SMB Cost+ Matrix Orig'!D105*1.07+'Add Margin'!$B$2*1.07</f>
        <v>8.3752110000000018E-2</v>
      </c>
      <c r="E103" s="33">
        <f>'SMB Cost+ Matrix Orig'!E105*1.07+'Add Margin'!$B$2*1.07</f>
        <v>8.6717080000000016E-2</v>
      </c>
      <c r="F103" s="33">
        <f>'SMB Cost+ Matrix Orig'!F105*1.07+'Add Margin'!$B$2*1.07</f>
        <v>8.5647080000000014E-2</v>
      </c>
      <c r="G103" s="33">
        <f>'SMB Cost+ Matrix Orig'!G105*1.07+'Add Margin'!$B$2*1.07</f>
        <v>8.4577080000000013E-2</v>
      </c>
      <c r="H103" s="33">
        <f>'SMB Cost+ Matrix Orig'!H105*1.07+'Add Margin'!$B$2*1.07</f>
        <v>8.3600170000000015E-2</v>
      </c>
      <c r="I103" s="33">
        <f>'SMB Cost+ Matrix Orig'!I105*1.07+'Add Margin'!$B$2*1.07</f>
        <v>8.6642180000000013E-2</v>
      </c>
      <c r="J103" s="33">
        <f>'SMB Cost+ Matrix Orig'!J105*1.07+'Add Margin'!$B$2*1.07</f>
        <v>8.5572180000000012E-2</v>
      </c>
      <c r="K103" s="33">
        <f>'SMB Cost+ Matrix Orig'!K105*1.07+'Add Margin'!$B$2*1.07</f>
        <v>8.450218000000001E-2</v>
      </c>
      <c r="L103" s="33">
        <f>'SMB Cost+ Matrix Orig'!L105*1.07+'Add Margin'!$B$2*1.07</f>
        <v>8.3386170000000009E-2</v>
      </c>
      <c r="M103" s="33">
        <f>'SMB Cost+ Matrix Orig'!M105*1.07+'Add Margin'!$B$2*1.07</f>
        <v>8.6513780000000012E-2</v>
      </c>
      <c r="N103" s="33">
        <f>'SMB Cost+ Matrix Orig'!N105*1.07+'Add Margin'!$B$2*1.07</f>
        <v>8.5443780000000011E-2</v>
      </c>
      <c r="O103" s="33">
        <f>'SMB Cost+ Matrix Orig'!O105*1.07+'Add Margin'!$B$2*1.07</f>
        <v>8.4373780000000009E-2</v>
      </c>
      <c r="P103" s="33">
        <f>'SMB Cost+ Matrix Orig'!P105*1.07+'Add Margin'!$B$2*1.07</f>
        <v>8.3076940000000002E-2</v>
      </c>
      <c r="Q103" s="33">
        <f>'SMB Cost+ Matrix Orig'!Q105*1.07+'Add Margin'!$B$2*1.07</f>
        <v>8.6275170000000012E-2</v>
      </c>
      <c r="R103" s="33">
        <f>'SMB Cost+ Matrix Orig'!R105*1.07+'Add Margin'!$B$2*1.07</f>
        <v>8.5205170000000011E-2</v>
      </c>
      <c r="S103" s="33">
        <f>'SMB Cost+ Matrix Orig'!S105*1.07+'Add Margin'!$B$2*1.07</f>
        <v>8.4135170000000009E-2</v>
      </c>
      <c r="T103" s="33">
        <f>'SMB Cost+ Matrix Orig'!T105*1.07+'Add Margin'!$B$2*1.07</f>
        <v>8.2621120000000006E-2</v>
      </c>
      <c r="U103" s="33">
        <f>'SMB Cost+ Matrix Orig'!U105*1.07+'Add Margin'!$B$2*1.07</f>
        <v>8.5900670000000012E-2</v>
      </c>
      <c r="V103" s="33">
        <f>'SMB Cost+ Matrix Orig'!V105*1.07+'Add Margin'!$B$2*1.07</f>
        <v>8.4830670000000011E-2</v>
      </c>
      <c r="W103" s="33">
        <f>'SMB Cost+ Matrix Orig'!W105*1.07+'Add Margin'!$B$2*1.07</f>
        <v>8.3760670000000009E-2</v>
      </c>
      <c r="X103" s="33">
        <f>'SMB Cost+ Matrix Orig'!X105*1.07+'Add Margin'!$B$2*1.07</f>
        <v>8.243708000000001E-2</v>
      </c>
      <c r="Y103" s="33">
        <f>'SMB Cost+ Matrix Orig'!Y105*1.07+'Add Margin'!$B$2*1.07</f>
        <v>8.5794740000000008E-2</v>
      </c>
      <c r="Z103" s="33">
        <f>'SMB Cost+ Matrix Orig'!Z105*1.07+'Add Margin'!$B$2*1.07</f>
        <v>8.4724740000000007E-2</v>
      </c>
      <c r="AA103" s="33">
        <f>'SMB Cost+ Matrix Orig'!AA105*1.07+'Add Margin'!$B$2*1.07</f>
        <v>8.3654740000000005E-2</v>
      </c>
      <c r="AB103" s="33">
        <f>'SMB Cost+ Matrix Orig'!AB105*1.07+'Add Margin'!$B$2*1.07</f>
        <v>8.2172790000000009E-2</v>
      </c>
      <c r="AC103" s="33">
        <f>'SMB Cost+ Matrix Orig'!AC105*1.07+'Add Margin'!$B$2*1.07</f>
        <v>8.5607490000000008E-2</v>
      </c>
      <c r="AD103" s="33">
        <f>'SMB Cost+ Matrix Orig'!AD105*1.07+'Add Margin'!$B$2*1.07</f>
        <v>8.4537490000000007E-2</v>
      </c>
      <c r="AE103" s="33">
        <f>'SMB Cost+ Matrix Orig'!AE105*1.07+'Add Margin'!$B$2*1.07</f>
        <v>8.3467490000000005E-2</v>
      </c>
      <c r="AF103" s="33">
        <f>'SMB Cost+ Matrix Orig'!AF105*1.07+'Add Margin'!$B$2*1.07</f>
        <v>8.1759770000000009E-2</v>
      </c>
      <c r="AG103" s="33">
        <f>'SMB Cost+ Matrix Orig'!AG105*1.07+'Add Margin'!$B$2*1.07</f>
        <v>8.527686000000001E-2</v>
      </c>
      <c r="AH103" s="33">
        <f>'SMB Cost+ Matrix Orig'!AH105*1.07+'Add Margin'!$B$2*1.07</f>
        <v>8.4206860000000008E-2</v>
      </c>
      <c r="AI103" s="33">
        <f>'SMB Cost+ Matrix Orig'!AI105*1.07+'Add Margin'!$B$2*1.07</f>
        <v>8.3136860000000007E-2</v>
      </c>
      <c r="AJ103" s="33">
        <f>'SMB Cost+ Matrix Orig'!AJ105*1.07+'Add Margin'!$B$2*1.07</f>
        <v>8.1670960000000015E-2</v>
      </c>
      <c r="AK103" s="33">
        <f>'SMB Cost+ Matrix Orig'!AK105*1.07+'Add Margin'!$B$2*1.07</f>
        <v>8.5273650000000006E-2</v>
      </c>
      <c r="AL103" s="33">
        <f>'SMB Cost+ Matrix Orig'!AL105*1.07+'Add Margin'!$B$2*1.07</f>
        <v>8.4203650000000005E-2</v>
      </c>
      <c r="AM103" s="33">
        <f>'SMB Cost+ Matrix Orig'!AM105*1.07+'Add Margin'!$B$2*1.07</f>
        <v>8.3133650000000003E-2</v>
      </c>
      <c r="AN103" s="30"/>
      <c r="AO103" s="30"/>
    </row>
    <row r="104" spans="1:41" s="26" customFormat="1" ht="18.75" x14ac:dyDescent="0.3">
      <c r="A104" s="31" t="s">
        <v>27</v>
      </c>
      <c r="B104" s="31" t="s">
        <v>29</v>
      </c>
      <c r="C104" s="32">
        <v>24</v>
      </c>
      <c r="D104" s="33">
        <f>'SMB Cost+ Matrix Orig'!D106*1.07+'Add Margin'!$B$2*1.07</f>
        <v>8.3417200000000011E-2</v>
      </c>
      <c r="E104" s="33">
        <f>'SMB Cost+ Matrix Orig'!E106*1.07+'Add Margin'!$B$2*1.07</f>
        <v>8.6733130000000005E-2</v>
      </c>
      <c r="F104" s="33">
        <f>'SMB Cost+ Matrix Orig'!F106*1.07+'Add Margin'!$B$2*1.07</f>
        <v>8.5663130000000004E-2</v>
      </c>
      <c r="G104" s="33">
        <f>'SMB Cost+ Matrix Orig'!G106*1.07+'Add Margin'!$B$2*1.07</f>
        <v>8.4593130000000016E-2</v>
      </c>
      <c r="H104" s="33">
        <f>'SMB Cost+ Matrix Orig'!H106*1.07+'Add Margin'!$B$2*1.07</f>
        <v>8.3562720000000007E-2</v>
      </c>
      <c r="I104" s="33">
        <f>'SMB Cost+ Matrix Orig'!I106*1.07+'Add Margin'!$B$2*1.07</f>
        <v>8.6917170000000002E-2</v>
      </c>
      <c r="J104" s="33">
        <f>'SMB Cost+ Matrix Orig'!J106*1.07+'Add Margin'!$B$2*1.07</f>
        <v>8.584717E-2</v>
      </c>
      <c r="K104" s="33">
        <f>'SMB Cost+ Matrix Orig'!K106*1.07+'Add Margin'!$B$2*1.07</f>
        <v>8.4777169999999999E-2</v>
      </c>
      <c r="L104" s="33">
        <f>'SMB Cost+ Matrix Orig'!L106*1.07+'Add Margin'!$B$2*1.07</f>
        <v>8.3672930000000006E-2</v>
      </c>
      <c r="M104" s="33">
        <f>'SMB Cost+ Matrix Orig'!M106*1.07+'Add Margin'!$B$2*1.07</f>
        <v>8.7066970000000007E-2</v>
      </c>
      <c r="N104" s="33">
        <f>'SMB Cost+ Matrix Orig'!N106*1.07+'Add Margin'!$B$2*1.07</f>
        <v>8.5996970000000006E-2</v>
      </c>
      <c r="O104" s="33">
        <f>'SMB Cost+ Matrix Orig'!O106*1.07+'Add Margin'!$B$2*1.07</f>
        <v>8.4926970000000004E-2</v>
      </c>
      <c r="P104" s="33">
        <f>'SMB Cost+ Matrix Orig'!P106*1.07+'Add Margin'!$B$2*1.07</f>
        <v>8.3693260000000019E-2</v>
      </c>
      <c r="Q104" s="33">
        <f>'SMB Cost+ Matrix Orig'!Q106*1.07+'Add Margin'!$B$2*1.07</f>
        <v>8.7120470000000019E-2</v>
      </c>
      <c r="R104" s="33">
        <f>'SMB Cost+ Matrix Orig'!R106*1.07+'Add Margin'!$B$2*1.07</f>
        <v>8.6050470000000018E-2</v>
      </c>
      <c r="S104" s="33">
        <f>'SMB Cost+ Matrix Orig'!S106*1.07+'Add Margin'!$B$2*1.07</f>
        <v>8.4980470000000016E-2</v>
      </c>
      <c r="T104" s="33">
        <f>'SMB Cost+ Matrix Orig'!T106*1.07+'Add Margin'!$B$2*1.07</f>
        <v>8.3592680000000003E-2</v>
      </c>
      <c r="U104" s="33">
        <f>'SMB Cost+ Matrix Orig'!U106*1.07+'Add Margin'!$B$2*1.07</f>
        <v>8.7060550000000014E-2</v>
      </c>
      <c r="V104" s="33">
        <f>'SMB Cost+ Matrix Orig'!V106*1.07+'Add Margin'!$B$2*1.07</f>
        <v>8.5990550000000013E-2</v>
      </c>
      <c r="W104" s="33">
        <f>'SMB Cost+ Matrix Orig'!W106*1.07+'Add Margin'!$B$2*1.07</f>
        <v>8.4920550000000011E-2</v>
      </c>
      <c r="X104" s="33">
        <f>'SMB Cost+ Matrix Orig'!X106*1.07+'Add Margin'!$B$2*1.07</f>
        <v>8.3660090000000006E-2</v>
      </c>
      <c r="Y104" s="33">
        <f>'SMB Cost+ Matrix Orig'!Y106*1.07+'Add Margin'!$B$2*1.07</f>
        <v>8.7163270000000015E-2</v>
      </c>
      <c r="Z104" s="33">
        <f>'SMB Cost+ Matrix Orig'!Z106*1.07+'Add Margin'!$B$2*1.07</f>
        <v>8.6093270000000013E-2</v>
      </c>
      <c r="AA104" s="33">
        <f>'SMB Cost+ Matrix Orig'!AA106*1.07+'Add Margin'!$B$2*1.07</f>
        <v>8.5023270000000012E-2</v>
      </c>
      <c r="AB104" s="33">
        <f>'SMB Cost+ Matrix Orig'!AB106*1.07+'Add Margin'!$B$2*1.07</f>
        <v>8.3644040000000017E-2</v>
      </c>
      <c r="AC104" s="33">
        <f>'SMB Cost+ Matrix Orig'!AC106*1.07+'Add Margin'!$B$2*1.07</f>
        <v>8.7185739999999998E-2</v>
      </c>
      <c r="AD104" s="33">
        <f>'SMB Cost+ Matrix Orig'!AD106*1.07+'Add Margin'!$B$2*1.07</f>
        <v>8.6115739999999996E-2</v>
      </c>
      <c r="AE104" s="33">
        <f>'SMB Cost+ Matrix Orig'!AE106*1.07+'Add Margin'!$B$2*1.07</f>
        <v>8.5045740000000009E-2</v>
      </c>
      <c r="AF104" s="33">
        <f>'SMB Cost+ Matrix Orig'!AF106*1.07+'Add Margin'!$B$2*1.07</f>
        <v>8.3622639999999998E-2</v>
      </c>
      <c r="AG104" s="33">
        <f>'SMB Cost+ Matrix Orig'!AG106*1.07+'Add Margin'!$B$2*1.07</f>
        <v>8.7206070000000011E-2</v>
      </c>
      <c r="AH104" s="33">
        <f>'SMB Cost+ Matrix Orig'!AH106*1.07+'Add Margin'!$B$2*1.07</f>
        <v>8.6136070000000009E-2</v>
      </c>
      <c r="AI104" s="33">
        <f>'SMB Cost+ Matrix Orig'!AI106*1.07+'Add Margin'!$B$2*1.07</f>
        <v>8.5066070000000008E-2</v>
      </c>
      <c r="AJ104" s="33">
        <f>'SMB Cost+ Matrix Orig'!AJ106*1.07+'Add Margin'!$B$2*1.07</f>
        <v>8.3822730000000012E-2</v>
      </c>
      <c r="AK104" s="33">
        <f>'SMB Cost+ Matrix Orig'!AK106*1.07+'Add Margin'!$B$2*1.07</f>
        <v>8.7446820000000008E-2</v>
      </c>
      <c r="AL104" s="33">
        <f>'SMB Cost+ Matrix Orig'!AL106*1.07+'Add Margin'!$B$2*1.07</f>
        <v>8.6376820000000007E-2</v>
      </c>
      <c r="AM104" s="33">
        <f>'SMB Cost+ Matrix Orig'!AM106*1.07+'Add Margin'!$B$2*1.07</f>
        <v>8.5306820000000005E-2</v>
      </c>
      <c r="AN104" s="30"/>
      <c r="AO104" s="30"/>
    </row>
    <row r="105" spans="1:41" s="26" customFormat="1" ht="18.75" x14ac:dyDescent="0.3">
      <c r="A105" s="31" t="s">
        <v>27</v>
      </c>
      <c r="B105" s="31" t="s">
        <v>29</v>
      </c>
      <c r="C105" s="32">
        <v>36</v>
      </c>
      <c r="D105" s="33">
        <f>'SMB Cost+ Matrix Orig'!D107*1.07+'Add Margin'!$B$2*1.07</f>
        <v>8.4280690000000005E-2</v>
      </c>
      <c r="E105" s="33">
        <f>'SMB Cost+ Matrix Orig'!E107*1.07+'Add Margin'!$B$2*1.07</f>
        <v>8.7736790000000009E-2</v>
      </c>
      <c r="F105" s="33">
        <f>'SMB Cost+ Matrix Orig'!F107*1.07+'Add Margin'!$B$2*1.07</f>
        <v>8.6666790000000007E-2</v>
      </c>
      <c r="G105" s="33">
        <f>'SMB Cost+ Matrix Orig'!G107*1.07+'Add Margin'!$B$2*1.07</f>
        <v>8.5596790000000006E-2</v>
      </c>
      <c r="H105" s="33">
        <f>'SMB Cost+ Matrix Orig'!H107*1.07+'Add Margin'!$B$2*1.07</f>
        <v>8.4335260000000009E-2</v>
      </c>
      <c r="I105" s="33">
        <f>'SMB Cost+ Matrix Orig'!I107*1.07+'Add Margin'!$B$2*1.07</f>
        <v>8.7827740000000001E-2</v>
      </c>
      <c r="J105" s="33">
        <f>'SMB Cost+ Matrix Orig'!J107*1.07+'Add Margin'!$B$2*1.07</f>
        <v>8.675774E-2</v>
      </c>
      <c r="K105" s="33">
        <f>'SMB Cost+ Matrix Orig'!K107*1.07+'Add Margin'!$B$2*1.07</f>
        <v>8.5687740000000012E-2</v>
      </c>
      <c r="L105" s="33">
        <f>'SMB Cost+ Matrix Orig'!L107*1.07+'Add Margin'!$B$2*1.07</f>
        <v>8.4378060000000005E-2</v>
      </c>
      <c r="M105" s="33">
        <f>'SMB Cost+ Matrix Orig'!M107*1.07+'Add Margin'!$B$2*1.07</f>
        <v>8.7905850000000008E-2</v>
      </c>
      <c r="N105" s="33">
        <f>'SMB Cost+ Matrix Orig'!N107*1.07+'Add Margin'!$B$2*1.07</f>
        <v>8.6835850000000006E-2</v>
      </c>
      <c r="O105" s="33">
        <f>'SMB Cost+ Matrix Orig'!O107*1.07+'Add Margin'!$B$2*1.07</f>
        <v>8.5765850000000005E-2</v>
      </c>
      <c r="P105" s="33">
        <f>'SMB Cost+ Matrix Orig'!P107*1.07+'Add Margin'!$B$2*1.07</f>
        <v>8.4369500000000014E-2</v>
      </c>
      <c r="Q105" s="33">
        <f>'SMB Cost+ Matrix Orig'!Q107*1.07+'Add Margin'!$B$2*1.07</f>
        <v>8.7930460000000002E-2</v>
      </c>
      <c r="R105" s="33">
        <f>'SMB Cost+ Matrix Orig'!R107*1.07+'Add Margin'!$B$2*1.07</f>
        <v>8.686046E-2</v>
      </c>
      <c r="S105" s="33">
        <f>'SMB Cost+ Matrix Orig'!S107*1.07+'Add Margin'!$B$2*1.07</f>
        <v>8.5790459999999999E-2</v>
      </c>
      <c r="T105" s="33">
        <f>'SMB Cost+ Matrix Orig'!T107*1.07+'Add Margin'!$B$2*1.07</f>
        <v>8.4262500000000004E-2</v>
      </c>
      <c r="U105" s="33">
        <f>'SMB Cost+ Matrix Orig'!U107*1.07+'Add Margin'!$B$2*1.07</f>
        <v>8.7860910000000014E-2</v>
      </c>
      <c r="V105" s="33">
        <f>'SMB Cost+ Matrix Orig'!V107*1.07+'Add Margin'!$B$2*1.07</f>
        <v>8.6790910000000013E-2</v>
      </c>
      <c r="W105" s="33">
        <f>'SMB Cost+ Matrix Orig'!W107*1.07+'Add Margin'!$B$2*1.07</f>
        <v>8.5720910000000011E-2</v>
      </c>
      <c r="X105" s="33">
        <f>'SMB Cost+ Matrix Orig'!X107*1.07+'Add Margin'!$B$2*1.07</f>
        <v>8.6057960000000003E-2</v>
      </c>
      <c r="Y105" s="33">
        <f>'SMB Cost+ Matrix Orig'!Y107*1.07+'Add Margin'!$B$2*1.07</f>
        <v>8.9664930000000004E-2</v>
      </c>
      <c r="Z105" s="33">
        <f>'SMB Cost+ Matrix Orig'!Z107*1.07+'Add Margin'!$B$2*1.07</f>
        <v>8.8594930000000002E-2</v>
      </c>
      <c r="AA105" s="33">
        <f>'SMB Cost+ Matrix Orig'!AA107*1.07+'Add Margin'!$B$2*1.07</f>
        <v>8.7524930000000001E-2</v>
      </c>
      <c r="AB105" s="33">
        <f>'SMB Cost+ Matrix Orig'!AB107*1.07+'Add Margin'!$B$2*1.07</f>
        <v>9.8047310000000013E-2</v>
      </c>
      <c r="AC105" s="33">
        <f>'SMB Cost+ Matrix Orig'!AC107*1.07+'Add Margin'!$B$2*1.07</f>
        <v>9.2817150000000015E-2</v>
      </c>
      <c r="AD105" s="33">
        <f>'SMB Cost+ Matrix Orig'!AD107*1.07+'Add Margin'!$B$2*1.07</f>
        <v>9.1747150000000013E-2</v>
      </c>
      <c r="AE105" s="33">
        <f>'SMB Cost+ Matrix Orig'!AE107*1.07+'Add Margin'!$B$2*1.07</f>
        <v>9.0677150000000012E-2</v>
      </c>
      <c r="AF105" s="33">
        <f>'SMB Cost+ Matrix Orig'!AF107*1.07+'Add Margin'!$B$2*1.07</f>
        <v>0.10984192000000002</v>
      </c>
      <c r="AG105" s="33">
        <f>'SMB Cost+ Matrix Orig'!AG107*1.07+'Add Margin'!$B$2*1.07</f>
        <v>0.10303137000000001</v>
      </c>
      <c r="AH105" s="33">
        <f>'SMB Cost+ Matrix Orig'!AH107*1.07+'Add Margin'!$B$2*1.07</f>
        <v>0.10196137000000001</v>
      </c>
      <c r="AI105" s="33">
        <f>'SMB Cost+ Matrix Orig'!AI107*1.07+'Add Margin'!$B$2*1.07</f>
        <v>0.10089137000000001</v>
      </c>
      <c r="AJ105" s="33">
        <f>'SMB Cost+ Matrix Orig'!AJ107*1.07+'Add Margin'!$B$2*1.07</f>
        <v>0.10922560000000001</v>
      </c>
      <c r="AK105" s="33">
        <f>'SMB Cost+ Matrix Orig'!AK107*1.07+'Add Margin'!$B$2*1.07</f>
        <v>0.10241398000000002</v>
      </c>
      <c r="AL105" s="33">
        <f>'SMB Cost+ Matrix Orig'!AL107*1.07+'Add Margin'!$B$2*1.07</f>
        <v>0.10134398000000001</v>
      </c>
      <c r="AM105" s="33">
        <f>'SMB Cost+ Matrix Orig'!AM107*1.07+'Add Margin'!$B$2*1.07</f>
        <v>0.10027398000000001</v>
      </c>
      <c r="AN105" s="30"/>
      <c r="AO105" s="30"/>
    </row>
    <row r="106" spans="1:41" s="26" customFormat="1" ht="18.75" x14ac:dyDescent="0.3">
      <c r="A106" s="34" t="s">
        <v>27</v>
      </c>
      <c r="B106" s="34" t="s">
        <v>29</v>
      </c>
      <c r="C106" s="35">
        <v>48</v>
      </c>
      <c r="D106" s="139">
        <f>'SMB Cost+ Matrix Orig'!D108*1.07+'Add Margin'!$B$2*1.07</f>
        <v>0.11495117000000001</v>
      </c>
      <c r="E106" s="139">
        <f>'SMB Cost+ Matrix Orig'!E108*1.07+'Add Margin'!$B$2*1.07</f>
        <v>0.10799724000000001</v>
      </c>
      <c r="F106" s="139">
        <f>'SMB Cost+ Matrix Orig'!F108*1.07+'Add Margin'!$B$2*1.07</f>
        <v>0.10692724000000001</v>
      </c>
      <c r="G106" s="139">
        <f>'SMB Cost+ Matrix Orig'!G108*1.07+'Add Margin'!$B$2*1.07</f>
        <v>0.10585724000000002</v>
      </c>
      <c r="H106" s="139">
        <f>'SMB Cost+ Matrix Orig'!H108*1.07+'Add Margin'!$B$2*1.07</f>
        <v>0.11889412000000002</v>
      </c>
      <c r="I106" s="139">
        <f>'SMB Cost+ Matrix Orig'!I108*1.07+'Add Margin'!$B$2*1.07</f>
        <v>0.11170372000000001</v>
      </c>
      <c r="J106" s="139">
        <f>'SMB Cost+ Matrix Orig'!J108*1.07+'Add Margin'!$B$2*1.07</f>
        <v>0.11063372</v>
      </c>
      <c r="K106" s="139">
        <f>'SMB Cost+ Matrix Orig'!K108*1.07+'Add Margin'!$B$2*1.07</f>
        <v>0.10956372</v>
      </c>
      <c r="L106" s="139"/>
      <c r="M106" s="139"/>
      <c r="N106" s="139"/>
      <c r="O106" s="139"/>
      <c r="P106" s="139"/>
      <c r="Q106" s="139"/>
      <c r="R106" s="139"/>
      <c r="S106" s="139"/>
      <c r="T106" s="139"/>
      <c r="U106" s="139"/>
      <c r="V106" s="139"/>
      <c r="W106" s="139"/>
      <c r="X106" s="139"/>
      <c r="Y106" s="139"/>
      <c r="Z106" s="139"/>
      <c r="AA106" s="139"/>
      <c r="AB106" s="215"/>
      <c r="AC106" s="215"/>
      <c r="AD106" s="215"/>
      <c r="AE106" s="215"/>
      <c r="AF106" s="215"/>
      <c r="AG106" s="215"/>
      <c r="AH106" s="215"/>
      <c r="AI106" s="215"/>
      <c r="AJ106" s="215"/>
      <c r="AK106" s="215"/>
      <c r="AL106" s="215"/>
      <c r="AM106" s="215"/>
      <c r="AN106" s="30"/>
      <c r="AO106" s="30"/>
    </row>
    <row r="107" spans="1:41" s="26" customFormat="1" ht="16.5" customHeight="1" x14ac:dyDescent="0.3">
      <c r="A107" s="64"/>
      <c r="B107" s="65"/>
      <c r="C107" s="65"/>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54"/>
      <c r="AO107" s="54"/>
    </row>
    <row r="108" spans="1:41" s="26" customFormat="1" ht="18.75" x14ac:dyDescent="0.3">
      <c r="A108" s="41" t="s">
        <v>27</v>
      </c>
      <c r="B108" s="41" t="s">
        <v>30</v>
      </c>
      <c r="C108" s="42">
        <v>6</v>
      </c>
      <c r="D108" s="43">
        <f>'SMB Cost+ Matrix Orig'!D110*1.07+'Add Margin'!$B$2*1.07</f>
        <v>0.11999729000000002</v>
      </c>
      <c r="E108" s="43">
        <f>'SMB Cost+ Matrix Orig'!E110*1.07+'Add Margin'!$B$2*1.07</f>
        <v>0.11279298000000001</v>
      </c>
      <c r="F108" s="43">
        <f>'SMB Cost+ Matrix Orig'!F110*1.07+'Add Margin'!$B$2*1.07</f>
        <v>0.11172298000000001</v>
      </c>
      <c r="G108" s="43">
        <f>'SMB Cost+ Matrix Orig'!G110*1.07+'Add Margin'!$B$2*1.07</f>
        <v>0.11065298000000001</v>
      </c>
      <c r="H108" s="43">
        <f>'SMB Cost+ Matrix Orig'!H110*1.07+'Add Margin'!$B$2*1.07</f>
        <v>0.12325009000000001</v>
      </c>
      <c r="I108" s="43">
        <f>'SMB Cost+ Matrix Orig'!I110*1.07+'Add Margin'!$B$2*1.07</f>
        <v>0.11595055000000001</v>
      </c>
      <c r="J108" s="43">
        <f>'SMB Cost+ Matrix Orig'!J110*1.07+'Add Margin'!$B$2*1.07</f>
        <v>0.11488055000000001</v>
      </c>
      <c r="K108" s="43">
        <f>'SMB Cost+ Matrix Orig'!K110*1.07+'Add Margin'!$B$2*1.07</f>
        <v>0.11381055000000001</v>
      </c>
      <c r="L108" s="43">
        <f>'SMB Cost+ Matrix Orig'!L110*1.07+'Add Margin'!$B$2*1.07</f>
        <v>0.12524564000000002</v>
      </c>
      <c r="M108" s="43">
        <f>'SMB Cost+ Matrix Orig'!M110*1.07+'Add Margin'!$B$2*1.07</f>
        <v>0.1176572</v>
      </c>
      <c r="N108" s="43">
        <f>'SMB Cost+ Matrix Orig'!N110*1.07+'Add Margin'!$B$2*1.07</f>
        <v>0.1165872</v>
      </c>
      <c r="O108" s="43">
        <f>'SMB Cost+ Matrix Orig'!O110*1.07+'Add Margin'!$B$2*1.07</f>
        <v>0.1155172</v>
      </c>
      <c r="P108" s="43">
        <f>'SMB Cost+ Matrix Orig'!P110*1.07+'Add Margin'!$B$2*1.07</f>
        <v>0.127223</v>
      </c>
      <c r="Q108" s="43">
        <f>'SMB Cost+ Matrix Orig'!Q110*1.07+'Add Margin'!$B$2*1.07</f>
        <v>0.11925792</v>
      </c>
      <c r="R108" s="43">
        <f>'SMB Cost+ Matrix Orig'!R110*1.07+'Add Margin'!$B$2*1.07</f>
        <v>0.11818792</v>
      </c>
      <c r="S108" s="43">
        <f>'SMB Cost+ Matrix Orig'!S110*1.07+'Add Margin'!$B$2*1.07</f>
        <v>0.11711792</v>
      </c>
      <c r="T108" s="43">
        <f>'SMB Cost+ Matrix Orig'!T110*1.07+'Add Margin'!$B$2*1.07</f>
        <v>0.12834757000000002</v>
      </c>
      <c r="U108" s="43">
        <f>'SMB Cost+ Matrix Orig'!U110*1.07+'Add Margin'!$B$2*1.07</f>
        <v>0.11996626000000002</v>
      </c>
      <c r="V108" s="43">
        <f>'SMB Cost+ Matrix Orig'!V110*1.07+'Add Margin'!$B$2*1.07</f>
        <v>0.11889626000000002</v>
      </c>
      <c r="W108" s="43">
        <f>'SMB Cost+ Matrix Orig'!W110*1.07+'Add Margin'!$B$2*1.07</f>
        <v>0.11782626000000002</v>
      </c>
      <c r="X108" s="43">
        <f>'SMB Cost+ Matrix Orig'!X110*1.07+'Add Margin'!$B$2*1.07</f>
        <v>0.12248290000000001</v>
      </c>
      <c r="Y108" s="43">
        <f>'SMB Cost+ Matrix Orig'!Y110*1.07+'Add Margin'!$B$2*1.07</f>
        <v>0.11400743000000001</v>
      </c>
      <c r="Z108" s="43">
        <f>'SMB Cost+ Matrix Orig'!Z110*1.07+'Add Margin'!$B$2*1.07</f>
        <v>0.11293743000000001</v>
      </c>
      <c r="AA108" s="43">
        <f>'SMB Cost+ Matrix Orig'!AA110*1.07+'Add Margin'!$B$2*1.07</f>
        <v>0.11186743</v>
      </c>
      <c r="AB108" s="43">
        <f>'SMB Cost+ Matrix Orig'!AB110*1.07+'Add Margin'!$B$2*1.07</f>
        <v>0.11781556</v>
      </c>
      <c r="AC108" s="43">
        <f>'SMB Cost+ Matrix Orig'!AC110*1.07+'Add Margin'!$B$2*1.07</f>
        <v>0.10918280000000001</v>
      </c>
      <c r="AD108" s="43">
        <f>'SMB Cost+ Matrix Orig'!AD110*1.07+'Add Margin'!$B$2*1.07</f>
        <v>0.10811280000000001</v>
      </c>
      <c r="AE108" s="43">
        <f>'SMB Cost+ Matrix Orig'!AE110*1.07+'Add Margin'!$B$2*1.07</f>
        <v>0.10704280000000001</v>
      </c>
      <c r="AF108" s="43">
        <f>'SMB Cost+ Matrix Orig'!AF110*1.07+'Add Margin'!$B$2*1.07</f>
        <v>0.11726879000000001</v>
      </c>
      <c r="AG108" s="43">
        <f>'SMB Cost+ Matrix Orig'!AG110*1.07+'Add Margin'!$B$2*1.07</f>
        <v>0.10840063000000001</v>
      </c>
      <c r="AH108" s="43">
        <f>'SMB Cost+ Matrix Orig'!AH110*1.07+'Add Margin'!$B$2*1.07</f>
        <v>0.10733063000000001</v>
      </c>
      <c r="AI108" s="43">
        <f>'SMB Cost+ Matrix Orig'!AI110*1.07+'Add Margin'!$B$2*1.07</f>
        <v>0.10626063000000001</v>
      </c>
      <c r="AJ108" s="43">
        <f>'SMB Cost+ Matrix Orig'!AJ110*1.07+'Add Margin'!$B$2*1.07</f>
        <v>0.11796429</v>
      </c>
      <c r="AK108" s="43">
        <f>'SMB Cost+ Matrix Orig'!AK110*1.07+'Add Margin'!$B$2*1.07</f>
        <v>0.10904156000000001</v>
      </c>
      <c r="AL108" s="43">
        <f>'SMB Cost+ Matrix Orig'!AL110*1.07+'Add Margin'!$B$2*1.07</f>
        <v>0.10797156000000001</v>
      </c>
      <c r="AM108" s="43">
        <f>'SMB Cost+ Matrix Orig'!AM110*1.07+'Add Margin'!$B$2*1.07</f>
        <v>0.10690156000000001</v>
      </c>
      <c r="AN108" s="44"/>
      <c r="AO108" s="44"/>
    </row>
    <row r="109" spans="1:41" s="26" customFormat="1" ht="18.75" x14ac:dyDescent="0.3">
      <c r="A109" s="45" t="s">
        <v>27</v>
      </c>
      <c r="B109" s="45" t="s">
        <v>30</v>
      </c>
      <c r="C109" s="46">
        <v>12</v>
      </c>
      <c r="D109" s="47">
        <f>'SMB Cost+ Matrix Orig'!D111*1.07+'Add Margin'!$B$2*1.07</f>
        <v>0.11888128000000002</v>
      </c>
      <c r="E109" s="47">
        <f>'SMB Cost+ Matrix Orig'!E111*1.07+'Add Margin'!$B$2*1.07</f>
        <v>0.11093867000000002</v>
      </c>
      <c r="F109" s="47">
        <f>'SMB Cost+ Matrix Orig'!F111*1.07+'Add Margin'!$B$2*1.07</f>
        <v>0.10986867000000002</v>
      </c>
      <c r="G109" s="47">
        <f>'SMB Cost+ Matrix Orig'!G111*1.07+'Add Margin'!$B$2*1.07</f>
        <v>0.10879867000000001</v>
      </c>
      <c r="H109" s="47">
        <f>'SMB Cost+ Matrix Orig'!H111*1.07+'Add Margin'!$B$2*1.07</f>
        <v>0.12022841000000001</v>
      </c>
      <c r="I109" s="47">
        <f>'SMB Cost+ Matrix Orig'!I111*1.07+'Add Margin'!$B$2*1.07</f>
        <v>0.11211567</v>
      </c>
      <c r="J109" s="47">
        <f>'SMB Cost+ Matrix Orig'!J111*1.07+'Add Margin'!$B$2*1.07</f>
        <v>0.11104567</v>
      </c>
      <c r="K109" s="47">
        <f>'SMB Cost+ Matrix Orig'!K111*1.07+'Add Margin'!$B$2*1.07</f>
        <v>0.10997567</v>
      </c>
      <c r="L109" s="47">
        <f>'SMB Cost+ Matrix Orig'!L111*1.07+'Add Margin'!$B$2*1.07</f>
        <v>0.12154986000000001</v>
      </c>
      <c r="M109" s="47">
        <f>'SMB Cost+ Matrix Orig'!M111*1.07+'Add Margin'!$B$2*1.07</f>
        <v>0.11326485000000001</v>
      </c>
      <c r="N109" s="47">
        <f>'SMB Cost+ Matrix Orig'!N111*1.07+'Add Margin'!$B$2*1.07</f>
        <v>0.11219485000000001</v>
      </c>
      <c r="O109" s="47">
        <f>'SMB Cost+ Matrix Orig'!O111*1.07+'Add Margin'!$B$2*1.07</f>
        <v>0.11112485000000001</v>
      </c>
      <c r="P109" s="47">
        <f>'SMB Cost+ Matrix Orig'!P111*1.07+'Add Margin'!$B$2*1.07</f>
        <v>0.12274826000000001</v>
      </c>
      <c r="Q109" s="47">
        <f>'SMB Cost+ Matrix Orig'!Q111*1.07+'Add Margin'!$B$2*1.07</f>
        <v>0.11430061000000001</v>
      </c>
      <c r="R109" s="47">
        <f>'SMB Cost+ Matrix Orig'!R111*1.07+'Add Margin'!$B$2*1.07</f>
        <v>0.11323061000000001</v>
      </c>
      <c r="S109" s="47">
        <f>'SMB Cost+ Matrix Orig'!S111*1.07+'Add Margin'!$B$2*1.07</f>
        <v>0.11216061000000001</v>
      </c>
      <c r="T109" s="47">
        <f>'SMB Cost+ Matrix Orig'!T111*1.07+'Add Margin'!$B$2*1.07</f>
        <v>0.12397020000000002</v>
      </c>
      <c r="U109" s="47">
        <f>'SMB Cost+ Matrix Orig'!U111*1.07+'Add Margin'!$B$2*1.07</f>
        <v>0.11534279000000001</v>
      </c>
      <c r="V109" s="47">
        <f>'SMB Cost+ Matrix Orig'!V111*1.07+'Add Margin'!$B$2*1.07</f>
        <v>0.11427279000000001</v>
      </c>
      <c r="W109" s="47">
        <f>'SMB Cost+ Matrix Orig'!W111*1.07+'Add Margin'!$B$2*1.07</f>
        <v>0.11320279000000001</v>
      </c>
      <c r="X109" s="47">
        <f>'SMB Cost+ Matrix Orig'!X111*1.07+'Add Margin'!$B$2*1.07</f>
        <v>0.12498563000000001</v>
      </c>
      <c r="Y109" s="47">
        <f>'SMB Cost+ Matrix Orig'!Y111*1.07+'Add Margin'!$B$2*1.07</f>
        <v>0.11621163000000001</v>
      </c>
      <c r="Z109" s="47">
        <f>'SMB Cost+ Matrix Orig'!Z111*1.07+'Add Margin'!$B$2*1.07</f>
        <v>0.11514163000000001</v>
      </c>
      <c r="AA109" s="47">
        <f>'SMB Cost+ Matrix Orig'!AA111*1.07+'Add Margin'!$B$2*1.07</f>
        <v>0.11407163000000001</v>
      </c>
      <c r="AB109" s="47">
        <f>'SMB Cost+ Matrix Orig'!AB111*1.07+'Add Margin'!$B$2*1.07</f>
        <v>0.12585554000000002</v>
      </c>
      <c r="AC109" s="47">
        <f>'SMB Cost+ Matrix Orig'!AC111*1.07+'Add Margin'!$B$2*1.07</f>
        <v>0.11694137</v>
      </c>
      <c r="AD109" s="47">
        <f>'SMB Cost+ Matrix Orig'!AD111*1.07+'Add Margin'!$B$2*1.07</f>
        <v>0.11587137</v>
      </c>
      <c r="AE109" s="47">
        <f>'SMB Cost+ Matrix Orig'!AE111*1.07+'Add Margin'!$B$2*1.07</f>
        <v>0.11480137</v>
      </c>
      <c r="AF109" s="47">
        <f>'SMB Cost+ Matrix Orig'!AF111*1.07+'Add Margin'!$B$2*1.07</f>
        <v>0.12673401000000001</v>
      </c>
      <c r="AG109" s="47">
        <f>'SMB Cost+ Matrix Orig'!AG111*1.07+'Add Margin'!$B$2*1.07</f>
        <v>0.11767004</v>
      </c>
      <c r="AH109" s="47">
        <f>'SMB Cost+ Matrix Orig'!AH111*1.07+'Add Margin'!$B$2*1.07</f>
        <v>0.11660004</v>
      </c>
      <c r="AI109" s="47">
        <f>'SMB Cost+ Matrix Orig'!AI111*1.07+'Add Margin'!$B$2*1.07</f>
        <v>0.11553004</v>
      </c>
      <c r="AJ109" s="47">
        <f>'SMB Cost+ Matrix Orig'!AJ111*1.07+'Add Margin'!$B$2*1.07</f>
        <v>0.12795595000000001</v>
      </c>
      <c r="AK109" s="47">
        <f>'SMB Cost+ Matrix Orig'!AK111*1.07+'Add Margin'!$B$2*1.07</f>
        <v>0.11873683</v>
      </c>
      <c r="AL109" s="47">
        <f>'SMB Cost+ Matrix Orig'!AL111*1.07+'Add Margin'!$B$2*1.07</f>
        <v>0.11766683</v>
      </c>
      <c r="AM109" s="47">
        <f>'SMB Cost+ Matrix Orig'!AM111*1.07+'Add Margin'!$B$2*1.07</f>
        <v>0.11659683</v>
      </c>
      <c r="AN109" s="44"/>
      <c r="AO109" s="44"/>
    </row>
    <row r="110" spans="1:41" s="26" customFormat="1" ht="18.75" x14ac:dyDescent="0.3">
      <c r="A110" s="45" t="s">
        <v>27</v>
      </c>
      <c r="B110" s="45" t="s">
        <v>30</v>
      </c>
      <c r="C110" s="46">
        <v>24</v>
      </c>
      <c r="D110" s="47">
        <f>'SMB Cost+ Matrix Orig'!D112*1.07+'Add Margin'!$B$2*1.07</f>
        <v>0.12563833000000002</v>
      </c>
      <c r="E110" s="47">
        <f>'SMB Cost+ Matrix Orig'!E112*1.07+'Add Margin'!$B$2*1.07</f>
        <v>0.11681618000000002</v>
      </c>
      <c r="F110" s="47">
        <f>'SMB Cost+ Matrix Orig'!F112*1.07+'Add Margin'!$B$2*1.07</f>
        <v>0.11574618000000002</v>
      </c>
      <c r="G110" s="47">
        <f>'SMB Cost+ Matrix Orig'!G112*1.07+'Add Margin'!$B$2*1.07</f>
        <v>0.11467618000000002</v>
      </c>
      <c r="H110" s="47">
        <f>'SMB Cost+ Matrix Orig'!H112*1.07+'Add Margin'!$B$2*1.07</f>
        <v>0.12686348</v>
      </c>
      <c r="I110" s="47">
        <f>'SMB Cost+ Matrix Orig'!I112*1.07+'Add Margin'!$B$2*1.07</f>
        <v>0.11789688000000001</v>
      </c>
      <c r="J110" s="47">
        <f>'SMB Cost+ Matrix Orig'!J112*1.07+'Add Margin'!$B$2*1.07</f>
        <v>0.11682688000000001</v>
      </c>
      <c r="K110" s="47">
        <f>'SMB Cost+ Matrix Orig'!K112*1.07+'Add Margin'!$B$2*1.07</f>
        <v>0.11575688000000001</v>
      </c>
      <c r="L110" s="47">
        <f>'SMB Cost+ Matrix Orig'!L112*1.07+'Add Margin'!$B$2*1.07</f>
        <v>0.12799447</v>
      </c>
      <c r="M110" s="47">
        <f>'SMB Cost+ Matrix Orig'!M112*1.07+'Add Margin'!$B$2*1.07</f>
        <v>0.11888770000000001</v>
      </c>
      <c r="N110" s="47">
        <f>'SMB Cost+ Matrix Orig'!N112*1.07+'Add Margin'!$B$2*1.07</f>
        <v>0.11781770000000001</v>
      </c>
      <c r="O110" s="47">
        <f>'SMB Cost+ Matrix Orig'!O112*1.07+'Add Margin'!$B$2*1.07</f>
        <v>0.11674770000000001</v>
      </c>
      <c r="P110" s="47">
        <f>'SMB Cost+ Matrix Orig'!P112*1.07+'Add Margin'!$B$2*1.07</f>
        <v>0.12898743000000001</v>
      </c>
      <c r="Q110" s="47">
        <f>'SMB Cost+ Matrix Orig'!Q112*1.07+'Add Margin'!$B$2*1.07</f>
        <v>0.11974263000000002</v>
      </c>
      <c r="R110" s="47">
        <f>'SMB Cost+ Matrix Orig'!R112*1.07+'Add Margin'!$B$2*1.07</f>
        <v>0.11867263000000002</v>
      </c>
      <c r="S110" s="47">
        <f>'SMB Cost+ Matrix Orig'!S112*1.07+'Add Margin'!$B$2*1.07</f>
        <v>0.11760263000000001</v>
      </c>
      <c r="T110" s="47">
        <f>'SMB Cost+ Matrix Orig'!T112*1.07+'Add Margin'!$B$2*1.07</f>
        <v>0.13002105</v>
      </c>
      <c r="U110" s="47">
        <f>'SMB Cost+ Matrix Orig'!U112*1.07+'Add Margin'!$B$2*1.07</f>
        <v>0.12062217</v>
      </c>
      <c r="V110" s="47">
        <f>'SMB Cost+ Matrix Orig'!V112*1.07+'Add Margin'!$B$2*1.07</f>
        <v>0.11955217</v>
      </c>
      <c r="W110" s="47">
        <f>'SMB Cost+ Matrix Orig'!W112*1.07+'Add Margin'!$B$2*1.07</f>
        <v>0.11848217</v>
      </c>
      <c r="X110" s="47">
        <f>'SMB Cost+ Matrix Orig'!X112*1.07+'Add Margin'!$B$2*1.07</f>
        <v>0.13087919000000001</v>
      </c>
      <c r="Y110" s="47">
        <f>'SMB Cost+ Matrix Orig'!Y112*1.07+'Add Margin'!$B$2*1.07</f>
        <v>0.12136154000000002</v>
      </c>
      <c r="Z110" s="47">
        <f>'SMB Cost+ Matrix Orig'!Z112*1.07+'Add Margin'!$B$2*1.07</f>
        <v>0.12029154000000002</v>
      </c>
      <c r="AA110" s="47">
        <f>'SMB Cost+ Matrix Orig'!AA112*1.07+'Add Margin'!$B$2*1.07</f>
        <v>0.11922154000000001</v>
      </c>
      <c r="AB110" s="47">
        <f>'SMB Cost+ Matrix Orig'!AB112*1.07+'Add Margin'!$B$2*1.07</f>
        <v>0.13165173000000002</v>
      </c>
      <c r="AC110" s="47">
        <f>'SMB Cost+ Matrix Orig'!AC112*1.07+'Add Margin'!$B$2*1.07</f>
        <v>0.12201745</v>
      </c>
      <c r="AD110" s="47">
        <f>'SMB Cost+ Matrix Orig'!AD112*1.07+'Add Margin'!$B$2*1.07</f>
        <v>0.12094745</v>
      </c>
      <c r="AE110" s="47">
        <f>'SMB Cost+ Matrix Orig'!AE112*1.07+'Add Margin'!$B$2*1.07</f>
        <v>0.11987745</v>
      </c>
      <c r="AF110" s="47">
        <f>'SMB Cost+ Matrix Orig'!AF112*1.07+'Add Margin'!$B$2*1.07</f>
        <v>0.13252592000000002</v>
      </c>
      <c r="AG110" s="47">
        <f>'SMB Cost+ Matrix Orig'!AG112*1.07+'Add Margin'!$B$2*1.07</f>
        <v>0.12276538000000001</v>
      </c>
      <c r="AH110" s="47">
        <f>'SMB Cost+ Matrix Orig'!AH112*1.07+'Add Margin'!$B$2*1.07</f>
        <v>0.12169538000000001</v>
      </c>
      <c r="AI110" s="47">
        <f>'SMB Cost+ Matrix Orig'!AI112*1.07+'Add Margin'!$B$2*1.07</f>
        <v>0.12062538</v>
      </c>
      <c r="AJ110" s="47">
        <f>'SMB Cost+ Matrix Orig'!AJ112*1.07+'Add Margin'!$B$2*1.07</f>
        <v>0.13354884</v>
      </c>
      <c r="AK110" s="47">
        <f>'SMB Cost+ Matrix Orig'!AK112*1.07+'Add Margin'!$B$2*1.07</f>
        <v>0.12366525</v>
      </c>
      <c r="AL110" s="47">
        <f>'SMB Cost+ Matrix Orig'!AL112*1.07+'Add Margin'!$B$2*1.07</f>
        <v>0.12259525</v>
      </c>
      <c r="AM110" s="47">
        <f>'SMB Cost+ Matrix Orig'!AM112*1.07+'Add Margin'!$B$2*1.07</f>
        <v>0.12152525</v>
      </c>
      <c r="AN110" s="44"/>
      <c r="AO110" s="44"/>
    </row>
    <row r="111" spans="1:41" s="26" customFormat="1" ht="18.75" x14ac:dyDescent="0.3">
      <c r="A111" s="45" t="s">
        <v>27</v>
      </c>
      <c r="B111" s="45" t="s">
        <v>30</v>
      </c>
      <c r="C111" s="46">
        <v>36</v>
      </c>
      <c r="D111" s="47">
        <f>'SMB Cost+ Matrix Orig'!D113*1.07+'Add Margin'!$B$2*1.07</f>
        <v>0.13081499000000002</v>
      </c>
      <c r="E111" s="47">
        <f>'SMB Cost+ Matrix Orig'!E113*1.07+'Add Margin'!$B$2*1.07</f>
        <v>0.12135833000000001</v>
      </c>
      <c r="F111" s="47">
        <f>'SMB Cost+ Matrix Orig'!F113*1.07+'Add Margin'!$B$2*1.07</f>
        <v>0.12028833000000001</v>
      </c>
      <c r="G111" s="47">
        <f>'SMB Cost+ Matrix Orig'!G113*1.07+'Add Margin'!$B$2*1.07</f>
        <v>0.11921833000000001</v>
      </c>
      <c r="H111" s="47">
        <f>'SMB Cost+ Matrix Orig'!H113*1.07+'Add Margin'!$B$2*1.07</f>
        <v>0.13173091000000001</v>
      </c>
      <c r="I111" s="47">
        <f>'SMB Cost+ Matrix Orig'!I113*1.07+'Add Margin'!$B$2*1.07</f>
        <v>0.12216618</v>
      </c>
      <c r="J111" s="47">
        <f>'SMB Cost+ Matrix Orig'!J113*1.07+'Add Margin'!$B$2*1.07</f>
        <v>0.12109618</v>
      </c>
      <c r="K111" s="47">
        <f>'SMB Cost+ Matrix Orig'!K113*1.07+'Add Margin'!$B$2*1.07</f>
        <v>0.12002618</v>
      </c>
      <c r="L111" s="47">
        <f>'SMB Cost+ Matrix Orig'!L113*1.07+'Add Margin'!$B$2*1.07</f>
        <v>0.13256444000000001</v>
      </c>
      <c r="M111" s="47">
        <f>'SMB Cost+ Matrix Orig'!M113*1.07+'Add Margin'!$B$2*1.07</f>
        <v>0.12289806</v>
      </c>
      <c r="N111" s="47">
        <f>'SMB Cost+ Matrix Orig'!N113*1.07+'Add Margin'!$B$2*1.07</f>
        <v>0.12182806</v>
      </c>
      <c r="O111" s="47">
        <f>'SMB Cost+ Matrix Orig'!O113*1.07+'Add Margin'!$B$2*1.07</f>
        <v>0.12075806</v>
      </c>
      <c r="P111" s="47">
        <f>'SMB Cost+ Matrix Orig'!P113*1.07+'Add Margin'!$B$2*1.07</f>
        <v>0.13333377000000002</v>
      </c>
      <c r="Q111" s="47">
        <f>'SMB Cost+ Matrix Orig'!Q113*1.07+'Add Margin'!$B$2*1.07</f>
        <v>0.12356253</v>
      </c>
      <c r="R111" s="47">
        <f>'SMB Cost+ Matrix Orig'!R113*1.07+'Add Margin'!$B$2*1.07</f>
        <v>0.12249253</v>
      </c>
      <c r="S111" s="47">
        <f>'SMB Cost+ Matrix Orig'!S113*1.07+'Add Margin'!$B$2*1.07</f>
        <v>0.12142253</v>
      </c>
      <c r="T111" s="47">
        <f>'SMB Cost+ Matrix Orig'!T113*1.07+'Add Margin'!$B$2*1.07</f>
        <v>0.13409346999999999</v>
      </c>
      <c r="U111" s="47">
        <f>'SMB Cost+ Matrix Orig'!U113*1.07+'Add Margin'!$B$2*1.07</f>
        <v>0.12421416</v>
      </c>
      <c r="V111" s="47">
        <f>'SMB Cost+ Matrix Orig'!V113*1.07+'Add Margin'!$B$2*1.07</f>
        <v>0.12314416</v>
      </c>
      <c r="W111" s="47">
        <f>'SMB Cost+ Matrix Orig'!W113*1.07+'Add Margin'!$B$2*1.07</f>
        <v>0.12207416</v>
      </c>
      <c r="X111" s="47">
        <f>'SMB Cost+ Matrix Orig'!X113*1.07+'Add Margin'!$B$2*1.07</f>
        <v>0.13531113</v>
      </c>
      <c r="Y111" s="47">
        <f>'SMB Cost+ Matrix Orig'!Y113*1.07+'Add Margin'!$B$2*1.07</f>
        <v>0.12544894000000001</v>
      </c>
      <c r="Z111" s="47">
        <f>'SMB Cost+ Matrix Orig'!Z113*1.07+'Add Margin'!$B$2*1.07</f>
        <v>0.12437894000000001</v>
      </c>
      <c r="AA111" s="47">
        <f>'SMB Cost+ Matrix Orig'!AA113*1.07+'Add Margin'!$B$2*1.07</f>
        <v>0.12330894000000001</v>
      </c>
      <c r="AB111" s="47">
        <f>'SMB Cost+ Matrix Orig'!AB113*1.07+'Add Margin'!$B$2*1.07</f>
        <v>0.13225200000000001</v>
      </c>
      <c r="AC111" s="47">
        <f>'SMB Cost+ Matrix Orig'!AC113*1.07+'Add Margin'!$B$2*1.07</f>
        <v>0.12315272000000001</v>
      </c>
      <c r="AD111" s="47">
        <f>'SMB Cost+ Matrix Orig'!AD113*1.07+'Add Margin'!$B$2*1.07</f>
        <v>0.12208272000000001</v>
      </c>
      <c r="AE111" s="47">
        <f>'SMB Cost+ Matrix Orig'!AE113*1.07+'Add Margin'!$B$2*1.07</f>
        <v>0.12101272</v>
      </c>
      <c r="AF111" s="47">
        <f>'SMB Cost+ Matrix Orig'!AF113*1.07+'Add Margin'!$B$2*1.07</f>
        <v>0.13233332</v>
      </c>
      <c r="AG111" s="47">
        <f>'SMB Cost+ Matrix Orig'!AG113*1.07+'Add Margin'!$B$2*1.07</f>
        <v>0.12329503</v>
      </c>
      <c r="AH111" s="47">
        <f>'SMB Cost+ Matrix Orig'!AH113*1.07+'Add Margin'!$B$2*1.07</f>
        <v>0.12222503</v>
      </c>
      <c r="AI111" s="47">
        <f>'SMB Cost+ Matrix Orig'!AI113*1.07+'Add Margin'!$B$2*1.07</f>
        <v>0.12115503</v>
      </c>
      <c r="AJ111" s="47">
        <f>'SMB Cost+ Matrix Orig'!AJ113*1.07+'Add Margin'!$B$2*1.07</f>
        <v>0.13163140000000001</v>
      </c>
      <c r="AK111" s="47">
        <f>'SMB Cost+ Matrix Orig'!AK113*1.07+'Add Margin'!$B$2*1.07</f>
        <v>0.12259204000000001</v>
      </c>
      <c r="AL111" s="47">
        <f>'SMB Cost+ Matrix Orig'!AL113*1.07+'Add Margin'!$B$2*1.07</f>
        <v>0.12152204000000001</v>
      </c>
      <c r="AM111" s="47">
        <f>'SMB Cost+ Matrix Orig'!AM113*1.07+'Add Margin'!$B$2*1.07</f>
        <v>0.12045204000000001</v>
      </c>
      <c r="AN111" s="44"/>
      <c r="AO111" s="44"/>
    </row>
    <row r="112" spans="1:41" s="26" customFormat="1" ht="18.75" x14ac:dyDescent="0.3">
      <c r="A112" s="45" t="s">
        <v>27</v>
      </c>
      <c r="B112" s="45" t="s">
        <v>30</v>
      </c>
      <c r="C112" s="46">
        <v>48</v>
      </c>
      <c r="D112" s="149">
        <f>'SMB Cost+ Matrix Orig'!D114*1.07+'Add Margin'!$B$2*1.07</f>
        <v>0.13668608000000002</v>
      </c>
      <c r="E112" s="149">
        <f>'SMB Cost+ Matrix Orig'!E114*1.07+'Add Margin'!$B$2*1.07</f>
        <v>0.12756005000000001</v>
      </c>
      <c r="F112" s="149">
        <f>'SMB Cost+ Matrix Orig'!F114*1.07+'Add Margin'!$B$2*1.07</f>
        <v>0.12649005000000002</v>
      </c>
      <c r="G112" s="149">
        <f>'SMB Cost+ Matrix Orig'!G114*1.07+'Add Margin'!$B$2*1.07</f>
        <v>0.12542005000000001</v>
      </c>
      <c r="H112" s="149">
        <f>'SMB Cost+ Matrix Orig'!H114*1.07+'Add Margin'!$B$2*1.07</f>
        <v>0.14023099000000003</v>
      </c>
      <c r="I112" s="149">
        <f>'SMB Cost+ Matrix Orig'!I114*1.07+'Add Margin'!$B$2*1.07</f>
        <v>0.13094981</v>
      </c>
      <c r="J112" s="149">
        <f>'SMB Cost+ Matrix Orig'!J114*1.07+'Add Margin'!$B$2*1.07</f>
        <v>0.12987981000000001</v>
      </c>
      <c r="K112" s="149">
        <f>'SMB Cost+ Matrix Orig'!K114*1.07+'Add Margin'!$B$2*1.07</f>
        <v>0.12880981000000002</v>
      </c>
      <c r="L112" s="149"/>
      <c r="M112" s="149"/>
      <c r="N112" s="149"/>
      <c r="O112" s="149"/>
      <c r="P112" s="149"/>
      <c r="Q112" s="149"/>
      <c r="R112" s="149"/>
      <c r="S112" s="149"/>
      <c r="T112" s="149"/>
      <c r="U112" s="149"/>
      <c r="V112" s="149"/>
      <c r="W112" s="149"/>
      <c r="X112" s="149"/>
      <c r="Y112" s="149"/>
      <c r="Z112" s="149"/>
      <c r="AA112" s="149"/>
      <c r="AB112" s="149"/>
      <c r="AC112" s="149"/>
      <c r="AD112" s="149"/>
      <c r="AE112" s="149"/>
      <c r="AF112" s="149"/>
      <c r="AG112" s="149"/>
      <c r="AH112" s="149"/>
      <c r="AI112" s="149"/>
      <c r="AJ112" s="149"/>
      <c r="AK112" s="149"/>
      <c r="AL112" s="149"/>
      <c r="AM112" s="149"/>
      <c r="AN112" s="44"/>
      <c r="AO112" s="44"/>
    </row>
    <row r="113" spans="1:41" ht="102.75" customHeight="1" x14ac:dyDescent="0.25">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7"/>
      <c r="AI113" s="67"/>
      <c r="AJ113" s="67"/>
      <c r="AK113" s="67"/>
      <c r="AL113" s="67"/>
      <c r="AM113" s="67"/>
      <c r="AN113" s="68"/>
      <c r="AO113" s="68"/>
    </row>
    <row r="114" spans="1:41" ht="97.5" customHeight="1" x14ac:dyDescent="1.35">
      <c r="A114" s="3" t="s">
        <v>0</v>
      </c>
      <c r="B114" s="4">
        <v>41445</v>
      </c>
      <c r="C114" s="5"/>
      <c r="D114" s="5"/>
      <c r="E114" s="5"/>
      <c r="F114" s="6"/>
      <c r="G114" s="5"/>
      <c r="H114" s="5"/>
      <c r="I114" s="7" t="s">
        <v>1</v>
      </c>
      <c r="J114" s="7"/>
      <c r="K114" s="7"/>
      <c r="L114" s="7"/>
      <c r="M114" s="7"/>
      <c r="N114" s="7"/>
      <c r="O114" s="7"/>
      <c r="P114" s="7"/>
      <c r="Q114" s="7"/>
      <c r="R114" s="7"/>
      <c r="S114" s="7"/>
      <c r="T114" s="7"/>
      <c r="U114" s="7"/>
      <c r="V114" s="7"/>
      <c r="W114" s="7"/>
      <c r="X114" s="7"/>
      <c r="Y114" s="7"/>
      <c r="Z114" s="7"/>
      <c r="AA114" s="7"/>
      <c r="AB114" s="7"/>
      <c r="AC114" s="7"/>
      <c r="AD114" s="7"/>
      <c r="AE114" s="7"/>
      <c r="AF114" s="7"/>
      <c r="AG114" s="5"/>
      <c r="AH114" s="5"/>
      <c r="AI114" s="8"/>
      <c r="AJ114" s="8"/>
      <c r="AK114" s="8"/>
      <c r="AL114" s="8"/>
      <c r="AM114" s="8"/>
      <c r="AN114" s="8"/>
      <c r="AO114" s="8"/>
    </row>
    <row r="115" spans="1:41" ht="48" customHeight="1" x14ac:dyDescent="0.3">
      <c r="A115" s="9" t="s">
        <v>2</v>
      </c>
      <c r="B115" s="10"/>
      <c r="C115" s="11"/>
      <c r="D115" s="11"/>
      <c r="E115" s="11"/>
      <c r="F115" s="6"/>
      <c r="G115" s="12"/>
      <c r="H115" s="12"/>
      <c r="I115" s="12"/>
      <c r="J115" s="12"/>
      <c r="K115" s="223">
        <f>+K2</f>
        <v>42220</v>
      </c>
      <c r="L115" s="223"/>
      <c r="M115" s="223"/>
      <c r="N115" s="223"/>
      <c r="O115" s="223"/>
      <c r="P115" s="223"/>
      <c r="Q115" s="223"/>
      <c r="R115" s="13"/>
      <c r="S115" s="13"/>
      <c r="T115" s="13"/>
      <c r="U115" s="13"/>
      <c r="V115" s="13"/>
      <c r="W115" s="13"/>
      <c r="X115" s="13"/>
      <c r="Y115" s="13"/>
      <c r="Z115" s="13"/>
      <c r="AA115" s="13"/>
      <c r="AB115" s="13"/>
      <c r="AC115" s="12"/>
      <c r="AD115" s="12"/>
      <c r="AE115" s="12"/>
      <c r="AF115" s="12"/>
      <c r="AG115" s="14"/>
      <c r="AH115" s="14"/>
      <c r="AI115" s="14"/>
      <c r="AJ115" s="14"/>
      <c r="AK115" s="14"/>
      <c r="AL115" s="14"/>
      <c r="AM115" s="14"/>
      <c r="AN115" s="15"/>
      <c r="AO115" s="15"/>
    </row>
    <row r="116" spans="1:41" s="17" customFormat="1" ht="21" x14ac:dyDescent="0.35">
      <c r="A116" s="218" t="str">
        <f>A3</f>
        <v>ISO</v>
      </c>
      <c r="B116" s="218" t="str">
        <f>B3</f>
        <v>Utility</v>
      </c>
      <c r="C116" s="218" t="str">
        <f>C3</f>
        <v>Term</v>
      </c>
      <c r="D116" s="222">
        <f>D3</f>
        <v>42248</v>
      </c>
      <c r="E116" s="220"/>
      <c r="F116" s="220"/>
      <c r="G116" s="221"/>
      <c r="H116" s="222">
        <f>H3</f>
        <v>42278</v>
      </c>
      <c r="I116" s="220"/>
      <c r="J116" s="220"/>
      <c r="K116" s="221"/>
      <c r="L116" s="222">
        <f>L3</f>
        <v>42309</v>
      </c>
      <c r="M116" s="220"/>
      <c r="N116" s="220"/>
      <c r="O116" s="221"/>
      <c r="P116" s="222">
        <f>P3</f>
        <v>42339</v>
      </c>
      <c r="Q116" s="220"/>
      <c r="R116" s="220"/>
      <c r="S116" s="221"/>
      <c r="T116" s="222">
        <f>T3</f>
        <v>42370</v>
      </c>
      <c r="U116" s="220"/>
      <c r="V116" s="220"/>
      <c r="W116" s="221"/>
      <c r="X116" s="222">
        <f>X3</f>
        <v>42401</v>
      </c>
      <c r="Y116" s="220"/>
      <c r="Z116" s="220"/>
      <c r="AA116" s="221"/>
      <c r="AB116" s="222">
        <f>AB3</f>
        <v>42430</v>
      </c>
      <c r="AC116" s="220"/>
      <c r="AD116" s="220"/>
      <c r="AE116" s="221"/>
      <c r="AF116" s="222">
        <f>AF3</f>
        <v>42461</v>
      </c>
      <c r="AG116" s="220"/>
      <c r="AH116" s="220"/>
      <c r="AI116" s="221"/>
      <c r="AJ116" s="222">
        <f>AJ3</f>
        <v>42491</v>
      </c>
      <c r="AK116" s="220"/>
      <c r="AL116" s="220"/>
      <c r="AM116" s="221"/>
      <c r="AN116" s="16"/>
      <c r="AO116" s="16"/>
    </row>
    <row r="117" spans="1:41" s="17" customFormat="1" ht="63" x14ac:dyDescent="0.35">
      <c r="A117" s="219"/>
      <c r="B117" s="219"/>
      <c r="C117" s="219"/>
      <c r="D117" s="69" t="str">
        <f>D4</f>
        <v>0-150 MWh</v>
      </c>
      <c r="E117" s="69" t="str">
        <f>E4</f>
        <v>151-300 MWh</v>
      </c>
      <c r="F117" s="69" t="str">
        <f>F4</f>
        <v>301-600 MWh</v>
      </c>
      <c r="G117" s="69" t="str">
        <f>G4</f>
        <v>601-1000 MWh</v>
      </c>
      <c r="H117" s="69" t="str">
        <f>H4</f>
        <v>0-150 MWh</v>
      </c>
      <c r="I117" s="69" t="str">
        <f>I4</f>
        <v>151-300 MWh</v>
      </c>
      <c r="J117" s="69" t="str">
        <f>J4</f>
        <v>301-600 MWh</v>
      </c>
      <c r="K117" s="69" t="str">
        <f>K4</f>
        <v>601-1000 MWh</v>
      </c>
      <c r="L117" s="69" t="str">
        <f>L4</f>
        <v>0-150 MWh</v>
      </c>
      <c r="M117" s="69" t="str">
        <f>M4</f>
        <v>151-300 MWh</v>
      </c>
      <c r="N117" s="69" t="str">
        <f>N4</f>
        <v>301-600 MWh</v>
      </c>
      <c r="O117" s="69" t="str">
        <f>O4</f>
        <v>601-1000 MWh</v>
      </c>
      <c r="P117" s="69" t="str">
        <f>P4</f>
        <v>0-150 MWh</v>
      </c>
      <c r="Q117" s="69" t="str">
        <f>Q4</f>
        <v>151-300 MWh</v>
      </c>
      <c r="R117" s="69" t="str">
        <f>R4</f>
        <v>301-600 MWh</v>
      </c>
      <c r="S117" s="69" t="str">
        <f>S4</f>
        <v>601-1000 MWh</v>
      </c>
      <c r="T117" s="69" t="str">
        <f>T4</f>
        <v>0-150 MWh</v>
      </c>
      <c r="U117" s="69" t="str">
        <f>U4</f>
        <v>151-300 MWh</v>
      </c>
      <c r="V117" s="69" t="str">
        <f>V4</f>
        <v>301-600 MWh</v>
      </c>
      <c r="W117" s="69" t="str">
        <f>W4</f>
        <v>601-1000 MWh</v>
      </c>
      <c r="X117" s="69" t="str">
        <f>X4</f>
        <v>0-150 MWh</v>
      </c>
      <c r="Y117" s="69" t="str">
        <f>Y4</f>
        <v>151-300 MWh</v>
      </c>
      <c r="Z117" s="69" t="str">
        <f>Z4</f>
        <v>301-600 MWh</v>
      </c>
      <c r="AA117" s="69" t="str">
        <f>AA4</f>
        <v>601-1000 MWh</v>
      </c>
      <c r="AB117" s="69" t="str">
        <f>AB4</f>
        <v>0-150 MWh</v>
      </c>
      <c r="AC117" s="69" t="str">
        <f>AC4</f>
        <v>151-300 MWh</v>
      </c>
      <c r="AD117" s="69" t="str">
        <f>AD4</f>
        <v>301-600 MWh</v>
      </c>
      <c r="AE117" s="69" t="str">
        <f>AE4</f>
        <v>601-1000 MWh</v>
      </c>
      <c r="AF117" s="69" t="str">
        <f>AF4</f>
        <v>0-150 MWh</v>
      </c>
      <c r="AG117" s="69" t="str">
        <f>AG4</f>
        <v>151-300 MWh</v>
      </c>
      <c r="AH117" s="69" t="str">
        <f>AH4</f>
        <v>301-600 MWh</v>
      </c>
      <c r="AI117" s="69" t="str">
        <f>AI4</f>
        <v>601-1000 MWh</v>
      </c>
      <c r="AJ117" s="69" t="str">
        <f>AJ4</f>
        <v>0-150 MWh</v>
      </c>
      <c r="AK117" s="69" t="str">
        <f>AK4</f>
        <v>151-300 MWh</v>
      </c>
      <c r="AL117" s="69" t="str">
        <f>AL4</f>
        <v>301-600 MWh</v>
      </c>
      <c r="AM117" s="69" t="str">
        <f>AM4</f>
        <v>601-1000 MWh</v>
      </c>
      <c r="AN117" s="16"/>
      <c r="AO117" s="16"/>
    </row>
    <row r="118" spans="1:41" s="26" customFormat="1" ht="18.75" x14ac:dyDescent="0.3">
      <c r="A118" s="22" t="s">
        <v>31</v>
      </c>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4"/>
      <c r="AN118" s="25"/>
      <c r="AO118" s="25"/>
    </row>
    <row r="119" spans="1:41" s="26" customFormat="1" ht="18.75" x14ac:dyDescent="0.3">
      <c r="A119" s="27" t="s">
        <v>32</v>
      </c>
      <c r="B119" s="27" t="s">
        <v>33</v>
      </c>
      <c r="C119" s="28">
        <v>6</v>
      </c>
      <c r="D119" s="29">
        <f>'SMB Cost+ Matrix Orig'!D121+'Add Margin'!$B$2</f>
        <v>7.4011000000000007E-2</v>
      </c>
      <c r="E119" s="29">
        <f>'SMB Cost+ Matrix Orig'!E121+'Add Margin'!$B$2</f>
        <v>7.3011000000000006E-2</v>
      </c>
      <c r="F119" s="29">
        <f>'SMB Cost+ Matrix Orig'!F121+'Add Margin'!$B$2</f>
        <v>7.2011000000000006E-2</v>
      </c>
      <c r="G119" s="29">
        <f>'SMB Cost+ Matrix Orig'!G121+'Add Margin'!$B$2</f>
        <v>7.1011000000000005E-2</v>
      </c>
      <c r="H119" s="29">
        <f>'SMB Cost+ Matrix Orig'!H121+'Add Margin'!$B$2</f>
        <v>8.0587000000000006E-2</v>
      </c>
      <c r="I119" s="29">
        <f>'SMB Cost+ Matrix Orig'!I121+'Add Margin'!$B$2</f>
        <v>7.9587000000000005E-2</v>
      </c>
      <c r="J119" s="29">
        <f>'SMB Cost+ Matrix Orig'!J121+'Add Margin'!$B$2</f>
        <v>7.8587000000000004E-2</v>
      </c>
      <c r="K119" s="29">
        <f>'SMB Cost+ Matrix Orig'!K121+'Add Margin'!$B$2</f>
        <v>7.7587000000000003E-2</v>
      </c>
      <c r="L119" s="29">
        <f>'SMB Cost+ Matrix Orig'!L121+'Add Margin'!$B$2</f>
        <v>8.2371E-2</v>
      </c>
      <c r="M119" s="29">
        <f>'SMB Cost+ Matrix Orig'!M121+'Add Margin'!$B$2</f>
        <v>8.1370999999999999E-2</v>
      </c>
      <c r="N119" s="29">
        <f>'SMB Cost+ Matrix Orig'!N121+'Add Margin'!$B$2</f>
        <v>8.0370999999999998E-2</v>
      </c>
      <c r="O119" s="29">
        <f>'SMB Cost+ Matrix Orig'!O121+'Add Margin'!$B$2</f>
        <v>7.9370999999999997E-2</v>
      </c>
      <c r="P119" s="29">
        <f>'SMB Cost+ Matrix Orig'!P121+'Add Margin'!$B$2</f>
        <v>8.1140000000000004E-2</v>
      </c>
      <c r="Q119" s="29">
        <f>'SMB Cost+ Matrix Orig'!Q121+'Add Margin'!$B$2</f>
        <v>8.0140000000000003E-2</v>
      </c>
      <c r="R119" s="29">
        <f>'SMB Cost+ Matrix Orig'!R121+'Add Margin'!$B$2</f>
        <v>7.9140000000000002E-2</v>
      </c>
      <c r="S119" s="29">
        <f>'SMB Cost+ Matrix Orig'!S121+'Add Margin'!$B$2</f>
        <v>7.8140000000000001E-2</v>
      </c>
      <c r="T119" s="29">
        <f>'SMB Cost+ Matrix Orig'!T121+'Add Margin'!$B$2</f>
        <v>8.2174999999999998E-2</v>
      </c>
      <c r="U119" s="29">
        <f>'SMB Cost+ Matrix Orig'!U121+'Add Margin'!$B$2</f>
        <v>8.1174999999999997E-2</v>
      </c>
      <c r="V119" s="29">
        <f>'SMB Cost+ Matrix Orig'!V121+'Add Margin'!$B$2</f>
        <v>8.0174999999999996E-2</v>
      </c>
      <c r="W119" s="29">
        <f>'SMB Cost+ Matrix Orig'!W121+'Add Margin'!$B$2</f>
        <v>7.9174999999999995E-2</v>
      </c>
      <c r="X119" s="29">
        <f>'SMB Cost+ Matrix Orig'!X121+'Add Margin'!$B$2</f>
        <v>8.0509000000000011E-2</v>
      </c>
      <c r="Y119" s="29">
        <f>'SMB Cost+ Matrix Orig'!Y121+'Add Margin'!$B$2</f>
        <v>7.950900000000001E-2</v>
      </c>
      <c r="Z119" s="29">
        <f>'SMB Cost+ Matrix Orig'!Z121+'Add Margin'!$B$2</f>
        <v>7.8509000000000009E-2</v>
      </c>
      <c r="AA119" s="29">
        <f>'SMB Cost+ Matrix Orig'!AA121+'Add Margin'!$B$2</f>
        <v>7.7509000000000008E-2</v>
      </c>
      <c r="AB119" s="29">
        <f>'SMB Cost+ Matrix Orig'!AB121+'Add Margin'!$B$2</f>
        <v>7.4105000000000004E-2</v>
      </c>
      <c r="AC119" s="29">
        <f>'SMB Cost+ Matrix Orig'!AC121+'Add Margin'!$B$2</f>
        <v>7.3105000000000003E-2</v>
      </c>
      <c r="AD119" s="29">
        <f>'SMB Cost+ Matrix Orig'!AD121+'Add Margin'!$B$2</f>
        <v>7.2105000000000002E-2</v>
      </c>
      <c r="AE119" s="29">
        <f>'SMB Cost+ Matrix Orig'!AE121+'Add Margin'!$B$2</f>
        <v>7.1105000000000002E-2</v>
      </c>
      <c r="AF119" s="29">
        <f>'SMB Cost+ Matrix Orig'!AF121+'Add Margin'!$B$2</f>
        <v>6.7891000000000007E-2</v>
      </c>
      <c r="AG119" s="29">
        <f>'SMB Cost+ Matrix Orig'!AG121+'Add Margin'!$B$2</f>
        <v>6.6891000000000006E-2</v>
      </c>
      <c r="AH119" s="29">
        <f>'SMB Cost+ Matrix Orig'!AH121+'Add Margin'!$B$2</f>
        <v>6.5891000000000005E-2</v>
      </c>
      <c r="AI119" s="29">
        <f>'SMB Cost+ Matrix Orig'!AI121+'Add Margin'!$B$2</f>
        <v>6.4891000000000004E-2</v>
      </c>
      <c r="AJ119" s="29">
        <f>'SMB Cost+ Matrix Orig'!AJ121+'Add Margin'!$B$2</f>
        <v>6.5590999999999997E-2</v>
      </c>
      <c r="AK119" s="29">
        <f>'SMB Cost+ Matrix Orig'!AK121+'Add Margin'!$B$2</f>
        <v>6.4590999999999996E-2</v>
      </c>
      <c r="AL119" s="29">
        <f>'SMB Cost+ Matrix Orig'!AL121+'Add Margin'!$B$2</f>
        <v>6.3590999999999995E-2</v>
      </c>
      <c r="AM119" s="29">
        <f>'SMB Cost+ Matrix Orig'!AM121+'Add Margin'!$B$2</f>
        <v>6.2590999999999994E-2</v>
      </c>
      <c r="AN119" s="30"/>
      <c r="AO119" s="30"/>
    </row>
    <row r="120" spans="1:41" s="26" customFormat="1" ht="18.75" x14ac:dyDescent="0.3">
      <c r="A120" s="31" t="s">
        <v>32</v>
      </c>
      <c r="B120" s="31" t="s">
        <v>33</v>
      </c>
      <c r="C120" s="32">
        <v>12</v>
      </c>
      <c r="D120" s="33">
        <f>'SMB Cost+ Matrix Orig'!D122+'Add Margin'!$B$2</f>
        <v>7.4056999999999998E-2</v>
      </c>
      <c r="E120" s="33">
        <f>'SMB Cost+ Matrix Orig'!E122+'Add Margin'!$B$2</f>
        <v>7.3056999999999997E-2</v>
      </c>
      <c r="F120" s="33">
        <f>'SMB Cost+ Matrix Orig'!F122+'Add Margin'!$B$2</f>
        <v>7.2056999999999996E-2</v>
      </c>
      <c r="G120" s="33">
        <f>'SMB Cost+ Matrix Orig'!G122+'Add Margin'!$B$2</f>
        <v>7.1056999999999995E-2</v>
      </c>
      <c r="H120" s="33">
        <f>'SMB Cost+ Matrix Orig'!H122+'Add Margin'!$B$2</f>
        <v>7.4506000000000003E-2</v>
      </c>
      <c r="I120" s="33">
        <f>'SMB Cost+ Matrix Orig'!I122+'Add Margin'!$B$2</f>
        <v>7.3506000000000002E-2</v>
      </c>
      <c r="J120" s="33">
        <f>'SMB Cost+ Matrix Orig'!J122+'Add Margin'!$B$2</f>
        <v>7.2506000000000001E-2</v>
      </c>
      <c r="K120" s="33">
        <f>'SMB Cost+ Matrix Orig'!K122+'Add Margin'!$B$2</f>
        <v>7.1506E-2</v>
      </c>
      <c r="L120" s="33">
        <f>'SMB Cost+ Matrix Orig'!L122+'Add Margin'!$B$2</f>
        <v>7.4422000000000002E-2</v>
      </c>
      <c r="M120" s="33">
        <f>'SMB Cost+ Matrix Orig'!M122+'Add Margin'!$B$2</f>
        <v>7.3422000000000001E-2</v>
      </c>
      <c r="N120" s="33">
        <f>'SMB Cost+ Matrix Orig'!N122+'Add Margin'!$B$2</f>
        <v>7.2422E-2</v>
      </c>
      <c r="O120" s="33">
        <f>'SMB Cost+ Matrix Orig'!O122+'Add Margin'!$B$2</f>
        <v>7.1421999999999999E-2</v>
      </c>
      <c r="P120" s="33">
        <f>'SMB Cost+ Matrix Orig'!P122+'Add Margin'!$B$2</f>
        <v>7.4191000000000007E-2</v>
      </c>
      <c r="Q120" s="33">
        <f>'SMB Cost+ Matrix Orig'!Q122+'Add Margin'!$B$2</f>
        <v>7.3191000000000006E-2</v>
      </c>
      <c r="R120" s="33">
        <f>'SMB Cost+ Matrix Orig'!R122+'Add Margin'!$B$2</f>
        <v>7.2191000000000005E-2</v>
      </c>
      <c r="S120" s="33">
        <f>'SMB Cost+ Matrix Orig'!S122+'Add Margin'!$B$2</f>
        <v>7.1191000000000004E-2</v>
      </c>
      <c r="T120" s="33">
        <f>'SMB Cost+ Matrix Orig'!T122+'Add Margin'!$B$2</f>
        <v>7.4107000000000006E-2</v>
      </c>
      <c r="U120" s="33">
        <f>'SMB Cost+ Matrix Orig'!U122+'Add Margin'!$B$2</f>
        <v>7.3107000000000005E-2</v>
      </c>
      <c r="V120" s="33">
        <f>'SMB Cost+ Matrix Orig'!V122+'Add Margin'!$B$2</f>
        <v>7.2107000000000004E-2</v>
      </c>
      <c r="W120" s="33">
        <f>'SMB Cost+ Matrix Orig'!W122+'Add Margin'!$B$2</f>
        <v>7.1107000000000004E-2</v>
      </c>
      <c r="X120" s="33">
        <f>'SMB Cost+ Matrix Orig'!X122+'Add Margin'!$B$2</f>
        <v>7.3425000000000004E-2</v>
      </c>
      <c r="Y120" s="33">
        <f>'SMB Cost+ Matrix Orig'!Y122+'Add Margin'!$B$2</f>
        <v>7.2425000000000003E-2</v>
      </c>
      <c r="Z120" s="33">
        <f>'SMB Cost+ Matrix Orig'!Z122+'Add Margin'!$B$2</f>
        <v>7.1425000000000002E-2</v>
      </c>
      <c r="AA120" s="33">
        <f>'SMB Cost+ Matrix Orig'!AA122+'Add Margin'!$B$2</f>
        <v>7.0425000000000001E-2</v>
      </c>
      <c r="AB120" s="33">
        <f>'SMB Cost+ Matrix Orig'!AB122+'Add Margin'!$B$2</f>
        <v>7.3327000000000003E-2</v>
      </c>
      <c r="AC120" s="33">
        <f>'SMB Cost+ Matrix Orig'!AC122+'Add Margin'!$B$2</f>
        <v>7.2327000000000002E-2</v>
      </c>
      <c r="AD120" s="33">
        <f>'SMB Cost+ Matrix Orig'!AD122+'Add Margin'!$B$2</f>
        <v>7.1327000000000002E-2</v>
      </c>
      <c r="AE120" s="33">
        <f>'SMB Cost+ Matrix Orig'!AE122+'Add Margin'!$B$2</f>
        <v>7.0327000000000001E-2</v>
      </c>
      <c r="AF120" s="33">
        <f>'SMB Cost+ Matrix Orig'!AF122+'Add Margin'!$B$2</f>
        <v>7.2888000000000008E-2</v>
      </c>
      <c r="AG120" s="33">
        <f>'SMB Cost+ Matrix Orig'!AG122+'Add Margin'!$B$2</f>
        <v>7.1888000000000007E-2</v>
      </c>
      <c r="AH120" s="33">
        <f>'SMB Cost+ Matrix Orig'!AH122+'Add Margin'!$B$2</f>
        <v>7.0888000000000007E-2</v>
      </c>
      <c r="AI120" s="33">
        <f>'SMB Cost+ Matrix Orig'!AI122+'Add Margin'!$B$2</f>
        <v>6.9888000000000006E-2</v>
      </c>
      <c r="AJ120" s="33">
        <f>'SMB Cost+ Matrix Orig'!AJ122+'Add Margin'!$B$2</f>
        <v>7.2621000000000005E-2</v>
      </c>
      <c r="AK120" s="33">
        <f>'SMB Cost+ Matrix Orig'!AK122+'Add Margin'!$B$2</f>
        <v>7.1621000000000004E-2</v>
      </c>
      <c r="AL120" s="33">
        <f>'SMB Cost+ Matrix Orig'!AL122+'Add Margin'!$B$2</f>
        <v>7.0621000000000003E-2</v>
      </c>
      <c r="AM120" s="33">
        <f>'SMB Cost+ Matrix Orig'!AM122+'Add Margin'!$B$2</f>
        <v>6.9621000000000002E-2</v>
      </c>
      <c r="AN120" s="30"/>
      <c r="AO120" s="30"/>
    </row>
    <row r="121" spans="1:41" s="26" customFormat="1" ht="18.75" x14ac:dyDescent="0.3">
      <c r="A121" s="31" t="s">
        <v>32</v>
      </c>
      <c r="B121" s="31" t="s">
        <v>33</v>
      </c>
      <c r="C121" s="32">
        <v>24</v>
      </c>
      <c r="D121" s="33">
        <f>'SMB Cost+ Matrix Orig'!D123+'Add Margin'!$B$2</f>
        <v>7.3376000000000011E-2</v>
      </c>
      <c r="E121" s="33">
        <f>'SMB Cost+ Matrix Orig'!E123+'Add Margin'!$B$2</f>
        <v>7.237600000000001E-2</v>
      </c>
      <c r="F121" s="33">
        <f>'SMB Cost+ Matrix Orig'!F123+'Add Margin'!$B$2</f>
        <v>7.1376000000000009E-2</v>
      </c>
      <c r="G121" s="33">
        <f>'SMB Cost+ Matrix Orig'!G123+'Add Margin'!$B$2</f>
        <v>7.0376000000000008E-2</v>
      </c>
      <c r="H121" s="33">
        <f>'SMB Cost+ Matrix Orig'!H123+'Add Margin'!$B$2</f>
        <v>7.3609000000000008E-2</v>
      </c>
      <c r="I121" s="33">
        <f>'SMB Cost+ Matrix Orig'!I123+'Add Margin'!$B$2</f>
        <v>7.2609000000000007E-2</v>
      </c>
      <c r="J121" s="33">
        <f>'SMB Cost+ Matrix Orig'!J123+'Add Margin'!$B$2</f>
        <v>7.1609000000000006E-2</v>
      </c>
      <c r="K121" s="33">
        <f>'SMB Cost+ Matrix Orig'!K123+'Add Margin'!$B$2</f>
        <v>7.0609000000000005E-2</v>
      </c>
      <c r="L121" s="33">
        <f>'SMB Cost+ Matrix Orig'!L123+'Add Margin'!$B$2</f>
        <v>7.3551000000000005E-2</v>
      </c>
      <c r="M121" s="33">
        <f>'SMB Cost+ Matrix Orig'!M123+'Add Margin'!$B$2</f>
        <v>7.2551000000000004E-2</v>
      </c>
      <c r="N121" s="33">
        <f>'SMB Cost+ Matrix Orig'!N123+'Add Margin'!$B$2</f>
        <v>7.1551000000000003E-2</v>
      </c>
      <c r="O121" s="33">
        <f>'SMB Cost+ Matrix Orig'!O123+'Add Margin'!$B$2</f>
        <v>7.0551000000000003E-2</v>
      </c>
      <c r="P121" s="33">
        <f>'SMB Cost+ Matrix Orig'!P123+'Add Margin'!$B$2</f>
        <v>7.3464000000000002E-2</v>
      </c>
      <c r="Q121" s="33">
        <f>'SMB Cost+ Matrix Orig'!Q123+'Add Margin'!$B$2</f>
        <v>7.2464000000000001E-2</v>
      </c>
      <c r="R121" s="33">
        <f>'SMB Cost+ Matrix Orig'!R123+'Add Margin'!$B$2</f>
        <v>7.1464E-2</v>
      </c>
      <c r="S121" s="33">
        <f>'SMB Cost+ Matrix Orig'!S123+'Add Margin'!$B$2</f>
        <v>7.0463999999999999E-2</v>
      </c>
      <c r="T121" s="33">
        <f>'SMB Cost+ Matrix Orig'!T123+'Add Margin'!$B$2</f>
        <v>7.3474999999999999E-2</v>
      </c>
      <c r="U121" s="33">
        <f>'SMB Cost+ Matrix Orig'!U123+'Add Margin'!$B$2</f>
        <v>7.2474999999999998E-2</v>
      </c>
      <c r="V121" s="33">
        <f>'SMB Cost+ Matrix Orig'!V123+'Add Margin'!$B$2</f>
        <v>7.1474999999999997E-2</v>
      </c>
      <c r="W121" s="33">
        <f>'SMB Cost+ Matrix Orig'!W123+'Add Margin'!$B$2</f>
        <v>7.0474999999999996E-2</v>
      </c>
      <c r="X121" s="33">
        <f>'SMB Cost+ Matrix Orig'!X123+'Add Margin'!$B$2</f>
        <v>7.3201000000000002E-2</v>
      </c>
      <c r="Y121" s="33">
        <f>'SMB Cost+ Matrix Orig'!Y123+'Add Margin'!$B$2</f>
        <v>7.2201000000000001E-2</v>
      </c>
      <c r="Z121" s="33">
        <f>'SMB Cost+ Matrix Orig'!Z123+'Add Margin'!$B$2</f>
        <v>7.1201E-2</v>
      </c>
      <c r="AA121" s="33">
        <f>'SMB Cost+ Matrix Orig'!AA123+'Add Margin'!$B$2</f>
        <v>7.0201E-2</v>
      </c>
      <c r="AB121" s="33">
        <f>'SMB Cost+ Matrix Orig'!AB123+'Add Margin'!$B$2</f>
        <v>7.3341000000000003E-2</v>
      </c>
      <c r="AC121" s="33">
        <f>'SMB Cost+ Matrix Orig'!AC123+'Add Margin'!$B$2</f>
        <v>7.2341000000000003E-2</v>
      </c>
      <c r="AD121" s="33">
        <f>'SMB Cost+ Matrix Orig'!AD123+'Add Margin'!$B$2</f>
        <v>7.1341000000000002E-2</v>
      </c>
      <c r="AE121" s="33">
        <f>'SMB Cost+ Matrix Orig'!AE123+'Add Margin'!$B$2</f>
        <v>7.0341000000000001E-2</v>
      </c>
      <c r="AF121" s="33">
        <f>'SMB Cost+ Matrix Orig'!AF123+'Add Margin'!$B$2</f>
        <v>7.3311000000000001E-2</v>
      </c>
      <c r="AG121" s="33">
        <f>'SMB Cost+ Matrix Orig'!AG123+'Add Margin'!$B$2</f>
        <v>7.2311E-2</v>
      </c>
      <c r="AH121" s="33">
        <f>'SMB Cost+ Matrix Orig'!AH123+'Add Margin'!$B$2</f>
        <v>7.1310999999999999E-2</v>
      </c>
      <c r="AI121" s="33">
        <f>'SMB Cost+ Matrix Orig'!AI123+'Add Margin'!$B$2</f>
        <v>7.0310999999999998E-2</v>
      </c>
      <c r="AJ121" s="33">
        <f>'SMB Cost+ Matrix Orig'!AJ123+'Add Margin'!$B$2</f>
        <v>7.3311000000000001E-2</v>
      </c>
      <c r="AK121" s="33">
        <f>'SMB Cost+ Matrix Orig'!AK123+'Add Margin'!$B$2</f>
        <v>7.2311E-2</v>
      </c>
      <c r="AL121" s="33">
        <f>'SMB Cost+ Matrix Orig'!AL123+'Add Margin'!$B$2</f>
        <v>7.1310999999999999E-2</v>
      </c>
      <c r="AM121" s="33">
        <f>'SMB Cost+ Matrix Orig'!AM123+'Add Margin'!$B$2</f>
        <v>7.0310999999999998E-2</v>
      </c>
      <c r="AN121" s="30"/>
      <c r="AO121" s="30"/>
    </row>
    <row r="122" spans="1:41" s="26" customFormat="1" ht="18.75" x14ac:dyDescent="0.3">
      <c r="A122" s="31" t="s">
        <v>32</v>
      </c>
      <c r="B122" s="31" t="s">
        <v>33</v>
      </c>
      <c r="C122" s="32">
        <v>36</v>
      </c>
      <c r="D122" s="33">
        <f>'SMB Cost+ Matrix Orig'!D124+'Add Margin'!$B$2</f>
        <v>7.4309E-2</v>
      </c>
      <c r="E122" s="33">
        <f>'SMB Cost+ Matrix Orig'!E124+'Add Margin'!$B$2</f>
        <v>7.3308999999999999E-2</v>
      </c>
      <c r="F122" s="33">
        <f>'SMB Cost+ Matrix Orig'!F124+'Add Margin'!$B$2</f>
        <v>7.2308999999999998E-2</v>
      </c>
      <c r="G122" s="33">
        <f>'SMB Cost+ Matrix Orig'!G124+'Add Margin'!$B$2</f>
        <v>7.1308999999999997E-2</v>
      </c>
      <c r="H122" s="33">
        <f>'SMB Cost+ Matrix Orig'!H124+'Add Margin'!$B$2</f>
        <v>7.4612999999999999E-2</v>
      </c>
      <c r="I122" s="33">
        <f>'SMB Cost+ Matrix Orig'!I124+'Add Margin'!$B$2</f>
        <v>7.3612999999999998E-2</v>
      </c>
      <c r="J122" s="33">
        <f>'SMB Cost+ Matrix Orig'!J124+'Add Margin'!$B$2</f>
        <v>7.2612999999999997E-2</v>
      </c>
      <c r="K122" s="33">
        <f>'SMB Cost+ Matrix Orig'!K124+'Add Margin'!$B$2</f>
        <v>7.1612999999999996E-2</v>
      </c>
      <c r="L122" s="33">
        <f>'SMB Cost+ Matrix Orig'!L124+'Add Margin'!$B$2</f>
        <v>7.4753E-2</v>
      </c>
      <c r="M122" s="33">
        <f>'SMB Cost+ Matrix Orig'!M124+'Add Margin'!$B$2</f>
        <v>7.3752999999999999E-2</v>
      </c>
      <c r="N122" s="33">
        <f>'SMB Cost+ Matrix Orig'!N124+'Add Margin'!$B$2</f>
        <v>7.2752999999999998E-2</v>
      </c>
      <c r="O122" s="33">
        <f>'SMB Cost+ Matrix Orig'!O124+'Add Margin'!$B$2</f>
        <v>7.1752999999999997E-2</v>
      </c>
      <c r="P122" s="33">
        <f>'SMB Cost+ Matrix Orig'!P124+'Add Margin'!$B$2</f>
        <v>7.4844000000000008E-2</v>
      </c>
      <c r="Q122" s="33">
        <f>'SMB Cost+ Matrix Orig'!Q124+'Add Margin'!$B$2</f>
        <v>7.3844000000000007E-2</v>
      </c>
      <c r="R122" s="33">
        <f>'SMB Cost+ Matrix Orig'!R124+'Add Margin'!$B$2</f>
        <v>7.2844000000000006E-2</v>
      </c>
      <c r="S122" s="33">
        <f>'SMB Cost+ Matrix Orig'!S124+'Add Margin'!$B$2</f>
        <v>7.1844000000000005E-2</v>
      </c>
      <c r="T122" s="33">
        <f>'SMB Cost+ Matrix Orig'!T124+'Add Margin'!$B$2</f>
        <v>7.4973999999999999E-2</v>
      </c>
      <c r="U122" s="33">
        <f>'SMB Cost+ Matrix Orig'!U124+'Add Margin'!$B$2</f>
        <v>7.3973999999999998E-2</v>
      </c>
      <c r="V122" s="33">
        <f>'SMB Cost+ Matrix Orig'!V124+'Add Margin'!$B$2</f>
        <v>7.2973999999999997E-2</v>
      </c>
      <c r="W122" s="33">
        <f>'SMB Cost+ Matrix Orig'!W124+'Add Margin'!$B$2</f>
        <v>7.1973999999999996E-2</v>
      </c>
      <c r="X122" s="33">
        <f>'SMB Cost+ Matrix Orig'!X124+'Add Margin'!$B$2</f>
        <v>7.4830000000000008E-2</v>
      </c>
      <c r="Y122" s="33">
        <f>'SMB Cost+ Matrix Orig'!Y124+'Add Margin'!$B$2</f>
        <v>7.3830000000000007E-2</v>
      </c>
      <c r="Z122" s="33">
        <f>'SMB Cost+ Matrix Orig'!Z124+'Add Margin'!$B$2</f>
        <v>7.2830000000000006E-2</v>
      </c>
      <c r="AA122" s="33">
        <f>'SMB Cost+ Matrix Orig'!AA124+'Add Margin'!$B$2</f>
        <v>7.1830000000000005E-2</v>
      </c>
      <c r="AB122" s="33">
        <f>'SMB Cost+ Matrix Orig'!AB124+'Add Margin'!$B$2</f>
        <v>7.4984000000000009E-2</v>
      </c>
      <c r="AC122" s="33">
        <f>'SMB Cost+ Matrix Orig'!AC124+'Add Margin'!$B$2</f>
        <v>7.3984000000000008E-2</v>
      </c>
      <c r="AD122" s="33">
        <f>'SMB Cost+ Matrix Orig'!AD124+'Add Margin'!$B$2</f>
        <v>7.2984000000000007E-2</v>
      </c>
      <c r="AE122" s="33">
        <f>'SMB Cost+ Matrix Orig'!AE124+'Add Margin'!$B$2</f>
        <v>7.1984000000000006E-2</v>
      </c>
      <c r="AF122" s="33">
        <f>'SMB Cost+ Matrix Orig'!AF124+'Add Margin'!$B$2</f>
        <v>7.4956000000000009E-2</v>
      </c>
      <c r="AG122" s="33">
        <f>'SMB Cost+ Matrix Orig'!AG124+'Add Margin'!$B$2</f>
        <v>7.3956000000000008E-2</v>
      </c>
      <c r="AH122" s="33">
        <f>'SMB Cost+ Matrix Orig'!AH124+'Add Margin'!$B$2</f>
        <v>7.2956000000000007E-2</v>
      </c>
      <c r="AI122" s="33">
        <f>'SMB Cost+ Matrix Orig'!AI124+'Add Margin'!$B$2</f>
        <v>7.1956000000000006E-2</v>
      </c>
      <c r="AJ122" s="33">
        <f>'SMB Cost+ Matrix Orig'!AJ124+'Add Margin'!$B$2</f>
        <v>7.4984000000000009E-2</v>
      </c>
      <c r="AK122" s="33">
        <f>'SMB Cost+ Matrix Orig'!AK124+'Add Margin'!$B$2</f>
        <v>7.3984000000000008E-2</v>
      </c>
      <c r="AL122" s="33">
        <f>'SMB Cost+ Matrix Orig'!AL124+'Add Margin'!$B$2</f>
        <v>7.2984000000000007E-2</v>
      </c>
      <c r="AM122" s="33">
        <f>'SMB Cost+ Matrix Orig'!AM124+'Add Margin'!$B$2</f>
        <v>7.1984000000000006E-2</v>
      </c>
      <c r="AN122" s="30"/>
      <c r="AO122" s="30"/>
    </row>
    <row r="123" spans="1:41" s="26" customFormat="1" ht="18.75" x14ac:dyDescent="0.3">
      <c r="A123" s="34" t="s">
        <v>32</v>
      </c>
      <c r="B123" s="34" t="s">
        <v>33</v>
      </c>
      <c r="C123" s="35">
        <v>48</v>
      </c>
      <c r="D123" s="139">
        <f>'SMB Cost+ Matrix Orig'!D125+'Add Margin'!$B$2</f>
        <v>7.5545000000000001E-2</v>
      </c>
      <c r="E123" s="139">
        <f>'SMB Cost+ Matrix Orig'!E125+'Add Margin'!$B$2</f>
        <v>7.4545E-2</v>
      </c>
      <c r="F123" s="139">
        <f>'SMB Cost+ Matrix Orig'!F125+'Add Margin'!$B$2</f>
        <v>7.3544999999999999E-2</v>
      </c>
      <c r="G123" s="139">
        <f>'SMB Cost+ Matrix Orig'!G125+'Add Margin'!$B$2</f>
        <v>7.2544999999999998E-2</v>
      </c>
      <c r="H123" s="139">
        <f>'SMB Cost+ Matrix Orig'!H125+'Add Margin'!$B$2</f>
        <v>7.5832999999999998E-2</v>
      </c>
      <c r="I123" s="139">
        <f>'SMB Cost+ Matrix Orig'!I125+'Add Margin'!$B$2</f>
        <v>7.4832999999999997E-2</v>
      </c>
      <c r="J123" s="139">
        <f>'SMB Cost+ Matrix Orig'!J125+'Add Margin'!$B$2</f>
        <v>7.3832999999999996E-2</v>
      </c>
      <c r="K123" s="139">
        <f>'SMB Cost+ Matrix Orig'!K125+'Add Margin'!$B$2</f>
        <v>7.2832999999999995E-2</v>
      </c>
      <c r="L123" s="139"/>
      <c r="M123" s="139"/>
      <c r="N123" s="139"/>
      <c r="O123" s="139"/>
      <c r="P123" s="139"/>
      <c r="Q123" s="139"/>
      <c r="R123" s="139"/>
      <c r="S123" s="139"/>
      <c r="T123" s="139"/>
      <c r="U123" s="139"/>
      <c r="V123" s="139"/>
      <c r="W123" s="139"/>
      <c r="X123" s="139"/>
      <c r="Y123" s="139"/>
      <c r="Z123" s="139"/>
      <c r="AA123" s="139"/>
      <c r="AB123" s="215"/>
      <c r="AC123" s="215"/>
      <c r="AD123" s="215"/>
      <c r="AE123" s="215"/>
      <c r="AF123" s="215"/>
      <c r="AG123" s="215"/>
      <c r="AH123" s="215"/>
      <c r="AI123" s="215"/>
      <c r="AJ123" s="215"/>
      <c r="AK123" s="215"/>
      <c r="AL123" s="215"/>
      <c r="AM123" s="215"/>
      <c r="AN123" s="30"/>
      <c r="AO123" s="30"/>
    </row>
    <row r="124" spans="1:41" s="26" customFormat="1" ht="15.75" customHeight="1" x14ac:dyDescent="0.3">
      <c r="A124" s="64"/>
      <c r="B124" s="65"/>
      <c r="C124" s="65"/>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54"/>
      <c r="AO124" s="54"/>
    </row>
    <row r="125" spans="1:41" s="26" customFormat="1" ht="18.75" x14ac:dyDescent="0.3">
      <c r="A125" s="41" t="s">
        <v>32</v>
      </c>
      <c r="B125" s="41" t="s">
        <v>34</v>
      </c>
      <c r="C125" s="42">
        <v>6</v>
      </c>
      <c r="D125" s="43">
        <f>'SMB Cost+ Matrix Orig'!D127+'Add Margin'!$B$2</f>
        <v>8.9135000000000006E-2</v>
      </c>
      <c r="E125" s="43">
        <f>'SMB Cost+ Matrix Orig'!E127+'Add Margin'!$B$2</f>
        <v>8.8135000000000005E-2</v>
      </c>
      <c r="F125" s="43">
        <f>'SMB Cost+ Matrix Orig'!F127+'Add Margin'!$B$2</f>
        <v>8.7135000000000004E-2</v>
      </c>
      <c r="G125" s="43">
        <f>'SMB Cost+ Matrix Orig'!G127+'Add Margin'!$B$2</f>
        <v>8.6135000000000003E-2</v>
      </c>
      <c r="H125" s="43">
        <f>'SMB Cost+ Matrix Orig'!H127+'Add Margin'!$B$2</f>
        <v>9.6245999999999998E-2</v>
      </c>
      <c r="I125" s="43">
        <f>'SMB Cost+ Matrix Orig'!I127+'Add Margin'!$B$2</f>
        <v>9.5245999999999997E-2</v>
      </c>
      <c r="J125" s="43">
        <f>'SMB Cost+ Matrix Orig'!J127+'Add Margin'!$B$2</f>
        <v>9.4245999999999996E-2</v>
      </c>
      <c r="K125" s="43">
        <f>'SMB Cost+ Matrix Orig'!K127+'Add Margin'!$B$2</f>
        <v>9.3245999999999996E-2</v>
      </c>
      <c r="L125" s="43">
        <f>'SMB Cost+ Matrix Orig'!L127+'Add Margin'!$B$2</f>
        <v>9.7700000000000009E-2</v>
      </c>
      <c r="M125" s="43">
        <f>'SMB Cost+ Matrix Orig'!M127+'Add Margin'!$B$2</f>
        <v>9.6700000000000008E-2</v>
      </c>
      <c r="N125" s="43">
        <f>'SMB Cost+ Matrix Orig'!N127+'Add Margin'!$B$2</f>
        <v>9.5700000000000007E-2</v>
      </c>
      <c r="O125" s="43">
        <f>'SMB Cost+ Matrix Orig'!O127+'Add Margin'!$B$2</f>
        <v>9.4700000000000006E-2</v>
      </c>
      <c r="P125" s="43">
        <f>'SMB Cost+ Matrix Orig'!P127+'Add Margin'!$B$2</f>
        <v>9.4663999999999998E-2</v>
      </c>
      <c r="Q125" s="43">
        <f>'SMB Cost+ Matrix Orig'!Q127+'Add Margin'!$B$2</f>
        <v>9.3663999999999997E-2</v>
      </c>
      <c r="R125" s="43">
        <f>'SMB Cost+ Matrix Orig'!R127+'Add Margin'!$B$2</f>
        <v>9.2663999999999996E-2</v>
      </c>
      <c r="S125" s="43">
        <f>'SMB Cost+ Matrix Orig'!S127+'Add Margin'!$B$2</f>
        <v>9.1663999999999995E-2</v>
      </c>
      <c r="T125" s="43">
        <f>'SMB Cost+ Matrix Orig'!T127+'Add Margin'!$B$2</f>
        <v>9.5981999999999998E-2</v>
      </c>
      <c r="U125" s="43">
        <f>'SMB Cost+ Matrix Orig'!U127+'Add Margin'!$B$2</f>
        <v>9.4981999999999997E-2</v>
      </c>
      <c r="V125" s="43">
        <f>'SMB Cost+ Matrix Orig'!V127+'Add Margin'!$B$2</f>
        <v>9.3981999999999996E-2</v>
      </c>
      <c r="W125" s="43">
        <f>'SMB Cost+ Matrix Orig'!W127+'Add Margin'!$B$2</f>
        <v>9.2981999999999995E-2</v>
      </c>
      <c r="X125" s="43">
        <f>'SMB Cost+ Matrix Orig'!X127+'Add Margin'!$B$2</f>
        <v>9.4359999999999999E-2</v>
      </c>
      <c r="Y125" s="43">
        <f>'SMB Cost+ Matrix Orig'!Y127+'Add Margin'!$B$2</f>
        <v>9.3359999999999999E-2</v>
      </c>
      <c r="Z125" s="43">
        <f>'SMB Cost+ Matrix Orig'!Z127+'Add Margin'!$B$2</f>
        <v>9.2359999999999998E-2</v>
      </c>
      <c r="AA125" s="43">
        <f>'SMB Cost+ Matrix Orig'!AA127+'Add Margin'!$B$2</f>
        <v>9.1359999999999997E-2</v>
      </c>
      <c r="AB125" s="43">
        <f>'SMB Cost+ Matrix Orig'!AB127+'Add Margin'!$B$2</f>
        <v>8.8672000000000001E-2</v>
      </c>
      <c r="AC125" s="43">
        <f>'SMB Cost+ Matrix Orig'!AC127+'Add Margin'!$B$2</f>
        <v>8.7672E-2</v>
      </c>
      <c r="AD125" s="43">
        <f>'SMB Cost+ Matrix Orig'!AD127+'Add Margin'!$B$2</f>
        <v>8.6671999999999999E-2</v>
      </c>
      <c r="AE125" s="43">
        <f>'SMB Cost+ Matrix Orig'!AE127+'Add Margin'!$B$2</f>
        <v>8.5671999999999998E-2</v>
      </c>
      <c r="AF125" s="43">
        <f>'SMB Cost+ Matrix Orig'!AF127+'Add Margin'!$B$2</f>
        <v>8.3648E-2</v>
      </c>
      <c r="AG125" s="43">
        <f>'SMB Cost+ Matrix Orig'!AG127+'Add Margin'!$B$2</f>
        <v>8.2647999999999999E-2</v>
      </c>
      <c r="AH125" s="43">
        <f>'SMB Cost+ Matrix Orig'!AH127+'Add Margin'!$B$2</f>
        <v>8.1647999999999998E-2</v>
      </c>
      <c r="AI125" s="43">
        <f>'SMB Cost+ Matrix Orig'!AI127+'Add Margin'!$B$2</f>
        <v>8.0647999999999997E-2</v>
      </c>
      <c r="AJ125" s="43">
        <f>'SMB Cost+ Matrix Orig'!AJ127+'Add Margin'!$B$2</f>
        <v>8.2484000000000002E-2</v>
      </c>
      <c r="AK125" s="43">
        <f>'SMB Cost+ Matrix Orig'!AK127+'Add Margin'!$B$2</f>
        <v>8.1484000000000001E-2</v>
      </c>
      <c r="AL125" s="43">
        <f>'SMB Cost+ Matrix Orig'!AL127+'Add Margin'!$B$2</f>
        <v>8.0484E-2</v>
      </c>
      <c r="AM125" s="43">
        <f>'SMB Cost+ Matrix Orig'!AM127+'Add Margin'!$B$2</f>
        <v>7.9483999999999999E-2</v>
      </c>
      <c r="AN125" s="44"/>
      <c r="AO125" s="44"/>
    </row>
    <row r="126" spans="1:41" s="26" customFormat="1" ht="18.75" x14ac:dyDescent="0.3">
      <c r="A126" s="45" t="s">
        <v>32</v>
      </c>
      <c r="B126" s="45" t="s">
        <v>34</v>
      </c>
      <c r="C126" s="46">
        <v>12</v>
      </c>
      <c r="D126" s="47">
        <f>'SMB Cost+ Matrix Orig'!D128+'Add Margin'!$B$2</f>
        <v>8.8902000000000009E-2</v>
      </c>
      <c r="E126" s="47">
        <f>'SMB Cost+ Matrix Orig'!E128+'Add Margin'!$B$2</f>
        <v>8.7902000000000008E-2</v>
      </c>
      <c r="F126" s="47">
        <f>'SMB Cost+ Matrix Orig'!F128+'Add Margin'!$B$2</f>
        <v>8.6902000000000007E-2</v>
      </c>
      <c r="G126" s="47">
        <f>'SMB Cost+ Matrix Orig'!G128+'Add Margin'!$B$2</f>
        <v>8.5902000000000006E-2</v>
      </c>
      <c r="H126" s="47">
        <f>'SMB Cost+ Matrix Orig'!H128+'Add Margin'!$B$2</f>
        <v>8.9676000000000006E-2</v>
      </c>
      <c r="I126" s="47">
        <f>'SMB Cost+ Matrix Orig'!I128+'Add Margin'!$B$2</f>
        <v>8.8676000000000005E-2</v>
      </c>
      <c r="J126" s="47">
        <f>'SMB Cost+ Matrix Orig'!J128+'Add Margin'!$B$2</f>
        <v>8.7676000000000004E-2</v>
      </c>
      <c r="K126" s="47">
        <f>'SMB Cost+ Matrix Orig'!K128+'Add Margin'!$B$2</f>
        <v>8.6676000000000003E-2</v>
      </c>
      <c r="L126" s="47">
        <f>'SMB Cost+ Matrix Orig'!L128+'Add Margin'!$B$2</f>
        <v>8.9703000000000005E-2</v>
      </c>
      <c r="M126" s="47">
        <f>'SMB Cost+ Matrix Orig'!M128+'Add Margin'!$B$2</f>
        <v>8.8703000000000004E-2</v>
      </c>
      <c r="N126" s="47">
        <f>'SMB Cost+ Matrix Orig'!N128+'Add Margin'!$B$2</f>
        <v>8.7703000000000003E-2</v>
      </c>
      <c r="O126" s="47">
        <f>'SMB Cost+ Matrix Orig'!O128+'Add Margin'!$B$2</f>
        <v>8.6703000000000002E-2</v>
      </c>
      <c r="P126" s="47">
        <f>'SMB Cost+ Matrix Orig'!P128+'Add Margin'!$B$2</f>
        <v>8.9702000000000004E-2</v>
      </c>
      <c r="Q126" s="47">
        <f>'SMB Cost+ Matrix Orig'!Q128+'Add Margin'!$B$2</f>
        <v>8.8702000000000003E-2</v>
      </c>
      <c r="R126" s="47">
        <f>'SMB Cost+ Matrix Orig'!R128+'Add Margin'!$B$2</f>
        <v>8.7702000000000002E-2</v>
      </c>
      <c r="S126" s="47">
        <f>'SMB Cost+ Matrix Orig'!S128+'Add Margin'!$B$2</f>
        <v>8.6702000000000001E-2</v>
      </c>
      <c r="T126" s="47">
        <f>'SMB Cost+ Matrix Orig'!T128+'Add Margin'!$B$2</f>
        <v>8.9559E-2</v>
      </c>
      <c r="U126" s="47">
        <f>'SMB Cost+ Matrix Orig'!U128+'Add Margin'!$B$2</f>
        <v>8.8558999999999999E-2</v>
      </c>
      <c r="V126" s="47">
        <f>'SMB Cost+ Matrix Orig'!V128+'Add Margin'!$B$2</f>
        <v>8.7558999999999998E-2</v>
      </c>
      <c r="W126" s="47">
        <f>'SMB Cost+ Matrix Orig'!W128+'Add Margin'!$B$2</f>
        <v>8.6558999999999997E-2</v>
      </c>
      <c r="X126" s="47">
        <f>'SMB Cost+ Matrix Orig'!X128+'Add Margin'!$B$2</f>
        <v>8.879200000000001E-2</v>
      </c>
      <c r="Y126" s="47">
        <f>'SMB Cost+ Matrix Orig'!Y128+'Add Margin'!$B$2</f>
        <v>8.7792000000000009E-2</v>
      </c>
      <c r="Z126" s="47">
        <f>'SMB Cost+ Matrix Orig'!Z128+'Add Margin'!$B$2</f>
        <v>8.6792000000000008E-2</v>
      </c>
      <c r="AA126" s="47">
        <f>'SMB Cost+ Matrix Orig'!AA128+'Add Margin'!$B$2</f>
        <v>8.5792000000000007E-2</v>
      </c>
      <c r="AB126" s="47">
        <f>'SMB Cost+ Matrix Orig'!AB128+'Add Margin'!$B$2</f>
        <v>8.8708000000000009E-2</v>
      </c>
      <c r="AC126" s="47">
        <f>'SMB Cost+ Matrix Orig'!AC128+'Add Margin'!$B$2</f>
        <v>8.7708000000000008E-2</v>
      </c>
      <c r="AD126" s="47">
        <f>'SMB Cost+ Matrix Orig'!AD128+'Add Margin'!$B$2</f>
        <v>8.6708000000000007E-2</v>
      </c>
      <c r="AE126" s="47">
        <f>'SMB Cost+ Matrix Orig'!AE128+'Add Margin'!$B$2</f>
        <v>8.5708000000000006E-2</v>
      </c>
      <c r="AF126" s="47">
        <f>'SMB Cost+ Matrix Orig'!AF128+'Add Margin'!$B$2</f>
        <v>8.8402000000000008E-2</v>
      </c>
      <c r="AG126" s="47">
        <f>'SMB Cost+ Matrix Orig'!AG128+'Add Margin'!$B$2</f>
        <v>8.7402000000000007E-2</v>
      </c>
      <c r="AH126" s="47">
        <f>'SMB Cost+ Matrix Orig'!AH128+'Add Margin'!$B$2</f>
        <v>8.6402000000000007E-2</v>
      </c>
      <c r="AI126" s="47">
        <f>'SMB Cost+ Matrix Orig'!AI128+'Add Margin'!$B$2</f>
        <v>8.5402000000000006E-2</v>
      </c>
      <c r="AJ126" s="47">
        <f>'SMB Cost+ Matrix Orig'!AJ128+'Add Margin'!$B$2</f>
        <v>8.8125000000000009E-2</v>
      </c>
      <c r="AK126" s="47">
        <f>'SMB Cost+ Matrix Orig'!AK128+'Add Margin'!$B$2</f>
        <v>8.7125000000000008E-2</v>
      </c>
      <c r="AL126" s="47">
        <f>'SMB Cost+ Matrix Orig'!AL128+'Add Margin'!$B$2</f>
        <v>8.6125000000000007E-2</v>
      </c>
      <c r="AM126" s="47">
        <f>'SMB Cost+ Matrix Orig'!AM128+'Add Margin'!$B$2</f>
        <v>8.5125000000000006E-2</v>
      </c>
      <c r="AN126" s="44"/>
      <c r="AO126" s="44"/>
    </row>
    <row r="127" spans="1:41" s="26" customFormat="1" ht="18.75" x14ac:dyDescent="0.3">
      <c r="A127" s="45" t="s">
        <v>32</v>
      </c>
      <c r="B127" s="45" t="s">
        <v>34</v>
      </c>
      <c r="C127" s="46">
        <v>24</v>
      </c>
      <c r="D127" s="47">
        <f>'SMB Cost+ Matrix Orig'!D129+'Add Margin'!$B$2</f>
        <v>8.8730000000000003E-2</v>
      </c>
      <c r="E127" s="47">
        <f>'SMB Cost+ Matrix Orig'!E129+'Add Margin'!$B$2</f>
        <v>8.7730000000000002E-2</v>
      </c>
      <c r="F127" s="47">
        <f>'SMB Cost+ Matrix Orig'!F129+'Add Margin'!$B$2</f>
        <v>8.6730000000000002E-2</v>
      </c>
      <c r="G127" s="47">
        <f>'SMB Cost+ Matrix Orig'!G129+'Add Margin'!$B$2</f>
        <v>8.5730000000000001E-2</v>
      </c>
      <c r="H127" s="47">
        <f>'SMB Cost+ Matrix Orig'!H129+'Add Margin'!$B$2</f>
        <v>8.9233000000000007E-2</v>
      </c>
      <c r="I127" s="47">
        <f>'SMB Cost+ Matrix Orig'!I129+'Add Margin'!$B$2</f>
        <v>8.8233000000000006E-2</v>
      </c>
      <c r="J127" s="47">
        <f>'SMB Cost+ Matrix Orig'!J129+'Add Margin'!$B$2</f>
        <v>8.7233000000000005E-2</v>
      </c>
      <c r="K127" s="47">
        <f>'SMB Cost+ Matrix Orig'!K129+'Add Margin'!$B$2</f>
        <v>8.6233000000000004E-2</v>
      </c>
      <c r="L127" s="47">
        <f>'SMB Cost+ Matrix Orig'!L129+'Add Margin'!$B$2</f>
        <v>8.9342000000000005E-2</v>
      </c>
      <c r="M127" s="47">
        <f>'SMB Cost+ Matrix Orig'!M129+'Add Margin'!$B$2</f>
        <v>8.8342000000000004E-2</v>
      </c>
      <c r="N127" s="47">
        <f>'SMB Cost+ Matrix Orig'!N129+'Add Margin'!$B$2</f>
        <v>8.7342000000000003E-2</v>
      </c>
      <c r="O127" s="47">
        <f>'SMB Cost+ Matrix Orig'!O129+'Add Margin'!$B$2</f>
        <v>8.6342000000000002E-2</v>
      </c>
      <c r="P127" s="47">
        <f>'SMB Cost+ Matrix Orig'!P129+'Add Margin'!$B$2</f>
        <v>8.9346000000000009E-2</v>
      </c>
      <c r="Q127" s="47">
        <f>'SMB Cost+ Matrix Orig'!Q129+'Add Margin'!$B$2</f>
        <v>8.8346000000000008E-2</v>
      </c>
      <c r="R127" s="47">
        <f>'SMB Cost+ Matrix Orig'!R129+'Add Margin'!$B$2</f>
        <v>8.7346000000000007E-2</v>
      </c>
      <c r="S127" s="47">
        <f>'SMB Cost+ Matrix Orig'!S129+'Add Margin'!$B$2</f>
        <v>8.6346000000000006E-2</v>
      </c>
      <c r="T127" s="47">
        <f>'SMB Cost+ Matrix Orig'!T129+'Add Margin'!$B$2</f>
        <v>8.9244000000000004E-2</v>
      </c>
      <c r="U127" s="47">
        <f>'SMB Cost+ Matrix Orig'!U129+'Add Margin'!$B$2</f>
        <v>8.8244000000000003E-2</v>
      </c>
      <c r="V127" s="47">
        <f>'SMB Cost+ Matrix Orig'!V129+'Add Margin'!$B$2</f>
        <v>8.7244000000000002E-2</v>
      </c>
      <c r="W127" s="47">
        <f>'SMB Cost+ Matrix Orig'!W129+'Add Margin'!$B$2</f>
        <v>8.6244000000000001E-2</v>
      </c>
      <c r="X127" s="47">
        <f>'SMB Cost+ Matrix Orig'!X129+'Add Margin'!$B$2</f>
        <v>8.8944000000000009E-2</v>
      </c>
      <c r="Y127" s="47">
        <f>'SMB Cost+ Matrix Orig'!Y129+'Add Margin'!$B$2</f>
        <v>8.7944000000000008E-2</v>
      </c>
      <c r="Z127" s="47">
        <f>'SMB Cost+ Matrix Orig'!Z129+'Add Margin'!$B$2</f>
        <v>8.6944000000000007E-2</v>
      </c>
      <c r="AA127" s="47">
        <f>'SMB Cost+ Matrix Orig'!AA129+'Add Margin'!$B$2</f>
        <v>8.5944000000000007E-2</v>
      </c>
      <c r="AB127" s="47">
        <f>'SMB Cost+ Matrix Orig'!AB129+'Add Margin'!$B$2</f>
        <v>8.9023000000000005E-2</v>
      </c>
      <c r="AC127" s="47">
        <f>'SMB Cost+ Matrix Orig'!AC129+'Add Margin'!$B$2</f>
        <v>8.8023000000000004E-2</v>
      </c>
      <c r="AD127" s="47">
        <f>'SMB Cost+ Matrix Orig'!AD129+'Add Margin'!$B$2</f>
        <v>8.7023000000000003E-2</v>
      </c>
      <c r="AE127" s="47">
        <f>'SMB Cost+ Matrix Orig'!AE129+'Add Margin'!$B$2</f>
        <v>8.6023000000000002E-2</v>
      </c>
      <c r="AF127" s="47">
        <f>'SMB Cost+ Matrix Orig'!AF129+'Add Margin'!$B$2</f>
        <v>8.8927000000000006E-2</v>
      </c>
      <c r="AG127" s="47">
        <f>'SMB Cost+ Matrix Orig'!AG129+'Add Margin'!$B$2</f>
        <v>8.7927000000000005E-2</v>
      </c>
      <c r="AH127" s="47">
        <f>'SMB Cost+ Matrix Orig'!AH129+'Add Margin'!$B$2</f>
        <v>8.6927000000000004E-2</v>
      </c>
      <c r="AI127" s="47">
        <f>'SMB Cost+ Matrix Orig'!AI129+'Add Margin'!$B$2</f>
        <v>8.5927000000000003E-2</v>
      </c>
      <c r="AJ127" s="47">
        <f>'SMB Cost+ Matrix Orig'!AJ129+'Add Margin'!$B$2</f>
        <v>8.890300000000001E-2</v>
      </c>
      <c r="AK127" s="47">
        <f>'SMB Cost+ Matrix Orig'!AK129+'Add Margin'!$B$2</f>
        <v>8.7903000000000009E-2</v>
      </c>
      <c r="AL127" s="47">
        <f>'SMB Cost+ Matrix Orig'!AL129+'Add Margin'!$B$2</f>
        <v>8.6903000000000008E-2</v>
      </c>
      <c r="AM127" s="47">
        <f>'SMB Cost+ Matrix Orig'!AM129+'Add Margin'!$B$2</f>
        <v>8.5903000000000007E-2</v>
      </c>
      <c r="AN127" s="44"/>
      <c r="AO127" s="44"/>
    </row>
    <row r="128" spans="1:41" s="26" customFormat="1" ht="18.75" x14ac:dyDescent="0.3">
      <c r="A128" s="45" t="s">
        <v>32</v>
      </c>
      <c r="B128" s="45" t="s">
        <v>34</v>
      </c>
      <c r="C128" s="46">
        <v>36</v>
      </c>
      <c r="D128" s="47">
        <f>'SMB Cost+ Matrix Orig'!D130+'Add Margin'!$B$2</f>
        <v>8.9804000000000009E-2</v>
      </c>
      <c r="E128" s="47">
        <f>'SMB Cost+ Matrix Orig'!E130+'Add Margin'!$B$2</f>
        <v>8.8804000000000008E-2</v>
      </c>
      <c r="F128" s="47">
        <f>'SMB Cost+ Matrix Orig'!F130+'Add Margin'!$B$2</f>
        <v>8.7804000000000007E-2</v>
      </c>
      <c r="G128" s="47">
        <f>'SMB Cost+ Matrix Orig'!G130+'Add Margin'!$B$2</f>
        <v>8.6804000000000006E-2</v>
      </c>
      <c r="H128" s="47">
        <f>'SMB Cost+ Matrix Orig'!H130+'Add Margin'!$B$2</f>
        <v>9.0327000000000005E-2</v>
      </c>
      <c r="I128" s="47">
        <f>'SMB Cost+ Matrix Orig'!I130+'Add Margin'!$B$2</f>
        <v>8.9327000000000004E-2</v>
      </c>
      <c r="J128" s="47">
        <f>'SMB Cost+ Matrix Orig'!J130+'Add Margin'!$B$2</f>
        <v>8.8327000000000003E-2</v>
      </c>
      <c r="K128" s="47">
        <f>'SMB Cost+ Matrix Orig'!K130+'Add Margin'!$B$2</f>
        <v>8.7327000000000002E-2</v>
      </c>
      <c r="L128" s="47">
        <f>'SMB Cost+ Matrix Orig'!L130+'Add Margin'!$B$2</f>
        <v>9.0595000000000009E-2</v>
      </c>
      <c r="M128" s="47">
        <f>'SMB Cost+ Matrix Orig'!M130+'Add Margin'!$B$2</f>
        <v>8.9595000000000008E-2</v>
      </c>
      <c r="N128" s="47">
        <f>'SMB Cost+ Matrix Orig'!N130+'Add Margin'!$B$2</f>
        <v>8.8595000000000007E-2</v>
      </c>
      <c r="O128" s="47">
        <f>'SMB Cost+ Matrix Orig'!O130+'Add Margin'!$B$2</f>
        <v>8.7595000000000006E-2</v>
      </c>
      <c r="P128" s="47">
        <f>'SMB Cost+ Matrix Orig'!P130+'Add Margin'!$B$2</f>
        <v>9.0837000000000001E-2</v>
      </c>
      <c r="Q128" s="47">
        <f>'SMB Cost+ Matrix Orig'!Q130+'Add Margin'!$B$2</f>
        <v>8.9837E-2</v>
      </c>
      <c r="R128" s="47">
        <f>'SMB Cost+ Matrix Orig'!R130+'Add Margin'!$B$2</f>
        <v>8.8836999999999999E-2</v>
      </c>
      <c r="S128" s="47">
        <f>'SMB Cost+ Matrix Orig'!S130+'Add Margin'!$B$2</f>
        <v>8.7836999999999998E-2</v>
      </c>
      <c r="T128" s="47">
        <f>'SMB Cost+ Matrix Orig'!T130+'Add Margin'!$B$2</f>
        <v>9.0983000000000008E-2</v>
      </c>
      <c r="U128" s="47">
        <f>'SMB Cost+ Matrix Orig'!U130+'Add Margin'!$B$2</f>
        <v>8.9983000000000007E-2</v>
      </c>
      <c r="V128" s="47">
        <f>'SMB Cost+ Matrix Orig'!V130+'Add Margin'!$B$2</f>
        <v>8.8983000000000007E-2</v>
      </c>
      <c r="W128" s="47">
        <f>'SMB Cost+ Matrix Orig'!W130+'Add Margin'!$B$2</f>
        <v>8.7983000000000006E-2</v>
      </c>
      <c r="X128" s="47">
        <f>'SMB Cost+ Matrix Orig'!X130+'Add Margin'!$B$2</f>
        <v>9.0906000000000001E-2</v>
      </c>
      <c r="Y128" s="47">
        <f>'SMB Cost+ Matrix Orig'!Y130+'Add Margin'!$B$2</f>
        <v>8.9906E-2</v>
      </c>
      <c r="Z128" s="47">
        <f>'SMB Cost+ Matrix Orig'!Z130+'Add Margin'!$B$2</f>
        <v>8.8905999999999999E-2</v>
      </c>
      <c r="AA128" s="47">
        <f>'SMB Cost+ Matrix Orig'!AA130+'Add Margin'!$B$2</f>
        <v>8.7905999999999998E-2</v>
      </c>
      <c r="AB128" s="47">
        <f>'SMB Cost+ Matrix Orig'!AB130+'Add Margin'!$B$2</f>
        <v>9.1045000000000001E-2</v>
      </c>
      <c r="AC128" s="47">
        <f>'SMB Cost+ Matrix Orig'!AC130+'Add Margin'!$B$2</f>
        <v>9.0045E-2</v>
      </c>
      <c r="AD128" s="47">
        <f>'SMB Cost+ Matrix Orig'!AD130+'Add Margin'!$B$2</f>
        <v>8.9044999999999999E-2</v>
      </c>
      <c r="AE128" s="47">
        <f>'SMB Cost+ Matrix Orig'!AE130+'Add Margin'!$B$2</f>
        <v>8.8044999999999998E-2</v>
      </c>
      <c r="AF128" s="47">
        <f>'SMB Cost+ Matrix Orig'!AF130+'Add Margin'!$B$2</f>
        <v>9.1063000000000005E-2</v>
      </c>
      <c r="AG128" s="47">
        <f>'SMB Cost+ Matrix Orig'!AG130+'Add Margin'!$B$2</f>
        <v>9.0063000000000004E-2</v>
      </c>
      <c r="AH128" s="47">
        <f>'SMB Cost+ Matrix Orig'!AH130+'Add Margin'!$B$2</f>
        <v>8.9063000000000003E-2</v>
      </c>
      <c r="AI128" s="47">
        <f>'SMB Cost+ Matrix Orig'!AI130+'Add Margin'!$B$2</f>
        <v>8.8063000000000002E-2</v>
      </c>
      <c r="AJ128" s="47">
        <f>'SMB Cost+ Matrix Orig'!AJ130+'Add Margin'!$B$2</f>
        <v>9.1194000000000011E-2</v>
      </c>
      <c r="AK128" s="47">
        <f>'SMB Cost+ Matrix Orig'!AK130+'Add Margin'!$B$2</f>
        <v>9.019400000000001E-2</v>
      </c>
      <c r="AL128" s="47">
        <f>'SMB Cost+ Matrix Orig'!AL130+'Add Margin'!$B$2</f>
        <v>8.9194000000000009E-2</v>
      </c>
      <c r="AM128" s="47">
        <f>'SMB Cost+ Matrix Orig'!AM130+'Add Margin'!$B$2</f>
        <v>8.8194000000000008E-2</v>
      </c>
      <c r="AN128" s="44"/>
      <c r="AO128" s="44"/>
    </row>
    <row r="129" spans="1:41" s="26" customFormat="1" ht="18.75" x14ac:dyDescent="0.3">
      <c r="A129" s="45" t="s">
        <v>32</v>
      </c>
      <c r="B129" s="45" t="s">
        <v>34</v>
      </c>
      <c r="C129" s="46">
        <v>48</v>
      </c>
      <c r="D129" s="149">
        <f>'SMB Cost+ Matrix Orig'!D131+'Add Margin'!$B$2</f>
        <v>9.1520000000000004E-2</v>
      </c>
      <c r="E129" s="149">
        <f>'SMB Cost+ Matrix Orig'!E131+'Add Margin'!$B$2</f>
        <v>9.0520000000000003E-2</v>
      </c>
      <c r="F129" s="149">
        <f>'SMB Cost+ Matrix Orig'!F131+'Add Margin'!$B$2</f>
        <v>8.9520000000000002E-2</v>
      </c>
      <c r="G129" s="149">
        <f>'SMB Cost+ Matrix Orig'!G131+'Add Margin'!$B$2</f>
        <v>8.8520000000000001E-2</v>
      </c>
      <c r="H129" s="149">
        <f>'SMB Cost+ Matrix Orig'!H131+'Add Margin'!$B$2</f>
        <v>9.1950000000000004E-2</v>
      </c>
      <c r="I129" s="149">
        <f>'SMB Cost+ Matrix Orig'!I131+'Add Margin'!$B$2</f>
        <v>9.0950000000000003E-2</v>
      </c>
      <c r="J129" s="149">
        <f>'SMB Cost+ Matrix Orig'!J131+'Add Margin'!$B$2</f>
        <v>8.9950000000000002E-2</v>
      </c>
      <c r="K129" s="149">
        <f>'SMB Cost+ Matrix Orig'!K131+'Add Margin'!$B$2</f>
        <v>8.8950000000000001E-2</v>
      </c>
      <c r="L129" s="149"/>
      <c r="M129" s="149"/>
      <c r="N129" s="149"/>
      <c r="O129" s="149"/>
      <c r="P129" s="149"/>
      <c r="Q129" s="149"/>
      <c r="R129" s="149"/>
      <c r="S129" s="149"/>
      <c r="T129" s="149"/>
      <c r="U129" s="149"/>
      <c r="V129" s="149"/>
      <c r="W129" s="149"/>
      <c r="X129" s="149"/>
      <c r="Y129" s="149"/>
      <c r="Z129" s="149"/>
      <c r="AA129" s="149"/>
      <c r="AB129" s="149"/>
      <c r="AC129" s="149"/>
      <c r="AD129" s="149"/>
      <c r="AE129" s="149"/>
      <c r="AF129" s="149"/>
      <c r="AG129" s="149"/>
      <c r="AH129" s="149"/>
      <c r="AI129" s="149"/>
      <c r="AJ129" s="149"/>
      <c r="AK129" s="149"/>
      <c r="AL129" s="149"/>
      <c r="AM129" s="149"/>
      <c r="AN129" s="44"/>
      <c r="AO129" s="44"/>
    </row>
    <row r="130" spans="1:41" s="26" customFormat="1" ht="15.75" customHeight="1" x14ac:dyDescent="0.3">
      <c r="A130" s="64"/>
      <c r="B130" s="65"/>
      <c r="C130" s="65"/>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54"/>
      <c r="AO130" s="54"/>
    </row>
    <row r="131" spans="1:41" s="26" customFormat="1" ht="18.75" x14ac:dyDescent="0.3">
      <c r="A131" s="55" t="s">
        <v>32</v>
      </c>
      <c r="B131" s="55" t="s">
        <v>35</v>
      </c>
      <c r="C131" s="56">
        <v>6</v>
      </c>
      <c r="D131" s="57">
        <f>'SMB Cost+ Matrix Orig'!D133+'Add Margin'!$B$2</f>
        <v>6.8297999999999998E-2</v>
      </c>
      <c r="E131" s="57">
        <f>'SMB Cost+ Matrix Orig'!E133+'Add Margin'!$B$2</f>
        <v>6.7297999999999997E-2</v>
      </c>
      <c r="F131" s="57">
        <f>'SMB Cost+ Matrix Orig'!F133+'Add Margin'!$B$2</f>
        <v>6.6297999999999996E-2</v>
      </c>
      <c r="G131" s="57">
        <f>'SMB Cost+ Matrix Orig'!G133+'Add Margin'!$B$2</f>
        <v>6.5297999999999995E-2</v>
      </c>
      <c r="H131" s="57">
        <f>'SMB Cost+ Matrix Orig'!H133+'Add Margin'!$B$2</f>
        <v>7.7678000000000011E-2</v>
      </c>
      <c r="I131" s="57">
        <f>'SMB Cost+ Matrix Orig'!I133+'Add Margin'!$B$2</f>
        <v>7.667800000000001E-2</v>
      </c>
      <c r="J131" s="57">
        <f>'SMB Cost+ Matrix Orig'!J133+'Add Margin'!$B$2</f>
        <v>7.5678000000000009E-2</v>
      </c>
      <c r="K131" s="57">
        <f>'SMB Cost+ Matrix Orig'!K133+'Add Margin'!$B$2</f>
        <v>7.4678000000000008E-2</v>
      </c>
      <c r="L131" s="57">
        <f>'SMB Cost+ Matrix Orig'!L133+'Add Margin'!$B$2</f>
        <v>8.1223000000000004E-2</v>
      </c>
      <c r="M131" s="57">
        <f>'SMB Cost+ Matrix Orig'!M133+'Add Margin'!$B$2</f>
        <v>8.0223000000000003E-2</v>
      </c>
      <c r="N131" s="57">
        <f>'SMB Cost+ Matrix Orig'!N133+'Add Margin'!$B$2</f>
        <v>7.9223000000000002E-2</v>
      </c>
      <c r="O131" s="57">
        <f>'SMB Cost+ Matrix Orig'!O133+'Add Margin'!$B$2</f>
        <v>7.8223000000000001E-2</v>
      </c>
      <c r="P131" s="57">
        <f>'SMB Cost+ Matrix Orig'!P133+'Add Margin'!$B$2</f>
        <v>8.1251000000000004E-2</v>
      </c>
      <c r="Q131" s="57">
        <f>'SMB Cost+ Matrix Orig'!Q133+'Add Margin'!$B$2</f>
        <v>8.0251000000000003E-2</v>
      </c>
      <c r="R131" s="57">
        <f>'SMB Cost+ Matrix Orig'!R133+'Add Margin'!$B$2</f>
        <v>7.9251000000000002E-2</v>
      </c>
      <c r="S131" s="57">
        <f>'SMB Cost+ Matrix Orig'!S133+'Add Margin'!$B$2</f>
        <v>7.8251000000000001E-2</v>
      </c>
      <c r="T131" s="57">
        <f>'SMB Cost+ Matrix Orig'!T133+'Add Margin'!$B$2</f>
        <v>8.1569000000000003E-2</v>
      </c>
      <c r="U131" s="57">
        <f>'SMB Cost+ Matrix Orig'!U133+'Add Margin'!$B$2</f>
        <v>8.0569000000000002E-2</v>
      </c>
      <c r="V131" s="57">
        <f>'SMB Cost+ Matrix Orig'!V133+'Add Margin'!$B$2</f>
        <v>7.9569000000000001E-2</v>
      </c>
      <c r="W131" s="57">
        <f>'SMB Cost+ Matrix Orig'!W133+'Add Margin'!$B$2</f>
        <v>7.8569E-2</v>
      </c>
      <c r="X131" s="57">
        <f>'SMB Cost+ Matrix Orig'!X133+'Add Margin'!$B$2</f>
        <v>7.7759000000000009E-2</v>
      </c>
      <c r="Y131" s="57">
        <f>'SMB Cost+ Matrix Orig'!Y133+'Add Margin'!$B$2</f>
        <v>7.6759000000000008E-2</v>
      </c>
      <c r="Z131" s="57">
        <f>'SMB Cost+ Matrix Orig'!Z133+'Add Margin'!$B$2</f>
        <v>7.5759000000000007E-2</v>
      </c>
      <c r="AA131" s="57">
        <f>'SMB Cost+ Matrix Orig'!AA133+'Add Margin'!$B$2</f>
        <v>7.4759000000000006E-2</v>
      </c>
      <c r="AB131" s="57">
        <f>'SMB Cost+ Matrix Orig'!AB133+'Add Margin'!$B$2</f>
        <v>6.7628000000000008E-2</v>
      </c>
      <c r="AC131" s="57">
        <f>'SMB Cost+ Matrix Orig'!AC133+'Add Margin'!$B$2</f>
        <v>6.6628000000000007E-2</v>
      </c>
      <c r="AD131" s="57">
        <f>'SMB Cost+ Matrix Orig'!AD133+'Add Margin'!$B$2</f>
        <v>6.5628000000000006E-2</v>
      </c>
      <c r="AE131" s="57">
        <f>'SMB Cost+ Matrix Orig'!AE133+'Add Margin'!$B$2</f>
        <v>6.4628000000000005E-2</v>
      </c>
      <c r="AF131" s="57">
        <f>'SMB Cost+ Matrix Orig'!AF133+'Add Margin'!$B$2</f>
        <v>5.7956999999999995E-2</v>
      </c>
      <c r="AG131" s="57">
        <f>'SMB Cost+ Matrix Orig'!AG133+'Add Margin'!$B$2</f>
        <v>5.6956999999999994E-2</v>
      </c>
      <c r="AH131" s="57">
        <f>'SMB Cost+ Matrix Orig'!AH133+'Add Margin'!$B$2</f>
        <v>5.5957E-2</v>
      </c>
      <c r="AI131" s="57">
        <f>'SMB Cost+ Matrix Orig'!AI133+'Add Margin'!$B$2</f>
        <v>5.4956999999999999E-2</v>
      </c>
      <c r="AJ131" s="57">
        <f>'SMB Cost+ Matrix Orig'!AJ133+'Add Margin'!$B$2</f>
        <v>5.3777999999999999E-2</v>
      </c>
      <c r="AK131" s="57">
        <f>'SMB Cost+ Matrix Orig'!AK133+'Add Margin'!$B$2</f>
        <v>5.2778000000000005E-2</v>
      </c>
      <c r="AL131" s="57">
        <f>'SMB Cost+ Matrix Orig'!AL133+'Add Margin'!$B$2</f>
        <v>5.1778000000000005E-2</v>
      </c>
      <c r="AM131" s="57">
        <f>'SMB Cost+ Matrix Orig'!AM133+'Add Margin'!$B$2</f>
        <v>5.0778000000000004E-2</v>
      </c>
      <c r="AN131" s="30"/>
      <c r="AO131" s="30"/>
    </row>
    <row r="132" spans="1:41" s="26" customFormat="1" ht="18.75" x14ac:dyDescent="0.3">
      <c r="A132" s="58" t="s">
        <v>32</v>
      </c>
      <c r="B132" s="58" t="s">
        <v>35</v>
      </c>
      <c r="C132" s="59">
        <v>12</v>
      </c>
      <c r="D132" s="60">
        <f>'SMB Cost+ Matrix Orig'!D134+'Add Margin'!$B$2</f>
        <v>6.7978999999999998E-2</v>
      </c>
      <c r="E132" s="60">
        <f>'SMB Cost+ Matrix Orig'!E134+'Add Margin'!$B$2</f>
        <v>6.6978999999999997E-2</v>
      </c>
      <c r="F132" s="60">
        <f>'SMB Cost+ Matrix Orig'!F134+'Add Margin'!$B$2</f>
        <v>6.5978999999999996E-2</v>
      </c>
      <c r="G132" s="60">
        <f>'SMB Cost+ Matrix Orig'!G134+'Add Margin'!$B$2</f>
        <v>6.4978999999999995E-2</v>
      </c>
      <c r="H132" s="60">
        <f>'SMB Cost+ Matrix Orig'!H134+'Add Margin'!$B$2</f>
        <v>6.844900000000001E-2</v>
      </c>
      <c r="I132" s="60">
        <f>'SMB Cost+ Matrix Orig'!I134+'Add Margin'!$B$2</f>
        <v>6.7449000000000009E-2</v>
      </c>
      <c r="J132" s="60">
        <f>'SMB Cost+ Matrix Orig'!J134+'Add Margin'!$B$2</f>
        <v>6.6449000000000008E-2</v>
      </c>
      <c r="K132" s="60">
        <f>'SMB Cost+ Matrix Orig'!K134+'Add Margin'!$B$2</f>
        <v>6.5449000000000007E-2</v>
      </c>
      <c r="L132" s="60">
        <f>'SMB Cost+ Matrix Orig'!L134+'Add Margin'!$B$2</f>
        <v>6.8618999999999999E-2</v>
      </c>
      <c r="M132" s="60">
        <f>'SMB Cost+ Matrix Orig'!M134+'Add Margin'!$B$2</f>
        <v>6.7618999999999999E-2</v>
      </c>
      <c r="N132" s="60">
        <f>'SMB Cost+ Matrix Orig'!N134+'Add Margin'!$B$2</f>
        <v>6.6618999999999998E-2</v>
      </c>
      <c r="O132" s="60">
        <f>'SMB Cost+ Matrix Orig'!O134+'Add Margin'!$B$2</f>
        <v>6.5618999999999997E-2</v>
      </c>
      <c r="P132" s="60">
        <f>'SMB Cost+ Matrix Orig'!P134+'Add Margin'!$B$2</f>
        <v>6.8561999999999998E-2</v>
      </c>
      <c r="Q132" s="60">
        <f>'SMB Cost+ Matrix Orig'!Q134+'Add Margin'!$B$2</f>
        <v>6.7561999999999997E-2</v>
      </c>
      <c r="R132" s="60">
        <f>'SMB Cost+ Matrix Orig'!R134+'Add Margin'!$B$2</f>
        <v>6.6561999999999996E-2</v>
      </c>
      <c r="S132" s="60">
        <f>'SMB Cost+ Matrix Orig'!S134+'Add Margin'!$B$2</f>
        <v>6.5561999999999995E-2</v>
      </c>
      <c r="T132" s="60">
        <f>'SMB Cost+ Matrix Orig'!T134+'Add Margin'!$B$2</f>
        <v>6.8353999999999998E-2</v>
      </c>
      <c r="U132" s="60">
        <f>'SMB Cost+ Matrix Orig'!U134+'Add Margin'!$B$2</f>
        <v>6.7353999999999997E-2</v>
      </c>
      <c r="V132" s="60">
        <f>'SMB Cost+ Matrix Orig'!V134+'Add Margin'!$B$2</f>
        <v>6.6353999999999996E-2</v>
      </c>
      <c r="W132" s="60">
        <f>'SMB Cost+ Matrix Orig'!W134+'Add Margin'!$B$2</f>
        <v>6.5353999999999995E-2</v>
      </c>
      <c r="X132" s="60">
        <f>'SMB Cost+ Matrix Orig'!X134+'Add Margin'!$B$2</f>
        <v>6.7381999999999997E-2</v>
      </c>
      <c r="Y132" s="60">
        <f>'SMB Cost+ Matrix Orig'!Y134+'Add Margin'!$B$2</f>
        <v>6.6381999999999997E-2</v>
      </c>
      <c r="Z132" s="60">
        <f>'SMB Cost+ Matrix Orig'!Z134+'Add Margin'!$B$2</f>
        <v>6.5381999999999996E-2</v>
      </c>
      <c r="AA132" s="60">
        <f>'SMB Cost+ Matrix Orig'!AA134+'Add Margin'!$B$2</f>
        <v>6.4381999999999995E-2</v>
      </c>
      <c r="AB132" s="60">
        <f>'SMB Cost+ Matrix Orig'!AB134+'Add Margin'!$B$2</f>
        <v>6.7045999999999994E-2</v>
      </c>
      <c r="AC132" s="60">
        <f>'SMB Cost+ Matrix Orig'!AC134+'Add Margin'!$B$2</f>
        <v>6.6045999999999994E-2</v>
      </c>
      <c r="AD132" s="60">
        <f>'SMB Cost+ Matrix Orig'!AD134+'Add Margin'!$B$2</f>
        <v>6.5045999999999993E-2</v>
      </c>
      <c r="AE132" s="60">
        <f>'SMB Cost+ Matrix Orig'!AE134+'Add Margin'!$B$2</f>
        <v>6.4045999999999992E-2</v>
      </c>
      <c r="AF132" s="60">
        <f>'SMB Cost+ Matrix Orig'!AF134+'Add Margin'!$B$2</f>
        <v>6.6448000000000007E-2</v>
      </c>
      <c r="AG132" s="60">
        <f>'SMB Cost+ Matrix Orig'!AG134+'Add Margin'!$B$2</f>
        <v>6.5448000000000006E-2</v>
      </c>
      <c r="AH132" s="60">
        <f>'SMB Cost+ Matrix Orig'!AH134+'Add Margin'!$B$2</f>
        <v>6.4448000000000005E-2</v>
      </c>
      <c r="AI132" s="60">
        <f>'SMB Cost+ Matrix Orig'!AI134+'Add Margin'!$B$2</f>
        <v>6.3448000000000004E-2</v>
      </c>
      <c r="AJ132" s="60">
        <f>'SMB Cost+ Matrix Orig'!AJ134+'Add Margin'!$B$2</f>
        <v>6.6091999999999998E-2</v>
      </c>
      <c r="AK132" s="60">
        <f>'SMB Cost+ Matrix Orig'!AK134+'Add Margin'!$B$2</f>
        <v>6.5091999999999997E-2</v>
      </c>
      <c r="AL132" s="60">
        <f>'SMB Cost+ Matrix Orig'!AL134+'Add Margin'!$B$2</f>
        <v>6.4091999999999996E-2</v>
      </c>
      <c r="AM132" s="60">
        <f>'SMB Cost+ Matrix Orig'!AM134+'Add Margin'!$B$2</f>
        <v>6.3091999999999995E-2</v>
      </c>
      <c r="AN132" s="30"/>
      <c r="AO132" s="30"/>
    </row>
    <row r="133" spans="1:41" s="26" customFormat="1" ht="18.75" x14ac:dyDescent="0.3">
      <c r="A133" s="58" t="s">
        <v>32</v>
      </c>
      <c r="B133" s="58" t="s">
        <v>35</v>
      </c>
      <c r="C133" s="59">
        <v>24</v>
      </c>
      <c r="D133" s="60">
        <f>'SMB Cost+ Matrix Orig'!D135+'Add Margin'!$B$2</f>
        <v>6.7274E-2</v>
      </c>
      <c r="E133" s="60">
        <f>'SMB Cost+ Matrix Orig'!E135+'Add Margin'!$B$2</f>
        <v>6.6274E-2</v>
      </c>
      <c r="F133" s="60">
        <f>'SMB Cost+ Matrix Orig'!F135+'Add Margin'!$B$2</f>
        <v>6.5273999999999999E-2</v>
      </c>
      <c r="G133" s="60">
        <f>'SMB Cost+ Matrix Orig'!G135+'Add Margin'!$B$2</f>
        <v>6.4273999999999998E-2</v>
      </c>
      <c r="H133" s="60">
        <f>'SMB Cost+ Matrix Orig'!H135+'Add Margin'!$B$2</f>
        <v>6.7627000000000007E-2</v>
      </c>
      <c r="I133" s="60">
        <f>'SMB Cost+ Matrix Orig'!I135+'Add Margin'!$B$2</f>
        <v>6.6627000000000006E-2</v>
      </c>
      <c r="J133" s="60">
        <f>'SMB Cost+ Matrix Orig'!J135+'Add Margin'!$B$2</f>
        <v>6.5627000000000005E-2</v>
      </c>
      <c r="K133" s="60">
        <f>'SMB Cost+ Matrix Orig'!K135+'Add Margin'!$B$2</f>
        <v>6.4627000000000004E-2</v>
      </c>
      <c r="L133" s="60">
        <f>'SMB Cost+ Matrix Orig'!L135+'Add Margin'!$B$2</f>
        <v>6.7790000000000003E-2</v>
      </c>
      <c r="M133" s="60">
        <f>'SMB Cost+ Matrix Orig'!M135+'Add Margin'!$B$2</f>
        <v>6.6790000000000002E-2</v>
      </c>
      <c r="N133" s="60">
        <f>'SMB Cost+ Matrix Orig'!N135+'Add Margin'!$B$2</f>
        <v>6.5790000000000001E-2</v>
      </c>
      <c r="O133" s="60">
        <f>'SMB Cost+ Matrix Orig'!O135+'Add Margin'!$B$2</f>
        <v>6.479E-2</v>
      </c>
      <c r="P133" s="60">
        <f>'SMB Cost+ Matrix Orig'!P135+'Add Margin'!$B$2</f>
        <v>6.7884E-2</v>
      </c>
      <c r="Q133" s="60">
        <f>'SMB Cost+ Matrix Orig'!Q135+'Add Margin'!$B$2</f>
        <v>6.6883999999999999E-2</v>
      </c>
      <c r="R133" s="60">
        <f>'SMB Cost+ Matrix Orig'!R135+'Add Margin'!$B$2</f>
        <v>6.5883999999999998E-2</v>
      </c>
      <c r="S133" s="60">
        <f>'SMB Cost+ Matrix Orig'!S135+'Add Margin'!$B$2</f>
        <v>6.4883999999999997E-2</v>
      </c>
      <c r="T133" s="60">
        <f>'SMB Cost+ Matrix Orig'!T135+'Add Margin'!$B$2</f>
        <v>6.7776000000000003E-2</v>
      </c>
      <c r="U133" s="60">
        <f>'SMB Cost+ Matrix Orig'!U135+'Add Margin'!$B$2</f>
        <v>6.6776000000000002E-2</v>
      </c>
      <c r="V133" s="60">
        <f>'SMB Cost+ Matrix Orig'!V135+'Add Margin'!$B$2</f>
        <v>6.5776000000000001E-2</v>
      </c>
      <c r="W133" s="60">
        <f>'SMB Cost+ Matrix Orig'!W135+'Add Margin'!$B$2</f>
        <v>6.4776E-2</v>
      </c>
      <c r="X133" s="60">
        <f>'SMB Cost+ Matrix Orig'!X135+'Add Margin'!$B$2</f>
        <v>6.7350999999999994E-2</v>
      </c>
      <c r="Y133" s="60">
        <f>'SMB Cost+ Matrix Orig'!Y135+'Add Margin'!$B$2</f>
        <v>6.6350999999999993E-2</v>
      </c>
      <c r="Z133" s="60">
        <f>'SMB Cost+ Matrix Orig'!Z135+'Add Margin'!$B$2</f>
        <v>6.5350999999999992E-2</v>
      </c>
      <c r="AA133" s="60">
        <f>'SMB Cost+ Matrix Orig'!AA135+'Add Margin'!$B$2</f>
        <v>6.4350999999999992E-2</v>
      </c>
      <c r="AB133" s="60">
        <f>'SMB Cost+ Matrix Orig'!AB135+'Add Margin'!$B$2</f>
        <v>6.7212000000000008E-2</v>
      </c>
      <c r="AC133" s="60">
        <f>'SMB Cost+ Matrix Orig'!AC135+'Add Margin'!$B$2</f>
        <v>6.6212000000000007E-2</v>
      </c>
      <c r="AD133" s="60">
        <f>'SMB Cost+ Matrix Orig'!AD135+'Add Margin'!$B$2</f>
        <v>6.5212000000000006E-2</v>
      </c>
      <c r="AE133" s="60">
        <f>'SMB Cost+ Matrix Orig'!AE135+'Add Margin'!$B$2</f>
        <v>6.4212000000000005E-2</v>
      </c>
      <c r="AF133" s="60">
        <f>'SMB Cost+ Matrix Orig'!AF135+'Add Margin'!$B$2</f>
        <v>6.6949999999999996E-2</v>
      </c>
      <c r="AG133" s="60">
        <f>'SMB Cost+ Matrix Orig'!AG135+'Add Margin'!$B$2</f>
        <v>6.5949999999999995E-2</v>
      </c>
      <c r="AH133" s="60">
        <f>'SMB Cost+ Matrix Orig'!AH135+'Add Margin'!$B$2</f>
        <v>6.4949999999999994E-2</v>
      </c>
      <c r="AI133" s="60">
        <f>'SMB Cost+ Matrix Orig'!AI135+'Add Margin'!$B$2</f>
        <v>6.3949999999999993E-2</v>
      </c>
      <c r="AJ133" s="60">
        <f>'SMB Cost+ Matrix Orig'!AJ135+'Add Margin'!$B$2</f>
        <v>6.6763000000000003E-2</v>
      </c>
      <c r="AK133" s="60">
        <f>'SMB Cost+ Matrix Orig'!AK135+'Add Margin'!$B$2</f>
        <v>6.5763000000000002E-2</v>
      </c>
      <c r="AL133" s="60">
        <f>'SMB Cost+ Matrix Orig'!AL135+'Add Margin'!$B$2</f>
        <v>6.4763000000000001E-2</v>
      </c>
      <c r="AM133" s="60">
        <f>'SMB Cost+ Matrix Orig'!AM135+'Add Margin'!$B$2</f>
        <v>6.3763E-2</v>
      </c>
      <c r="AN133" s="30"/>
      <c r="AO133" s="30"/>
    </row>
    <row r="134" spans="1:41" s="26" customFormat="1" ht="18.75" x14ac:dyDescent="0.3">
      <c r="A134" s="58" t="s">
        <v>32</v>
      </c>
      <c r="B134" s="58" t="s">
        <v>35</v>
      </c>
      <c r="C134" s="59">
        <v>36</v>
      </c>
      <c r="D134" s="60">
        <f>'SMB Cost+ Matrix Orig'!D136+'Add Margin'!$B$2</f>
        <v>6.7610000000000003E-2</v>
      </c>
      <c r="E134" s="60">
        <f>'SMB Cost+ Matrix Orig'!E136+'Add Margin'!$B$2</f>
        <v>6.6610000000000003E-2</v>
      </c>
      <c r="F134" s="60">
        <f>'SMB Cost+ Matrix Orig'!F136+'Add Margin'!$B$2</f>
        <v>6.5610000000000002E-2</v>
      </c>
      <c r="G134" s="60">
        <f>'SMB Cost+ Matrix Orig'!G136+'Add Margin'!$B$2</f>
        <v>6.4610000000000001E-2</v>
      </c>
      <c r="H134" s="60">
        <f>'SMB Cost+ Matrix Orig'!H136+'Add Margin'!$B$2</f>
        <v>6.7876000000000006E-2</v>
      </c>
      <c r="I134" s="60">
        <f>'SMB Cost+ Matrix Orig'!I136+'Add Margin'!$B$2</f>
        <v>6.6876000000000005E-2</v>
      </c>
      <c r="J134" s="60">
        <f>'SMB Cost+ Matrix Orig'!J136+'Add Margin'!$B$2</f>
        <v>6.5876000000000004E-2</v>
      </c>
      <c r="K134" s="60">
        <f>'SMB Cost+ Matrix Orig'!K136+'Add Margin'!$B$2</f>
        <v>6.4876000000000003E-2</v>
      </c>
      <c r="L134" s="60">
        <f>'SMB Cost+ Matrix Orig'!L136+'Add Margin'!$B$2</f>
        <v>6.804700000000001E-2</v>
      </c>
      <c r="M134" s="60">
        <f>'SMB Cost+ Matrix Orig'!M136+'Add Margin'!$B$2</f>
        <v>6.7047000000000009E-2</v>
      </c>
      <c r="N134" s="60">
        <f>'SMB Cost+ Matrix Orig'!N136+'Add Margin'!$B$2</f>
        <v>6.6047000000000008E-2</v>
      </c>
      <c r="O134" s="60">
        <f>'SMB Cost+ Matrix Orig'!O136+'Add Margin'!$B$2</f>
        <v>6.5047000000000008E-2</v>
      </c>
      <c r="P134" s="60">
        <f>'SMB Cost+ Matrix Orig'!P136+'Add Margin'!$B$2</f>
        <v>6.8138000000000004E-2</v>
      </c>
      <c r="Q134" s="60">
        <f>'SMB Cost+ Matrix Orig'!Q136+'Add Margin'!$B$2</f>
        <v>6.7138000000000003E-2</v>
      </c>
      <c r="R134" s="60">
        <f>'SMB Cost+ Matrix Orig'!R136+'Add Margin'!$B$2</f>
        <v>6.6138000000000002E-2</v>
      </c>
      <c r="S134" s="60">
        <f>'SMB Cost+ Matrix Orig'!S136+'Add Margin'!$B$2</f>
        <v>6.5138000000000001E-2</v>
      </c>
      <c r="T134" s="60">
        <f>'SMB Cost+ Matrix Orig'!T136+'Add Margin'!$B$2</f>
        <v>6.812E-2</v>
      </c>
      <c r="U134" s="60">
        <f>'SMB Cost+ Matrix Orig'!U136+'Add Margin'!$B$2</f>
        <v>6.7119999999999999E-2</v>
      </c>
      <c r="V134" s="60">
        <f>'SMB Cost+ Matrix Orig'!V136+'Add Margin'!$B$2</f>
        <v>6.6119999999999998E-2</v>
      </c>
      <c r="W134" s="60">
        <f>'SMB Cost+ Matrix Orig'!W136+'Add Margin'!$B$2</f>
        <v>6.5119999999999997E-2</v>
      </c>
      <c r="X134" s="60">
        <f>'SMB Cost+ Matrix Orig'!X136+'Add Margin'!$B$2</f>
        <v>6.7759E-2</v>
      </c>
      <c r="Y134" s="60">
        <f>'SMB Cost+ Matrix Orig'!Y136+'Add Margin'!$B$2</f>
        <v>6.6758999999999999E-2</v>
      </c>
      <c r="Z134" s="60">
        <f>'SMB Cost+ Matrix Orig'!Z136+'Add Margin'!$B$2</f>
        <v>6.5758999999999998E-2</v>
      </c>
      <c r="AA134" s="60">
        <f>'SMB Cost+ Matrix Orig'!AA136+'Add Margin'!$B$2</f>
        <v>6.4758999999999997E-2</v>
      </c>
      <c r="AB134" s="60">
        <f>'SMB Cost+ Matrix Orig'!AB136+'Add Margin'!$B$2</f>
        <v>6.7542000000000005E-2</v>
      </c>
      <c r="AC134" s="60">
        <f>'SMB Cost+ Matrix Orig'!AC136+'Add Margin'!$B$2</f>
        <v>6.6542000000000004E-2</v>
      </c>
      <c r="AD134" s="60">
        <f>'SMB Cost+ Matrix Orig'!AD136+'Add Margin'!$B$2</f>
        <v>6.5542000000000003E-2</v>
      </c>
      <c r="AE134" s="60">
        <f>'SMB Cost+ Matrix Orig'!AE136+'Add Margin'!$B$2</f>
        <v>6.4542000000000002E-2</v>
      </c>
      <c r="AF134" s="60">
        <f>'SMB Cost+ Matrix Orig'!AF136+'Add Margin'!$B$2</f>
        <v>6.7282999999999996E-2</v>
      </c>
      <c r="AG134" s="60">
        <f>'SMB Cost+ Matrix Orig'!AG136+'Add Margin'!$B$2</f>
        <v>6.6282999999999995E-2</v>
      </c>
      <c r="AH134" s="60">
        <f>'SMB Cost+ Matrix Orig'!AH136+'Add Margin'!$B$2</f>
        <v>6.5282999999999994E-2</v>
      </c>
      <c r="AI134" s="60">
        <f>'SMB Cost+ Matrix Orig'!AI136+'Add Margin'!$B$2</f>
        <v>6.4282999999999993E-2</v>
      </c>
      <c r="AJ134" s="60">
        <f>'SMB Cost+ Matrix Orig'!AJ136+'Add Margin'!$B$2</f>
        <v>6.7098000000000005E-2</v>
      </c>
      <c r="AK134" s="60">
        <f>'SMB Cost+ Matrix Orig'!AK136+'Add Margin'!$B$2</f>
        <v>6.6098000000000004E-2</v>
      </c>
      <c r="AL134" s="60">
        <f>'SMB Cost+ Matrix Orig'!AL136+'Add Margin'!$B$2</f>
        <v>6.5098000000000003E-2</v>
      </c>
      <c r="AM134" s="60">
        <f>'SMB Cost+ Matrix Orig'!AM136+'Add Margin'!$B$2</f>
        <v>6.4098000000000002E-2</v>
      </c>
      <c r="AN134" s="30"/>
      <c r="AO134" s="30"/>
    </row>
    <row r="135" spans="1:41" s="26" customFormat="1" ht="18.75" x14ac:dyDescent="0.3">
      <c r="A135" s="62" t="s">
        <v>32</v>
      </c>
      <c r="B135" s="62" t="s">
        <v>35</v>
      </c>
      <c r="C135" s="63">
        <v>48</v>
      </c>
      <c r="D135" s="167">
        <f>'SMB Cost+ Matrix Orig'!D137+'Add Margin'!$B$2</f>
        <v>6.7500000000000004E-2</v>
      </c>
      <c r="E135" s="167">
        <f>'SMB Cost+ Matrix Orig'!E137+'Add Margin'!$B$2</f>
        <v>6.6500000000000004E-2</v>
      </c>
      <c r="F135" s="167">
        <f>'SMB Cost+ Matrix Orig'!F137+'Add Margin'!$B$2</f>
        <v>6.5500000000000003E-2</v>
      </c>
      <c r="G135" s="167">
        <f>'SMB Cost+ Matrix Orig'!G137+'Add Margin'!$B$2</f>
        <v>6.4500000000000002E-2</v>
      </c>
      <c r="H135" s="167">
        <f>'SMB Cost+ Matrix Orig'!H137+'Add Margin'!$B$2</f>
        <v>6.7632999999999999E-2</v>
      </c>
      <c r="I135" s="167">
        <f>'SMB Cost+ Matrix Orig'!I137+'Add Margin'!$B$2</f>
        <v>6.6632999999999998E-2</v>
      </c>
      <c r="J135" s="167">
        <f>'SMB Cost+ Matrix Orig'!J137+'Add Margin'!$B$2</f>
        <v>6.5632999999999997E-2</v>
      </c>
      <c r="K135" s="167">
        <f>'SMB Cost+ Matrix Orig'!K137+'Add Margin'!$B$2</f>
        <v>6.4632999999999996E-2</v>
      </c>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30"/>
      <c r="AO135" s="30"/>
    </row>
    <row r="136" spans="1:41" s="26" customFormat="1" ht="15.75" customHeight="1" x14ac:dyDescent="0.3">
      <c r="A136" s="64"/>
      <c r="B136" s="65"/>
      <c r="C136" s="65"/>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54"/>
      <c r="AO136" s="54"/>
    </row>
    <row r="137" spans="1:41" s="26" customFormat="1" ht="18.75" x14ac:dyDescent="0.3">
      <c r="A137" s="27" t="s">
        <v>32</v>
      </c>
      <c r="B137" s="27" t="s">
        <v>36</v>
      </c>
      <c r="C137" s="28">
        <v>6</v>
      </c>
      <c r="D137" s="29">
        <f>'SMB Cost+ Matrix Orig'!D139+'Add Margin'!$B$2</f>
        <v>7.372200000000001E-2</v>
      </c>
      <c r="E137" s="29">
        <f>'SMB Cost+ Matrix Orig'!E139+'Add Margin'!$B$2</f>
        <v>7.2722000000000009E-2</v>
      </c>
      <c r="F137" s="29">
        <f>'SMB Cost+ Matrix Orig'!F139+'Add Margin'!$B$2</f>
        <v>7.1722000000000008E-2</v>
      </c>
      <c r="G137" s="29">
        <f>'SMB Cost+ Matrix Orig'!G139+'Add Margin'!$B$2</f>
        <v>7.0722000000000007E-2</v>
      </c>
      <c r="H137" s="29">
        <f>'SMB Cost+ Matrix Orig'!H139+'Add Margin'!$B$2</f>
        <v>8.0188000000000009E-2</v>
      </c>
      <c r="I137" s="29">
        <f>'SMB Cost+ Matrix Orig'!I139+'Add Margin'!$B$2</f>
        <v>7.9188000000000008E-2</v>
      </c>
      <c r="J137" s="29">
        <f>'SMB Cost+ Matrix Orig'!J139+'Add Margin'!$B$2</f>
        <v>7.8188000000000007E-2</v>
      </c>
      <c r="K137" s="29">
        <f>'SMB Cost+ Matrix Orig'!K139+'Add Margin'!$B$2</f>
        <v>7.7188000000000007E-2</v>
      </c>
      <c r="L137" s="29">
        <f>'SMB Cost+ Matrix Orig'!L139+'Add Margin'!$B$2</f>
        <v>8.1908000000000009E-2</v>
      </c>
      <c r="M137" s="29">
        <f>'SMB Cost+ Matrix Orig'!M139+'Add Margin'!$B$2</f>
        <v>8.0908000000000008E-2</v>
      </c>
      <c r="N137" s="29">
        <f>'SMB Cost+ Matrix Orig'!N139+'Add Margin'!$B$2</f>
        <v>7.9908000000000007E-2</v>
      </c>
      <c r="O137" s="29">
        <f>'SMB Cost+ Matrix Orig'!O139+'Add Margin'!$B$2</f>
        <v>7.8908000000000006E-2</v>
      </c>
      <c r="P137" s="29">
        <f>'SMB Cost+ Matrix Orig'!P139+'Add Margin'!$B$2</f>
        <v>8.0063000000000009E-2</v>
      </c>
      <c r="Q137" s="29">
        <f>'SMB Cost+ Matrix Orig'!Q139+'Add Margin'!$B$2</f>
        <v>7.9063000000000008E-2</v>
      </c>
      <c r="R137" s="29">
        <f>'SMB Cost+ Matrix Orig'!R139+'Add Margin'!$B$2</f>
        <v>7.8063000000000007E-2</v>
      </c>
      <c r="S137" s="29">
        <f>'SMB Cost+ Matrix Orig'!S139+'Add Margin'!$B$2</f>
        <v>7.7063000000000006E-2</v>
      </c>
      <c r="T137" s="29">
        <f>'SMB Cost+ Matrix Orig'!T139+'Add Margin'!$B$2</f>
        <v>8.0615000000000006E-2</v>
      </c>
      <c r="U137" s="29">
        <f>'SMB Cost+ Matrix Orig'!U139+'Add Margin'!$B$2</f>
        <v>7.9615000000000005E-2</v>
      </c>
      <c r="V137" s="29">
        <f>'SMB Cost+ Matrix Orig'!V139+'Add Margin'!$B$2</f>
        <v>7.8615000000000004E-2</v>
      </c>
      <c r="W137" s="29">
        <f>'SMB Cost+ Matrix Orig'!W139+'Add Margin'!$B$2</f>
        <v>7.7615000000000003E-2</v>
      </c>
      <c r="X137" s="29">
        <f>'SMB Cost+ Matrix Orig'!X139+'Add Margin'!$B$2</f>
        <v>7.8865000000000005E-2</v>
      </c>
      <c r="Y137" s="29">
        <f>'SMB Cost+ Matrix Orig'!Y139+'Add Margin'!$B$2</f>
        <v>7.7865000000000004E-2</v>
      </c>
      <c r="Z137" s="29">
        <f>'SMB Cost+ Matrix Orig'!Z139+'Add Margin'!$B$2</f>
        <v>7.6865000000000003E-2</v>
      </c>
      <c r="AA137" s="29">
        <f>'SMB Cost+ Matrix Orig'!AA139+'Add Margin'!$B$2</f>
        <v>7.5865000000000002E-2</v>
      </c>
      <c r="AB137" s="29">
        <f>'SMB Cost+ Matrix Orig'!AB139+'Add Margin'!$B$2</f>
        <v>7.3348999999999998E-2</v>
      </c>
      <c r="AC137" s="29">
        <f>'SMB Cost+ Matrix Orig'!AC139+'Add Margin'!$B$2</f>
        <v>7.2348999999999997E-2</v>
      </c>
      <c r="AD137" s="29">
        <f>'SMB Cost+ Matrix Orig'!AD139+'Add Margin'!$B$2</f>
        <v>7.1348999999999996E-2</v>
      </c>
      <c r="AE137" s="29">
        <f>'SMB Cost+ Matrix Orig'!AE139+'Add Margin'!$B$2</f>
        <v>7.0348999999999995E-2</v>
      </c>
      <c r="AF137" s="29">
        <f>'SMB Cost+ Matrix Orig'!AF139+'Add Margin'!$B$2</f>
        <v>6.7964999999999998E-2</v>
      </c>
      <c r="AG137" s="29">
        <f>'SMB Cost+ Matrix Orig'!AG139+'Add Margin'!$B$2</f>
        <v>6.6964999999999997E-2</v>
      </c>
      <c r="AH137" s="29">
        <f>'SMB Cost+ Matrix Orig'!AH139+'Add Margin'!$B$2</f>
        <v>6.5964999999999996E-2</v>
      </c>
      <c r="AI137" s="29">
        <f>'SMB Cost+ Matrix Orig'!AI139+'Add Margin'!$B$2</f>
        <v>6.4964999999999995E-2</v>
      </c>
      <c r="AJ137" s="29">
        <f>'SMB Cost+ Matrix Orig'!AJ139+'Add Margin'!$B$2</f>
        <v>6.5961000000000006E-2</v>
      </c>
      <c r="AK137" s="29">
        <f>'SMB Cost+ Matrix Orig'!AK139+'Add Margin'!$B$2</f>
        <v>6.4961000000000005E-2</v>
      </c>
      <c r="AL137" s="29">
        <f>'SMB Cost+ Matrix Orig'!AL139+'Add Margin'!$B$2</f>
        <v>6.3961000000000004E-2</v>
      </c>
      <c r="AM137" s="29">
        <f>'SMB Cost+ Matrix Orig'!AM139+'Add Margin'!$B$2</f>
        <v>6.2961000000000003E-2</v>
      </c>
      <c r="AN137" s="30"/>
      <c r="AO137" s="30"/>
    </row>
    <row r="138" spans="1:41" s="26" customFormat="1" ht="18.75" x14ac:dyDescent="0.3">
      <c r="A138" s="31" t="s">
        <v>32</v>
      </c>
      <c r="B138" s="31" t="s">
        <v>36</v>
      </c>
      <c r="C138" s="32">
        <v>12</v>
      </c>
      <c r="D138" s="33">
        <f>'SMB Cost+ Matrix Orig'!D140+'Add Margin'!$B$2</f>
        <v>7.3537000000000005E-2</v>
      </c>
      <c r="E138" s="33">
        <f>'SMB Cost+ Matrix Orig'!E140+'Add Margin'!$B$2</f>
        <v>7.2537000000000004E-2</v>
      </c>
      <c r="F138" s="33">
        <f>'SMB Cost+ Matrix Orig'!F140+'Add Margin'!$B$2</f>
        <v>7.1537000000000003E-2</v>
      </c>
      <c r="G138" s="33">
        <f>'SMB Cost+ Matrix Orig'!G140+'Add Margin'!$B$2</f>
        <v>7.0537000000000002E-2</v>
      </c>
      <c r="H138" s="33">
        <f>'SMB Cost+ Matrix Orig'!H140+'Add Margin'!$B$2</f>
        <v>7.4076000000000003E-2</v>
      </c>
      <c r="I138" s="33">
        <f>'SMB Cost+ Matrix Orig'!I140+'Add Margin'!$B$2</f>
        <v>7.3076000000000002E-2</v>
      </c>
      <c r="J138" s="33">
        <f>'SMB Cost+ Matrix Orig'!J140+'Add Margin'!$B$2</f>
        <v>7.2076000000000001E-2</v>
      </c>
      <c r="K138" s="33">
        <f>'SMB Cost+ Matrix Orig'!K140+'Add Margin'!$B$2</f>
        <v>7.1076E-2</v>
      </c>
      <c r="L138" s="33">
        <f>'SMB Cost+ Matrix Orig'!L140+'Add Margin'!$B$2</f>
        <v>7.3979000000000003E-2</v>
      </c>
      <c r="M138" s="33">
        <f>'SMB Cost+ Matrix Orig'!M140+'Add Margin'!$B$2</f>
        <v>7.2979000000000002E-2</v>
      </c>
      <c r="N138" s="33">
        <f>'SMB Cost+ Matrix Orig'!N140+'Add Margin'!$B$2</f>
        <v>7.1979000000000001E-2</v>
      </c>
      <c r="O138" s="33">
        <f>'SMB Cost+ Matrix Orig'!O140+'Add Margin'!$B$2</f>
        <v>7.0979E-2</v>
      </c>
      <c r="P138" s="33">
        <f>'SMB Cost+ Matrix Orig'!P140+'Add Margin'!$B$2</f>
        <v>7.3726E-2</v>
      </c>
      <c r="Q138" s="33">
        <f>'SMB Cost+ Matrix Orig'!Q140+'Add Margin'!$B$2</f>
        <v>7.2725999999999999E-2</v>
      </c>
      <c r="R138" s="33">
        <f>'SMB Cost+ Matrix Orig'!R140+'Add Margin'!$B$2</f>
        <v>7.1725999999999998E-2</v>
      </c>
      <c r="S138" s="33">
        <f>'SMB Cost+ Matrix Orig'!S140+'Add Margin'!$B$2</f>
        <v>7.0725999999999997E-2</v>
      </c>
      <c r="T138" s="33">
        <f>'SMB Cost+ Matrix Orig'!T140+'Add Margin'!$B$2</f>
        <v>7.3698E-2</v>
      </c>
      <c r="U138" s="33">
        <f>'SMB Cost+ Matrix Orig'!U140+'Add Margin'!$B$2</f>
        <v>7.2697999999999999E-2</v>
      </c>
      <c r="V138" s="33">
        <f>'SMB Cost+ Matrix Orig'!V140+'Add Margin'!$B$2</f>
        <v>7.1697999999999998E-2</v>
      </c>
      <c r="W138" s="33">
        <f>'SMB Cost+ Matrix Orig'!W140+'Add Margin'!$B$2</f>
        <v>7.0697999999999997E-2</v>
      </c>
      <c r="X138" s="33">
        <f>'SMB Cost+ Matrix Orig'!X140+'Add Margin'!$B$2</f>
        <v>7.3102E-2</v>
      </c>
      <c r="Y138" s="33">
        <f>'SMB Cost+ Matrix Orig'!Y140+'Add Margin'!$B$2</f>
        <v>7.2101999999999999E-2</v>
      </c>
      <c r="Z138" s="33">
        <f>'SMB Cost+ Matrix Orig'!Z140+'Add Margin'!$B$2</f>
        <v>7.1101999999999999E-2</v>
      </c>
      <c r="AA138" s="33">
        <f>'SMB Cost+ Matrix Orig'!AA140+'Add Margin'!$B$2</f>
        <v>7.0101999999999998E-2</v>
      </c>
      <c r="AB138" s="33">
        <f>'SMB Cost+ Matrix Orig'!AB140+'Add Margin'!$B$2</f>
        <v>7.3034000000000002E-2</v>
      </c>
      <c r="AC138" s="33">
        <f>'SMB Cost+ Matrix Orig'!AC140+'Add Margin'!$B$2</f>
        <v>7.2034000000000001E-2</v>
      </c>
      <c r="AD138" s="33">
        <f>'SMB Cost+ Matrix Orig'!AD140+'Add Margin'!$B$2</f>
        <v>7.1034E-2</v>
      </c>
      <c r="AE138" s="33">
        <f>'SMB Cost+ Matrix Orig'!AE140+'Add Margin'!$B$2</f>
        <v>7.0033999999999999E-2</v>
      </c>
      <c r="AF138" s="33">
        <f>'SMB Cost+ Matrix Orig'!AF140+'Add Margin'!$B$2</f>
        <v>7.2600999999999999E-2</v>
      </c>
      <c r="AG138" s="33">
        <f>'SMB Cost+ Matrix Orig'!AG140+'Add Margin'!$B$2</f>
        <v>7.1600999999999998E-2</v>
      </c>
      <c r="AH138" s="33">
        <f>'SMB Cost+ Matrix Orig'!AH140+'Add Margin'!$B$2</f>
        <v>7.0600999999999997E-2</v>
      </c>
      <c r="AI138" s="33">
        <f>'SMB Cost+ Matrix Orig'!AI140+'Add Margin'!$B$2</f>
        <v>6.9600999999999996E-2</v>
      </c>
      <c r="AJ138" s="33">
        <f>'SMB Cost+ Matrix Orig'!AJ140+'Add Margin'!$B$2</f>
        <v>7.2353000000000001E-2</v>
      </c>
      <c r="AK138" s="33">
        <f>'SMB Cost+ Matrix Orig'!AK140+'Add Margin'!$B$2</f>
        <v>7.1353E-2</v>
      </c>
      <c r="AL138" s="33">
        <f>'SMB Cost+ Matrix Orig'!AL140+'Add Margin'!$B$2</f>
        <v>7.0352999999999999E-2</v>
      </c>
      <c r="AM138" s="33">
        <f>'SMB Cost+ Matrix Orig'!AM140+'Add Margin'!$B$2</f>
        <v>6.9352999999999998E-2</v>
      </c>
      <c r="AN138" s="30"/>
      <c r="AO138" s="30"/>
    </row>
    <row r="139" spans="1:41" s="26" customFormat="1" ht="18.75" x14ac:dyDescent="0.3">
      <c r="A139" s="31" t="s">
        <v>32</v>
      </c>
      <c r="B139" s="31" t="s">
        <v>36</v>
      </c>
      <c r="C139" s="32">
        <v>24</v>
      </c>
      <c r="D139" s="33">
        <f>'SMB Cost+ Matrix Orig'!D141+'Add Margin'!$B$2</f>
        <v>7.3011000000000006E-2</v>
      </c>
      <c r="E139" s="33">
        <f>'SMB Cost+ Matrix Orig'!E141+'Add Margin'!$B$2</f>
        <v>7.2011000000000006E-2</v>
      </c>
      <c r="F139" s="33">
        <f>'SMB Cost+ Matrix Orig'!F141+'Add Margin'!$B$2</f>
        <v>7.1011000000000005E-2</v>
      </c>
      <c r="G139" s="33">
        <f>'SMB Cost+ Matrix Orig'!G141+'Add Margin'!$B$2</f>
        <v>7.0011000000000004E-2</v>
      </c>
      <c r="H139" s="33">
        <f>'SMB Cost+ Matrix Orig'!H141+'Add Margin'!$B$2</f>
        <v>7.3299000000000003E-2</v>
      </c>
      <c r="I139" s="33">
        <f>'SMB Cost+ Matrix Orig'!I141+'Add Margin'!$B$2</f>
        <v>7.2299000000000002E-2</v>
      </c>
      <c r="J139" s="33">
        <f>'SMB Cost+ Matrix Orig'!J141+'Add Margin'!$B$2</f>
        <v>7.1299000000000001E-2</v>
      </c>
      <c r="K139" s="33">
        <f>'SMB Cost+ Matrix Orig'!K141+'Add Margin'!$B$2</f>
        <v>7.0299E-2</v>
      </c>
      <c r="L139" s="33">
        <f>'SMB Cost+ Matrix Orig'!L141+'Add Margin'!$B$2</f>
        <v>7.3227E-2</v>
      </c>
      <c r="M139" s="33">
        <f>'SMB Cost+ Matrix Orig'!M141+'Add Margin'!$B$2</f>
        <v>7.2227E-2</v>
      </c>
      <c r="N139" s="33">
        <f>'SMB Cost+ Matrix Orig'!N141+'Add Margin'!$B$2</f>
        <v>7.1226999999999999E-2</v>
      </c>
      <c r="O139" s="33">
        <f>'SMB Cost+ Matrix Orig'!O141+'Add Margin'!$B$2</f>
        <v>7.0226999999999998E-2</v>
      </c>
      <c r="P139" s="33">
        <f>'SMB Cost+ Matrix Orig'!P141+'Add Margin'!$B$2</f>
        <v>7.3125000000000009E-2</v>
      </c>
      <c r="Q139" s="33">
        <f>'SMB Cost+ Matrix Orig'!Q141+'Add Margin'!$B$2</f>
        <v>7.2125000000000009E-2</v>
      </c>
      <c r="R139" s="33">
        <f>'SMB Cost+ Matrix Orig'!R141+'Add Margin'!$B$2</f>
        <v>7.1125000000000008E-2</v>
      </c>
      <c r="S139" s="33">
        <f>'SMB Cost+ Matrix Orig'!S141+'Add Margin'!$B$2</f>
        <v>7.0125000000000007E-2</v>
      </c>
      <c r="T139" s="33">
        <f>'SMB Cost+ Matrix Orig'!T141+'Add Margin'!$B$2</f>
        <v>7.3177000000000006E-2</v>
      </c>
      <c r="U139" s="33">
        <f>'SMB Cost+ Matrix Orig'!U141+'Add Margin'!$B$2</f>
        <v>7.2177000000000005E-2</v>
      </c>
      <c r="V139" s="33">
        <f>'SMB Cost+ Matrix Orig'!V141+'Add Margin'!$B$2</f>
        <v>7.1177000000000004E-2</v>
      </c>
      <c r="W139" s="33">
        <f>'SMB Cost+ Matrix Orig'!W141+'Add Margin'!$B$2</f>
        <v>7.0177000000000003E-2</v>
      </c>
      <c r="X139" s="33">
        <f>'SMB Cost+ Matrix Orig'!X141+'Add Margin'!$B$2</f>
        <v>7.2951000000000002E-2</v>
      </c>
      <c r="Y139" s="33">
        <f>'SMB Cost+ Matrix Orig'!Y141+'Add Margin'!$B$2</f>
        <v>7.1951000000000001E-2</v>
      </c>
      <c r="Z139" s="33">
        <f>'SMB Cost+ Matrix Orig'!Z141+'Add Margin'!$B$2</f>
        <v>7.0951E-2</v>
      </c>
      <c r="AA139" s="33">
        <f>'SMB Cost+ Matrix Orig'!AA141+'Add Margin'!$B$2</f>
        <v>6.9950999999999999E-2</v>
      </c>
      <c r="AB139" s="33">
        <f>'SMB Cost+ Matrix Orig'!AB141+'Add Margin'!$B$2</f>
        <v>7.3090000000000002E-2</v>
      </c>
      <c r="AC139" s="33">
        <f>'SMB Cost+ Matrix Orig'!AC141+'Add Margin'!$B$2</f>
        <v>7.2090000000000001E-2</v>
      </c>
      <c r="AD139" s="33">
        <f>'SMB Cost+ Matrix Orig'!AD141+'Add Margin'!$B$2</f>
        <v>7.109E-2</v>
      </c>
      <c r="AE139" s="33">
        <f>'SMB Cost+ Matrix Orig'!AE141+'Add Margin'!$B$2</f>
        <v>7.009E-2</v>
      </c>
      <c r="AF139" s="33">
        <f>'SMB Cost+ Matrix Orig'!AF141+'Add Margin'!$B$2</f>
        <v>7.3055000000000009E-2</v>
      </c>
      <c r="AG139" s="33">
        <f>'SMB Cost+ Matrix Orig'!AG141+'Add Margin'!$B$2</f>
        <v>7.2055000000000008E-2</v>
      </c>
      <c r="AH139" s="33">
        <f>'SMB Cost+ Matrix Orig'!AH141+'Add Margin'!$B$2</f>
        <v>7.1055000000000007E-2</v>
      </c>
      <c r="AI139" s="33">
        <f>'SMB Cost+ Matrix Orig'!AI141+'Add Margin'!$B$2</f>
        <v>7.0055000000000006E-2</v>
      </c>
      <c r="AJ139" s="33">
        <f>'SMB Cost+ Matrix Orig'!AJ141+'Add Margin'!$B$2</f>
        <v>7.3089000000000001E-2</v>
      </c>
      <c r="AK139" s="33">
        <f>'SMB Cost+ Matrix Orig'!AK141+'Add Margin'!$B$2</f>
        <v>7.2089E-2</v>
      </c>
      <c r="AL139" s="33">
        <f>'SMB Cost+ Matrix Orig'!AL141+'Add Margin'!$B$2</f>
        <v>7.1088999999999999E-2</v>
      </c>
      <c r="AM139" s="33">
        <f>'SMB Cost+ Matrix Orig'!AM141+'Add Margin'!$B$2</f>
        <v>7.0088999999999999E-2</v>
      </c>
      <c r="AN139" s="30"/>
      <c r="AO139" s="30"/>
    </row>
    <row r="140" spans="1:41" s="26" customFormat="1" ht="18.75" x14ac:dyDescent="0.3">
      <c r="A140" s="31" t="s">
        <v>32</v>
      </c>
      <c r="B140" s="31" t="s">
        <v>36</v>
      </c>
      <c r="C140" s="32">
        <v>36</v>
      </c>
      <c r="D140" s="33">
        <f>'SMB Cost+ Matrix Orig'!D142+'Add Margin'!$B$2</f>
        <v>7.4038000000000007E-2</v>
      </c>
      <c r="E140" s="33">
        <f>'SMB Cost+ Matrix Orig'!E142+'Add Margin'!$B$2</f>
        <v>7.3038000000000006E-2</v>
      </c>
      <c r="F140" s="33">
        <f>'SMB Cost+ Matrix Orig'!F142+'Add Margin'!$B$2</f>
        <v>7.2038000000000005E-2</v>
      </c>
      <c r="G140" s="33">
        <f>'SMB Cost+ Matrix Orig'!G142+'Add Margin'!$B$2</f>
        <v>7.1038000000000004E-2</v>
      </c>
      <c r="H140" s="33">
        <f>'SMB Cost+ Matrix Orig'!H142+'Add Margin'!$B$2</f>
        <v>7.4381000000000003E-2</v>
      </c>
      <c r="I140" s="33">
        <f>'SMB Cost+ Matrix Orig'!I142+'Add Margin'!$B$2</f>
        <v>7.3381000000000002E-2</v>
      </c>
      <c r="J140" s="33">
        <f>'SMB Cost+ Matrix Orig'!J142+'Add Margin'!$B$2</f>
        <v>7.2381000000000001E-2</v>
      </c>
      <c r="K140" s="33">
        <f>'SMB Cost+ Matrix Orig'!K142+'Add Margin'!$B$2</f>
        <v>7.1381E-2</v>
      </c>
      <c r="L140" s="33">
        <f>'SMB Cost+ Matrix Orig'!L142+'Add Margin'!$B$2</f>
        <v>7.4511000000000008E-2</v>
      </c>
      <c r="M140" s="33">
        <f>'SMB Cost+ Matrix Orig'!M142+'Add Margin'!$B$2</f>
        <v>7.3511000000000007E-2</v>
      </c>
      <c r="N140" s="33">
        <f>'SMB Cost+ Matrix Orig'!N142+'Add Margin'!$B$2</f>
        <v>7.2511000000000006E-2</v>
      </c>
      <c r="O140" s="33">
        <f>'SMB Cost+ Matrix Orig'!O142+'Add Margin'!$B$2</f>
        <v>7.1511000000000005E-2</v>
      </c>
      <c r="P140" s="33">
        <f>'SMB Cost+ Matrix Orig'!P142+'Add Margin'!$B$2</f>
        <v>7.4611000000000011E-2</v>
      </c>
      <c r="Q140" s="33">
        <f>'SMB Cost+ Matrix Orig'!Q142+'Add Margin'!$B$2</f>
        <v>7.361100000000001E-2</v>
      </c>
      <c r="R140" s="33">
        <f>'SMB Cost+ Matrix Orig'!R142+'Add Margin'!$B$2</f>
        <v>7.2611000000000009E-2</v>
      </c>
      <c r="S140" s="33">
        <f>'SMB Cost+ Matrix Orig'!S142+'Add Margin'!$B$2</f>
        <v>7.1611000000000008E-2</v>
      </c>
      <c r="T140" s="33">
        <f>'SMB Cost+ Matrix Orig'!T142+'Add Margin'!$B$2</f>
        <v>7.4783000000000002E-2</v>
      </c>
      <c r="U140" s="33">
        <f>'SMB Cost+ Matrix Orig'!U142+'Add Margin'!$B$2</f>
        <v>7.3783000000000001E-2</v>
      </c>
      <c r="V140" s="33">
        <f>'SMB Cost+ Matrix Orig'!V142+'Add Margin'!$B$2</f>
        <v>7.2783E-2</v>
      </c>
      <c r="W140" s="33">
        <f>'SMB Cost+ Matrix Orig'!W142+'Add Margin'!$B$2</f>
        <v>7.1783E-2</v>
      </c>
      <c r="X140" s="33">
        <f>'SMB Cost+ Matrix Orig'!X142+'Add Margin'!$B$2</f>
        <v>7.4686000000000002E-2</v>
      </c>
      <c r="Y140" s="33">
        <f>'SMB Cost+ Matrix Orig'!Y142+'Add Margin'!$B$2</f>
        <v>7.3686000000000001E-2</v>
      </c>
      <c r="Z140" s="33">
        <f>'SMB Cost+ Matrix Orig'!Z142+'Add Margin'!$B$2</f>
        <v>7.2686000000000001E-2</v>
      </c>
      <c r="AA140" s="33">
        <f>'SMB Cost+ Matrix Orig'!AA142+'Add Margin'!$B$2</f>
        <v>7.1686E-2</v>
      </c>
      <c r="AB140" s="33">
        <f>'SMB Cost+ Matrix Orig'!AB142+'Add Margin'!$B$2</f>
        <v>7.4876999999999999E-2</v>
      </c>
      <c r="AC140" s="33">
        <f>'SMB Cost+ Matrix Orig'!AC142+'Add Margin'!$B$2</f>
        <v>7.3876999999999998E-2</v>
      </c>
      <c r="AD140" s="33">
        <f>'SMB Cost+ Matrix Orig'!AD142+'Add Margin'!$B$2</f>
        <v>7.2876999999999997E-2</v>
      </c>
      <c r="AE140" s="33">
        <f>'SMB Cost+ Matrix Orig'!AE142+'Add Margin'!$B$2</f>
        <v>7.1876999999999996E-2</v>
      </c>
      <c r="AF140" s="33">
        <f>'SMB Cost+ Matrix Orig'!AF142+'Add Margin'!$B$2</f>
        <v>7.486000000000001E-2</v>
      </c>
      <c r="AG140" s="33">
        <f>'SMB Cost+ Matrix Orig'!AG142+'Add Margin'!$B$2</f>
        <v>7.3860000000000009E-2</v>
      </c>
      <c r="AH140" s="33">
        <f>'SMB Cost+ Matrix Orig'!AH142+'Add Margin'!$B$2</f>
        <v>7.2860000000000008E-2</v>
      </c>
      <c r="AI140" s="33">
        <f>'SMB Cost+ Matrix Orig'!AI142+'Add Margin'!$B$2</f>
        <v>7.1860000000000007E-2</v>
      </c>
      <c r="AJ140" s="33">
        <f>'SMB Cost+ Matrix Orig'!AJ142+'Add Margin'!$B$2</f>
        <v>7.4906E-2</v>
      </c>
      <c r="AK140" s="33">
        <f>'SMB Cost+ Matrix Orig'!AK142+'Add Margin'!$B$2</f>
        <v>7.3905999999999999E-2</v>
      </c>
      <c r="AL140" s="33">
        <f>'SMB Cost+ Matrix Orig'!AL142+'Add Margin'!$B$2</f>
        <v>7.2905999999999999E-2</v>
      </c>
      <c r="AM140" s="33">
        <f>'SMB Cost+ Matrix Orig'!AM142+'Add Margin'!$B$2</f>
        <v>7.1905999999999998E-2</v>
      </c>
      <c r="AN140" s="30"/>
      <c r="AO140" s="30"/>
    </row>
    <row r="141" spans="1:41" s="26" customFormat="1" ht="18.75" x14ac:dyDescent="0.3">
      <c r="A141" s="34" t="s">
        <v>32</v>
      </c>
      <c r="B141" s="34" t="s">
        <v>36</v>
      </c>
      <c r="C141" s="35">
        <v>48</v>
      </c>
      <c r="D141" s="139">
        <f>'SMB Cost+ Matrix Orig'!D143+'Add Margin'!$B$2</f>
        <v>7.5419E-2</v>
      </c>
      <c r="E141" s="139">
        <f>'SMB Cost+ Matrix Orig'!E143+'Add Margin'!$B$2</f>
        <v>7.4418999999999999E-2</v>
      </c>
      <c r="F141" s="139">
        <f>'SMB Cost+ Matrix Orig'!F143+'Add Margin'!$B$2</f>
        <v>7.3418999999999998E-2</v>
      </c>
      <c r="G141" s="139">
        <f>'SMB Cost+ Matrix Orig'!G143+'Add Margin'!$B$2</f>
        <v>7.2418999999999997E-2</v>
      </c>
      <c r="H141" s="139">
        <f>'SMB Cost+ Matrix Orig'!H143+'Add Margin'!$B$2</f>
        <v>7.5744000000000006E-2</v>
      </c>
      <c r="I141" s="139">
        <f>'SMB Cost+ Matrix Orig'!I143+'Add Margin'!$B$2</f>
        <v>7.4744000000000005E-2</v>
      </c>
      <c r="J141" s="139">
        <f>'SMB Cost+ Matrix Orig'!J143+'Add Margin'!$B$2</f>
        <v>7.3744000000000004E-2</v>
      </c>
      <c r="K141" s="139">
        <f>'SMB Cost+ Matrix Orig'!K143+'Add Margin'!$B$2</f>
        <v>7.2744000000000003E-2</v>
      </c>
      <c r="L141" s="139"/>
      <c r="M141" s="139"/>
      <c r="N141" s="139"/>
      <c r="O141" s="139"/>
      <c r="P141" s="139"/>
      <c r="Q141" s="139"/>
      <c r="R141" s="139"/>
      <c r="S141" s="139"/>
      <c r="T141" s="139"/>
      <c r="U141" s="139"/>
      <c r="V141" s="139"/>
      <c r="W141" s="139"/>
      <c r="X141" s="139"/>
      <c r="Y141" s="139"/>
      <c r="Z141" s="139"/>
      <c r="AA141" s="139"/>
      <c r="AB141" s="215"/>
      <c r="AC141" s="215"/>
      <c r="AD141" s="215"/>
      <c r="AE141" s="215"/>
      <c r="AF141" s="215"/>
      <c r="AG141" s="215"/>
      <c r="AH141" s="215"/>
      <c r="AI141" s="215"/>
      <c r="AJ141" s="215"/>
      <c r="AK141" s="215"/>
      <c r="AL141" s="215"/>
      <c r="AM141" s="215"/>
      <c r="AN141" s="30"/>
      <c r="AO141" s="30"/>
    </row>
    <row r="142" spans="1:41" s="26" customFormat="1" ht="15.75" customHeight="1" x14ac:dyDescent="0.3">
      <c r="A142" s="64"/>
      <c r="B142" s="65"/>
      <c r="C142" s="65"/>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54"/>
      <c r="AO142" s="54"/>
    </row>
    <row r="143" spans="1:41" s="26" customFormat="1" ht="18.75" x14ac:dyDescent="0.3">
      <c r="A143" s="41" t="s">
        <v>32</v>
      </c>
      <c r="B143" s="41" t="s">
        <v>37</v>
      </c>
      <c r="C143" s="42">
        <v>6</v>
      </c>
      <c r="D143" s="43">
        <f>'SMB Cost+ Matrix Orig'!D145+'Add Margin'!$B$2</f>
        <v>5.3134000000000001E-2</v>
      </c>
      <c r="E143" s="43">
        <f>'SMB Cost+ Matrix Orig'!E145+'Add Margin'!$B$2</f>
        <v>5.2134E-2</v>
      </c>
      <c r="F143" s="43">
        <f>'SMB Cost+ Matrix Orig'!F145+'Add Margin'!$B$2</f>
        <v>5.1134000000000006E-2</v>
      </c>
      <c r="G143" s="43">
        <f>'SMB Cost+ Matrix Orig'!G145+'Add Margin'!$B$2</f>
        <v>5.0134000000000005E-2</v>
      </c>
      <c r="H143" s="43">
        <f>'SMB Cost+ Matrix Orig'!H145+'Add Margin'!$B$2</f>
        <v>5.8266999999999999E-2</v>
      </c>
      <c r="I143" s="43">
        <f>'SMB Cost+ Matrix Orig'!I145+'Add Margin'!$B$2</f>
        <v>5.7266999999999998E-2</v>
      </c>
      <c r="J143" s="43">
        <f>'SMB Cost+ Matrix Orig'!J145+'Add Margin'!$B$2</f>
        <v>5.6267000000000005E-2</v>
      </c>
      <c r="K143" s="43">
        <f>'SMB Cost+ Matrix Orig'!K145+'Add Margin'!$B$2</f>
        <v>5.5267000000000004E-2</v>
      </c>
      <c r="L143" s="43">
        <f>'SMB Cost+ Matrix Orig'!L145+'Add Margin'!$B$2</f>
        <v>5.9902999999999998E-2</v>
      </c>
      <c r="M143" s="43">
        <f>'SMB Cost+ Matrix Orig'!M145+'Add Margin'!$B$2</f>
        <v>5.8902999999999997E-2</v>
      </c>
      <c r="N143" s="43">
        <f>'SMB Cost+ Matrix Orig'!N145+'Add Margin'!$B$2</f>
        <v>5.7903000000000003E-2</v>
      </c>
      <c r="O143" s="43">
        <f>'SMB Cost+ Matrix Orig'!O145+'Add Margin'!$B$2</f>
        <v>5.6903000000000002E-2</v>
      </c>
      <c r="P143" s="43">
        <f>'SMB Cost+ Matrix Orig'!P145+'Add Margin'!$B$2</f>
        <v>5.9181999999999998E-2</v>
      </c>
      <c r="Q143" s="43">
        <f>'SMB Cost+ Matrix Orig'!Q145+'Add Margin'!$B$2</f>
        <v>5.8181999999999998E-2</v>
      </c>
      <c r="R143" s="43">
        <f>'SMB Cost+ Matrix Orig'!R145+'Add Margin'!$B$2</f>
        <v>5.7182000000000004E-2</v>
      </c>
      <c r="S143" s="43">
        <f>'SMB Cost+ Matrix Orig'!S145+'Add Margin'!$B$2</f>
        <v>5.6182000000000003E-2</v>
      </c>
      <c r="T143" s="43">
        <f>'SMB Cost+ Matrix Orig'!T145+'Add Margin'!$B$2</f>
        <v>5.9205000000000001E-2</v>
      </c>
      <c r="U143" s="43">
        <f>'SMB Cost+ Matrix Orig'!U145+'Add Margin'!$B$2</f>
        <v>5.8205000000000007E-2</v>
      </c>
      <c r="V143" s="43">
        <f>'SMB Cost+ Matrix Orig'!V145+'Add Margin'!$B$2</f>
        <v>5.7205000000000006E-2</v>
      </c>
      <c r="W143" s="43">
        <f>'SMB Cost+ Matrix Orig'!W145+'Add Margin'!$B$2</f>
        <v>5.6205000000000005E-2</v>
      </c>
      <c r="X143" s="43">
        <f>'SMB Cost+ Matrix Orig'!X145+'Add Margin'!$B$2</f>
        <v>5.7849999999999999E-2</v>
      </c>
      <c r="Y143" s="43">
        <f>'SMB Cost+ Matrix Orig'!Y145+'Add Margin'!$B$2</f>
        <v>5.6849999999999998E-2</v>
      </c>
      <c r="Z143" s="43">
        <f>'SMB Cost+ Matrix Orig'!Z145+'Add Margin'!$B$2</f>
        <v>5.5850000000000004E-2</v>
      </c>
      <c r="AA143" s="43">
        <f>'SMB Cost+ Matrix Orig'!AA145+'Add Margin'!$B$2</f>
        <v>5.4850000000000003E-2</v>
      </c>
      <c r="AB143" s="43">
        <f>'SMB Cost+ Matrix Orig'!AB145+'Add Margin'!$B$2</f>
        <v>5.4758999999999995E-2</v>
      </c>
      <c r="AC143" s="43">
        <f>'SMB Cost+ Matrix Orig'!AC145+'Add Margin'!$B$2</f>
        <v>5.3759000000000001E-2</v>
      </c>
      <c r="AD143" s="43">
        <f>'SMB Cost+ Matrix Orig'!AD145+'Add Margin'!$B$2</f>
        <v>5.2759E-2</v>
      </c>
      <c r="AE143" s="43">
        <f>'SMB Cost+ Matrix Orig'!AE145+'Add Margin'!$B$2</f>
        <v>5.1758999999999999E-2</v>
      </c>
      <c r="AF143" s="43">
        <f>'SMB Cost+ Matrix Orig'!AF145+'Add Margin'!$B$2</f>
        <v>5.1275999999999995E-2</v>
      </c>
      <c r="AG143" s="43">
        <f>'SMB Cost+ Matrix Orig'!AG145+'Add Margin'!$B$2</f>
        <v>5.0276000000000001E-2</v>
      </c>
      <c r="AH143" s="43">
        <f>'SMB Cost+ Matrix Orig'!AH145+'Add Margin'!$B$2</f>
        <v>4.9276E-2</v>
      </c>
      <c r="AI143" s="43">
        <f>'SMB Cost+ Matrix Orig'!AI145+'Add Margin'!$B$2</f>
        <v>4.8275999999999999E-2</v>
      </c>
      <c r="AJ143" s="43">
        <f>'SMB Cost+ Matrix Orig'!AJ145+'Add Margin'!$B$2</f>
        <v>4.9999999999999996E-2</v>
      </c>
      <c r="AK143" s="43">
        <f>'SMB Cost+ Matrix Orig'!AK145+'Add Margin'!$B$2</f>
        <v>4.9000000000000002E-2</v>
      </c>
      <c r="AL143" s="43">
        <f>'SMB Cost+ Matrix Orig'!AL145+'Add Margin'!$B$2</f>
        <v>4.8000000000000001E-2</v>
      </c>
      <c r="AM143" s="43">
        <f>'SMB Cost+ Matrix Orig'!AM145+'Add Margin'!$B$2</f>
        <v>4.7E-2</v>
      </c>
      <c r="AN143" s="44"/>
      <c r="AO143" s="44"/>
    </row>
    <row r="144" spans="1:41" s="26" customFormat="1" ht="18.75" x14ac:dyDescent="0.3">
      <c r="A144" s="45" t="s">
        <v>32</v>
      </c>
      <c r="B144" s="45" t="s">
        <v>37</v>
      </c>
      <c r="C144" s="46">
        <v>12</v>
      </c>
      <c r="D144" s="47">
        <f>'SMB Cost+ Matrix Orig'!D146+'Add Margin'!$B$2</f>
        <v>5.3962999999999997E-2</v>
      </c>
      <c r="E144" s="47">
        <f>'SMB Cost+ Matrix Orig'!E146+'Add Margin'!$B$2</f>
        <v>5.2962999999999996E-2</v>
      </c>
      <c r="F144" s="47">
        <f>'SMB Cost+ Matrix Orig'!F146+'Add Margin'!$B$2</f>
        <v>5.1963000000000002E-2</v>
      </c>
      <c r="G144" s="47">
        <f>'SMB Cost+ Matrix Orig'!G146+'Add Margin'!$B$2</f>
        <v>5.0963000000000001E-2</v>
      </c>
      <c r="H144" s="47">
        <f>'SMB Cost+ Matrix Orig'!H146+'Add Margin'!$B$2</f>
        <v>5.4642999999999997E-2</v>
      </c>
      <c r="I144" s="47">
        <f>'SMB Cost+ Matrix Orig'!I146+'Add Margin'!$B$2</f>
        <v>5.3642999999999996E-2</v>
      </c>
      <c r="J144" s="47">
        <f>'SMB Cost+ Matrix Orig'!J146+'Add Margin'!$B$2</f>
        <v>5.2643000000000002E-2</v>
      </c>
      <c r="K144" s="47">
        <f>'SMB Cost+ Matrix Orig'!K146+'Add Margin'!$B$2</f>
        <v>5.1643000000000001E-2</v>
      </c>
      <c r="L144" s="47">
        <f>'SMB Cost+ Matrix Orig'!L146+'Add Margin'!$B$2</f>
        <v>5.4810999999999999E-2</v>
      </c>
      <c r="M144" s="47">
        <f>'SMB Cost+ Matrix Orig'!M146+'Add Margin'!$B$2</f>
        <v>5.3810999999999998E-2</v>
      </c>
      <c r="N144" s="47">
        <f>'SMB Cost+ Matrix Orig'!N146+'Add Margin'!$B$2</f>
        <v>5.2811000000000004E-2</v>
      </c>
      <c r="O144" s="47">
        <f>'SMB Cost+ Matrix Orig'!O146+'Add Margin'!$B$2</f>
        <v>5.1811000000000003E-2</v>
      </c>
      <c r="P144" s="47">
        <f>'SMB Cost+ Matrix Orig'!P146+'Add Margin'!$B$2</f>
        <v>5.4830999999999998E-2</v>
      </c>
      <c r="Q144" s="47">
        <f>'SMB Cost+ Matrix Orig'!Q146+'Add Margin'!$B$2</f>
        <v>5.3831000000000004E-2</v>
      </c>
      <c r="R144" s="47">
        <f>'SMB Cost+ Matrix Orig'!R146+'Add Margin'!$B$2</f>
        <v>5.2831000000000003E-2</v>
      </c>
      <c r="S144" s="47">
        <f>'SMB Cost+ Matrix Orig'!S146+'Add Margin'!$B$2</f>
        <v>5.1831000000000002E-2</v>
      </c>
      <c r="T144" s="47">
        <f>'SMB Cost+ Matrix Orig'!T146+'Add Margin'!$B$2</f>
        <v>5.4942999999999999E-2</v>
      </c>
      <c r="U144" s="47">
        <f>'SMB Cost+ Matrix Orig'!U146+'Add Margin'!$B$2</f>
        <v>5.3943000000000005E-2</v>
      </c>
      <c r="V144" s="47">
        <f>'SMB Cost+ Matrix Orig'!V146+'Add Margin'!$B$2</f>
        <v>5.2943000000000004E-2</v>
      </c>
      <c r="W144" s="47">
        <f>'SMB Cost+ Matrix Orig'!W146+'Add Margin'!$B$2</f>
        <v>5.1943000000000003E-2</v>
      </c>
      <c r="X144" s="47">
        <f>'SMB Cost+ Matrix Orig'!X146+'Add Margin'!$B$2</f>
        <v>5.4829999999999997E-2</v>
      </c>
      <c r="Y144" s="47">
        <f>'SMB Cost+ Matrix Orig'!Y146+'Add Margin'!$B$2</f>
        <v>5.3830000000000003E-2</v>
      </c>
      <c r="Z144" s="47">
        <f>'SMB Cost+ Matrix Orig'!Z146+'Add Margin'!$B$2</f>
        <v>5.2830000000000002E-2</v>
      </c>
      <c r="AA144" s="47">
        <f>'SMB Cost+ Matrix Orig'!AA146+'Add Margin'!$B$2</f>
        <v>5.1830000000000001E-2</v>
      </c>
      <c r="AB144" s="47">
        <f>'SMB Cost+ Matrix Orig'!AB146+'Add Margin'!$B$2</f>
        <v>5.4942999999999999E-2</v>
      </c>
      <c r="AC144" s="47">
        <f>'SMB Cost+ Matrix Orig'!AC146+'Add Margin'!$B$2</f>
        <v>5.3943000000000005E-2</v>
      </c>
      <c r="AD144" s="47">
        <f>'SMB Cost+ Matrix Orig'!AD146+'Add Margin'!$B$2</f>
        <v>5.2943000000000004E-2</v>
      </c>
      <c r="AE144" s="47">
        <f>'SMB Cost+ Matrix Orig'!AE146+'Add Margin'!$B$2</f>
        <v>5.1943000000000003E-2</v>
      </c>
      <c r="AF144" s="47">
        <f>'SMB Cost+ Matrix Orig'!AF146+'Add Margin'!$B$2</f>
        <v>5.4766999999999996E-2</v>
      </c>
      <c r="AG144" s="47">
        <f>'SMB Cost+ Matrix Orig'!AG146+'Add Margin'!$B$2</f>
        <v>5.3766999999999995E-2</v>
      </c>
      <c r="AH144" s="47">
        <f>'SMB Cost+ Matrix Orig'!AH146+'Add Margin'!$B$2</f>
        <v>5.2767000000000001E-2</v>
      </c>
      <c r="AI144" s="47">
        <f>'SMB Cost+ Matrix Orig'!AI146+'Add Margin'!$B$2</f>
        <v>5.1767000000000001E-2</v>
      </c>
      <c r="AJ144" s="47">
        <f>'SMB Cost+ Matrix Orig'!AJ146+'Add Margin'!$B$2</f>
        <v>5.4635999999999997E-2</v>
      </c>
      <c r="AK144" s="47">
        <f>'SMB Cost+ Matrix Orig'!AK146+'Add Margin'!$B$2</f>
        <v>5.3636000000000003E-2</v>
      </c>
      <c r="AL144" s="47">
        <f>'SMB Cost+ Matrix Orig'!AL146+'Add Margin'!$B$2</f>
        <v>5.2636000000000002E-2</v>
      </c>
      <c r="AM144" s="47">
        <f>'SMB Cost+ Matrix Orig'!AM146+'Add Margin'!$B$2</f>
        <v>5.1636000000000001E-2</v>
      </c>
      <c r="AN144" s="44"/>
      <c r="AO144" s="44"/>
    </row>
    <row r="145" spans="1:41" s="26" customFormat="1" ht="18.75" x14ac:dyDescent="0.3">
      <c r="A145" s="45" t="s">
        <v>32</v>
      </c>
      <c r="B145" s="45" t="s">
        <v>37</v>
      </c>
      <c r="C145" s="46">
        <v>24</v>
      </c>
      <c r="D145" s="47">
        <f>'SMB Cost+ Matrix Orig'!D147+'Add Margin'!$B$2</f>
        <v>5.4301999999999996E-2</v>
      </c>
      <c r="E145" s="47">
        <f>'SMB Cost+ Matrix Orig'!E147+'Add Margin'!$B$2</f>
        <v>5.3302000000000002E-2</v>
      </c>
      <c r="F145" s="47">
        <f>'SMB Cost+ Matrix Orig'!F147+'Add Margin'!$B$2</f>
        <v>5.2302000000000001E-2</v>
      </c>
      <c r="G145" s="47">
        <f>'SMB Cost+ Matrix Orig'!G147+'Add Margin'!$B$2</f>
        <v>5.1302E-2</v>
      </c>
      <c r="H145" s="47">
        <f>'SMB Cost+ Matrix Orig'!H147+'Add Margin'!$B$2</f>
        <v>5.4711999999999997E-2</v>
      </c>
      <c r="I145" s="47">
        <f>'SMB Cost+ Matrix Orig'!I147+'Add Margin'!$B$2</f>
        <v>5.3711999999999996E-2</v>
      </c>
      <c r="J145" s="47">
        <f>'SMB Cost+ Matrix Orig'!J147+'Add Margin'!$B$2</f>
        <v>5.2712000000000002E-2</v>
      </c>
      <c r="K145" s="47">
        <f>'SMB Cost+ Matrix Orig'!K147+'Add Margin'!$B$2</f>
        <v>5.1712000000000001E-2</v>
      </c>
      <c r="L145" s="47">
        <f>'SMB Cost+ Matrix Orig'!L147+'Add Margin'!$B$2</f>
        <v>5.4799E-2</v>
      </c>
      <c r="M145" s="47">
        <f>'SMB Cost+ Matrix Orig'!M147+'Add Margin'!$B$2</f>
        <v>5.3799E-2</v>
      </c>
      <c r="N145" s="47">
        <f>'SMB Cost+ Matrix Orig'!N147+'Add Margin'!$B$2</f>
        <v>5.2799000000000006E-2</v>
      </c>
      <c r="O145" s="47">
        <f>'SMB Cost+ Matrix Orig'!O147+'Add Margin'!$B$2</f>
        <v>5.1799000000000005E-2</v>
      </c>
      <c r="P145" s="47">
        <f>'SMB Cost+ Matrix Orig'!P147+'Add Margin'!$B$2</f>
        <v>5.4833E-2</v>
      </c>
      <c r="Q145" s="47">
        <f>'SMB Cost+ Matrix Orig'!Q147+'Add Margin'!$B$2</f>
        <v>5.3833000000000006E-2</v>
      </c>
      <c r="R145" s="47">
        <f>'SMB Cost+ Matrix Orig'!R147+'Add Margin'!$B$2</f>
        <v>5.2833000000000005E-2</v>
      </c>
      <c r="S145" s="47">
        <f>'SMB Cost+ Matrix Orig'!S147+'Add Margin'!$B$2</f>
        <v>5.1833000000000004E-2</v>
      </c>
      <c r="T145" s="47">
        <f>'SMB Cost+ Matrix Orig'!T147+'Add Margin'!$B$2</f>
        <v>5.4973999999999995E-2</v>
      </c>
      <c r="U145" s="47">
        <f>'SMB Cost+ Matrix Orig'!U147+'Add Margin'!$B$2</f>
        <v>5.3973999999999994E-2</v>
      </c>
      <c r="V145" s="47">
        <f>'SMB Cost+ Matrix Orig'!V147+'Add Margin'!$B$2</f>
        <v>5.2974E-2</v>
      </c>
      <c r="W145" s="47">
        <f>'SMB Cost+ Matrix Orig'!W147+'Add Margin'!$B$2</f>
        <v>5.1973999999999999E-2</v>
      </c>
      <c r="X145" s="47">
        <f>'SMB Cost+ Matrix Orig'!X147+'Add Margin'!$B$2</f>
        <v>5.5000999999999994E-2</v>
      </c>
      <c r="Y145" s="47">
        <f>'SMB Cost+ Matrix Orig'!Y147+'Add Margin'!$B$2</f>
        <v>5.4000999999999993E-2</v>
      </c>
      <c r="Z145" s="47">
        <f>'SMB Cost+ Matrix Orig'!Z147+'Add Margin'!$B$2</f>
        <v>5.3001E-2</v>
      </c>
      <c r="AA145" s="47">
        <f>'SMB Cost+ Matrix Orig'!AA147+'Add Margin'!$B$2</f>
        <v>5.2000999999999999E-2</v>
      </c>
      <c r="AB145" s="47">
        <f>'SMB Cost+ Matrix Orig'!AB147+'Add Margin'!$B$2</f>
        <v>5.5224999999999996E-2</v>
      </c>
      <c r="AC145" s="47">
        <f>'SMB Cost+ Matrix Orig'!AC147+'Add Margin'!$B$2</f>
        <v>5.4224999999999995E-2</v>
      </c>
      <c r="AD145" s="47">
        <f>'SMB Cost+ Matrix Orig'!AD147+'Add Margin'!$B$2</f>
        <v>5.3225000000000001E-2</v>
      </c>
      <c r="AE145" s="47">
        <f>'SMB Cost+ Matrix Orig'!AE147+'Add Margin'!$B$2</f>
        <v>5.2225000000000001E-2</v>
      </c>
      <c r="AF145" s="47">
        <f>'SMB Cost+ Matrix Orig'!AF147+'Add Margin'!$B$2</f>
        <v>5.5316999999999998E-2</v>
      </c>
      <c r="AG145" s="47">
        <f>'SMB Cost+ Matrix Orig'!AG147+'Add Margin'!$B$2</f>
        <v>5.4317000000000004E-2</v>
      </c>
      <c r="AH145" s="47">
        <f>'SMB Cost+ Matrix Orig'!AH147+'Add Margin'!$B$2</f>
        <v>5.3317000000000003E-2</v>
      </c>
      <c r="AI145" s="47">
        <f>'SMB Cost+ Matrix Orig'!AI147+'Add Margin'!$B$2</f>
        <v>5.2317000000000002E-2</v>
      </c>
      <c r="AJ145" s="47">
        <f>'SMB Cost+ Matrix Orig'!AJ147+'Add Margin'!$B$2</f>
        <v>5.5340999999999994E-2</v>
      </c>
      <c r="AK145" s="47">
        <f>'SMB Cost+ Matrix Orig'!AK147+'Add Margin'!$B$2</f>
        <v>5.4341E-2</v>
      </c>
      <c r="AL145" s="47">
        <f>'SMB Cost+ Matrix Orig'!AL147+'Add Margin'!$B$2</f>
        <v>5.3341E-2</v>
      </c>
      <c r="AM145" s="47">
        <f>'SMB Cost+ Matrix Orig'!AM147+'Add Margin'!$B$2</f>
        <v>5.2340999999999999E-2</v>
      </c>
      <c r="AN145" s="44"/>
      <c r="AO145" s="44"/>
    </row>
    <row r="146" spans="1:41" s="26" customFormat="1" ht="18.75" x14ac:dyDescent="0.3">
      <c r="A146" s="45" t="s">
        <v>32</v>
      </c>
      <c r="B146" s="45" t="s">
        <v>37</v>
      </c>
      <c r="C146" s="46">
        <v>36</v>
      </c>
      <c r="D146" s="47">
        <f>'SMB Cost+ Matrix Orig'!D148+'Add Margin'!$B$2</f>
        <v>5.5105999999999995E-2</v>
      </c>
      <c r="E146" s="47">
        <f>'SMB Cost+ Matrix Orig'!E148+'Add Margin'!$B$2</f>
        <v>5.4106000000000001E-2</v>
      </c>
      <c r="F146" s="47">
        <f>'SMB Cost+ Matrix Orig'!F148+'Add Margin'!$B$2</f>
        <v>5.3106E-2</v>
      </c>
      <c r="G146" s="47">
        <f>'SMB Cost+ Matrix Orig'!G148+'Add Margin'!$B$2</f>
        <v>5.2106E-2</v>
      </c>
      <c r="H146" s="47">
        <f>'SMB Cost+ Matrix Orig'!H148+'Add Margin'!$B$2</f>
        <v>5.5376999999999996E-2</v>
      </c>
      <c r="I146" s="47">
        <f>'SMB Cost+ Matrix Orig'!I148+'Add Margin'!$B$2</f>
        <v>5.4376999999999995E-2</v>
      </c>
      <c r="J146" s="47">
        <f>'SMB Cost+ Matrix Orig'!J148+'Add Margin'!$B$2</f>
        <v>5.3377000000000001E-2</v>
      </c>
      <c r="K146" s="47">
        <f>'SMB Cost+ Matrix Orig'!K148+'Add Margin'!$B$2</f>
        <v>5.2377E-2</v>
      </c>
      <c r="L146" s="47">
        <f>'SMB Cost+ Matrix Orig'!L148+'Add Margin'!$B$2</f>
        <v>5.5475999999999998E-2</v>
      </c>
      <c r="M146" s="47">
        <f>'SMB Cost+ Matrix Orig'!M148+'Add Margin'!$B$2</f>
        <v>5.4475999999999997E-2</v>
      </c>
      <c r="N146" s="47">
        <f>'SMB Cost+ Matrix Orig'!N148+'Add Margin'!$B$2</f>
        <v>5.3476000000000003E-2</v>
      </c>
      <c r="O146" s="47">
        <f>'SMB Cost+ Matrix Orig'!O148+'Add Margin'!$B$2</f>
        <v>5.2476000000000002E-2</v>
      </c>
      <c r="P146" s="47">
        <f>'SMB Cost+ Matrix Orig'!P148+'Add Margin'!$B$2</f>
        <v>5.5499E-2</v>
      </c>
      <c r="Q146" s="47">
        <f>'SMB Cost+ Matrix Orig'!Q148+'Add Margin'!$B$2</f>
        <v>5.4499000000000006E-2</v>
      </c>
      <c r="R146" s="47">
        <f>'SMB Cost+ Matrix Orig'!R148+'Add Margin'!$B$2</f>
        <v>5.3499000000000005E-2</v>
      </c>
      <c r="S146" s="47">
        <f>'SMB Cost+ Matrix Orig'!S148+'Add Margin'!$B$2</f>
        <v>5.2499000000000004E-2</v>
      </c>
      <c r="T146" s="47">
        <f>'SMB Cost+ Matrix Orig'!T148+'Add Margin'!$B$2</f>
        <v>5.5603E-2</v>
      </c>
      <c r="U146" s="47">
        <f>'SMB Cost+ Matrix Orig'!U148+'Add Margin'!$B$2</f>
        <v>5.4602999999999999E-2</v>
      </c>
      <c r="V146" s="47">
        <f>'SMB Cost+ Matrix Orig'!V148+'Add Margin'!$B$2</f>
        <v>5.3603000000000005E-2</v>
      </c>
      <c r="W146" s="47">
        <f>'SMB Cost+ Matrix Orig'!W148+'Add Margin'!$B$2</f>
        <v>5.2603000000000004E-2</v>
      </c>
      <c r="X146" s="47">
        <f>'SMB Cost+ Matrix Orig'!X148+'Add Margin'!$B$2</f>
        <v>5.5645E-2</v>
      </c>
      <c r="Y146" s="47">
        <f>'SMB Cost+ Matrix Orig'!Y148+'Add Margin'!$B$2</f>
        <v>5.4644999999999999E-2</v>
      </c>
      <c r="Z146" s="47">
        <f>'SMB Cost+ Matrix Orig'!Z148+'Add Margin'!$B$2</f>
        <v>5.3645000000000005E-2</v>
      </c>
      <c r="AA146" s="47">
        <f>'SMB Cost+ Matrix Orig'!AA148+'Add Margin'!$B$2</f>
        <v>5.2645000000000004E-2</v>
      </c>
      <c r="AB146" s="47">
        <f>'SMB Cost+ Matrix Orig'!AB148+'Add Margin'!$B$2</f>
        <v>5.5753999999999998E-2</v>
      </c>
      <c r="AC146" s="47">
        <f>'SMB Cost+ Matrix Orig'!AC148+'Add Margin'!$B$2</f>
        <v>5.4753999999999997E-2</v>
      </c>
      <c r="AD146" s="47">
        <f>'SMB Cost+ Matrix Orig'!AD148+'Add Margin'!$B$2</f>
        <v>5.3754000000000003E-2</v>
      </c>
      <c r="AE146" s="47">
        <f>'SMB Cost+ Matrix Orig'!AE148+'Add Margin'!$B$2</f>
        <v>5.2754000000000002E-2</v>
      </c>
      <c r="AF146" s="47">
        <f>'SMB Cost+ Matrix Orig'!AF148+'Add Margin'!$B$2</f>
        <v>5.5729999999999995E-2</v>
      </c>
      <c r="AG146" s="47">
        <f>'SMB Cost+ Matrix Orig'!AG148+'Add Margin'!$B$2</f>
        <v>5.4730000000000001E-2</v>
      </c>
      <c r="AH146" s="47">
        <f>'SMB Cost+ Matrix Orig'!AH148+'Add Margin'!$B$2</f>
        <v>5.373E-2</v>
      </c>
      <c r="AI146" s="47">
        <f>'SMB Cost+ Matrix Orig'!AI148+'Add Margin'!$B$2</f>
        <v>5.2729999999999999E-2</v>
      </c>
      <c r="AJ146" s="47">
        <f>'SMB Cost+ Matrix Orig'!AJ148+'Add Margin'!$B$2</f>
        <v>5.5806999999999995E-2</v>
      </c>
      <c r="AK146" s="47">
        <f>'SMB Cost+ Matrix Orig'!AK148+'Add Margin'!$B$2</f>
        <v>5.4806999999999995E-2</v>
      </c>
      <c r="AL146" s="47">
        <f>'SMB Cost+ Matrix Orig'!AL148+'Add Margin'!$B$2</f>
        <v>5.3807000000000001E-2</v>
      </c>
      <c r="AM146" s="47">
        <f>'SMB Cost+ Matrix Orig'!AM148+'Add Margin'!$B$2</f>
        <v>5.2807E-2</v>
      </c>
      <c r="AN146" s="44"/>
      <c r="AO146" s="44"/>
    </row>
    <row r="147" spans="1:41" s="26" customFormat="1" ht="18.75" x14ac:dyDescent="0.3">
      <c r="A147" s="45" t="s">
        <v>32</v>
      </c>
      <c r="B147" s="45" t="s">
        <v>37</v>
      </c>
      <c r="C147" s="46">
        <v>48</v>
      </c>
      <c r="D147" s="149">
        <f>'SMB Cost+ Matrix Orig'!D149+'Add Margin'!$B$2</f>
        <v>5.5851999999999999E-2</v>
      </c>
      <c r="E147" s="149">
        <f>'SMB Cost+ Matrix Orig'!E149+'Add Margin'!$B$2</f>
        <v>5.4851999999999998E-2</v>
      </c>
      <c r="F147" s="149">
        <f>'SMB Cost+ Matrix Orig'!F149+'Add Margin'!$B$2</f>
        <v>5.3852000000000004E-2</v>
      </c>
      <c r="G147" s="149">
        <f>'SMB Cost+ Matrix Orig'!G149+'Add Margin'!$B$2</f>
        <v>5.2852000000000003E-2</v>
      </c>
      <c r="H147" s="149">
        <f>'SMB Cost+ Matrix Orig'!H149+'Add Margin'!$B$2</f>
        <v>5.6129999999999999E-2</v>
      </c>
      <c r="I147" s="149">
        <f>'SMB Cost+ Matrix Orig'!I149+'Add Margin'!$B$2</f>
        <v>5.5129999999999998E-2</v>
      </c>
      <c r="J147" s="149">
        <f>'SMB Cost+ Matrix Orig'!J149+'Add Margin'!$B$2</f>
        <v>5.4130000000000005E-2</v>
      </c>
      <c r="K147" s="149">
        <f>'SMB Cost+ Matrix Orig'!K149+'Add Margin'!$B$2</f>
        <v>5.3130000000000004E-2</v>
      </c>
      <c r="L147" s="149"/>
      <c r="M147" s="149"/>
      <c r="N147" s="149"/>
      <c r="O147" s="149"/>
      <c r="P147" s="149"/>
      <c r="Q147" s="149"/>
      <c r="R147" s="149"/>
      <c r="S147" s="149"/>
      <c r="T147" s="149"/>
      <c r="U147" s="149"/>
      <c r="V147" s="149"/>
      <c r="W147" s="149"/>
      <c r="X147" s="149"/>
      <c r="Y147" s="149"/>
      <c r="Z147" s="149"/>
      <c r="AA147" s="149"/>
      <c r="AB147" s="149"/>
      <c r="AC147" s="149"/>
      <c r="AD147" s="149"/>
      <c r="AE147" s="149"/>
      <c r="AF147" s="149"/>
      <c r="AG147" s="149"/>
      <c r="AH147" s="149"/>
      <c r="AI147" s="149"/>
      <c r="AJ147" s="149"/>
      <c r="AK147" s="149"/>
      <c r="AL147" s="149"/>
      <c r="AM147" s="149"/>
      <c r="AN147" s="44"/>
      <c r="AO147" s="44"/>
    </row>
    <row r="148" spans="1:41" s="26" customFormat="1" ht="18.75" x14ac:dyDescent="0.3">
      <c r="A148" s="48" t="s">
        <v>67</v>
      </c>
      <c r="B148" s="49"/>
      <c r="C148" s="49"/>
      <c r="D148" s="213"/>
      <c r="E148" s="213"/>
      <c r="F148" s="213"/>
      <c r="G148" s="213"/>
      <c r="H148" s="213"/>
      <c r="I148" s="213"/>
      <c r="J148" s="213"/>
      <c r="K148" s="213"/>
      <c r="L148" s="213"/>
      <c r="M148" s="213"/>
      <c r="N148" s="213"/>
      <c r="O148" s="213"/>
      <c r="P148" s="213"/>
      <c r="Q148" s="213"/>
      <c r="R148" s="213"/>
      <c r="S148" s="213"/>
      <c r="T148" s="213"/>
      <c r="U148" s="213"/>
      <c r="V148" s="213"/>
      <c r="W148" s="213"/>
      <c r="X148" s="213"/>
      <c r="Y148" s="213"/>
      <c r="Z148" s="213"/>
      <c r="AA148" s="213"/>
      <c r="AB148" s="213"/>
      <c r="AC148" s="213"/>
      <c r="AD148" s="213"/>
      <c r="AE148" s="213"/>
      <c r="AF148" s="213"/>
      <c r="AG148" s="213"/>
      <c r="AH148" s="213"/>
      <c r="AI148" s="213"/>
      <c r="AJ148" s="213"/>
      <c r="AK148" s="213"/>
      <c r="AL148" s="213"/>
      <c r="AM148" s="213"/>
      <c r="AN148" s="25"/>
      <c r="AO148" s="25"/>
    </row>
    <row r="149" spans="1:41" s="83" customFormat="1" ht="18.75" x14ac:dyDescent="0.3">
      <c r="A149" s="165" t="s">
        <v>13</v>
      </c>
      <c r="B149" s="165" t="s">
        <v>39</v>
      </c>
      <c r="C149" s="209">
        <v>6</v>
      </c>
      <c r="D149" s="212">
        <f>('SMB Cost+ Matrix Orig'!D151)+'Add Margin'!$B$2+0.0001</f>
        <v>6.6133999999999998E-2</v>
      </c>
      <c r="E149" s="212">
        <f>('SMB Cost+ Matrix Orig'!E151)+'Add Margin'!$B$2+0.0001</f>
        <v>6.1576000000000006E-2</v>
      </c>
      <c r="F149" s="212">
        <f>('SMB Cost+ Matrix Orig'!F151)+'Add Margin'!$B$2+0.0001</f>
        <v>6.0576000000000005E-2</v>
      </c>
      <c r="G149" s="212">
        <f>('SMB Cost+ Matrix Orig'!G151)+'Add Margin'!$B$2+0.0001</f>
        <v>5.9576000000000004E-2</v>
      </c>
      <c r="H149" s="212">
        <f>('SMB Cost+ Matrix Orig'!H151)+'Add Margin'!$B$2+0.0001</f>
        <v>6.7708000000000004E-2</v>
      </c>
      <c r="I149" s="212">
        <f>('SMB Cost+ Matrix Orig'!I151)+'Add Margin'!$B$2+0.0001</f>
        <v>6.2938000000000008E-2</v>
      </c>
      <c r="J149" s="212">
        <f>('SMB Cost+ Matrix Orig'!J151)+'Add Margin'!$B$2+0.0001</f>
        <v>6.1938000000000007E-2</v>
      </c>
      <c r="K149" s="212">
        <f>('SMB Cost+ Matrix Orig'!K151)+'Add Margin'!$B$2+0.0001</f>
        <v>6.0938000000000006E-2</v>
      </c>
      <c r="L149" s="212">
        <f>('SMB Cost+ Matrix Orig'!L151)+'Add Margin'!$B$2+0.0001</f>
        <v>6.8154000000000006E-2</v>
      </c>
      <c r="M149" s="212">
        <f>('SMB Cost+ Matrix Orig'!M151)+'Add Margin'!$B$2+0.0001</f>
        <v>6.3375000000000001E-2</v>
      </c>
      <c r="N149" s="212">
        <f>('SMB Cost+ Matrix Orig'!N151)+'Add Margin'!$B$2+0.0001</f>
        <v>6.2375000000000007E-2</v>
      </c>
      <c r="O149" s="212">
        <f>('SMB Cost+ Matrix Orig'!O151)+'Add Margin'!$B$2+0.0001</f>
        <v>6.1375000000000006E-2</v>
      </c>
      <c r="P149" s="212">
        <f>('SMB Cost+ Matrix Orig'!P151)+'Add Margin'!$B$2+0.0001</f>
        <v>6.8277000000000004E-2</v>
      </c>
      <c r="Q149" s="212">
        <f>('SMB Cost+ Matrix Orig'!Q151)+'Add Margin'!$B$2+0.0001</f>
        <v>6.3647000000000009E-2</v>
      </c>
      <c r="R149" s="212">
        <f>('SMB Cost+ Matrix Orig'!R151)+'Add Margin'!$B$2+0.0001</f>
        <v>6.2647000000000008E-2</v>
      </c>
      <c r="S149" s="212">
        <f>('SMB Cost+ Matrix Orig'!S151)+'Add Margin'!$B$2+0.0001</f>
        <v>6.1647000000000007E-2</v>
      </c>
      <c r="T149" s="212">
        <f>('SMB Cost+ Matrix Orig'!T151)+'Add Margin'!$B$2+0.0001</f>
        <v>6.6563999999999998E-2</v>
      </c>
      <c r="U149" s="212">
        <f>('SMB Cost+ Matrix Orig'!U151)+'Add Margin'!$B$2+0.0001</f>
        <v>6.2618000000000007E-2</v>
      </c>
      <c r="V149" s="212">
        <f>('SMB Cost+ Matrix Orig'!V151)+'Add Margin'!$B$2+0.0001</f>
        <v>6.1618000000000006E-2</v>
      </c>
      <c r="W149" s="212">
        <f>('SMB Cost+ Matrix Orig'!W151)+'Add Margin'!$B$2+0.0001</f>
        <v>6.0618000000000005E-2</v>
      </c>
      <c r="X149" s="212">
        <f>('SMB Cost+ Matrix Orig'!X151)+'Add Margin'!$B$2+0.0001</f>
        <v>6.3197000000000003E-2</v>
      </c>
      <c r="Y149" s="212">
        <f>('SMB Cost+ Matrix Orig'!Y151)+'Add Margin'!$B$2+0.0001</f>
        <v>6.0077000000000005E-2</v>
      </c>
      <c r="Z149" s="212">
        <f>('SMB Cost+ Matrix Orig'!Z151)+'Add Margin'!$B$2+0.0001</f>
        <v>5.9077000000000005E-2</v>
      </c>
      <c r="AA149" s="212">
        <f>('SMB Cost+ Matrix Orig'!AA151)+'Add Margin'!$B$2+0.0001</f>
        <v>5.8077000000000004E-2</v>
      </c>
      <c r="AB149" s="212">
        <f>('SMB Cost+ Matrix Orig'!AB151)+'Add Margin'!$B$2+0.0001</f>
        <v>6.0262000000000003E-2</v>
      </c>
      <c r="AC149" s="212">
        <f>('SMB Cost+ Matrix Orig'!AC151)+'Add Margin'!$B$2+0.0001</f>
        <v>5.7806999999999997E-2</v>
      </c>
      <c r="AD149" s="212">
        <f>('SMB Cost+ Matrix Orig'!AD151)+'Add Margin'!$B$2+0.0001</f>
        <v>5.6807000000000003E-2</v>
      </c>
      <c r="AE149" s="212">
        <f>('SMB Cost+ Matrix Orig'!AE151)+'Add Margin'!$B$2+0.0001</f>
        <v>5.5807000000000002E-2</v>
      </c>
      <c r="AF149" s="212">
        <f>('SMB Cost+ Matrix Orig'!AF151)+'Add Margin'!$B$2+0.0001</f>
        <v>5.7669999999999999E-2</v>
      </c>
      <c r="AG149" s="212">
        <f>('SMB Cost+ Matrix Orig'!AG151)+'Add Margin'!$B$2+0.0001</f>
        <v>5.5708000000000008E-2</v>
      </c>
      <c r="AH149" s="212">
        <f>('SMB Cost+ Matrix Orig'!AH151)+'Add Margin'!$B$2+0.0001</f>
        <v>5.4708000000000007E-2</v>
      </c>
      <c r="AI149" s="212">
        <f>('SMB Cost+ Matrix Orig'!AI151)+'Add Margin'!$B$2+0.0001</f>
        <v>5.3708000000000006E-2</v>
      </c>
      <c r="AJ149" s="212">
        <f>('SMB Cost+ Matrix Orig'!AJ151)+'Add Margin'!$B$2+0.0001</f>
        <v>5.5870999999999997E-2</v>
      </c>
      <c r="AK149" s="212">
        <f>('SMB Cost+ Matrix Orig'!AK151)+'Add Margin'!$B$2+0.0001</f>
        <v>5.4207000000000005E-2</v>
      </c>
      <c r="AL149" s="212">
        <f>('SMB Cost+ Matrix Orig'!AL151)+'Add Margin'!$B$2+0.0001</f>
        <v>5.3207000000000004E-2</v>
      </c>
      <c r="AM149" s="212">
        <f>('SMB Cost+ Matrix Orig'!AM151)+'Add Margin'!$B$2+0.0001</f>
        <v>5.2207000000000003E-2</v>
      </c>
      <c r="AN149" s="136"/>
      <c r="AO149" s="136"/>
    </row>
    <row r="150" spans="1:41" s="83" customFormat="1" ht="18.75" x14ac:dyDescent="0.3">
      <c r="A150" s="169" t="s">
        <v>13</v>
      </c>
      <c r="B150" s="169" t="s">
        <v>39</v>
      </c>
      <c r="C150" s="210">
        <v>12</v>
      </c>
      <c r="D150" s="212">
        <f>('SMB Cost+ Matrix Orig'!D152)+'Add Margin'!$B$2+0.0001</f>
        <v>6.3049000000000008E-2</v>
      </c>
      <c r="E150" s="212">
        <f>('SMB Cost+ Matrix Orig'!E152)+'Add Margin'!$B$2+0.0001</f>
        <v>5.9595999999999996E-2</v>
      </c>
      <c r="F150" s="212">
        <f>('SMB Cost+ Matrix Orig'!F152)+'Add Margin'!$B$2+0.0001</f>
        <v>5.8596000000000002E-2</v>
      </c>
      <c r="G150" s="212">
        <f>('SMB Cost+ Matrix Orig'!G152)+'Add Margin'!$B$2+0.0001</f>
        <v>5.7596000000000001E-2</v>
      </c>
      <c r="H150" s="212">
        <f>('SMB Cost+ Matrix Orig'!H152)+'Add Margin'!$B$2+0.0001</f>
        <v>6.2427000000000003E-2</v>
      </c>
      <c r="I150" s="212">
        <f>('SMB Cost+ Matrix Orig'!I152)+'Add Margin'!$B$2+0.0001</f>
        <v>5.9134000000000006E-2</v>
      </c>
      <c r="J150" s="212">
        <f>('SMB Cost+ Matrix Orig'!J152)+'Add Margin'!$B$2+0.0001</f>
        <v>5.8134000000000005E-2</v>
      </c>
      <c r="K150" s="212">
        <f>('SMB Cost+ Matrix Orig'!K152)+'Add Margin'!$B$2+0.0001</f>
        <v>5.7134000000000004E-2</v>
      </c>
      <c r="L150" s="212">
        <f>('SMB Cost+ Matrix Orig'!L152)+'Add Margin'!$B$2+0.0001</f>
        <v>6.1654E-2</v>
      </c>
      <c r="M150" s="212">
        <f>('SMB Cost+ Matrix Orig'!M152)+'Add Margin'!$B$2+0.0001</f>
        <v>5.8523000000000006E-2</v>
      </c>
      <c r="N150" s="212">
        <f>('SMB Cost+ Matrix Orig'!N152)+'Add Margin'!$B$2+0.0001</f>
        <v>5.7523000000000005E-2</v>
      </c>
      <c r="O150" s="212">
        <f>('SMB Cost+ Matrix Orig'!O152)+'Add Margin'!$B$2+0.0001</f>
        <v>5.6523000000000004E-2</v>
      </c>
      <c r="P150" s="212">
        <f>('SMB Cost+ Matrix Orig'!P152)+'Add Margin'!$B$2+0.0001</f>
        <v>6.0853999999999998E-2</v>
      </c>
      <c r="Q150" s="212">
        <f>('SMB Cost+ Matrix Orig'!Q152)+'Add Margin'!$B$2+0.0001</f>
        <v>5.7889999999999997E-2</v>
      </c>
      <c r="R150" s="212">
        <f>('SMB Cost+ Matrix Orig'!R152)+'Add Margin'!$B$2+0.0001</f>
        <v>5.6890000000000003E-2</v>
      </c>
      <c r="S150" s="212">
        <f>('SMB Cost+ Matrix Orig'!S152)+'Add Margin'!$B$2+0.0001</f>
        <v>5.5890000000000002E-2</v>
      </c>
      <c r="T150" s="212">
        <f>('SMB Cost+ Matrix Orig'!T152)+'Add Margin'!$B$2+0.0001</f>
        <v>6.0117999999999998E-2</v>
      </c>
      <c r="U150" s="212">
        <f>('SMB Cost+ Matrix Orig'!U152)+'Add Margin'!$B$2+0.0001</f>
        <v>5.7316000000000006E-2</v>
      </c>
      <c r="V150" s="212">
        <f>('SMB Cost+ Matrix Orig'!V152)+'Add Margin'!$B$2+0.0001</f>
        <v>5.6316000000000005E-2</v>
      </c>
      <c r="W150" s="212">
        <f>('SMB Cost+ Matrix Orig'!W152)+'Add Margin'!$B$2+0.0001</f>
        <v>5.5316000000000004E-2</v>
      </c>
      <c r="X150" s="212">
        <f>('SMB Cost+ Matrix Orig'!X152)+'Add Margin'!$B$2+0.0001</f>
        <v>5.9438999999999999E-2</v>
      </c>
      <c r="Y150" s="212">
        <f>('SMB Cost+ Matrix Orig'!Y152)+'Add Margin'!$B$2+0.0001</f>
        <v>5.6807999999999997E-2</v>
      </c>
      <c r="Z150" s="212">
        <f>('SMB Cost+ Matrix Orig'!Z152)+'Add Margin'!$B$2+0.0001</f>
        <v>5.5808000000000003E-2</v>
      </c>
      <c r="AA150" s="212">
        <f>('SMB Cost+ Matrix Orig'!AA152)+'Add Margin'!$B$2+0.0001</f>
        <v>5.4808000000000003E-2</v>
      </c>
      <c r="AB150" s="212">
        <f>('SMB Cost+ Matrix Orig'!AB152)+'Add Margin'!$B$2+0.0001</f>
        <v>5.8784000000000003E-2</v>
      </c>
      <c r="AC150" s="212">
        <f>('SMB Cost+ Matrix Orig'!AC152)+'Add Margin'!$B$2+0.0001</f>
        <v>5.6309999999999999E-2</v>
      </c>
      <c r="AD150" s="212">
        <f>('SMB Cost+ Matrix Orig'!AD152)+'Add Margin'!$B$2+0.0001</f>
        <v>5.5310000000000005E-2</v>
      </c>
      <c r="AE150" s="212">
        <f>('SMB Cost+ Matrix Orig'!AE152)+'Add Margin'!$B$2+0.0001</f>
        <v>5.4310000000000004E-2</v>
      </c>
      <c r="AF150" s="212">
        <f>('SMB Cost+ Matrix Orig'!AF152)+'Add Margin'!$B$2+0.0001</f>
        <v>5.7905999999999999E-2</v>
      </c>
      <c r="AG150" s="212">
        <f>('SMB Cost+ Matrix Orig'!AG152)+'Add Margin'!$B$2+0.0001</f>
        <v>5.5601999999999999E-2</v>
      </c>
      <c r="AH150" s="212">
        <f>('SMB Cost+ Matrix Orig'!AH152)+'Add Margin'!$B$2+0.0001</f>
        <v>5.4602000000000005E-2</v>
      </c>
      <c r="AI150" s="212">
        <f>('SMB Cost+ Matrix Orig'!AI152)+'Add Margin'!$B$2+0.0001</f>
        <v>5.3602000000000004E-2</v>
      </c>
      <c r="AJ150" s="212">
        <f>('SMB Cost+ Matrix Orig'!AJ152)+'Add Margin'!$B$2+0.0001</f>
        <v>5.7112000000000003E-2</v>
      </c>
      <c r="AK150" s="212">
        <f>('SMB Cost+ Matrix Orig'!AK152)+'Add Margin'!$B$2+0.0001</f>
        <v>5.4970000000000005E-2</v>
      </c>
      <c r="AL150" s="212">
        <f>('SMB Cost+ Matrix Orig'!AL152)+'Add Margin'!$B$2+0.0001</f>
        <v>5.3970000000000004E-2</v>
      </c>
      <c r="AM150" s="212">
        <f>('SMB Cost+ Matrix Orig'!AM152)+'Add Margin'!$B$2+0.0001</f>
        <v>5.2970000000000003E-2</v>
      </c>
      <c r="AN150" s="136"/>
      <c r="AO150" s="136"/>
    </row>
    <row r="151" spans="1:41" s="83" customFormat="1" ht="18.75" x14ac:dyDescent="0.3">
      <c r="A151" s="169" t="s">
        <v>13</v>
      </c>
      <c r="B151" s="169" t="s">
        <v>39</v>
      </c>
      <c r="C151" s="210">
        <v>24</v>
      </c>
      <c r="D151" s="212">
        <f>('SMB Cost+ Matrix Orig'!D153)+'Add Margin'!$B$2+0.0001</f>
        <v>6.0675E-2</v>
      </c>
      <c r="E151" s="212">
        <f>('SMB Cost+ Matrix Orig'!E153)+'Add Margin'!$B$2+0.0001</f>
        <v>5.7722999999999997E-2</v>
      </c>
      <c r="F151" s="212">
        <f>('SMB Cost+ Matrix Orig'!F153)+'Add Margin'!$B$2+0.0001</f>
        <v>5.6723000000000003E-2</v>
      </c>
      <c r="G151" s="212">
        <f>('SMB Cost+ Matrix Orig'!G153)+'Add Margin'!$B$2+0.0001</f>
        <v>5.5723000000000002E-2</v>
      </c>
      <c r="H151" s="212">
        <f>('SMB Cost+ Matrix Orig'!H153)+'Add Margin'!$B$2+0.0001</f>
        <v>6.0666999999999999E-2</v>
      </c>
      <c r="I151" s="212">
        <f>('SMB Cost+ Matrix Orig'!I153)+'Add Margin'!$B$2+0.0001</f>
        <v>5.7716000000000003E-2</v>
      </c>
      <c r="J151" s="212">
        <f>('SMB Cost+ Matrix Orig'!J153)+'Add Margin'!$B$2+0.0001</f>
        <v>5.6716000000000003E-2</v>
      </c>
      <c r="K151" s="212">
        <f>('SMB Cost+ Matrix Orig'!K153)+'Add Margin'!$B$2+0.0001</f>
        <v>5.5716000000000002E-2</v>
      </c>
      <c r="L151" s="212">
        <f>('SMB Cost+ Matrix Orig'!L153)+'Add Margin'!$B$2+0.0001</f>
        <v>6.0566000000000002E-2</v>
      </c>
      <c r="M151" s="212">
        <f>('SMB Cost+ Matrix Orig'!M153)+'Add Margin'!$B$2+0.0001</f>
        <v>5.7621000000000006E-2</v>
      </c>
      <c r="N151" s="212">
        <f>('SMB Cost+ Matrix Orig'!N153)+'Add Margin'!$B$2+0.0001</f>
        <v>5.6621000000000005E-2</v>
      </c>
      <c r="O151" s="212">
        <f>('SMB Cost+ Matrix Orig'!O153)+'Add Margin'!$B$2+0.0001</f>
        <v>5.5621000000000004E-2</v>
      </c>
      <c r="P151" s="212">
        <f>('SMB Cost+ Matrix Orig'!P153)+'Add Margin'!$B$2+0.0001</f>
        <v>6.046E-2</v>
      </c>
      <c r="Q151" s="212">
        <f>('SMB Cost+ Matrix Orig'!Q153)+'Add Margin'!$B$2+0.0001</f>
        <v>5.7523000000000005E-2</v>
      </c>
      <c r="R151" s="212">
        <f>('SMB Cost+ Matrix Orig'!R153)+'Add Margin'!$B$2+0.0001</f>
        <v>5.6523000000000004E-2</v>
      </c>
      <c r="S151" s="212">
        <f>('SMB Cost+ Matrix Orig'!S153)+'Add Margin'!$B$2+0.0001</f>
        <v>5.5523000000000003E-2</v>
      </c>
      <c r="T151" s="212">
        <f>('SMB Cost+ Matrix Orig'!T153)+'Add Margin'!$B$2+0.0001</f>
        <v>6.0421000000000002E-2</v>
      </c>
      <c r="U151" s="212">
        <f>('SMB Cost+ Matrix Orig'!U153)+'Add Margin'!$B$2+0.0001</f>
        <v>5.7486999999999996E-2</v>
      </c>
      <c r="V151" s="212">
        <f>('SMB Cost+ Matrix Orig'!V153)+'Add Margin'!$B$2+0.0001</f>
        <v>5.6487000000000002E-2</v>
      </c>
      <c r="W151" s="212">
        <f>('SMB Cost+ Matrix Orig'!W153)+'Add Margin'!$B$2+0.0001</f>
        <v>5.5487000000000002E-2</v>
      </c>
      <c r="X151" s="212">
        <f>('SMB Cost+ Matrix Orig'!X153)+'Add Margin'!$B$2+0.0001</f>
        <v>6.0463999999999997E-2</v>
      </c>
      <c r="Y151" s="212">
        <f>('SMB Cost+ Matrix Orig'!Y153)+'Add Margin'!$B$2+0.0001</f>
        <v>5.7541000000000009E-2</v>
      </c>
      <c r="Z151" s="212">
        <f>('SMB Cost+ Matrix Orig'!Z153)+'Add Margin'!$B$2+0.0001</f>
        <v>5.6541000000000008E-2</v>
      </c>
      <c r="AA151" s="212">
        <f>('SMB Cost+ Matrix Orig'!AA153)+'Add Margin'!$B$2+0.0001</f>
        <v>5.5541000000000007E-2</v>
      </c>
      <c r="AB151" s="212">
        <f>('SMB Cost+ Matrix Orig'!AB153)+'Add Margin'!$B$2+0.0001</f>
        <v>6.0464999999999998E-2</v>
      </c>
      <c r="AC151" s="212">
        <f>('SMB Cost+ Matrix Orig'!AC153)+'Add Margin'!$B$2+0.0001</f>
        <v>5.7551000000000005E-2</v>
      </c>
      <c r="AD151" s="212">
        <f>('SMB Cost+ Matrix Orig'!AD153)+'Add Margin'!$B$2+0.0001</f>
        <v>5.6551000000000004E-2</v>
      </c>
      <c r="AE151" s="212">
        <f>('SMB Cost+ Matrix Orig'!AE153)+'Add Margin'!$B$2+0.0001</f>
        <v>5.5551000000000003E-2</v>
      </c>
      <c r="AF151" s="212">
        <f>('SMB Cost+ Matrix Orig'!AF153)+'Add Margin'!$B$2+0.0001</f>
        <v>6.0374999999999998E-2</v>
      </c>
      <c r="AG151" s="212">
        <f>('SMB Cost+ Matrix Orig'!AG153)+'Add Margin'!$B$2+0.0001</f>
        <v>5.7467000000000004E-2</v>
      </c>
      <c r="AH151" s="212">
        <f>('SMB Cost+ Matrix Orig'!AH153)+'Add Margin'!$B$2+0.0001</f>
        <v>5.6467000000000003E-2</v>
      </c>
      <c r="AI151" s="212">
        <f>('SMB Cost+ Matrix Orig'!AI153)+'Add Margin'!$B$2+0.0001</f>
        <v>5.5467000000000002E-2</v>
      </c>
      <c r="AJ151" s="212">
        <f>('SMB Cost+ Matrix Orig'!AJ153)+'Add Margin'!$B$2+0.0001</f>
        <v>6.0304999999999997E-2</v>
      </c>
      <c r="AK151" s="212">
        <f>('SMB Cost+ Matrix Orig'!AK153)+'Add Margin'!$B$2+0.0001</f>
        <v>5.7403999999999997E-2</v>
      </c>
      <c r="AL151" s="212">
        <f>('SMB Cost+ Matrix Orig'!AL153)+'Add Margin'!$B$2+0.0001</f>
        <v>5.6404000000000003E-2</v>
      </c>
      <c r="AM151" s="212">
        <f>('SMB Cost+ Matrix Orig'!AM153)+'Add Margin'!$B$2+0.0001</f>
        <v>5.5404000000000002E-2</v>
      </c>
      <c r="AN151" s="136"/>
      <c r="AO151" s="136"/>
    </row>
    <row r="152" spans="1:41" s="83" customFormat="1" ht="18.75" x14ac:dyDescent="0.3">
      <c r="A152" s="169" t="s">
        <v>13</v>
      </c>
      <c r="B152" s="169" t="s">
        <v>39</v>
      </c>
      <c r="C152" s="210">
        <v>36</v>
      </c>
      <c r="D152" s="212">
        <f>('SMB Cost+ Matrix Orig'!D154)+'Add Margin'!$B$2+0.0001</f>
        <v>6.1540999999999998E-2</v>
      </c>
      <c r="E152" s="212">
        <f>('SMB Cost+ Matrix Orig'!E154)+'Add Margin'!$B$2+0.0001</f>
        <v>5.8356000000000005E-2</v>
      </c>
      <c r="F152" s="212">
        <f>('SMB Cost+ Matrix Orig'!F154)+'Add Margin'!$B$2+0.0001</f>
        <v>5.7356000000000004E-2</v>
      </c>
      <c r="G152" s="212">
        <f>('SMB Cost+ Matrix Orig'!G154)+'Add Margin'!$B$2+0.0001</f>
        <v>5.6356000000000003E-2</v>
      </c>
      <c r="H152" s="212">
        <f>('SMB Cost+ Matrix Orig'!H154)+'Add Margin'!$B$2+0.0001</f>
        <v>6.1461000000000002E-2</v>
      </c>
      <c r="I152" s="212">
        <f>('SMB Cost+ Matrix Orig'!I154)+'Add Margin'!$B$2+0.0001</f>
        <v>5.8292999999999998E-2</v>
      </c>
      <c r="J152" s="212">
        <f>('SMB Cost+ Matrix Orig'!J154)+'Add Margin'!$B$2+0.0001</f>
        <v>5.7293000000000004E-2</v>
      </c>
      <c r="K152" s="212">
        <f>('SMB Cost+ Matrix Orig'!K154)+'Add Margin'!$B$2+0.0001</f>
        <v>5.6293000000000003E-2</v>
      </c>
      <c r="L152" s="212">
        <f>('SMB Cost+ Matrix Orig'!L154)+'Add Margin'!$B$2+0.0001</f>
        <v>6.1289000000000003E-2</v>
      </c>
      <c r="M152" s="212">
        <f>('SMB Cost+ Matrix Orig'!M154)+'Add Margin'!$B$2+0.0001</f>
        <v>5.8147000000000004E-2</v>
      </c>
      <c r="N152" s="212">
        <f>('SMB Cost+ Matrix Orig'!N154)+'Add Margin'!$B$2+0.0001</f>
        <v>5.7147000000000003E-2</v>
      </c>
      <c r="O152" s="212">
        <f>('SMB Cost+ Matrix Orig'!O154)+'Add Margin'!$B$2+0.0001</f>
        <v>5.6147000000000002E-2</v>
      </c>
      <c r="P152" s="212">
        <f>('SMB Cost+ Matrix Orig'!P154)+'Add Margin'!$B$2+0.0001</f>
        <v>6.1128000000000002E-2</v>
      </c>
      <c r="Q152" s="212">
        <f>('SMB Cost+ Matrix Orig'!Q154)+'Add Margin'!$B$2+0.0001</f>
        <v>5.8011000000000007E-2</v>
      </c>
      <c r="R152" s="212">
        <f>('SMB Cost+ Matrix Orig'!R154)+'Add Margin'!$B$2+0.0001</f>
        <v>5.7011000000000006E-2</v>
      </c>
      <c r="S152" s="212">
        <f>('SMB Cost+ Matrix Orig'!S154)+'Add Margin'!$B$2+0.0001</f>
        <v>5.6011000000000005E-2</v>
      </c>
      <c r="T152" s="212">
        <f>('SMB Cost+ Matrix Orig'!T154)+'Add Margin'!$B$2+0.0001</f>
        <v>6.1010000000000002E-2</v>
      </c>
      <c r="U152" s="212">
        <f>('SMB Cost+ Matrix Orig'!U154)+'Add Margin'!$B$2+0.0001</f>
        <v>5.7915000000000008E-2</v>
      </c>
      <c r="V152" s="212">
        <f>('SMB Cost+ Matrix Orig'!V154)+'Add Margin'!$B$2+0.0001</f>
        <v>5.6915000000000007E-2</v>
      </c>
      <c r="W152" s="212">
        <f>('SMB Cost+ Matrix Orig'!W154)+'Add Margin'!$B$2+0.0001</f>
        <v>5.5915000000000006E-2</v>
      </c>
      <c r="X152" s="212">
        <f>('SMB Cost+ Matrix Orig'!X154)+'Add Margin'!$B$2+0.0001</f>
        <v>6.1005000000000004E-2</v>
      </c>
      <c r="Y152" s="212">
        <f>('SMB Cost+ Matrix Orig'!Y154)+'Add Margin'!$B$2+0.0001</f>
        <v>5.7916999999999996E-2</v>
      </c>
      <c r="Z152" s="212">
        <f>('SMB Cost+ Matrix Orig'!Z154)+'Add Margin'!$B$2+0.0001</f>
        <v>5.6917000000000002E-2</v>
      </c>
      <c r="AA152" s="212">
        <f>('SMB Cost+ Matrix Orig'!AA154)+'Add Margin'!$B$2+0.0001</f>
        <v>5.5917000000000001E-2</v>
      </c>
      <c r="AB152" s="212">
        <f>('SMB Cost+ Matrix Orig'!AB154)+'Add Margin'!$B$2+0.0001</f>
        <v>6.1362E-2</v>
      </c>
      <c r="AC152" s="212">
        <f>('SMB Cost+ Matrix Orig'!AC154)+'Add Margin'!$B$2+0.0001</f>
        <v>5.8468000000000006E-2</v>
      </c>
      <c r="AD152" s="212">
        <f>('SMB Cost+ Matrix Orig'!AD154)+'Add Margin'!$B$2+0.0001</f>
        <v>5.7468000000000005E-2</v>
      </c>
      <c r="AE152" s="212">
        <f>('SMB Cost+ Matrix Orig'!AE154)+'Add Margin'!$B$2+0.0001</f>
        <v>5.6468000000000004E-2</v>
      </c>
      <c r="AF152" s="212">
        <f>('SMB Cost+ Matrix Orig'!AF154)+'Add Margin'!$B$2+0.0001</f>
        <v>6.2338999999999999E-2</v>
      </c>
      <c r="AG152" s="212">
        <f>('SMB Cost+ Matrix Orig'!AG154)+'Add Margin'!$B$2+0.0001</f>
        <v>5.9300000000000005E-2</v>
      </c>
      <c r="AH152" s="212">
        <f>('SMB Cost+ Matrix Orig'!AH154)+'Add Margin'!$B$2+0.0001</f>
        <v>5.8300000000000005E-2</v>
      </c>
      <c r="AI152" s="212">
        <f>('SMB Cost+ Matrix Orig'!AI154)+'Add Margin'!$B$2+0.0001</f>
        <v>5.7300000000000004E-2</v>
      </c>
      <c r="AJ152" s="212">
        <f>('SMB Cost+ Matrix Orig'!AJ154)+'Add Margin'!$B$2+0.0001</f>
        <v>6.2134000000000002E-2</v>
      </c>
      <c r="AK152" s="212">
        <f>('SMB Cost+ Matrix Orig'!AK154)+'Add Margin'!$B$2+0.0001</f>
        <v>5.9095000000000009E-2</v>
      </c>
      <c r="AL152" s="212">
        <f>('SMB Cost+ Matrix Orig'!AL154)+'Add Margin'!$B$2+0.0001</f>
        <v>5.8095000000000008E-2</v>
      </c>
      <c r="AM152" s="212">
        <f>('SMB Cost+ Matrix Orig'!AM154)+'Add Margin'!$B$2+0.0001</f>
        <v>5.7095000000000007E-2</v>
      </c>
      <c r="AN152" s="136"/>
      <c r="AO152" s="136"/>
    </row>
    <row r="153" spans="1:41" s="83" customFormat="1" ht="18.75" x14ac:dyDescent="0.3">
      <c r="A153" s="171" t="s">
        <v>13</v>
      </c>
      <c r="B153" s="171" t="s">
        <v>39</v>
      </c>
      <c r="C153" s="211">
        <v>48</v>
      </c>
      <c r="D153" s="212">
        <f>('SMB Cost+ Matrix Orig'!D155)+'Add Margin'!$B$2+0.0001</f>
        <v>8.3849000000000007E-2</v>
      </c>
      <c r="E153" s="212">
        <f>('SMB Cost+ Matrix Orig'!E155)+'Add Margin'!$B$2+0.0001</f>
        <v>7.6819000000000012E-2</v>
      </c>
      <c r="F153" s="212">
        <f>('SMB Cost+ Matrix Orig'!F155)+'Add Margin'!$B$2+0.0001</f>
        <v>7.5819000000000011E-2</v>
      </c>
      <c r="G153" s="212">
        <f>('SMB Cost+ Matrix Orig'!G155)+'Add Margin'!$B$2+0.0001</f>
        <v>7.481900000000001E-2</v>
      </c>
      <c r="H153" s="212">
        <f>('SMB Cost+ Matrix Orig'!H155)+'Add Margin'!$B$2+0.0001</f>
        <v>8.5879000000000011E-2</v>
      </c>
      <c r="I153" s="212">
        <f>('SMB Cost+ Matrix Orig'!I155)+'Add Margin'!$B$2+0.0001</f>
        <v>7.888400000000001E-2</v>
      </c>
      <c r="J153" s="212">
        <f>('SMB Cost+ Matrix Orig'!J155)+'Add Margin'!$B$2+0.0001</f>
        <v>7.7884000000000009E-2</v>
      </c>
      <c r="K153" s="212">
        <f>('SMB Cost+ Matrix Orig'!K155)+'Add Margin'!$B$2+0.0001</f>
        <v>7.6884000000000008E-2</v>
      </c>
      <c r="L153" s="212"/>
      <c r="M153" s="212"/>
      <c r="N153" s="212"/>
      <c r="O153" s="212"/>
      <c r="P153" s="212"/>
      <c r="Q153" s="212"/>
      <c r="R153" s="212"/>
      <c r="S153" s="212"/>
      <c r="T153" s="212"/>
      <c r="U153" s="212"/>
      <c r="V153" s="212"/>
      <c r="W153" s="212"/>
      <c r="X153" s="212"/>
      <c r="Y153" s="212"/>
      <c r="Z153" s="212"/>
      <c r="AA153" s="212"/>
      <c r="AB153" s="167"/>
      <c r="AC153" s="167"/>
      <c r="AD153" s="167"/>
      <c r="AE153" s="167"/>
      <c r="AF153" s="167"/>
      <c r="AG153" s="167"/>
      <c r="AH153" s="167"/>
      <c r="AI153" s="167"/>
      <c r="AJ153" s="167"/>
      <c r="AK153" s="167"/>
      <c r="AL153" s="167"/>
      <c r="AM153" s="167"/>
      <c r="AN153" s="136"/>
      <c r="AO153" s="136"/>
    </row>
    <row r="154" spans="1:41" s="83" customFormat="1" ht="15.75" customHeight="1" x14ac:dyDescent="0.3">
      <c r="A154" s="173"/>
      <c r="B154" s="174"/>
      <c r="C154" s="174"/>
      <c r="D154" s="214"/>
      <c r="E154" s="214"/>
      <c r="F154" s="214"/>
      <c r="G154" s="214"/>
      <c r="H154" s="214"/>
      <c r="I154" s="214"/>
      <c r="J154" s="214"/>
      <c r="K154" s="214"/>
      <c r="L154" s="214"/>
      <c r="M154" s="214"/>
      <c r="N154" s="214"/>
      <c r="O154" s="214"/>
      <c r="P154" s="214"/>
      <c r="Q154" s="214"/>
      <c r="R154" s="214"/>
      <c r="S154" s="214"/>
      <c r="T154" s="214"/>
      <c r="U154" s="214"/>
      <c r="V154" s="214"/>
      <c r="W154" s="214"/>
      <c r="X154" s="214"/>
      <c r="Y154" s="214"/>
      <c r="Z154" s="214"/>
      <c r="AA154" s="214"/>
      <c r="AB154" s="214"/>
      <c r="AC154" s="214"/>
      <c r="AD154" s="214"/>
      <c r="AE154" s="214"/>
      <c r="AF154" s="214"/>
      <c r="AG154" s="214"/>
      <c r="AH154" s="214"/>
      <c r="AI154" s="214"/>
      <c r="AJ154" s="214"/>
      <c r="AK154" s="214"/>
      <c r="AL154" s="214"/>
      <c r="AM154" s="214"/>
      <c r="AN154" s="164"/>
      <c r="AO154" s="164"/>
    </row>
    <row r="155" spans="1:41" s="83" customFormat="1" ht="18.75" x14ac:dyDescent="0.3">
      <c r="A155" s="133" t="s">
        <v>13</v>
      </c>
      <c r="B155" s="133" t="s">
        <v>41</v>
      </c>
      <c r="C155" s="134">
        <v>6</v>
      </c>
      <c r="D155" s="135">
        <f>'SMB Cost+ Matrix Orig'!D157+'Add Margin'!$B$2+0.0001</f>
        <v>6.5762000000000001E-2</v>
      </c>
      <c r="E155" s="135">
        <f>'SMB Cost+ Matrix Orig'!E157+'Add Margin'!$B$2+0.0001</f>
        <v>5.8022000000000004E-2</v>
      </c>
      <c r="F155" s="135">
        <f>'SMB Cost+ Matrix Orig'!F157+'Add Margin'!$B$2+0.0001</f>
        <v>5.7022000000000003E-2</v>
      </c>
      <c r="G155" s="135">
        <f>'SMB Cost+ Matrix Orig'!G157+'Add Margin'!$B$2+0.0001</f>
        <v>5.6022000000000002E-2</v>
      </c>
      <c r="H155" s="135">
        <f>'SMB Cost+ Matrix Orig'!H157+'Add Margin'!$B$2+0.0001</f>
        <v>6.6588000000000008E-2</v>
      </c>
      <c r="I155" s="135">
        <f>'SMB Cost+ Matrix Orig'!I157+'Add Margin'!$B$2+0.0001</f>
        <v>5.8855000000000005E-2</v>
      </c>
      <c r="J155" s="135">
        <f>'SMB Cost+ Matrix Orig'!J157+'Add Margin'!$B$2+0.0001</f>
        <v>5.7855000000000004E-2</v>
      </c>
      <c r="K155" s="135">
        <f>'SMB Cost+ Matrix Orig'!K157+'Add Margin'!$B$2+0.0001</f>
        <v>5.6855000000000003E-2</v>
      </c>
      <c r="L155" s="135">
        <f>'SMB Cost+ Matrix Orig'!L157+'Add Margin'!$B$2+0.0001</f>
        <v>6.6831000000000002E-2</v>
      </c>
      <c r="M155" s="135">
        <f>'SMB Cost+ Matrix Orig'!M157+'Add Margin'!$B$2+0.0001</f>
        <v>5.9108000000000008E-2</v>
      </c>
      <c r="N155" s="135">
        <f>'SMB Cost+ Matrix Orig'!N157+'Add Margin'!$B$2+0.0001</f>
        <v>5.8108000000000007E-2</v>
      </c>
      <c r="O155" s="135">
        <f>'SMB Cost+ Matrix Orig'!O157+'Add Margin'!$B$2+0.0001</f>
        <v>5.7108000000000006E-2</v>
      </c>
      <c r="P155" s="135">
        <f>'SMB Cost+ Matrix Orig'!P157+'Add Margin'!$B$2+0.0001</f>
        <v>6.6865000000000008E-2</v>
      </c>
      <c r="Q155" s="135">
        <f>'SMB Cost+ Matrix Orig'!Q157+'Add Margin'!$B$2+0.0001</f>
        <v>5.9166999999999997E-2</v>
      </c>
      <c r="R155" s="135">
        <f>'SMB Cost+ Matrix Orig'!R157+'Add Margin'!$B$2+0.0001</f>
        <v>5.8167000000000003E-2</v>
      </c>
      <c r="S155" s="135">
        <f>'SMB Cost+ Matrix Orig'!S157+'Add Margin'!$B$2+0.0001</f>
        <v>5.7167000000000003E-2</v>
      </c>
      <c r="T155" s="135">
        <f>'SMB Cost+ Matrix Orig'!T157+'Add Margin'!$B$2+0.0001</f>
        <v>6.5188999999999997E-2</v>
      </c>
      <c r="U155" s="135">
        <f>'SMB Cost+ Matrix Orig'!U157+'Add Margin'!$B$2+0.0001</f>
        <v>5.8155999999999999E-2</v>
      </c>
      <c r="V155" s="135">
        <f>'SMB Cost+ Matrix Orig'!V157+'Add Margin'!$B$2+0.0001</f>
        <v>5.7156000000000005E-2</v>
      </c>
      <c r="W155" s="135">
        <f>'SMB Cost+ Matrix Orig'!W157+'Add Margin'!$B$2+0.0001</f>
        <v>5.6156000000000005E-2</v>
      </c>
      <c r="X155" s="135">
        <f>'SMB Cost+ Matrix Orig'!X157+'Add Margin'!$B$2+0.0001</f>
        <v>6.2311999999999999E-2</v>
      </c>
      <c r="Y155" s="135">
        <f>'SMB Cost+ Matrix Orig'!Y157+'Add Margin'!$B$2+0.0001</f>
        <v>5.5965000000000001E-2</v>
      </c>
      <c r="Z155" s="135">
        <f>'SMB Cost+ Matrix Orig'!Z157+'Add Margin'!$B$2+0.0001</f>
        <v>5.4965000000000007E-2</v>
      </c>
      <c r="AA155" s="135">
        <f>'SMB Cost+ Matrix Orig'!AA157+'Add Margin'!$B$2+0.0001</f>
        <v>5.3965000000000006E-2</v>
      </c>
      <c r="AB155" s="135">
        <f>'SMB Cost+ Matrix Orig'!AB157+'Add Margin'!$B$2+0.0001</f>
        <v>6.0283000000000003E-2</v>
      </c>
      <c r="AC155" s="135">
        <f>'SMB Cost+ Matrix Orig'!AC157+'Add Margin'!$B$2+0.0001</f>
        <v>5.4491999999999999E-2</v>
      </c>
      <c r="AD155" s="135">
        <f>'SMB Cost+ Matrix Orig'!AD157+'Add Margin'!$B$2+0.0001</f>
        <v>5.3492000000000005E-2</v>
      </c>
      <c r="AE155" s="135">
        <f>'SMB Cost+ Matrix Orig'!AE157+'Add Margin'!$B$2+0.0001</f>
        <v>5.2492000000000004E-2</v>
      </c>
      <c r="AF155" s="135">
        <f>'SMB Cost+ Matrix Orig'!AF157+'Add Margin'!$B$2+0.0001</f>
        <v>5.7880000000000001E-2</v>
      </c>
      <c r="AG155" s="135">
        <f>'SMB Cost+ Matrix Orig'!AG157+'Add Margin'!$B$2+0.0001</f>
        <v>5.2696000000000007E-2</v>
      </c>
      <c r="AH155" s="135">
        <f>'SMB Cost+ Matrix Orig'!AH157+'Add Margin'!$B$2+0.0001</f>
        <v>5.1696000000000006E-2</v>
      </c>
      <c r="AI155" s="135">
        <f>'SMB Cost+ Matrix Orig'!AI157+'Add Margin'!$B$2+0.0001</f>
        <v>5.0696000000000005E-2</v>
      </c>
      <c r="AJ155" s="135">
        <f>'SMB Cost+ Matrix Orig'!AJ157+'Add Margin'!$B$2+0.0001</f>
        <v>5.5794999999999997E-2</v>
      </c>
      <c r="AK155" s="135">
        <f>'SMB Cost+ Matrix Orig'!AK157+'Add Margin'!$B$2+0.0001</f>
        <v>5.1213000000000009E-2</v>
      </c>
      <c r="AL155" s="135">
        <f>'SMB Cost+ Matrix Orig'!AL157+'Add Margin'!$B$2+0.0001</f>
        <v>5.0213000000000008E-2</v>
      </c>
      <c r="AM155" s="135">
        <f>'SMB Cost+ Matrix Orig'!AM157+'Add Margin'!$B$2+0.0001</f>
        <v>4.9213000000000007E-2</v>
      </c>
      <c r="AN155" s="136"/>
      <c r="AO155" s="136"/>
    </row>
    <row r="156" spans="1:41" s="83" customFormat="1" ht="18.75" x14ac:dyDescent="0.3">
      <c r="A156" s="137" t="s">
        <v>13</v>
      </c>
      <c r="B156" s="137" t="s">
        <v>41</v>
      </c>
      <c r="C156" s="138">
        <v>12</v>
      </c>
      <c r="D156" s="139">
        <f>'SMB Cost+ Matrix Orig'!D158+'Add Margin'!$B$2+0.0001</f>
        <v>6.2979000000000007E-2</v>
      </c>
      <c r="E156" s="139">
        <f>'SMB Cost+ Matrix Orig'!E158+'Add Margin'!$B$2+0.0001</f>
        <v>5.6229000000000001E-2</v>
      </c>
      <c r="F156" s="139">
        <f>'SMB Cost+ Matrix Orig'!F158+'Add Margin'!$B$2+0.0001</f>
        <v>5.5229000000000007E-2</v>
      </c>
      <c r="G156" s="139">
        <f>'SMB Cost+ Matrix Orig'!G158+'Add Margin'!$B$2+0.0001</f>
        <v>5.4229000000000006E-2</v>
      </c>
      <c r="H156" s="139">
        <f>'SMB Cost+ Matrix Orig'!H158+'Add Margin'!$B$2+0.0001</f>
        <v>6.2195E-2</v>
      </c>
      <c r="I156" s="139">
        <f>'SMB Cost+ Matrix Orig'!I158+'Add Margin'!$B$2+0.0001</f>
        <v>5.5748000000000006E-2</v>
      </c>
      <c r="J156" s="139">
        <f>'SMB Cost+ Matrix Orig'!J158+'Add Margin'!$B$2+0.0001</f>
        <v>5.4748000000000005E-2</v>
      </c>
      <c r="K156" s="139">
        <f>'SMB Cost+ Matrix Orig'!K158+'Add Margin'!$B$2+0.0001</f>
        <v>5.3748000000000004E-2</v>
      </c>
      <c r="L156" s="139">
        <f>'SMB Cost+ Matrix Orig'!L158+'Add Margin'!$B$2+0.0001</f>
        <v>6.1246000000000002E-2</v>
      </c>
      <c r="M156" s="139">
        <f>'SMB Cost+ Matrix Orig'!M158+'Add Margin'!$B$2+0.0001</f>
        <v>5.5112000000000008E-2</v>
      </c>
      <c r="N156" s="139">
        <f>'SMB Cost+ Matrix Orig'!N158+'Add Margin'!$B$2+0.0001</f>
        <v>5.4112000000000007E-2</v>
      </c>
      <c r="O156" s="139">
        <f>'SMB Cost+ Matrix Orig'!O158+'Add Margin'!$B$2+0.0001</f>
        <v>5.3112000000000006E-2</v>
      </c>
      <c r="P156" s="139">
        <f>'SMB Cost+ Matrix Orig'!P158+'Add Margin'!$B$2+0.0001</f>
        <v>6.0315000000000001E-2</v>
      </c>
      <c r="Q156" s="139">
        <f>'SMB Cost+ Matrix Orig'!Q158+'Add Margin'!$B$2+0.0001</f>
        <v>5.4491999999999999E-2</v>
      </c>
      <c r="R156" s="139">
        <f>'SMB Cost+ Matrix Orig'!R158+'Add Margin'!$B$2+0.0001</f>
        <v>5.3492000000000005E-2</v>
      </c>
      <c r="S156" s="139">
        <f>'SMB Cost+ Matrix Orig'!S158+'Add Margin'!$B$2+0.0001</f>
        <v>5.2492000000000004E-2</v>
      </c>
      <c r="T156" s="139">
        <f>'SMB Cost+ Matrix Orig'!T158+'Add Margin'!$B$2+0.0001</f>
        <v>5.9376999999999999E-2</v>
      </c>
      <c r="U156" s="139">
        <f>'SMB Cost+ Matrix Orig'!U158+'Add Margin'!$B$2+0.0001</f>
        <v>5.3870000000000001E-2</v>
      </c>
      <c r="V156" s="139">
        <f>'SMB Cost+ Matrix Orig'!V158+'Add Margin'!$B$2+0.0001</f>
        <v>5.2870000000000007E-2</v>
      </c>
      <c r="W156" s="139">
        <f>'SMB Cost+ Matrix Orig'!W158+'Add Margin'!$B$2+0.0001</f>
        <v>5.1870000000000006E-2</v>
      </c>
      <c r="X156" s="139">
        <f>'SMB Cost+ Matrix Orig'!X158+'Add Margin'!$B$2+0.0001</f>
        <v>5.8576999999999997E-2</v>
      </c>
      <c r="Y156" s="139">
        <f>'SMB Cost+ Matrix Orig'!Y158+'Add Margin'!$B$2+0.0001</f>
        <v>5.3388000000000005E-2</v>
      </c>
      <c r="Z156" s="139">
        <f>'SMB Cost+ Matrix Orig'!Z158+'Add Margin'!$B$2+0.0001</f>
        <v>5.2388000000000004E-2</v>
      </c>
      <c r="AA156" s="139">
        <f>'SMB Cost+ Matrix Orig'!AA158+'Add Margin'!$B$2+0.0001</f>
        <v>5.1388000000000003E-2</v>
      </c>
      <c r="AB156" s="139">
        <f>'SMB Cost+ Matrix Orig'!AB158+'Add Margin'!$B$2+0.0001</f>
        <v>5.7890999999999998E-2</v>
      </c>
      <c r="AC156" s="139">
        <f>'SMB Cost+ Matrix Orig'!AC158+'Add Margin'!$B$2+0.0001</f>
        <v>5.2974000000000007E-2</v>
      </c>
      <c r="AD156" s="139">
        <f>'SMB Cost+ Matrix Orig'!AD158+'Add Margin'!$B$2+0.0001</f>
        <v>5.1974000000000006E-2</v>
      </c>
      <c r="AE156" s="139">
        <f>'SMB Cost+ Matrix Orig'!AE158+'Add Margin'!$B$2+0.0001</f>
        <v>5.0974000000000005E-2</v>
      </c>
      <c r="AF156" s="139">
        <f>'SMB Cost+ Matrix Orig'!AF158+'Add Margin'!$B$2+0.0001</f>
        <v>5.6868000000000002E-2</v>
      </c>
      <c r="AG156" s="139">
        <f>'SMB Cost+ Matrix Orig'!AG158+'Add Margin'!$B$2+0.0001</f>
        <v>5.2268999999999996E-2</v>
      </c>
      <c r="AH156" s="139">
        <f>'SMB Cost+ Matrix Orig'!AH158+'Add Margin'!$B$2+0.0001</f>
        <v>5.1269000000000002E-2</v>
      </c>
      <c r="AI156" s="139">
        <f>'SMB Cost+ Matrix Orig'!AI158+'Add Margin'!$B$2+0.0001</f>
        <v>5.0269000000000001E-2</v>
      </c>
      <c r="AJ156" s="139">
        <f>'SMB Cost+ Matrix Orig'!AJ158+'Add Margin'!$B$2+0.0001</f>
        <v>5.5936E-2</v>
      </c>
      <c r="AK156" s="139">
        <f>'SMB Cost+ Matrix Orig'!AK158+'Add Margin'!$B$2+0.0001</f>
        <v>5.1644000000000009E-2</v>
      </c>
      <c r="AL156" s="139">
        <f>'SMB Cost+ Matrix Orig'!AL158+'Add Margin'!$B$2+0.0001</f>
        <v>5.0644000000000008E-2</v>
      </c>
      <c r="AM156" s="139">
        <f>'SMB Cost+ Matrix Orig'!AM158+'Add Margin'!$B$2+0.0001</f>
        <v>4.9644000000000008E-2</v>
      </c>
      <c r="AN156" s="136"/>
      <c r="AO156" s="136"/>
    </row>
    <row r="157" spans="1:41" s="83" customFormat="1" ht="18.75" x14ac:dyDescent="0.3">
      <c r="A157" s="137" t="s">
        <v>13</v>
      </c>
      <c r="B157" s="137" t="s">
        <v>41</v>
      </c>
      <c r="C157" s="138">
        <v>24</v>
      </c>
      <c r="D157" s="139">
        <f>'SMB Cost+ Matrix Orig'!D159+'Add Margin'!$B$2+0.0001</f>
        <v>6.0054000000000003E-2</v>
      </c>
      <c r="E157" s="139">
        <f>'SMB Cost+ Matrix Orig'!E159+'Add Margin'!$B$2+0.0001</f>
        <v>5.4289000000000004E-2</v>
      </c>
      <c r="F157" s="139">
        <f>'SMB Cost+ Matrix Orig'!F159+'Add Margin'!$B$2+0.0001</f>
        <v>5.3289000000000003E-2</v>
      </c>
      <c r="G157" s="139">
        <f>'SMB Cost+ Matrix Orig'!G159+'Add Margin'!$B$2+0.0001</f>
        <v>5.2289000000000002E-2</v>
      </c>
      <c r="H157" s="139">
        <f>'SMB Cost+ Matrix Orig'!H159+'Add Margin'!$B$2+0.0001</f>
        <v>5.9972999999999999E-2</v>
      </c>
      <c r="I157" s="139">
        <f>'SMB Cost+ Matrix Orig'!I159+'Add Margin'!$B$2+0.0001</f>
        <v>5.4228999999999999E-2</v>
      </c>
      <c r="J157" s="139">
        <f>'SMB Cost+ Matrix Orig'!J159+'Add Margin'!$B$2+0.0001</f>
        <v>5.3229000000000005E-2</v>
      </c>
      <c r="K157" s="139">
        <f>'SMB Cost+ Matrix Orig'!K159+'Add Margin'!$B$2+0.0001</f>
        <v>5.2229000000000005E-2</v>
      </c>
      <c r="L157" s="139">
        <f>'SMB Cost+ Matrix Orig'!L159+'Add Margin'!$B$2+0.0001</f>
        <v>5.9827999999999999E-2</v>
      </c>
      <c r="M157" s="139">
        <f>'SMB Cost+ Matrix Orig'!M159+'Add Margin'!$B$2+0.0001</f>
        <v>5.4110000000000005E-2</v>
      </c>
      <c r="N157" s="139">
        <f>'SMB Cost+ Matrix Orig'!N159+'Add Margin'!$B$2+0.0001</f>
        <v>5.3110000000000004E-2</v>
      </c>
      <c r="O157" s="139">
        <f>'SMB Cost+ Matrix Orig'!O159+'Add Margin'!$B$2+0.0001</f>
        <v>5.2110000000000004E-2</v>
      </c>
      <c r="P157" s="139">
        <f>'SMB Cost+ Matrix Orig'!P159+'Add Margin'!$B$2+0.0001</f>
        <v>5.9676E-2</v>
      </c>
      <c r="Q157" s="139">
        <f>'SMB Cost+ Matrix Orig'!Q159+'Add Margin'!$B$2+0.0001</f>
        <v>5.3986000000000006E-2</v>
      </c>
      <c r="R157" s="139">
        <f>'SMB Cost+ Matrix Orig'!R159+'Add Margin'!$B$2+0.0001</f>
        <v>5.2986000000000005E-2</v>
      </c>
      <c r="S157" s="139">
        <f>'SMB Cost+ Matrix Orig'!S159+'Add Margin'!$B$2+0.0001</f>
        <v>5.1986000000000004E-2</v>
      </c>
      <c r="T157" s="139">
        <f>'SMB Cost+ Matrix Orig'!T159+'Add Margin'!$B$2+0.0001</f>
        <v>5.9539000000000002E-2</v>
      </c>
      <c r="U157" s="139">
        <f>'SMB Cost+ Matrix Orig'!U159+'Add Margin'!$B$2+0.0001</f>
        <v>5.3873000000000004E-2</v>
      </c>
      <c r="V157" s="139">
        <f>'SMB Cost+ Matrix Orig'!V159+'Add Margin'!$B$2+0.0001</f>
        <v>5.2873000000000003E-2</v>
      </c>
      <c r="W157" s="139">
        <f>'SMB Cost+ Matrix Orig'!W159+'Add Margin'!$B$2+0.0001</f>
        <v>5.1873000000000002E-2</v>
      </c>
      <c r="X157" s="139">
        <f>'SMB Cost+ Matrix Orig'!X159+'Add Margin'!$B$2+0.0001</f>
        <v>5.9559000000000001E-2</v>
      </c>
      <c r="Y157" s="139">
        <f>'SMB Cost+ Matrix Orig'!Y159+'Add Margin'!$B$2+0.0001</f>
        <v>5.392000000000001E-2</v>
      </c>
      <c r="Z157" s="139">
        <f>'SMB Cost+ Matrix Orig'!Z159+'Add Margin'!$B$2+0.0001</f>
        <v>5.2920000000000009E-2</v>
      </c>
      <c r="AA157" s="139">
        <f>'SMB Cost+ Matrix Orig'!AA159+'Add Margin'!$B$2+0.0001</f>
        <v>5.1920000000000008E-2</v>
      </c>
      <c r="AB157" s="139">
        <f>'SMB Cost+ Matrix Orig'!AB159+'Add Margin'!$B$2+0.0001</f>
        <v>5.9573000000000001E-2</v>
      </c>
      <c r="AC157" s="139">
        <f>'SMB Cost+ Matrix Orig'!AC159+'Add Margin'!$B$2+0.0001</f>
        <v>5.3948999999999997E-2</v>
      </c>
      <c r="AD157" s="139">
        <f>'SMB Cost+ Matrix Orig'!AD159+'Add Margin'!$B$2+0.0001</f>
        <v>5.2949000000000003E-2</v>
      </c>
      <c r="AE157" s="139">
        <f>'SMB Cost+ Matrix Orig'!AE159+'Add Margin'!$B$2+0.0001</f>
        <v>5.1949000000000002E-2</v>
      </c>
      <c r="AF157" s="139">
        <f>'SMB Cost+ Matrix Orig'!AF159+'Add Margin'!$B$2+0.0001</f>
        <v>5.9424999999999999E-2</v>
      </c>
      <c r="AG157" s="139">
        <f>'SMB Cost+ Matrix Orig'!AG159+'Add Margin'!$B$2+0.0001</f>
        <v>5.3823999999999997E-2</v>
      </c>
      <c r="AH157" s="139">
        <f>'SMB Cost+ Matrix Orig'!AH159+'Add Margin'!$B$2+0.0001</f>
        <v>5.2824000000000003E-2</v>
      </c>
      <c r="AI157" s="139">
        <f>'SMB Cost+ Matrix Orig'!AI159+'Add Margin'!$B$2+0.0001</f>
        <v>5.1824000000000002E-2</v>
      </c>
      <c r="AJ157" s="139">
        <f>'SMB Cost+ Matrix Orig'!AJ159+'Add Margin'!$B$2+0.0001</f>
        <v>5.9313999999999999E-2</v>
      </c>
      <c r="AK157" s="139">
        <f>'SMB Cost+ Matrix Orig'!AK159+'Add Margin'!$B$2+0.0001</f>
        <v>5.3739000000000009E-2</v>
      </c>
      <c r="AL157" s="139">
        <f>'SMB Cost+ Matrix Orig'!AL159+'Add Margin'!$B$2+0.0001</f>
        <v>5.2739000000000008E-2</v>
      </c>
      <c r="AM157" s="139">
        <f>'SMB Cost+ Matrix Orig'!AM159+'Add Margin'!$B$2+0.0001</f>
        <v>5.1739000000000007E-2</v>
      </c>
      <c r="AN157" s="136"/>
      <c r="AO157" s="136"/>
    </row>
    <row r="158" spans="1:41" s="83" customFormat="1" ht="18.75" x14ac:dyDescent="0.3">
      <c r="A158" s="137" t="s">
        <v>13</v>
      </c>
      <c r="B158" s="137" t="s">
        <v>41</v>
      </c>
      <c r="C158" s="138">
        <v>36</v>
      </c>
      <c r="D158" s="139">
        <f>'SMB Cost+ Matrix Orig'!D160+'Add Margin'!$B$2+0.0001</f>
        <v>6.0877000000000001E-2</v>
      </c>
      <c r="E158" s="139">
        <f>'SMB Cost+ Matrix Orig'!E160+'Add Margin'!$B$2+0.0001</f>
        <v>5.4761000000000004E-2</v>
      </c>
      <c r="F158" s="139">
        <f>'SMB Cost+ Matrix Orig'!F160+'Add Margin'!$B$2+0.0001</f>
        <v>5.3761000000000003E-2</v>
      </c>
      <c r="G158" s="139">
        <f>'SMB Cost+ Matrix Orig'!G160+'Add Margin'!$B$2+0.0001</f>
        <v>5.2761000000000002E-2</v>
      </c>
      <c r="H158" s="139">
        <f>'SMB Cost+ Matrix Orig'!H160+'Add Margin'!$B$2+0.0001</f>
        <v>6.0727999999999997E-2</v>
      </c>
      <c r="I158" s="139">
        <f>'SMB Cost+ Matrix Orig'!I160+'Add Margin'!$B$2+0.0001</f>
        <v>5.4658999999999999E-2</v>
      </c>
      <c r="J158" s="139">
        <f>'SMB Cost+ Matrix Orig'!J160+'Add Margin'!$B$2+0.0001</f>
        <v>5.3659000000000005E-2</v>
      </c>
      <c r="K158" s="139">
        <f>'SMB Cost+ Matrix Orig'!K160+'Add Margin'!$B$2+0.0001</f>
        <v>5.2659000000000004E-2</v>
      </c>
      <c r="L158" s="139">
        <f>'SMB Cost+ Matrix Orig'!L160+'Add Margin'!$B$2+0.0001</f>
        <v>6.0531000000000001E-2</v>
      </c>
      <c r="M158" s="139">
        <f>'SMB Cost+ Matrix Orig'!M160+'Add Margin'!$B$2+0.0001</f>
        <v>5.4516000000000009E-2</v>
      </c>
      <c r="N158" s="139">
        <f>'SMB Cost+ Matrix Orig'!N160+'Add Margin'!$B$2+0.0001</f>
        <v>5.3516000000000008E-2</v>
      </c>
      <c r="O158" s="139">
        <f>'SMB Cost+ Matrix Orig'!O160+'Add Margin'!$B$2+0.0001</f>
        <v>5.2516000000000007E-2</v>
      </c>
      <c r="P158" s="139">
        <f>'SMB Cost+ Matrix Orig'!P160+'Add Margin'!$B$2+0.0001</f>
        <v>6.0330000000000002E-2</v>
      </c>
      <c r="Q158" s="139">
        <f>'SMB Cost+ Matrix Orig'!Q160+'Add Margin'!$B$2+0.0001</f>
        <v>5.4368E-2</v>
      </c>
      <c r="R158" s="139">
        <f>'SMB Cost+ Matrix Orig'!R160+'Add Margin'!$B$2+0.0001</f>
        <v>5.3368000000000006E-2</v>
      </c>
      <c r="S158" s="139">
        <f>'SMB Cost+ Matrix Orig'!S160+'Add Margin'!$B$2+0.0001</f>
        <v>5.2368000000000005E-2</v>
      </c>
      <c r="T158" s="139">
        <f>'SMB Cost+ Matrix Orig'!T160+'Add Margin'!$B$2+0.0001</f>
        <v>6.0139999999999999E-2</v>
      </c>
      <c r="U158" s="139">
        <f>'SMB Cost+ Matrix Orig'!U160+'Add Margin'!$B$2+0.0001</f>
        <v>5.4228999999999999E-2</v>
      </c>
      <c r="V158" s="139">
        <f>'SMB Cost+ Matrix Orig'!V160+'Add Margin'!$B$2+0.0001</f>
        <v>5.3229000000000005E-2</v>
      </c>
      <c r="W158" s="139">
        <f>'SMB Cost+ Matrix Orig'!W160+'Add Margin'!$B$2+0.0001</f>
        <v>5.2229000000000005E-2</v>
      </c>
      <c r="X158" s="139">
        <f>'SMB Cost+ Matrix Orig'!X160+'Add Margin'!$B$2+0.0001</f>
        <v>6.0121000000000001E-2</v>
      </c>
      <c r="Y158" s="139">
        <f>'SMB Cost+ Matrix Orig'!Y160+'Add Margin'!$B$2+0.0001</f>
        <v>5.4211000000000009E-2</v>
      </c>
      <c r="Z158" s="139">
        <f>'SMB Cost+ Matrix Orig'!Z160+'Add Margin'!$B$2+0.0001</f>
        <v>5.3211000000000008E-2</v>
      </c>
      <c r="AA158" s="139">
        <f>'SMB Cost+ Matrix Orig'!AA160+'Add Margin'!$B$2+0.0001</f>
        <v>5.2211000000000007E-2</v>
      </c>
      <c r="AB158" s="139">
        <f>'SMB Cost+ Matrix Orig'!AB160+'Add Margin'!$B$2+0.0001</f>
        <v>6.0805999999999999E-2</v>
      </c>
      <c r="AC158" s="139">
        <f>'SMB Cost+ Matrix Orig'!AC160+'Add Margin'!$B$2+0.0001</f>
        <v>5.4812E-2</v>
      </c>
      <c r="AD158" s="139">
        <f>'SMB Cost+ Matrix Orig'!AD160+'Add Margin'!$B$2+0.0001</f>
        <v>5.3812000000000006E-2</v>
      </c>
      <c r="AE158" s="139">
        <f>'SMB Cost+ Matrix Orig'!AE160+'Add Margin'!$B$2+0.0001</f>
        <v>5.2812000000000005E-2</v>
      </c>
      <c r="AF158" s="139">
        <f>'SMB Cost+ Matrix Orig'!AF160+'Add Margin'!$B$2+0.0001</f>
        <v>6.1262999999999998E-2</v>
      </c>
      <c r="AG158" s="139">
        <f>'SMB Cost+ Matrix Orig'!AG160+'Add Margin'!$B$2+0.0001</f>
        <v>5.7245000000000004E-2</v>
      </c>
      <c r="AH158" s="139">
        <f>'SMB Cost+ Matrix Orig'!AH160+'Add Margin'!$B$2+0.0001</f>
        <v>5.6245000000000003E-2</v>
      </c>
      <c r="AI158" s="139">
        <f>'SMB Cost+ Matrix Orig'!AI160+'Add Margin'!$B$2+0.0001</f>
        <v>5.5245000000000002E-2</v>
      </c>
      <c r="AJ158" s="139">
        <f>'SMB Cost+ Matrix Orig'!AJ160+'Add Margin'!$B$2+0.0001</f>
        <v>6.1092E-2</v>
      </c>
      <c r="AK158" s="139">
        <f>'SMB Cost+ Matrix Orig'!AK160+'Add Margin'!$B$2+0.0001</f>
        <v>5.7074E-2</v>
      </c>
      <c r="AL158" s="139">
        <f>'SMB Cost+ Matrix Orig'!AL160+'Add Margin'!$B$2+0.0001</f>
        <v>5.6074000000000006E-2</v>
      </c>
      <c r="AM158" s="139">
        <f>'SMB Cost+ Matrix Orig'!AM160+'Add Margin'!$B$2+0.0001</f>
        <v>5.5074000000000005E-2</v>
      </c>
      <c r="AN158" s="136"/>
      <c r="AO158" s="136"/>
    </row>
    <row r="159" spans="1:41" s="83" customFormat="1" ht="18.75" x14ac:dyDescent="0.3">
      <c r="A159" s="158" t="s">
        <v>40</v>
      </c>
      <c r="B159" s="158" t="s">
        <v>41</v>
      </c>
      <c r="C159" s="141">
        <v>48</v>
      </c>
      <c r="D159" s="139">
        <f>'SMB Cost+ Matrix Orig'!D161+'Add Margin'!$B$2+0.0001</f>
        <v>6.5144000000000007E-2</v>
      </c>
      <c r="E159" s="139">
        <f>'SMB Cost+ Matrix Orig'!E161+'Add Margin'!$B$2+0.0001</f>
        <v>6.0872999999999997E-2</v>
      </c>
      <c r="F159" s="139">
        <f>'SMB Cost+ Matrix Orig'!F161+'Add Margin'!$B$2+0.0001</f>
        <v>5.9873000000000003E-2</v>
      </c>
      <c r="G159" s="139">
        <f>'SMB Cost+ Matrix Orig'!G161+'Add Margin'!$B$2+0.0001</f>
        <v>5.8873000000000002E-2</v>
      </c>
      <c r="H159" s="139">
        <f>'SMB Cost+ Matrix Orig'!H161+'Add Margin'!$B$2+0.0001</f>
        <v>6.7001000000000005E-2</v>
      </c>
      <c r="I159" s="139">
        <f>'SMB Cost+ Matrix Orig'!I161+'Add Margin'!$B$2+0.0001</f>
        <v>6.2729000000000007E-2</v>
      </c>
      <c r="J159" s="139">
        <f>'SMB Cost+ Matrix Orig'!J161+'Add Margin'!$B$2+0.0001</f>
        <v>6.1729000000000006E-2</v>
      </c>
      <c r="K159" s="139">
        <f>'SMB Cost+ Matrix Orig'!K161+'Add Margin'!$B$2+0.0001</f>
        <v>6.0729000000000005E-2</v>
      </c>
      <c r="L159" s="139"/>
      <c r="M159" s="139"/>
      <c r="N159" s="139"/>
      <c r="O159" s="139"/>
      <c r="P159" s="139"/>
      <c r="Q159" s="139"/>
      <c r="R159" s="139"/>
      <c r="S159" s="139"/>
      <c r="T159" s="139"/>
      <c r="U159" s="139"/>
      <c r="V159" s="139"/>
      <c r="W159" s="139"/>
      <c r="X159" s="139"/>
      <c r="Y159" s="139"/>
      <c r="Z159" s="139"/>
      <c r="AA159" s="139"/>
      <c r="AB159" s="215"/>
      <c r="AC159" s="215"/>
      <c r="AD159" s="215"/>
      <c r="AE159" s="215"/>
      <c r="AF159" s="215"/>
      <c r="AG159" s="215"/>
      <c r="AH159" s="215"/>
      <c r="AI159" s="215"/>
      <c r="AJ159" s="215"/>
      <c r="AK159" s="215"/>
      <c r="AL159" s="215"/>
      <c r="AM159" s="215"/>
      <c r="AN159" s="136"/>
      <c r="AO159" s="136"/>
    </row>
    <row r="160" spans="1:41" s="83" customFormat="1" ht="15.75" customHeight="1" x14ac:dyDescent="0.3">
      <c r="A160" s="173"/>
      <c r="B160" s="174"/>
      <c r="C160" s="174"/>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64"/>
      <c r="AO160" s="164"/>
    </row>
    <row r="161" spans="1:41" s="83" customFormat="1" ht="18.75" x14ac:dyDescent="0.3">
      <c r="A161" s="147" t="s">
        <v>42</v>
      </c>
      <c r="B161" s="147" t="s">
        <v>43</v>
      </c>
      <c r="C161" s="148">
        <v>6</v>
      </c>
      <c r="D161" s="43">
        <f>'SMB Cost+ Matrix Orig'!D163+'Add Margin'!$B$2+0.0001</f>
        <v>6.5494999999999998E-2</v>
      </c>
      <c r="E161" s="43">
        <f>'SMB Cost+ Matrix Orig'!E163+'Add Margin'!$B$2+0.0001</f>
        <v>5.9142E-2</v>
      </c>
      <c r="F161" s="43">
        <f>'SMB Cost+ Matrix Orig'!F163+'Add Margin'!$B$2+0.0001</f>
        <v>5.8142000000000006E-2</v>
      </c>
      <c r="G161" s="43">
        <f>'SMB Cost+ Matrix Orig'!G163+'Add Margin'!$B$2+0.0001</f>
        <v>5.7142000000000005E-2</v>
      </c>
      <c r="H161" s="43">
        <f>'SMB Cost+ Matrix Orig'!H163+'Add Margin'!$B$2+0.0001</f>
        <v>6.6196000000000005E-2</v>
      </c>
      <c r="I161" s="43">
        <f>'SMB Cost+ Matrix Orig'!I163+'Add Margin'!$B$2+0.0001</f>
        <v>5.9905E-2</v>
      </c>
      <c r="J161" s="43">
        <f>'SMB Cost+ Matrix Orig'!J163+'Add Margin'!$B$2+0.0001</f>
        <v>5.8905000000000006E-2</v>
      </c>
      <c r="K161" s="43">
        <f>'SMB Cost+ Matrix Orig'!K163+'Add Margin'!$B$2+0.0001</f>
        <v>5.7905000000000005E-2</v>
      </c>
      <c r="L161" s="43">
        <f>'SMB Cost+ Matrix Orig'!L163+'Add Margin'!$B$2+0.0001</f>
        <v>6.6522999999999999E-2</v>
      </c>
      <c r="M161" s="43">
        <f>'SMB Cost+ Matrix Orig'!M163+'Add Margin'!$B$2+0.0001</f>
        <v>6.0233000000000009E-2</v>
      </c>
      <c r="N161" s="43">
        <f>'SMB Cost+ Matrix Orig'!N163+'Add Margin'!$B$2+0.0001</f>
        <v>5.9233000000000008E-2</v>
      </c>
      <c r="O161" s="43">
        <f>'SMB Cost+ Matrix Orig'!O163+'Add Margin'!$B$2+0.0001</f>
        <v>5.8233000000000007E-2</v>
      </c>
      <c r="P161" s="43">
        <f>'SMB Cost+ Matrix Orig'!P163+'Add Margin'!$B$2+0.0001</f>
        <v>6.6891000000000006E-2</v>
      </c>
      <c r="Q161" s="43">
        <f>'SMB Cost+ Matrix Orig'!Q163+'Add Margin'!$B$2+0.0001</f>
        <v>6.0554999999999998E-2</v>
      </c>
      <c r="R161" s="43">
        <f>'SMB Cost+ Matrix Orig'!R163+'Add Margin'!$B$2+0.0001</f>
        <v>5.9555000000000004E-2</v>
      </c>
      <c r="S161" s="43">
        <f>'SMB Cost+ Matrix Orig'!S163+'Add Margin'!$B$2+0.0001</f>
        <v>5.8555000000000003E-2</v>
      </c>
      <c r="T161" s="43">
        <f>'SMB Cost+ Matrix Orig'!T163+'Add Margin'!$B$2+0.0001</f>
        <v>6.6138000000000002E-2</v>
      </c>
      <c r="U161" s="43">
        <f>'SMB Cost+ Matrix Orig'!U163+'Add Margin'!$B$2+0.0001</f>
        <v>6.0181999999999999E-2</v>
      </c>
      <c r="V161" s="43">
        <f>'SMB Cost+ Matrix Orig'!V163+'Add Margin'!$B$2+0.0001</f>
        <v>5.9182000000000005E-2</v>
      </c>
      <c r="W161" s="43">
        <f>'SMB Cost+ Matrix Orig'!W163+'Add Margin'!$B$2+0.0001</f>
        <v>5.8182000000000005E-2</v>
      </c>
      <c r="X161" s="43">
        <f>'SMB Cost+ Matrix Orig'!X163+'Add Margin'!$B$2+0.0001</f>
        <v>6.3825000000000007E-2</v>
      </c>
      <c r="Y161" s="43">
        <f>'SMB Cost+ Matrix Orig'!Y163+'Add Margin'!$B$2+0.0001</f>
        <v>5.8273000000000005E-2</v>
      </c>
      <c r="Z161" s="43">
        <f>'SMB Cost+ Matrix Orig'!Z163+'Add Margin'!$B$2+0.0001</f>
        <v>5.7273000000000004E-2</v>
      </c>
      <c r="AA161" s="43">
        <f>'SMB Cost+ Matrix Orig'!AA163+'Add Margin'!$B$2+0.0001</f>
        <v>5.6273000000000004E-2</v>
      </c>
      <c r="AB161" s="43">
        <f>'SMB Cost+ Matrix Orig'!AB163+'Add Margin'!$B$2+0.0001</f>
        <v>6.1765E-2</v>
      </c>
      <c r="AC161" s="43">
        <f>'SMB Cost+ Matrix Orig'!AC163+'Add Margin'!$B$2+0.0001</f>
        <v>5.6634000000000004E-2</v>
      </c>
      <c r="AD161" s="43">
        <f>'SMB Cost+ Matrix Orig'!AD163+'Add Margin'!$B$2+0.0001</f>
        <v>5.5634000000000003E-2</v>
      </c>
      <c r="AE161" s="43">
        <f>'SMB Cost+ Matrix Orig'!AE163+'Add Margin'!$B$2+0.0001</f>
        <v>5.4634000000000002E-2</v>
      </c>
      <c r="AF161" s="43">
        <f>'SMB Cost+ Matrix Orig'!AF163+'Add Margin'!$B$2+0.0001</f>
        <v>5.9285999999999998E-2</v>
      </c>
      <c r="AG161" s="43">
        <f>'SMB Cost+ Matrix Orig'!AG163+'Add Margin'!$B$2+0.0001</f>
        <v>5.4640000000000008E-2</v>
      </c>
      <c r="AH161" s="43">
        <f>'SMB Cost+ Matrix Orig'!AH163+'Add Margin'!$B$2+0.0001</f>
        <v>5.3640000000000007E-2</v>
      </c>
      <c r="AI161" s="43">
        <f>'SMB Cost+ Matrix Orig'!AI163+'Add Margin'!$B$2+0.0001</f>
        <v>5.2640000000000006E-2</v>
      </c>
      <c r="AJ161" s="43">
        <f>'SMB Cost+ Matrix Orig'!AJ163+'Add Margin'!$B$2+0.0001</f>
        <v>5.7036000000000003E-2</v>
      </c>
      <c r="AK161" s="43">
        <f>'SMB Cost+ Matrix Orig'!AK163+'Add Margin'!$B$2+0.0001</f>
        <v>5.2912000000000001E-2</v>
      </c>
      <c r="AL161" s="43">
        <f>'SMB Cost+ Matrix Orig'!AL163+'Add Margin'!$B$2+0.0001</f>
        <v>5.1912000000000007E-2</v>
      </c>
      <c r="AM161" s="43">
        <f>'SMB Cost+ Matrix Orig'!AM163+'Add Margin'!$B$2+0.0001</f>
        <v>5.0912000000000006E-2</v>
      </c>
      <c r="AN161" s="151"/>
      <c r="AO161" s="151"/>
    </row>
    <row r="162" spans="1:41" s="83" customFormat="1" ht="18.75" x14ac:dyDescent="0.3">
      <c r="A162" s="152" t="s">
        <v>42</v>
      </c>
      <c r="B162" s="152" t="s">
        <v>43</v>
      </c>
      <c r="C162" s="153">
        <v>12</v>
      </c>
      <c r="D162" s="149">
        <f>'SMB Cost+ Matrix Orig'!D164+'Add Margin'!$B$2+0.0001</f>
        <v>6.369000000000001E-2</v>
      </c>
      <c r="E162" s="149">
        <f>'SMB Cost+ Matrix Orig'!E164+'Add Margin'!$B$2+0.0001</f>
        <v>5.7929000000000008E-2</v>
      </c>
      <c r="F162" s="149">
        <f>'SMB Cost+ Matrix Orig'!F164+'Add Margin'!$B$2+0.0001</f>
        <v>5.6929000000000007E-2</v>
      </c>
      <c r="G162" s="149">
        <f>'SMB Cost+ Matrix Orig'!G164+'Add Margin'!$B$2+0.0001</f>
        <v>5.5929000000000006E-2</v>
      </c>
      <c r="H162" s="149">
        <f>'SMB Cost+ Matrix Orig'!H164+'Add Margin'!$B$2+0.0001</f>
        <v>6.2932000000000002E-2</v>
      </c>
      <c r="I162" s="149">
        <f>'SMB Cost+ Matrix Orig'!I164+'Add Margin'!$B$2+0.0001</f>
        <v>5.7417999999999997E-2</v>
      </c>
      <c r="J162" s="149">
        <f>'SMB Cost+ Matrix Orig'!J164+'Add Margin'!$B$2+0.0001</f>
        <v>5.6418000000000003E-2</v>
      </c>
      <c r="K162" s="149">
        <f>'SMB Cost+ Matrix Orig'!K164+'Add Margin'!$B$2+0.0001</f>
        <v>5.5418000000000002E-2</v>
      </c>
      <c r="L162" s="149">
        <f>'SMB Cost+ Matrix Orig'!L164+'Add Margin'!$B$2+0.0001</f>
        <v>6.2024000000000003E-2</v>
      </c>
      <c r="M162" s="149">
        <f>'SMB Cost+ Matrix Orig'!M164+'Add Margin'!$B$2+0.0001</f>
        <v>5.6761000000000006E-2</v>
      </c>
      <c r="N162" s="149">
        <f>'SMB Cost+ Matrix Orig'!N164+'Add Margin'!$B$2+0.0001</f>
        <v>5.5761000000000005E-2</v>
      </c>
      <c r="O162" s="149">
        <f>'SMB Cost+ Matrix Orig'!O164+'Add Margin'!$B$2+0.0001</f>
        <v>5.4761000000000004E-2</v>
      </c>
      <c r="P162" s="149">
        <f>'SMB Cost+ Matrix Orig'!P164+'Add Margin'!$B$2+0.0001</f>
        <v>6.1141000000000001E-2</v>
      </c>
      <c r="Q162" s="149">
        <f>'SMB Cost+ Matrix Orig'!Q164+'Add Margin'!$B$2+0.0001</f>
        <v>5.6126999999999996E-2</v>
      </c>
      <c r="R162" s="149">
        <f>'SMB Cost+ Matrix Orig'!R164+'Add Margin'!$B$2+0.0001</f>
        <v>5.5127000000000002E-2</v>
      </c>
      <c r="S162" s="149">
        <f>'SMB Cost+ Matrix Orig'!S164+'Add Margin'!$B$2+0.0001</f>
        <v>5.4127000000000002E-2</v>
      </c>
      <c r="T162" s="149">
        <f>'SMB Cost+ Matrix Orig'!T164+'Add Margin'!$B$2+0.0001</f>
        <v>6.0263999999999998E-2</v>
      </c>
      <c r="U162" s="149">
        <f>'SMB Cost+ Matrix Orig'!U164+'Add Margin'!$B$2+0.0001</f>
        <v>5.5501000000000009E-2</v>
      </c>
      <c r="V162" s="149">
        <f>'SMB Cost+ Matrix Orig'!V164+'Add Margin'!$B$2+0.0001</f>
        <v>5.4501000000000008E-2</v>
      </c>
      <c r="W162" s="149">
        <f>'SMB Cost+ Matrix Orig'!W164+'Add Margin'!$B$2+0.0001</f>
        <v>5.3501000000000007E-2</v>
      </c>
      <c r="X162" s="149">
        <f>'SMB Cost+ Matrix Orig'!X164+'Add Margin'!$B$2+0.0001</f>
        <v>5.9479999999999998E-2</v>
      </c>
      <c r="Y162" s="149">
        <f>'SMB Cost+ Matrix Orig'!Y164+'Add Margin'!$B$2+0.0001</f>
        <v>5.4973000000000008E-2</v>
      </c>
      <c r="Z162" s="149">
        <f>'SMB Cost+ Matrix Orig'!Z164+'Add Margin'!$B$2+0.0001</f>
        <v>5.3973000000000007E-2</v>
      </c>
      <c r="AA162" s="149">
        <f>'SMB Cost+ Matrix Orig'!AA164+'Add Margin'!$B$2+0.0001</f>
        <v>5.2973000000000006E-2</v>
      </c>
      <c r="AB162" s="149">
        <f>'SMB Cost+ Matrix Orig'!AB164+'Add Margin'!$B$2+0.0001</f>
        <v>5.8756000000000003E-2</v>
      </c>
      <c r="AC162" s="149">
        <f>'SMB Cost+ Matrix Orig'!AC164+'Add Margin'!$B$2+0.0001</f>
        <v>5.4483000000000004E-2</v>
      </c>
      <c r="AD162" s="149">
        <f>'SMB Cost+ Matrix Orig'!AD164+'Add Margin'!$B$2+0.0001</f>
        <v>5.3483000000000003E-2</v>
      </c>
      <c r="AE162" s="149">
        <f>'SMB Cost+ Matrix Orig'!AE164+'Add Margin'!$B$2+0.0001</f>
        <v>5.2483000000000002E-2</v>
      </c>
      <c r="AF162" s="149">
        <f>'SMB Cost+ Matrix Orig'!AF164+'Add Margin'!$B$2+0.0001</f>
        <v>5.774E-2</v>
      </c>
      <c r="AG162" s="149">
        <f>'SMB Cost+ Matrix Orig'!AG164+'Add Margin'!$B$2+0.0001</f>
        <v>5.3721000000000005E-2</v>
      </c>
      <c r="AH162" s="149">
        <f>'SMB Cost+ Matrix Orig'!AH164+'Add Margin'!$B$2+0.0001</f>
        <v>5.2721000000000004E-2</v>
      </c>
      <c r="AI162" s="149">
        <f>'SMB Cost+ Matrix Orig'!AI164+'Add Margin'!$B$2+0.0001</f>
        <v>5.1721000000000003E-2</v>
      </c>
      <c r="AJ162" s="149">
        <f>'SMB Cost+ Matrix Orig'!AJ164+'Add Margin'!$B$2+0.0001</f>
        <v>5.6825000000000001E-2</v>
      </c>
      <c r="AK162" s="149">
        <f>'SMB Cost+ Matrix Orig'!AK164+'Add Margin'!$B$2+0.0001</f>
        <v>5.3051000000000001E-2</v>
      </c>
      <c r="AL162" s="149">
        <f>'SMB Cost+ Matrix Orig'!AL164+'Add Margin'!$B$2+0.0001</f>
        <v>5.2051000000000007E-2</v>
      </c>
      <c r="AM162" s="149">
        <f>'SMB Cost+ Matrix Orig'!AM164+'Add Margin'!$B$2+0.0001</f>
        <v>5.1051000000000006E-2</v>
      </c>
      <c r="AN162" s="151"/>
      <c r="AO162" s="151"/>
    </row>
    <row r="163" spans="1:41" s="83" customFormat="1" ht="18.75" x14ac:dyDescent="0.3">
      <c r="A163" s="152" t="s">
        <v>42</v>
      </c>
      <c r="B163" s="152" t="s">
        <v>43</v>
      </c>
      <c r="C163" s="153">
        <v>24</v>
      </c>
      <c r="D163" s="149">
        <f>'SMB Cost+ Matrix Orig'!D165+'Add Margin'!$B$2+0.0001</f>
        <v>6.0872000000000002E-2</v>
      </c>
      <c r="E163" s="149">
        <f>'SMB Cost+ Matrix Orig'!E165+'Add Margin'!$B$2+0.0001</f>
        <v>5.5899000000000004E-2</v>
      </c>
      <c r="F163" s="149">
        <f>'SMB Cost+ Matrix Orig'!F165+'Add Margin'!$B$2+0.0001</f>
        <v>5.4899000000000003E-2</v>
      </c>
      <c r="G163" s="149">
        <f>'SMB Cost+ Matrix Orig'!G165+'Add Margin'!$B$2+0.0001</f>
        <v>5.3899000000000002E-2</v>
      </c>
      <c r="H163" s="149">
        <f>'SMB Cost+ Matrix Orig'!H165+'Add Margin'!$B$2+0.0001</f>
        <v>6.08E-2</v>
      </c>
      <c r="I163" s="149">
        <f>'SMB Cost+ Matrix Orig'!I165+'Add Margin'!$B$2+0.0001</f>
        <v>5.5844000000000005E-2</v>
      </c>
      <c r="J163" s="149">
        <f>'SMB Cost+ Matrix Orig'!J165+'Add Margin'!$B$2+0.0001</f>
        <v>5.4844000000000004E-2</v>
      </c>
      <c r="K163" s="149">
        <f>'SMB Cost+ Matrix Orig'!K165+'Add Margin'!$B$2+0.0001</f>
        <v>5.3844000000000003E-2</v>
      </c>
      <c r="L163" s="149">
        <f>'SMB Cost+ Matrix Orig'!L165+'Add Margin'!$B$2+0.0001</f>
        <v>6.0670000000000002E-2</v>
      </c>
      <c r="M163" s="149">
        <f>'SMB Cost+ Matrix Orig'!M165+'Add Margin'!$B$2+0.0001</f>
        <v>5.5731000000000003E-2</v>
      </c>
      <c r="N163" s="149">
        <f>'SMB Cost+ Matrix Orig'!N165+'Add Margin'!$B$2+0.0001</f>
        <v>5.4731000000000009E-2</v>
      </c>
      <c r="O163" s="149">
        <f>'SMB Cost+ Matrix Orig'!O165+'Add Margin'!$B$2+0.0001</f>
        <v>5.3731000000000008E-2</v>
      </c>
      <c r="P163" s="149">
        <f>'SMB Cost+ Matrix Orig'!P165+'Add Margin'!$B$2+0.0001</f>
        <v>6.0540000000000004E-2</v>
      </c>
      <c r="Q163" s="149">
        <f>'SMB Cost+ Matrix Orig'!Q165+'Add Margin'!$B$2+0.0001</f>
        <v>5.5619000000000002E-2</v>
      </c>
      <c r="R163" s="149">
        <f>'SMB Cost+ Matrix Orig'!R165+'Add Margin'!$B$2+0.0001</f>
        <v>5.4619000000000008E-2</v>
      </c>
      <c r="S163" s="149">
        <f>'SMB Cost+ Matrix Orig'!S165+'Add Margin'!$B$2+0.0001</f>
        <v>5.3619000000000007E-2</v>
      </c>
      <c r="T163" s="149">
        <f>'SMB Cost+ Matrix Orig'!T165+'Add Margin'!$B$2+0.0001</f>
        <v>6.0436000000000004E-2</v>
      </c>
      <c r="U163" s="149">
        <f>'SMB Cost+ Matrix Orig'!U165+'Add Margin'!$B$2+0.0001</f>
        <v>5.5529000000000009E-2</v>
      </c>
      <c r="V163" s="149">
        <f>'SMB Cost+ Matrix Orig'!V165+'Add Margin'!$B$2+0.0001</f>
        <v>5.4529000000000008E-2</v>
      </c>
      <c r="W163" s="149">
        <f>'SMB Cost+ Matrix Orig'!W165+'Add Margin'!$B$2+0.0001</f>
        <v>5.3529000000000007E-2</v>
      </c>
      <c r="X163" s="149">
        <f>'SMB Cost+ Matrix Orig'!X165+'Add Margin'!$B$2+0.0001</f>
        <v>6.0454000000000001E-2</v>
      </c>
      <c r="Y163" s="149">
        <f>'SMB Cost+ Matrix Orig'!Y165+'Add Margin'!$B$2+0.0001</f>
        <v>5.5567000000000005E-2</v>
      </c>
      <c r="Z163" s="149">
        <f>'SMB Cost+ Matrix Orig'!Z165+'Add Margin'!$B$2+0.0001</f>
        <v>5.4567000000000004E-2</v>
      </c>
      <c r="AA163" s="149">
        <f>'SMB Cost+ Matrix Orig'!AA165+'Add Margin'!$B$2+0.0001</f>
        <v>5.3567000000000004E-2</v>
      </c>
      <c r="AB163" s="149">
        <f>'SMB Cost+ Matrix Orig'!AB165+'Add Margin'!$B$2+0.0001</f>
        <v>6.0444999999999999E-2</v>
      </c>
      <c r="AC163" s="149">
        <f>'SMB Cost+ Matrix Orig'!AC165+'Add Margin'!$B$2+0.0001</f>
        <v>5.5573999999999998E-2</v>
      </c>
      <c r="AD163" s="149">
        <f>'SMB Cost+ Matrix Orig'!AD165+'Add Margin'!$B$2+0.0001</f>
        <v>5.4574000000000004E-2</v>
      </c>
      <c r="AE163" s="149">
        <f>'SMB Cost+ Matrix Orig'!AE165+'Add Margin'!$B$2+0.0001</f>
        <v>5.3574000000000004E-2</v>
      </c>
      <c r="AF163" s="149">
        <f>'SMB Cost+ Matrix Orig'!AF165+'Add Margin'!$B$2+0.0001</f>
        <v>6.0298999999999998E-2</v>
      </c>
      <c r="AG163" s="149">
        <f>'SMB Cost+ Matrix Orig'!AG165+'Add Margin'!$B$2+0.0001</f>
        <v>5.5444000000000007E-2</v>
      </c>
      <c r="AH163" s="149">
        <f>'SMB Cost+ Matrix Orig'!AH165+'Add Margin'!$B$2+0.0001</f>
        <v>5.4444000000000006E-2</v>
      </c>
      <c r="AI163" s="149">
        <f>'SMB Cost+ Matrix Orig'!AI165+'Add Margin'!$B$2+0.0001</f>
        <v>5.3444000000000005E-2</v>
      </c>
      <c r="AJ163" s="149">
        <f>'SMB Cost+ Matrix Orig'!AJ165+'Add Margin'!$B$2+0.0001</f>
        <v>6.0200000000000004E-2</v>
      </c>
      <c r="AK163" s="149">
        <f>'SMB Cost+ Matrix Orig'!AK165+'Add Margin'!$B$2+0.0001</f>
        <v>5.5361000000000007E-2</v>
      </c>
      <c r="AL163" s="149">
        <f>'SMB Cost+ Matrix Orig'!AL165+'Add Margin'!$B$2+0.0001</f>
        <v>5.4361000000000007E-2</v>
      </c>
      <c r="AM163" s="149">
        <f>'SMB Cost+ Matrix Orig'!AM165+'Add Margin'!$B$2+0.0001</f>
        <v>5.3361000000000006E-2</v>
      </c>
      <c r="AN163" s="151"/>
      <c r="AO163" s="151"/>
    </row>
    <row r="164" spans="1:41" s="83" customFormat="1" ht="18.75" x14ac:dyDescent="0.3">
      <c r="A164" s="152" t="s">
        <v>42</v>
      </c>
      <c r="B164" s="152" t="s">
        <v>43</v>
      </c>
      <c r="C164" s="153">
        <v>36</v>
      </c>
      <c r="D164" s="149">
        <f>'SMB Cost+ Matrix Orig'!D166+'Add Margin'!$B$2+0.0001</f>
        <v>6.1705000000000003E-2</v>
      </c>
      <c r="E164" s="149">
        <f>'SMB Cost+ Matrix Orig'!E166+'Add Margin'!$B$2+0.0001</f>
        <v>5.6433999999999998E-2</v>
      </c>
      <c r="F164" s="149">
        <f>'SMB Cost+ Matrix Orig'!F166+'Add Margin'!$B$2+0.0001</f>
        <v>5.5434000000000004E-2</v>
      </c>
      <c r="G164" s="149">
        <f>'SMB Cost+ Matrix Orig'!G166+'Add Margin'!$B$2+0.0001</f>
        <v>5.4434000000000003E-2</v>
      </c>
      <c r="H164" s="149">
        <f>'SMB Cost+ Matrix Orig'!H166+'Add Margin'!$B$2+0.0001</f>
        <v>6.1560999999999998E-2</v>
      </c>
      <c r="I164" s="149">
        <f>'SMB Cost+ Matrix Orig'!I166+'Add Margin'!$B$2+0.0001</f>
        <v>5.6328000000000003E-2</v>
      </c>
      <c r="J164" s="149">
        <f>'SMB Cost+ Matrix Orig'!J166+'Add Margin'!$B$2+0.0001</f>
        <v>5.5328000000000002E-2</v>
      </c>
      <c r="K164" s="149">
        <f>'SMB Cost+ Matrix Orig'!K166+'Add Margin'!$B$2+0.0001</f>
        <v>5.4328000000000001E-2</v>
      </c>
      <c r="L164" s="149">
        <f>'SMB Cost+ Matrix Orig'!L166+'Add Margin'!$B$2+0.0001</f>
        <v>6.1370000000000001E-2</v>
      </c>
      <c r="M164" s="149">
        <f>'SMB Cost+ Matrix Orig'!M166+'Add Margin'!$B$2+0.0001</f>
        <v>5.6179000000000007E-2</v>
      </c>
      <c r="N164" s="149">
        <f>'SMB Cost+ Matrix Orig'!N166+'Add Margin'!$B$2+0.0001</f>
        <v>5.5179000000000006E-2</v>
      </c>
      <c r="O164" s="149">
        <f>'SMB Cost+ Matrix Orig'!O166+'Add Margin'!$B$2+0.0001</f>
        <v>5.4179000000000005E-2</v>
      </c>
      <c r="P164" s="149">
        <f>'SMB Cost+ Matrix Orig'!P166+'Add Margin'!$B$2+0.0001</f>
        <v>6.1183000000000001E-2</v>
      </c>
      <c r="Q164" s="149">
        <f>'SMB Cost+ Matrix Orig'!Q166+'Add Margin'!$B$2+0.0001</f>
        <v>5.6032999999999999E-2</v>
      </c>
      <c r="R164" s="149">
        <f>'SMB Cost+ Matrix Orig'!R166+'Add Margin'!$B$2+0.0001</f>
        <v>5.5033000000000006E-2</v>
      </c>
      <c r="S164" s="149">
        <f>'SMB Cost+ Matrix Orig'!S166+'Add Margin'!$B$2+0.0001</f>
        <v>5.4033000000000005E-2</v>
      </c>
      <c r="T164" s="149">
        <f>'SMB Cost+ Matrix Orig'!T166+'Add Margin'!$B$2+0.0001</f>
        <v>6.1016000000000001E-2</v>
      </c>
      <c r="U164" s="149">
        <f>'SMB Cost+ Matrix Orig'!U166+'Add Margin'!$B$2+0.0001</f>
        <v>5.5904000000000009E-2</v>
      </c>
      <c r="V164" s="149">
        <f>'SMB Cost+ Matrix Orig'!V166+'Add Margin'!$B$2+0.0001</f>
        <v>5.4904000000000008E-2</v>
      </c>
      <c r="W164" s="149">
        <f>'SMB Cost+ Matrix Orig'!W166+'Add Margin'!$B$2+0.0001</f>
        <v>5.3904000000000007E-2</v>
      </c>
      <c r="X164" s="149">
        <f>'SMB Cost+ Matrix Orig'!X166+'Add Margin'!$B$2+0.0001</f>
        <v>6.0779E-2</v>
      </c>
      <c r="Y164" s="149">
        <f>'SMB Cost+ Matrix Orig'!Y166+'Add Margin'!$B$2+0.0001</f>
        <v>5.5753999999999998E-2</v>
      </c>
      <c r="Z164" s="149">
        <f>'SMB Cost+ Matrix Orig'!Z166+'Add Margin'!$B$2+0.0001</f>
        <v>5.4754000000000004E-2</v>
      </c>
      <c r="AA164" s="149">
        <f>'SMB Cost+ Matrix Orig'!AA166+'Add Margin'!$B$2+0.0001</f>
        <v>5.3754000000000003E-2</v>
      </c>
      <c r="AB164" s="149">
        <f>'SMB Cost+ Matrix Orig'!AB166+'Add Margin'!$B$2+0.0001</f>
        <v>6.1903E-2</v>
      </c>
      <c r="AC164" s="149">
        <f>'SMB Cost+ Matrix Orig'!AC166+'Add Margin'!$B$2+0.0001</f>
        <v>5.6848999999999997E-2</v>
      </c>
      <c r="AD164" s="149">
        <f>'SMB Cost+ Matrix Orig'!AD166+'Add Margin'!$B$2+0.0001</f>
        <v>5.5849000000000003E-2</v>
      </c>
      <c r="AE164" s="149">
        <f>'SMB Cost+ Matrix Orig'!AE166+'Add Margin'!$B$2+0.0001</f>
        <v>5.4849000000000002E-2</v>
      </c>
      <c r="AF164" s="149">
        <f>'SMB Cost+ Matrix Orig'!AF166+'Add Margin'!$B$2+0.0001</f>
        <v>6.2352999999999999E-2</v>
      </c>
      <c r="AG164" s="149">
        <f>'SMB Cost+ Matrix Orig'!AG166+'Add Margin'!$B$2+0.0001</f>
        <v>5.8363999999999999E-2</v>
      </c>
      <c r="AH164" s="149">
        <f>'SMB Cost+ Matrix Orig'!AH166+'Add Margin'!$B$2+0.0001</f>
        <v>5.7364000000000005E-2</v>
      </c>
      <c r="AI164" s="149">
        <f>'SMB Cost+ Matrix Orig'!AI166+'Add Margin'!$B$2+0.0001</f>
        <v>5.6364000000000004E-2</v>
      </c>
      <c r="AJ164" s="149">
        <f>'SMB Cost+ Matrix Orig'!AJ166+'Add Margin'!$B$2+0.0001</f>
        <v>6.2226000000000004E-2</v>
      </c>
      <c r="AK164" s="149">
        <f>'SMB Cost+ Matrix Orig'!AK166+'Add Margin'!$B$2+0.0001</f>
        <v>5.8241000000000001E-2</v>
      </c>
      <c r="AL164" s="149">
        <f>'SMB Cost+ Matrix Orig'!AL166+'Add Margin'!$B$2+0.0001</f>
        <v>5.7241000000000007E-2</v>
      </c>
      <c r="AM164" s="149">
        <f>'SMB Cost+ Matrix Orig'!AM166+'Add Margin'!$B$2+0.0001</f>
        <v>5.6241000000000006E-2</v>
      </c>
      <c r="AN164" s="151"/>
      <c r="AO164" s="151"/>
    </row>
    <row r="165" spans="1:41" s="83" customFormat="1" ht="18.75" x14ac:dyDescent="0.3">
      <c r="A165" s="152" t="s">
        <v>42</v>
      </c>
      <c r="B165" s="152" t="s">
        <v>43</v>
      </c>
      <c r="C165" s="153">
        <v>48</v>
      </c>
      <c r="D165" s="149">
        <f>'SMB Cost+ Matrix Orig'!D167+'Add Margin'!$B$2+0.0001</f>
        <v>6.7534999999999998E-2</v>
      </c>
      <c r="E165" s="149">
        <f>'SMB Cost+ Matrix Orig'!E167+'Add Margin'!$B$2+0.0001</f>
        <v>6.3315999999999997E-2</v>
      </c>
      <c r="F165" s="149">
        <f>'SMB Cost+ Matrix Orig'!F167+'Add Margin'!$B$2+0.0001</f>
        <v>6.2316000000000003E-2</v>
      </c>
      <c r="G165" s="149">
        <f>'SMB Cost+ Matrix Orig'!G167+'Add Margin'!$B$2+0.0001</f>
        <v>6.1316000000000002E-2</v>
      </c>
      <c r="H165" s="149">
        <f>'SMB Cost+ Matrix Orig'!H167+'Add Margin'!$B$2+0.0001</f>
        <v>6.9396000000000013E-2</v>
      </c>
      <c r="I165" s="149">
        <f>'SMB Cost+ Matrix Orig'!I167+'Add Margin'!$B$2+0.0001</f>
        <v>6.5176999999999999E-2</v>
      </c>
      <c r="J165" s="149">
        <f>'SMB Cost+ Matrix Orig'!J167+'Add Margin'!$B$2+0.0001</f>
        <v>6.4176999999999998E-2</v>
      </c>
      <c r="K165" s="149">
        <f>'SMB Cost+ Matrix Orig'!K167+'Add Margin'!$B$2+0.0001</f>
        <v>6.3176999999999997E-2</v>
      </c>
      <c r="L165" s="149"/>
      <c r="M165" s="149"/>
      <c r="N165" s="149"/>
      <c r="O165" s="149"/>
      <c r="P165" s="149"/>
      <c r="Q165" s="149"/>
      <c r="R165" s="149"/>
      <c r="S165" s="149"/>
      <c r="T165" s="149"/>
      <c r="U165" s="149"/>
      <c r="V165" s="149"/>
      <c r="W165" s="149"/>
      <c r="X165" s="149"/>
      <c r="Y165" s="149"/>
      <c r="Z165" s="149"/>
      <c r="AA165" s="149"/>
      <c r="AB165" s="149"/>
      <c r="AC165" s="149"/>
      <c r="AD165" s="149"/>
      <c r="AE165" s="149"/>
      <c r="AF165" s="149"/>
      <c r="AG165" s="149"/>
      <c r="AH165" s="149"/>
      <c r="AI165" s="149"/>
      <c r="AJ165" s="149"/>
      <c r="AK165" s="149"/>
      <c r="AL165" s="149"/>
      <c r="AM165" s="149"/>
      <c r="AN165" s="151"/>
      <c r="AO165" s="151"/>
    </row>
    <row r="166" spans="1:41" s="26" customFormat="1" ht="15.75" customHeight="1" x14ac:dyDescent="0.3">
      <c r="A166" s="64"/>
      <c r="B166" s="65"/>
      <c r="C166" s="65"/>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54"/>
      <c r="AO166" s="54"/>
    </row>
    <row r="167" spans="1:41" s="83" customFormat="1" ht="18.75" x14ac:dyDescent="0.3">
      <c r="A167" s="165" t="s">
        <v>40</v>
      </c>
      <c r="B167" s="165" t="s">
        <v>44</v>
      </c>
      <c r="C167" s="166">
        <v>6</v>
      </c>
      <c r="D167" s="177">
        <f>'SMB Cost+ Matrix Orig'!D169+'Add Margin'!$B$2+0.0001</f>
        <v>8.8581000000000007E-2</v>
      </c>
      <c r="E167" s="177">
        <f>'SMB Cost+ Matrix Orig'!E169+'Add Margin'!$B$2+0.0001</f>
        <v>8.2997000000000001E-2</v>
      </c>
      <c r="F167" s="177">
        <f>'SMB Cost+ Matrix Orig'!F169+'Add Margin'!$B$2+0.0001</f>
        <v>8.1997E-2</v>
      </c>
      <c r="G167" s="177">
        <f>'SMB Cost+ Matrix Orig'!G169+'Add Margin'!$B$2+0.0001</f>
        <v>8.0997E-2</v>
      </c>
      <c r="H167" s="177">
        <f>'SMB Cost+ Matrix Orig'!H169+'Add Margin'!$B$2+0.0001</f>
        <v>8.9254000000000014E-2</v>
      </c>
      <c r="I167" s="177">
        <f>'SMB Cost+ Matrix Orig'!I169+'Add Margin'!$B$2+0.0001</f>
        <v>8.3701000000000012E-2</v>
      </c>
      <c r="J167" s="177">
        <f>'SMB Cost+ Matrix Orig'!J169+'Add Margin'!$B$2+0.0001</f>
        <v>8.2701000000000011E-2</v>
      </c>
      <c r="K167" s="177">
        <f>'SMB Cost+ Matrix Orig'!K169+'Add Margin'!$B$2+0.0001</f>
        <v>8.170100000000001E-2</v>
      </c>
      <c r="L167" s="177">
        <f>'SMB Cost+ Matrix Orig'!L169+'Add Margin'!$B$2+0.0001</f>
        <v>8.9697000000000013E-2</v>
      </c>
      <c r="M167" s="177">
        <f>'SMB Cost+ Matrix Orig'!M169+'Add Margin'!$B$2+0.0001</f>
        <v>8.4151000000000004E-2</v>
      </c>
      <c r="N167" s="177">
        <f>'SMB Cost+ Matrix Orig'!N169+'Add Margin'!$B$2+0.0001</f>
        <v>8.3151000000000003E-2</v>
      </c>
      <c r="O167" s="177">
        <f>'SMB Cost+ Matrix Orig'!O169+'Add Margin'!$B$2+0.0001</f>
        <v>8.2151000000000002E-2</v>
      </c>
      <c r="P167" s="177">
        <f>'SMB Cost+ Matrix Orig'!P169+'Add Margin'!$B$2+0.0001</f>
        <v>9.066600000000001E-2</v>
      </c>
      <c r="Q167" s="177">
        <f>'SMB Cost+ Matrix Orig'!Q169+'Add Margin'!$B$2+0.0001</f>
        <v>8.5058000000000009E-2</v>
      </c>
      <c r="R167" s="177">
        <f>'SMB Cost+ Matrix Orig'!R169+'Add Margin'!$B$2+0.0001</f>
        <v>8.4058000000000008E-2</v>
      </c>
      <c r="S167" s="177">
        <f>'SMB Cost+ Matrix Orig'!S169+'Add Margin'!$B$2+0.0001</f>
        <v>8.3058000000000007E-2</v>
      </c>
      <c r="T167" s="177">
        <f>'SMB Cost+ Matrix Orig'!T169+'Add Margin'!$B$2+0.0001</f>
        <v>8.7566000000000005E-2</v>
      </c>
      <c r="U167" s="177">
        <f>'SMB Cost+ Matrix Orig'!U169+'Add Margin'!$B$2+0.0001</f>
        <v>8.2426000000000013E-2</v>
      </c>
      <c r="V167" s="177">
        <f>'SMB Cost+ Matrix Orig'!V169+'Add Margin'!$B$2+0.0001</f>
        <v>8.1426000000000012E-2</v>
      </c>
      <c r="W167" s="177">
        <f>'SMB Cost+ Matrix Orig'!W169+'Add Margin'!$B$2+0.0001</f>
        <v>8.0426000000000011E-2</v>
      </c>
      <c r="X167" s="177">
        <f>'SMB Cost+ Matrix Orig'!X169+'Add Margin'!$B$2+0.0001</f>
        <v>8.2530000000000006E-2</v>
      </c>
      <c r="Y167" s="177">
        <f>'SMB Cost+ Matrix Orig'!Y169+'Add Margin'!$B$2+0.0001</f>
        <v>7.7924000000000007E-2</v>
      </c>
      <c r="Z167" s="177">
        <f>'SMB Cost+ Matrix Orig'!Z169+'Add Margin'!$B$2+0.0001</f>
        <v>7.6924000000000006E-2</v>
      </c>
      <c r="AA167" s="177">
        <f>'SMB Cost+ Matrix Orig'!AA169+'Add Margin'!$B$2+0.0001</f>
        <v>7.5924000000000005E-2</v>
      </c>
      <c r="AB167" s="177">
        <f>'SMB Cost+ Matrix Orig'!AB169+'Add Margin'!$B$2+0.0001</f>
        <v>7.7432000000000001E-2</v>
      </c>
      <c r="AC167" s="177">
        <f>'SMB Cost+ Matrix Orig'!AC169+'Add Margin'!$B$2+0.0001</f>
        <v>7.3383000000000004E-2</v>
      </c>
      <c r="AD167" s="177">
        <f>'SMB Cost+ Matrix Orig'!AD169+'Add Margin'!$B$2+0.0001</f>
        <v>7.2383000000000003E-2</v>
      </c>
      <c r="AE167" s="177">
        <f>'SMB Cost+ Matrix Orig'!AE169+'Add Margin'!$B$2+0.0001</f>
        <v>7.1383000000000002E-2</v>
      </c>
      <c r="AF167" s="177">
        <f>'SMB Cost+ Matrix Orig'!AF169+'Add Margin'!$B$2+0.0001</f>
        <v>7.1997000000000005E-2</v>
      </c>
      <c r="AG167" s="177">
        <f>'SMB Cost+ Matrix Orig'!AG169+'Add Margin'!$B$2+0.0001</f>
        <v>6.8536E-2</v>
      </c>
      <c r="AH167" s="177">
        <f>'SMB Cost+ Matrix Orig'!AH169+'Add Margin'!$B$2+0.0001</f>
        <v>6.7535999999999999E-2</v>
      </c>
      <c r="AI167" s="177">
        <f>'SMB Cost+ Matrix Orig'!AI169+'Add Margin'!$B$2+0.0001</f>
        <v>6.6535999999999998E-2</v>
      </c>
      <c r="AJ167" s="177">
        <f>'SMB Cost+ Matrix Orig'!AJ169+'Add Margin'!$B$2+0.0001</f>
        <v>6.6657000000000008E-2</v>
      </c>
      <c r="AK167" s="177">
        <f>'SMB Cost+ Matrix Orig'!AK169+'Add Margin'!$B$2+0.0001</f>
        <v>6.3787999999999997E-2</v>
      </c>
      <c r="AL167" s="177">
        <f>'SMB Cost+ Matrix Orig'!AL169+'Add Margin'!$B$2+0.0001</f>
        <v>6.2787999999999997E-2</v>
      </c>
      <c r="AM167" s="177">
        <f>'SMB Cost+ Matrix Orig'!AM169+'Add Margin'!$B$2+0.0001</f>
        <v>6.1788000000000003E-2</v>
      </c>
      <c r="AN167" s="136"/>
      <c r="AO167" s="136"/>
    </row>
    <row r="168" spans="1:41" s="83" customFormat="1" ht="18.75" x14ac:dyDescent="0.3">
      <c r="A168" s="169" t="s">
        <v>40</v>
      </c>
      <c r="B168" s="169" t="s">
        <v>44</v>
      </c>
      <c r="C168" s="170">
        <v>12</v>
      </c>
      <c r="D168" s="167">
        <f>'SMB Cost+ Matrix Orig'!D170+'Add Margin'!$B$2+0.0001</f>
        <v>8.3192000000000002E-2</v>
      </c>
      <c r="E168" s="167">
        <f>'SMB Cost+ Matrix Orig'!E170+'Add Margin'!$B$2+0.0001</f>
        <v>7.8349000000000002E-2</v>
      </c>
      <c r="F168" s="167">
        <f>'SMB Cost+ Matrix Orig'!F170+'Add Margin'!$B$2+0.0001</f>
        <v>7.7349000000000001E-2</v>
      </c>
      <c r="G168" s="167">
        <f>'SMB Cost+ Matrix Orig'!G170+'Add Margin'!$B$2+0.0001</f>
        <v>7.6349E-2</v>
      </c>
      <c r="H168" s="167">
        <f>'SMB Cost+ Matrix Orig'!H170+'Add Margin'!$B$2+0.0001</f>
        <v>8.1072000000000005E-2</v>
      </c>
      <c r="I168" s="167">
        <f>'SMB Cost+ Matrix Orig'!I170+'Add Margin'!$B$2+0.0001</f>
        <v>7.651100000000001E-2</v>
      </c>
      <c r="J168" s="167">
        <f>'SMB Cost+ Matrix Orig'!J170+'Add Margin'!$B$2+0.0001</f>
        <v>7.5511000000000009E-2</v>
      </c>
      <c r="K168" s="167">
        <f>'SMB Cost+ Matrix Orig'!K170+'Add Margin'!$B$2+0.0001</f>
        <v>7.4511000000000008E-2</v>
      </c>
      <c r="L168" s="167">
        <f>'SMB Cost+ Matrix Orig'!L170+'Add Margin'!$B$2+0.0001</f>
        <v>7.8714000000000006E-2</v>
      </c>
      <c r="M168" s="167">
        <f>'SMB Cost+ Matrix Orig'!M170+'Add Margin'!$B$2+0.0001</f>
        <v>7.444400000000001E-2</v>
      </c>
      <c r="N168" s="167">
        <f>'SMB Cost+ Matrix Orig'!N170+'Add Margin'!$B$2+0.0001</f>
        <v>7.3444000000000009E-2</v>
      </c>
      <c r="O168" s="167">
        <f>'SMB Cost+ Matrix Orig'!O170+'Add Margin'!$B$2+0.0001</f>
        <v>7.2444000000000008E-2</v>
      </c>
      <c r="P168" s="167">
        <f>'SMB Cost+ Matrix Orig'!P170+'Add Margin'!$B$2+0.0001</f>
        <v>7.6302000000000009E-2</v>
      </c>
      <c r="Q168" s="167">
        <f>'SMB Cost+ Matrix Orig'!Q170+'Add Margin'!$B$2+0.0001</f>
        <v>7.2317000000000006E-2</v>
      </c>
      <c r="R168" s="167">
        <f>'SMB Cost+ Matrix Orig'!R170+'Add Margin'!$B$2+0.0001</f>
        <v>7.1317000000000005E-2</v>
      </c>
      <c r="S168" s="167">
        <f>'SMB Cost+ Matrix Orig'!S170+'Add Margin'!$B$2+0.0001</f>
        <v>7.0317000000000005E-2</v>
      </c>
      <c r="T168" s="167">
        <f>'SMB Cost+ Matrix Orig'!T170+'Add Margin'!$B$2+0.0001</f>
        <v>7.3878000000000013E-2</v>
      </c>
      <c r="U168" s="167">
        <f>'SMB Cost+ Matrix Orig'!U170+'Add Margin'!$B$2+0.0001</f>
        <v>7.018400000000001E-2</v>
      </c>
      <c r="V168" s="167">
        <f>'SMB Cost+ Matrix Orig'!V170+'Add Margin'!$B$2+0.0001</f>
        <v>6.9184000000000009E-2</v>
      </c>
      <c r="W168" s="167">
        <f>'SMB Cost+ Matrix Orig'!W170+'Add Margin'!$B$2+0.0001</f>
        <v>6.8184000000000008E-2</v>
      </c>
      <c r="X168" s="167">
        <f>'SMB Cost+ Matrix Orig'!X170+'Add Margin'!$B$2+0.0001</f>
        <v>7.1543000000000009E-2</v>
      </c>
      <c r="Y168" s="167">
        <f>'SMB Cost+ Matrix Orig'!Y170+'Add Margin'!$B$2+0.0001</f>
        <v>6.8140000000000006E-2</v>
      </c>
      <c r="Z168" s="167">
        <f>'SMB Cost+ Matrix Orig'!Z170+'Add Margin'!$B$2+0.0001</f>
        <v>6.7140000000000005E-2</v>
      </c>
      <c r="AA168" s="167">
        <f>'SMB Cost+ Matrix Orig'!AA170+'Add Margin'!$B$2+0.0001</f>
        <v>6.6140000000000004E-2</v>
      </c>
      <c r="AB168" s="167">
        <f>'SMB Cost+ Matrix Orig'!AB170+'Add Margin'!$B$2+0.0001</f>
        <v>6.9404000000000007E-2</v>
      </c>
      <c r="AC168" s="167">
        <f>'SMB Cost+ Matrix Orig'!AC170+'Add Margin'!$B$2+0.0001</f>
        <v>6.6270999999999997E-2</v>
      </c>
      <c r="AD168" s="167">
        <f>'SMB Cost+ Matrix Orig'!AD170+'Add Margin'!$B$2+0.0001</f>
        <v>6.5270999999999996E-2</v>
      </c>
      <c r="AE168" s="167">
        <f>'SMB Cost+ Matrix Orig'!AE170+'Add Margin'!$B$2+0.0001</f>
        <v>6.4270999999999995E-2</v>
      </c>
      <c r="AF168" s="167">
        <f>'SMB Cost+ Matrix Orig'!AF170+'Add Margin'!$B$2+0.0001</f>
        <v>6.6845000000000002E-2</v>
      </c>
      <c r="AG168" s="167">
        <f>'SMB Cost+ Matrix Orig'!AG170+'Add Margin'!$B$2+0.0001</f>
        <v>6.4004000000000005E-2</v>
      </c>
      <c r="AH168" s="167">
        <f>'SMB Cost+ Matrix Orig'!AH170+'Add Margin'!$B$2+0.0001</f>
        <v>6.3004000000000004E-2</v>
      </c>
      <c r="AI168" s="167">
        <f>'SMB Cost+ Matrix Orig'!AI170+'Add Margin'!$B$2+0.0001</f>
        <v>6.2004000000000004E-2</v>
      </c>
      <c r="AJ168" s="167">
        <f>'SMB Cost+ Matrix Orig'!AJ170+'Add Margin'!$B$2+0.0001</f>
        <v>6.4432000000000003E-2</v>
      </c>
      <c r="AK168" s="167">
        <f>'SMB Cost+ Matrix Orig'!AK170+'Add Margin'!$B$2+0.0001</f>
        <v>6.1874999999999999E-2</v>
      </c>
      <c r="AL168" s="167">
        <f>'SMB Cost+ Matrix Orig'!AL170+'Add Margin'!$B$2+0.0001</f>
        <v>6.0875000000000005E-2</v>
      </c>
      <c r="AM168" s="167">
        <f>'SMB Cost+ Matrix Orig'!AM170+'Add Margin'!$B$2+0.0001</f>
        <v>5.9875000000000005E-2</v>
      </c>
      <c r="AN168" s="136"/>
      <c r="AO168" s="136"/>
    </row>
    <row r="169" spans="1:41" s="83" customFormat="1" ht="18.75" x14ac:dyDescent="0.3">
      <c r="A169" s="169" t="s">
        <v>40</v>
      </c>
      <c r="B169" s="169" t="s">
        <v>44</v>
      </c>
      <c r="C169" s="170">
        <v>24</v>
      </c>
      <c r="D169" s="167">
        <f>'SMB Cost+ Matrix Orig'!D171+'Add Margin'!$B$2+0.0001</f>
        <v>7.3137000000000008E-2</v>
      </c>
      <c r="E169" s="167">
        <f>'SMB Cost+ Matrix Orig'!E171+'Add Margin'!$B$2+0.0001</f>
        <v>6.9507000000000013E-2</v>
      </c>
      <c r="F169" s="167">
        <f>'SMB Cost+ Matrix Orig'!F171+'Add Margin'!$B$2+0.0001</f>
        <v>6.8507000000000012E-2</v>
      </c>
      <c r="G169" s="167">
        <f>'SMB Cost+ Matrix Orig'!G171+'Add Margin'!$B$2+0.0001</f>
        <v>6.7507000000000011E-2</v>
      </c>
      <c r="H169" s="167">
        <f>'SMB Cost+ Matrix Orig'!H171+'Add Margin'!$B$2+0.0001</f>
        <v>7.2208000000000008E-2</v>
      </c>
      <c r="I169" s="167">
        <f>'SMB Cost+ Matrix Orig'!I171+'Add Margin'!$B$2+0.0001</f>
        <v>6.8695000000000006E-2</v>
      </c>
      <c r="J169" s="167">
        <f>'SMB Cost+ Matrix Orig'!J171+'Add Margin'!$B$2+0.0001</f>
        <v>6.7695000000000005E-2</v>
      </c>
      <c r="K169" s="167">
        <f>'SMB Cost+ Matrix Orig'!K171+'Add Margin'!$B$2+0.0001</f>
        <v>6.6695000000000004E-2</v>
      </c>
      <c r="L169" s="167">
        <f>'SMB Cost+ Matrix Orig'!L171+'Add Margin'!$B$2+0.0001</f>
        <v>7.1172000000000013E-2</v>
      </c>
      <c r="M169" s="167">
        <f>'SMB Cost+ Matrix Orig'!M171+'Add Margin'!$B$2+0.0001</f>
        <v>6.778300000000001E-2</v>
      </c>
      <c r="N169" s="167">
        <f>'SMB Cost+ Matrix Orig'!N171+'Add Margin'!$B$2+0.0001</f>
        <v>6.6783000000000009E-2</v>
      </c>
      <c r="O169" s="167">
        <f>'SMB Cost+ Matrix Orig'!O171+'Add Margin'!$B$2+0.0001</f>
        <v>6.5783000000000008E-2</v>
      </c>
      <c r="P169" s="167">
        <f>'SMB Cost+ Matrix Orig'!P171+'Add Margin'!$B$2+0.0001</f>
        <v>7.0099000000000009E-2</v>
      </c>
      <c r="Q169" s="167">
        <f>'SMB Cost+ Matrix Orig'!Q171+'Add Margin'!$B$2+0.0001</f>
        <v>6.6830000000000001E-2</v>
      </c>
      <c r="R169" s="167">
        <f>'SMB Cost+ Matrix Orig'!R171+'Add Margin'!$B$2+0.0001</f>
        <v>6.583E-2</v>
      </c>
      <c r="S169" s="167">
        <f>'SMB Cost+ Matrix Orig'!S171+'Add Margin'!$B$2+0.0001</f>
        <v>6.4829999999999999E-2</v>
      </c>
      <c r="T169" s="167">
        <f>'SMB Cost+ Matrix Orig'!T171+'Add Margin'!$B$2+0.0001</f>
        <v>6.9020000000000012E-2</v>
      </c>
      <c r="U169" s="167">
        <f>'SMB Cost+ Matrix Orig'!U171+'Add Margin'!$B$2+0.0001</f>
        <v>6.5874000000000002E-2</v>
      </c>
      <c r="V169" s="167">
        <f>'SMB Cost+ Matrix Orig'!V171+'Add Margin'!$B$2+0.0001</f>
        <v>6.4874000000000001E-2</v>
      </c>
      <c r="W169" s="167">
        <f>'SMB Cost+ Matrix Orig'!W171+'Add Margin'!$B$2+0.0001</f>
        <v>6.3874E-2</v>
      </c>
      <c r="X169" s="167">
        <f>'SMB Cost+ Matrix Orig'!X171+'Add Margin'!$B$2+0.0001</f>
        <v>6.807400000000001E-2</v>
      </c>
      <c r="Y169" s="167">
        <f>'SMB Cost+ Matrix Orig'!Y171+'Add Margin'!$B$2+0.0001</f>
        <v>6.5050999999999998E-2</v>
      </c>
      <c r="Z169" s="167">
        <f>'SMB Cost+ Matrix Orig'!Z171+'Add Margin'!$B$2+0.0001</f>
        <v>6.4050999999999997E-2</v>
      </c>
      <c r="AA169" s="167">
        <f>'SMB Cost+ Matrix Orig'!AA171+'Add Margin'!$B$2+0.0001</f>
        <v>6.3050999999999996E-2</v>
      </c>
      <c r="AB169" s="167">
        <f>'SMB Cost+ Matrix Orig'!AB171+'Add Margin'!$B$2+0.0001</f>
        <v>6.7173999999999998E-2</v>
      </c>
      <c r="AC169" s="167">
        <f>'SMB Cost+ Matrix Orig'!AC171+'Add Margin'!$B$2+0.0001</f>
        <v>6.4265000000000003E-2</v>
      </c>
      <c r="AD169" s="167">
        <f>'SMB Cost+ Matrix Orig'!AD171+'Add Margin'!$B$2+0.0001</f>
        <v>6.3265000000000002E-2</v>
      </c>
      <c r="AE169" s="167">
        <f>'SMB Cost+ Matrix Orig'!AE171+'Add Margin'!$B$2+0.0001</f>
        <v>6.2265000000000008E-2</v>
      </c>
      <c r="AF169" s="167">
        <f>'SMB Cost+ Matrix Orig'!AF171+'Add Margin'!$B$2+0.0001</f>
        <v>6.6063000000000011E-2</v>
      </c>
      <c r="AG169" s="167">
        <f>'SMB Cost+ Matrix Orig'!AG171+'Add Margin'!$B$2+0.0001</f>
        <v>6.3277E-2</v>
      </c>
      <c r="AH169" s="167">
        <f>'SMB Cost+ Matrix Orig'!AH171+'Add Margin'!$B$2+0.0001</f>
        <v>6.2277000000000006E-2</v>
      </c>
      <c r="AI169" s="167">
        <f>'SMB Cost+ Matrix Orig'!AI171+'Add Margin'!$B$2+0.0001</f>
        <v>6.1277000000000005E-2</v>
      </c>
      <c r="AJ169" s="167">
        <f>'SMB Cost+ Matrix Orig'!AJ171+'Add Margin'!$B$2+0.0001</f>
        <v>6.5031000000000005E-2</v>
      </c>
      <c r="AK169" s="167">
        <f>'SMB Cost+ Matrix Orig'!AK171+'Add Margin'!$B$2+0.0001</f>
        <v>6.2365000000000004E-2</v>
      </c>
      <c r="AL169" s="167">
        <f>'SMB Cost+ Matrix Orig'!AL171+'Add Margin'!$B$2+0.0001</f>
        <v>6.1365000000000003E-2</v>
      </c>
      <c r="AM169" s="167">
        <f>'SMB Cost+ Matrix Orig'!AM171+'Add Margin'!$B$2+0.0001</f>
        <v>6.0365000000000002E-2</v>
      </c>
      <c r="AN169" s="136"/>
      <c r="AO169" s="136"/>
    </row>
    <row r="170" spans="1:41" s="83" customFormat="1" ht="18.75" x14ac:dyDescent="0.3">
      <c r="A170" s="169" t="s">
        <v>40</v>
      </c>
      <c r="B170" s="169" t="s">
        <v>44</v>
      </c>
      <c r="C170" s="170">
        <v>36</v>
      </c>
      <c r="D170" s="167">
        <f>'SMB Cost+ Matrix Orig'!D172+'Add Margin'!$B$2+0.0001</f>
        <v>7.0764000000000007E-2</v>
      </c>
      <c r="E170" s="167">
        <f>'SMB Cost+ Matrix Orig'!E172+'Add Margin'!$B$2+0.0001</f>
        <v>6.7398E-2</v>
      </c>
      <c r="F170" s="167">
        <f>'SMB Cost+ Matrix Orig'!F172+'Add Margin'!$B$2+0.0001</f>
        <v>6.6397999999999999E-2</v>
      </c>
      <c r="G170" s="167">
        <f>'SMB Cost+ Matrix Orig'!G172+'Add Margin'!$B$2+0.0001</f>
        <v>6.5397999999999998E-2</v>
      </c>
      <c r="H170" s="167">
        <f>'SMB Cost+ Matrix Orig'!H172+'Add Margin'!$B$2+0.0001</f>
        <v>7.0135000000000003E-2</v>
      </c>
      <c r="I170" s="167">
        <f>'SMB Cost+ Matrix Orig'!I172+'Add Margin'!$B$2+0.0001</f>
        <v>6.6849000000000006E-2</v>
      </c>
      <c r="J170" s="167">
        <f>'SMB Cost+ Matrix Orig'!J172+'Add Margin'!$B$2+0.0001</f>
        <v>6.5849000000000005E-2</v>
      </c>
      <c r="K170" s="167">
        <f>'SMB Cost+ Matrix Orig'!K172+'Add Margin'!$B$2+0.0001</f>
        <v>6.4849000000000004E-2</v>
      </c>
      <c r="L170" s="167">
        <f>'SMB Cost+ Matrix Orig'!L172+'Add Margin'!$B$2+0.0001</f>
        <v>6.9433000000000009E-2</v>
      </c>
      <c r="M170" s="167">
        <f>'SMB Cost+ Matrix Orig'!M172+'Add Margin'!$B$2+0.0001</f>
        <v>6.6229999999999997E-2</v>
      </c>
      <c r="N170" s="167">
        <f>'SMB Cost+ Matrix Orig'!N172+'Add Margin'!$B$2+0.0001</f>
        <v>6.5229999999999996E-2</v>
      </c>
      <c r="O170" s="167">
        <f>'SMB Cost+ Matrix Orig'!O172+'Add Margin'!$B$2+0.0001</f>
        <v>6.4229999999999995E-2</v>
      </c>
      <c r="P170" s="167">
        <f>'SMB Cost+ Matrix Orig'!P172+'Add Margin'!$B$2+0.0001</f>
        <v>6.8705000000000002E-2</v>
      </c>
      <c r="Q170" s="167">
        <f>'SMB Cost+ Matrix Orig'!Q172+'Add Margin'!$B$2+0.0001</f>
        <v>6.5583000000000002E-2</v>
      </c>
      <c r="R170" s="167">
        <f>'SMB Cost+ Matrix Orig'!R172+'Add Margin'!$B$2+0.0001</f>
        <v>6.4583000000000002E-2</v>
      </c>
      <c r="S170" s="167">
        <f>'SMB Cost+ Matrix Orig'!S172+'Add Margin'!$B$2+0.0001</f>
        <v>6.3583000000000001E-2</v>
      </c>
      <c r="T170" s="167">
        <f>'SMB Cost+ Matrix Orig'!T172+'Add Margin'!$B$2+0.0001</f>
        <v>6.7979000000000012E-2</v>
      </c>
      <c r="U170" s="167">
        <f>'SMB Cost+ Matrix Orig'!U172+'Add Margin'!$B$2+0.0001</f>
        <v>6.493800000000001E-2</v>
      </c>
      <c r="V170" s="167">
        <f>'SMB Cost+ Matrix Orig'!V172+'Add Margin'!$B$2+0.0001</f>
        <v>6.3938000000000009E-2</v>
      </c>
      <c r="W170" s="167">
        <f>'SMB Cost+ Matrix Orig'!W172+'Add Margin'!$B$2+0.0001</f>
        <v>6.2938000000000008E-2</v>
      </c>
      <c r="X170" s="167">
        <f>'SMB Cost+ Matrix Orig'!X172+'Add Margin'!$B$2+0.0001</f>
        <v>6.7853000000000011E-2</v>
      </c>
      <c r="Y170" s="167">
        <f>'SMB Cost+ Matrix Orig'!Y172+'Add Margin'!$B$2+0.0001</f>
        <v>6.4815999999999999E-2</v>
      </c>
      <c r="Z170" s="167">
        <f>'SMB Cost+ Matrix Orig'!Z172+'Add Margin'!$B$2+0.0001</f>
        <v>6.3815999999999998E-2</v>
      </c>
      <c r="AA170" s="167">
        <f>'SMB Cost+ Matrix Orig'!AA172+'Add Margin'!$B$2+0.0001</f>
        <v>6.2815999999999997E-2</v>
      </c>
      <c r="AB170" s="167">
        <f>'SMB Cost+ Matrix Orig'!AB172+'Add Margin'!$B$2+0.0001</f>
        <v>6.9090000000000013E-2</v>
      </c>
      <c r="AC170" s="167">
        <f>'SMB Cost+ Matrix Orig'!AC172+'Add Margin'!$B$2+0.0001</f>
        <v>6.6062999999999997E-2</v>
      </c>
      <c r="AD170" s="167">
        <f>'SMB Cost+ Matrix Orig'!AD172+'Add Margin'!$B$2+0.0001</f>
        <v>6.5062999999999996E-2</v>
      </c>
      <c r="AE170" s="167">
        <f>'SMB Cost+ Matrix Orig'!AE172+'Add Margin'!$B$2+0.0001</f>
        <v>6.4062999999999995E-2</v>
      </c>
      <c r="AF170" s="167">
        <f>'SMB Cost+ Matrix Orig'!AF172+'Add Margin'!$B$2+0.0001</f>
        <v>6.943400000000001E-2</v>
      </c>
      <c r="AG170" s="167">
        <f>'SMB Cost+ Matrix Orig'!AG172+'Add Margin'!$B$2+0.0001</f>
        <v>6.4563000000000009E-2</v>
      </c>
      <c r="AH170" s="167">
        <f>'SMB Cost+ Matrix Orig'!AH172+'Add Margin'!$B$2+0.0001</f>
        <v>6.3563000000000008E-2</v>
      </c>
      <c r="AI170" s="167">
        <f>'SMB Cost+ Matrix Orig'!AI172+'Add Margin'!$B$2+0.0001</f>
        <v>6.2563000000000007E-2</v>
      </c>
      <c r="AJ170" s="167">
        <f>'SMB Cost+ Matrix Orig'!AJ172+'Add Margin'!$B$2+0.0001</f>
        <v>6.9564000000000001E-2</v>
      </c>
      <c r="AK170" s="167">
        <f>'SMB Cost+ Matrix Orig'!AK172+'Add Margin'!$B$2+0.0001</f>
        <v>6.4695000000000003E-2</v>
      </c>
      <c r="AL170" s="167">
        <f>'SMB Cost+ Matrix Orig'!AL172+'Add Margin'!$B$2+0.0001</f>
        <v>6.3695000000000002E-2</v>
      </c>
      <c r="AM170" s="167">
        <f>'SMB Cost+ Matrix Orig'!AM172+'Add Margin'!$B$2+0.0001</f>
        <v>6.2695000000000001E-2</v>
      </c>
      <c r="AN170" s="136"/>
      <c r="AO170" s="136"/>
    </row>
    <row r="171" spans="1:41" s="83" customFormat="1" ht="18.75" x14ac:dyDescent="0.3">
      <c r="A171" s="171" t="s">
        <v>40</v>
      </c>
      <c r="B171" s="171" t="s">
        <v>44</v>
      </c>
      <c r="C171" s="172">
        <v>48</v>
      </c>
      <c r="D171" s="167">
        <f>'SMB Cost+ Matrix Orig'!D173+'Add Margin'!$B$2+0.0001</f>
        <v>7.7286000000000007E-2</v>
      </c>
      <c r="E171" s="167">
        <f>'SMB Cost+ Matrix Orig'!E173+'Add Margin'!$B$2+0.0001</f>
        <v>7.1482000000000004E-2</v>
      </c>
      <c r="F171" s="167">
        <f>'SMB Cost+ Matrix Orig'!F173+'Add Margin'!$B$2+0.0001</f>
        <v>7.0482000000000003E-2</v>
      </c>
      <c r="G171" s="167">
        <f>'SMB Cost+ Matrix Orig'!G173+'Add Margin'!$B$2+0.0001</f>
        <v>6.9482000000000002E-2</v>
      </c>
      <c r="H171" s="167">
        <f>'SMB Cost+ Matrix Orig'!H173+'Add Margin'!$B$2+0.0001</f>
        <v>7.8514E-2</v>
      </c>
      <c r="I171" s="167">
        <f>'SMB Cost+ Matrix Orig'!I173+'Add Margin'!$B$2+0.0001</f>
        <v>7.2892000000000012E-2</v>
      </c>
      <c r="J171" s="167">
        <f>'SMB Cost+ Matrix Orig'!J173+'Add Margin'!$B$2+0.0001</f>
        <v>7.1892000000000011E-2</v>
      </c>
      <c r="K171" s="167">
        <f>'SMB Cost+ Matrix Orig'!K173+'Add Margin'!$B$2+0.0001</f>
        <v>7.0892000000000011E-2</v>
      </c>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36"/>
      <c r="AO171" s="136"/>
    </row>
    <row r="172" spans="1:41" s="26" customFormat="1" ht="18.75" x14ac:dyDescent="0.3">
      <c r="A172" s="48" t="s">
        <v>45</v>
      </c>
      <c r="B172" s="49"/>
      <c r="C172" s="49"/>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25"/>
      <c r="AO172" s="25"/>
    </row>
    <row r="173" spans="1:41" s="26" customFormat="1" ht="18.75" x14ac:dyDescent="0.3">
      <c r="A173" s="27" t="s">
        <v>13</v>
      </c>
      <c r="B173" s="27" t="s">
        <v>46</v>
      </c>
      <c r="C173" s="28">
        <v>6</v>
      </c>
      <c r="D173" s="29">
        <f>'SMB Cost+ Matrix Orig'!D175+'Add Margin'!$B$2</f>
        <v>8.2885E-2</v>
      </c>
      <c r="E173" s="29">
        <f>'SMB Cost+ Matrix Orig'!E175+'Add Margin'!$B$2</f>
        <v>7.495700000000001E-2</v>
      </c>
      <c r="F173" s="29">
        <f>'SMB Cost+ Matrix Orig'!F175+'Add Margin'!$B$2</f>
        <v>7.3957000000000009E-2</v>
      </c>
      <c r="G173" s="29">
        <f>'SMB Cost+ Matrix Orig'!G175+'Add Margin'!$B$2</f>
        <v>7.2957000000000008E-2</v>
      </c>
      <c r="H173" s="29">
        <f>'SMB Cost+ Matrix Orig'!H175+'Add Margin'!$B$2</f>
        <v>8.474000000000001E-2</v>
      </c>
      <c r="I173" s="29">
        <f>'SMB Cost+ Matrix Orig'!I175+'Add Margin'!$B$2</f>
        <v>7.6797000000000004E-2</v>
      </c>
      <c r="J173" s="29">
        <f>'SMB Cost+ Matrix Orig'!J175+'Add Margin'!$B$2</f>
        <v>7.5797000000000003E-2</v>
      </c>
      <c r="K173" s="29">
        <f>'SMB Cost+ Matrix Orig'!K175+'Add Margin'!$B$2</f>
        <v>7.4797000000000002E-2</v>
      </c>
      <c r="L173" s="29">
        <f>'SMB Cost+ Matrix Orig'!L175+'Add Margin'!$B$2</f>
        <v>8.5141000000000008E-2</v>
      </c>
      <c r="M173" s="29">
        <f>'SMB Cost+ Matrix Orig'!M175+'Add Margin'!$B$2</f>
        <v>7.7162000000000008E-2</v>
      </c>
      <c r="N173" s="29">
        <f>'SMB Cost+ Matrix Orig'!N175+'Add Margin'!$B$2</f>
        <v>7.6162000000000007E-2</v>
      </c>
      <c r="O173" s="29">
        <f>'SMB Cost+ Matrix Orig'!O175+'Add Margin'!$B$2</f>
        <v>7.5162000000000007E-2</v>
      </c>
      <c r="P173" s="29">
        <f>'SMB Cost+ Matrix Orig'!P175+'Add Margin'!$B$2</f>
        <v>8.4686999999999998E-2</v>
      </c>
      <c r="Q173" s="29">
        <f>'SMB Cost+ Matrix Orig'!Q175+'Add Margin'!$B$2</f>
        <v>7.6701000000000005E-2</v>
      </c>
      <c r="R173" s="29">
        <f>'SMB Cost+ Matrix Orig'!R175+'Add Margin'!$B$2</f>
        <v>7.5701000000000004E-2</v>
      </c>
      <c r="S173" s="29">
        <f>'SMB Cost+ Matrix Orig'!S175+'Add Margin'!$B$2</f>
        <v>7.4701000000000004E-2</v>
      </c>
      <c r="T173" s="29">
        <f>'SMB Cost+ Matrix Orig'!T175+'Add Margin'!$B$2</f>
        <v>8.1785999999999998E-2</v>
      </c>
      <c r="U173" s="29">
        <f>'SMB Cost+ Matrix Orig'!U175+'Add Margin'!$B$2</f>
        <v>7.4103000000000002E-2</v>
      </c>
      <c r="V173" s="29">
        <f>'SMB Cost+ Matrix Orig'!V175+'Add Margin'!$B$2</f>
        <v>7.3103000000000001E-2</v>
      </c>
      <c r="W173" s="29">
        <f>'SMB Cost+ Matrix Orig'!W175+'Add Margin'!$B$2</f>
        <v>7.2103E-2</v>
      </c>
      <c r="X173" s="29">
        <f>'SMB Cost+ Matrix Orig'!X175+'Add Margin'!$B$2</f>
        <v>7.4982000000000007E-2</v>
      </c>
      <c r="Y173" s="29">
        <f>'SMB Cost+ Matrix Orig'!Y175+'Add Margin'!$B$2</f>
        <v>6.7653000000000005E-2</v>
      </c>
      <c r="Z173" s="29">
        <f>'SMB Cost+ Matrix Orig'!Z175+'Add Margin'!$B$2</f>
        <v>6.6653000000000004E-2</v>
      </c>
      <c r="AA173" s="29">
        <f>'SMB Cost+ Matrix Orig'!AA175+'Add Margin'!$B$2</f>
        <v>6.5653000000000003E-2</v>
      </c>
      <c r="AB173" s="29">
        <f>'SMB Cost+ Matrix Orig'!AB175+'Add Margin'!$B$2</f>
        <v>6.9435999999999998E-2</v>
      </c>
      <c r="AC173" s="29">
        <f>'SMB Cost+ Matrix Orig'!AC175+'Add Margin'!$B$2</f>
        <v>6.2407000000000004E-2</v>
      </c>
      <c r="AD173" s="29">
        <f>'SMB Cost+ Matrix Orig'!AD175+'Add Margin'!$B$2</f>
        <v>6.1407000000000003E-2</v>
      </c>
      <c r="AE173" s="29">
        <f>'SMB Cost+ Matrix Orig'!AE175+'Add Margin'!$B$2</f>
        <v>6.0407000000000002E-2</v>
      </c>
      <c r="AF173" s="29">
        <f>'SMB Cost+ Matrix Orig'!AF175+'Add Margin'!$B$2</f>
        <v>6.6336000000000006E-2</v>
      </c>
      <c r="AG173" s="29">
        <f>'SMB Cost+ Matrix Orig'!AG175+'Add Margin'!$B$2</f>
        <v>5.9555999999999998E-2</v>
      </c>
      <c r="AH173" s="29">
        <f>'SMB Cost+ Matrix Orig'!AH175+'Add Margin'!$B$2</f>
        <v>5.8556000000000004E-2</v>
      </c>
      <c r="AI173" s="29">
        <f>'SMB Cost+ Matrix Orig'!AI175+'Add Margin'!$B$2</f>
        <v>5.7556000000000003E-2</v>
      </c>
      <c r="AJ173" s="29">
        <f>'SMB Cost+ Matrix Orig'!AJ175+'Add Margin'!$B$2</f>
        <v>6.4529000000000003E-2</v>
      </c>
      <c r="AK173" s="29">
        <f>'SMB Cost+ Matrix Orig'!AK175+'Add Margin'!$B$2</f>
        <v>5.8008000000000004E-2</v>
      </c>
      <c r="AL173" s="29">
        <f>'SMB Cost+ Matrix Orig'!AL175+'Add Margin'!$B$2</f>
        <v>5.7008000000000003E-2</v>
      </c>
      <c r="AM173" s="29">
        <f>'SMB Cost+ Matrix Orig'!AM175+'Add Margin'!$B$2</f>
        <v>5.6008000000000002E-2</v>
      </c>
      <c r="AN173" s="30"/>
      <c r="AO173" s="30"/>
    </row>
    <row r="174" spans="1:41" s="26" customFormat="1" ht="18.75" x14ac:dyDescent="0.3">
      <c r="A174" s="31" t="s">
        <v>13</v>
      </c>
      <c r="B174" s="31" t="s">
        <v>46</v>
      </c>
      <c r="C174" s="32">
        <v>12</v>
      </c>
      <c r="D174" s="33">
        <f>'SMB Cost+ Matrix Orig'!D176+'Add Margin'!$B$2</f>
        <v>7.6053000000000009E-2</v>
      </c>
      <c r="E174" s="33">
        <f>'SMB Cost+ Matrix Orig'!E176+'Add Margin'!$B$2</f>
        <v>6.8582000000000004E-2</v>
      </c>
      <c r="F174" s="33">
        <f>'SMB Cost+ Matrix Orig'!F176+'Add Margin'!$B$2</f>
        <v>6.7582000000000003E-2</v>
      </c>
      <c r="G174" s="33">
        <f>'SMB Cost+ Matrix Orig'!G176+'Add Margin'!$B$2</f>
        <v>6.6582000000000002E-2</v>
      </c>
      <c r="H174" s="33">
        <f>'SMB Cost+ Matrix Orig'!H176+'Add Margin'!$B$2</f>
        <v>7.5413000000000008E-2</v>
      </c>
      <c r="I174" s="33">
        <f>'SMB Cost+ Matrix Orig'!I176+'Add Margin'!$B$2</f>
        <v>6.8059000000000008E-2</v>
      </c>
      <c r="J174" s="33">
        <f>'SMB Cost+ Matrix Orig'!J176+'Add Margin'!$B$2</f>
        <v>6.7059000000000007E-2</v>
      </c>
      <c r="K174" s="33">
        <f>'SMB Cost+ Matrix Orig'!K176+'Add Margin'!$B$2</f>
        <v>6.6059000000000007E-2</v>
      </c>
      <c r="L174" s="33">
        <f>'SMB Cost+ Matrix Orig'!L176+'Add Margin'!$B$2</f>
        <v>7.4577000000000004E-2</v>
      </c>
      <c r="M174" s="33">
        <f>'SMB Cost+ Matrix Orig'!M176+'Add Margin'!$B$2</f>
        <v>6.7345000000000002E-2</v>
      </c>
      <c r="N174" s="33">
        <f>'SMB Cost+ Matrix Orig'!N176+'Add Margin'!$B$2</f>
        <v>6.6345000000000001E-2</v>
      </c>
      <c r="O174" s="33">
        <f>'SMB Cost+ Matrix Orig'!O176+'Add Margin'!$B$2</f>
        <v>6.5345E-2</v>
      </c>
      <c r="P174" s="33">
        <f>'SMB Cost+ Matrix Orig'!P176+'Add Margin'!$B$2</f>
        <v>7.3777000000000009E-2</v>
      </c>
      <c r="Q174" s="33">
        <f>'SMB Cost+ Matrix Orig'!Q176+'Add Margin'!$B$2</f>
        <v>6.6670000000000007E-2</v>
      </c>
      <c r="R174" s="33">
        <f>'SMB Cost+ Matrix Orig'!R176+'Add Margin'!$B$2</f>
        <v>6.5670000000000006E-2</v>
      </c>
      <c r="S174" s="33">
        <f>'SMB Cost+ Matrix Orig'!S176+'Add Margin'!$B$2</f>
        <v>6.4670000000000005E-2</v>
      </c>
      <c r="T174" s="33">
        <f>'SMB Cost+ Matrix Orig'!T176+'Add Margin'!$B$2</f>
        <v>7.2932999999999998E-2</v>
      </c>
      <c r="U174" s="33">
        <f>'SMB Cost+ Matrix Orig'!U176+'Add Margin'!$B$2</f>
        <v>6.5948000000000007E-2</v>
      </c>
      <c r="V174" s="33">
        <f>'SMB Cost+ Matrix Orig'!V176+'Add Margin'!$B$2</f>
        <v>6.4948000000000006E-2</v>
      </c>
      <c r="W174" s="33">
        <f>'SMB Cost+ Matrix Orig'!W176+'Add Margin'!$B$2</f>
        <v>6.3948000000000005E-2</v>
      </c>
      <c r="X174" s="33">
        <f>'SMB Cost+ Matrix Orig'!X176+'Add Margin'!$B$2</f>
        <v>7.2305000000000008E-2</v>
      </c>
      <c r="Y174" s="33">
        <f>'SMB Cost+ Matrix Orig'!Y176+'Add Margin'!$B$2</f>
        <v>6.5445000000000003E-2</v>
      </c>
      <c r="Z174" s="33">
        <f>'SMB Cost+ Matrix Orig'!Z176+'Add Margin'!$B$2</f>
        <v>6.4445000000000002E-2</v>
      </c>
      <c r="AA174" s="33">
        <f>'SMB Cost+ Matrix Orig'!AA176+'Add Margin'!$B$2</f>
        <v>6.3445000000000001E-2</v>
      </c>
      <c r="AB174" s="33">
        <f>'SMB Cost+ Matrix Orig'!AB176+'Add Margin'!$B$2</f>
        <v>7.1683000000000011E-2</v>
      </c>
      <c r="AC174" s="33">
        <f>'SMB Cost+ Matrix Orig'!AC176+'Add Margin'!$B$2</f>
        <v>6.4935000000000007E-2</v>
      </c>
      <c r="AD174" s="33">
        <f>'SMB Cost+ Matrix Orig'!AD176+'Add Margin'!$B$2</f>
        <v>6.3935000000000006E-2</v>
      </c>
      <c r="AE174" s="33">
        <f>'SMB Cost+ Matrix Orig'!AE176+'Add Margin'!$B$2</f>
        <v>6.2935000000000005E-2</v>
      </c>
      <c r="AF174" s="33">
        <f>'SMB Cost+ Matrix Orig'!AF176+'Add Margin'!$B$2</f>
        <v>7.0802000000000004E-2</v>
      </c>
      <c r="AG174" s="33">
        <f>'SMB Cost+ Matrix Orig'!AG176+'Add Margin'!$B$2</f>
        <v>6.4175999999999997E-2</v>
      </c>
      <c r="AH174" s="33">
        <f>'SMB Cost+ Matrix Orig'!AH176+'Add Margin'!$B$2</f>
        <v>6.3175999999999996E-2</v>
      </c>
      <c r="AI174" s="33">
        <f>'SMB Cost+ Matrix Orig'!AI176+'Add Margin'!$B$2</f>
        <v>6.2176000000000002E-2</v>
      </c>
      <c r="AJ174" s="33">
        <f>'SMB Cost+ Matrix Orig'!AJ176+'Add Margin'!$B$2</f>
        <v>7.0164000000000004E-2</v>
      </c>
      <c r="AK174" s="33">
        <f>'SMB Cost+ Matrix Orig'!AK176+'Add Margin'!$B$2</f>
        <v>6.3655000000000003E-2</v>
      </c>
      <c r="AL174" s="33">
        <f>'SMB Cost+ Matrix Orig'!AL176+'Add Margin'!$B$2</f>
        <v>6.2655000000000002E-2</v>
      </c>
      <c r="AM174" s="33">
        <f>'SMB Cost+ Matrix Orig'!AM176+'Add Margin'!$B$2</f>
        <v>6.1655000000000001E-2</v>
      </c>
      <c r="AN174" s="30"/>
      <c r="AO174" s="30"/>
    </row>
    <row r="175" spans="1:41" s="26" customFormat="1" ht="18.75" x14ac:dyDescent="0.3">
      <c r="A175" s="31" t="s">
        <v>13</v>
      </c>
      <c r="B175" s="31" t="s">
        <v>46</v>
      </c>
      <c r="C175" s="32">
        <v>24</v>
      </c>
      <c r="D175" s="33">
        <f>'SMB Cost+ Matrix Orig'!D177+'Add Margin'!$B$2</f>
        <v>7.3086999999999999E-2</v>
      </c>
      <c r="E175" s="33">
        <f>'SMB Cost+ Matrix Orig'!E177+'Add Margin'!$B$2</f>
        <v>6.6155000000000005E-2</v>
      </c>
      <c r="F175" s="33">
        <f>'SMB Cost+ Matrix Orig'!F177+'Add Margin'!$B$2</f>
        <v>6.5155000000000005E-2</v>
      </c>
      <c r="G175" s="33">
        <f>'SMB Cost+ Matrix Orig'!G177+'Add Margin'!$B$2</f>
        <v>6.4155000000000004E-2</v>
      </c>
      <c r="H175" s="33">
        <f>'SMB Cost+ Matrix Orig'!H177+'Add Margin'!$B$2</f>
        <v>7.2785000000000002E-2</v>
      </c>
      <c r="I175" s="33">
        <f>'SMB Cost+ Matrix Orig'!I177+'Add Margin'!$B$2</f>
        <v>6.5909999999999996E-2</v>
      </c>
      <c r="J175" s="33">
        <f>'SMB Cost+ Matrix Orig'!J177+'Add Margin'!$B$2</f>
        <v>6.4909999999999995E-2</v>
      </c>
      <c r="K175" s="33">
        <f>'SMB Cost+ Matrix Orig'!K177+'Add Margin'!$B$2</f>
        <v>6.3909999999999995E-2</v>
      </c>
      <c r="L175" s="33">
        <f>'SMB Cost+ Matrix Orig'!L177+'Add Margin'!$B$2</f>
        <v>7.2388000000000008E-2</v>
      </c>
      <c r="M175" s="33">
        <f>'SMB Cost+ Matrix Orig'!M177+'Add Margin'!$B$2</f>
        <v>6.5573999999999993E-2</v>
      </c>
      <c r="N175" s="33">
        <f>'SMB Cost+ Matrix Orig'!N177+'Add Margin'!$B$2</f>
        <v>6.4573999999999993E-2</v>
      </c>
      <c r="O175" s="33">
        <f>'SMB Cost+ Matrix Orig'!O177+'Add Margin'!$B$2</f>
        <v>6.3573999999999992E-2</v>
      </c>
      <c r="P175" s="33">
        <f>'SMB Cost+ Matrix Orig'!P177+'Add Margin'!$B$2</f>
        <v>7.1962999999999999E-2</v>
      </c>
      <c r="Q175" s="33">
        <f>'SMB Cost+ Matrix Orig'!Q177+'Add Margin'!$B$2</f>
        <v>6.5212000000000006E-2</v>
      </c>
      <c r="R175" s="33">
        <f>'SMB Cost+ Matrix Orig'!R177+'Add Margin'!$B$2</f>
        <v>6.4212000000000005E-2</v>
      </c>
      <c r="S175" s="33">
        <f>'SMB Cost+ Matrix Orig'!S177+'Add Margin'!$B$2</f>
        <v>6.3212000000000004E-2</v>
      </c>
      <c r="T175" s="33">
        <f>'SMB Cost+ Matrix Orig'!T177+'Add Margin'!$B$2</f>
        <v>7.1484000000000006E-2</v>
      </c>
      <c r="U175" s="33">
        <f>'SMB Cost+ Matrix Orig'!U177+'Add Margin'!$B$2</f>
        <v>6.4792000000000002E-2</v>
      </c>
      <c r="V175" s="33">
        <f>'SMB Cost+ Matrix Orig'!V177+'Add Margin'!$B$2</f>
        <v>6.3792000000000001E-2</v>
      </c>
      <c r="W175" s="33">
        <f>'SMB Cost+ Matrix Orig'!W177+'Add Margin'!$B$2</f>
        <v>6.2792000000000001E-2</v>
      </c>
      <c r="X175" s="33">
        <f>'SMB Cost+ Matrix Orig'!X177+'Add Margin'!$B$2</f>
        <v>7.114100000000001E-2</v>
      </c>
      <c r="Y175" s="33">
        <f>'SMB Cost+ Matrix Orig'!Y177+'Add Margin'!$B$2</f>
        <v>6.4513000000000001E-2</v>
      </c>
      <c r="Z175" s="33">
        <f>'SMB Cost+ Matrix Orig'!Z177+'Add Margin'!$B$2</f>
        <v>6.3513E-2</v>
      </c>
      <c r="AA175" s="33">
        <f>'SMB Cost+ Matrix Orig'!AA177+'Add Margin'!$B$2</f>
        <v>6.2512999999999999E-2</v>
      </c>
      <c r="AB175" s="33">
        <f>'SMB Cost+ Matrix Orig'!AB177+'Add Margin'!$B$2</f>
        <v>7.0793000000000009E-2</v>
      </c>
      <c r="AC175" s="33">
        <f>'SMB Cost+ Matrix Orig'!AC177+'Add Margin'!$B$2</f>
        <v>6.4219999999999999E-2</v>
      </c>
      <c r="AD175" s="33">
        <f>'SMB Cost+ Matrix Orig'!AD177+'Add Margin'!$B$2</f>
        <v>6.3219999999999998E-2</v>
      </c>
      <c r="AE175" s="33">
        <f>'SMB Cost+ Matrix Orig'!AE177+'Add Margin'!$B$2</f>
        <v>6.2220000000000004E-2</v>
      </c>
      <c r="AF175" s="33">
        <f>'SMB Cost+ Matrix Orig'!AF177+'Add Margin'!$B$2</f>
        <v>7.0403000000000007E-2</v>
      </c>
      <c r="AG175" s="33">
        <f>'SMB Cost+ Matrix Orig'!AG177+'Add Margin'!$B$2</f>
        <v>6.3889000000000001E-2</v>
      </c>
      <c r="AH175" s="33">
        <f>'SMB Cost+ Matrix Orig'!AH177+'Add Margin'!$B$2</f>
        <v>6.2889E-2</v>
      </c>
      <c r="AI175" s="33">
        <f>'SMB Cost+ Matrix Orig'!AI177+'Add Margin'!$B$2</f>
        <v>6.1889E-2</v>
      </c>
      <c r="AJ175" s="33">
        <f>'SMB Cost+ Matrix Orig'!AJ177+'Add Margin'!$B$2</f>
        <v>7.0137000000000005E-2</v>
      </c>
      <c r="AK175" s="33">
        <f>'SMB Cost+ Matrix Orig'!AK177+'Add Margin'!$B$2</f>
        <v>6.3683000000000003E-2</v>
      </c>
      <c r="AL175" s="33">
        <f>'SMB Cost+ Matrix Orig'!AL177+'Add Margin'!$B$2</f>
        <v>6.2683000000000003E-2</v>
      </c>
      <c r="AM175" s="33">
        <f>'SMB Cost+ Matrix Orig'!AM177+'Add Margin'!$B$2</f>
        <v>6.1683000000000002E-2</v>
      </c>
      <c r="AN175" s="30"/>
      <c r="AO175" s="30"/>
    </row>
    <row r="176" spans="1:41" s="26" customFormat="1" ht="18.75" x14ac:dyDescent="0.3">
      <c r="A176" s="31" t="s">
        <v>13</v>
      </c>
      <c r="B176" s="31" t="s">
        <v>46</v>
      </c>
      <c r="C176" s="32">
        <v>36</v>
      </c>
      <c r="D176" s="33">
        <f>'SMB Cost+ Matrix Orig'!D178+'Add Margin'!$B$2</f>
        <v>7.2181000000000009E-2</v>
      </c>
      <c r="E176" s="33">
        <f>'SMB Cost+ Matrix Orig'!E178+'Add Margin'!$B$2</f>
        <v>6.5425999999999998E-2</v>
      </c>
      <c r="F176" s="33">
        <f>'SMB Cost+ Matrix Orig'!F178+'Add Margin'!$B$2</f>
        <v>6.4425999999999997E-2</v>
      </c>
      <c r="G176" s="33">
        <f>'SMB Cost+ Matrix Orig'!G178+'Add Margin'!$B$2</f>
        <v>6.3425999999999996E-2</v>
      </c>
      <c r="H176" s="33">
        <f>'SMB Cost+ Matrix Orig'!H178+'Add Margin'!$B$2</f>
        <v>7.198800000000001E-2</v>
      </c>
      <c r="I176" s="33">
        <f>'SMB Cost+ Matrix Orig'!I178+'Add Margin'!$B$2</f>
        <v>6.5271999999999997E-2</v>
      </c>
      <c r="J176" s="33">
        <f>'SMB Cost+ Matrix Orig'!J178+'Add Margin'!$B$2</f>
        <v>6.4271999999999996E-2</v>
      </c>
      <c r="K176" s="33">
        <f>'SMB Cost+ Matrix Orig'!K178+'Add Margin'!$B$2</f>
        <v>6.3271999999999995E-2</v>
      </c>
      <c r="L176" s="33">
        <f>'SMB Cost+ Matrix Orig'!L178+'Add Margin'!$B$2</f>
        <v>7.1725999999999998E-2</v>
      </c>
      <c r="M176" s="33">
        <f>'SMB Cost+ Matrix Orig'!M178+'Add Margin'!$B$2</f>
        <v>6.5053E-2</v>
      </c>
      <c r="N176" s="33">
        <f>'SMB Cost+ Matrix Orig'!N178+'Add Margin'!$B$2</f>
        <v>6.4052999999999999E-2</v>
      </c>
      <c r="O176" s="33">
        <f>'SMB Cost+ Matrix Orig'!O178+'Add Margin'!$B$2</f>
        <v>6.3052999999999998E-2</v>
      </c>
      <c r="P176" s="33">
        <f>'SMB Cost+ Matrix Orig'!P178+'Add Margin'!$B$2</f>
        <v>7.1452000000000002E-2</v>
      </c>
      <c r="Q176" s="33">
        <f>'SMB Cost+ Matrix Orig'!Q178+'Add Margin'!$B$2</f>
        <v>6.4822000000000005E-2</v>
      </c>
      <c r="R176" s="33">
        <f>'SMB Cost+ Matrix Orig'!R178+'Add Margin'!$B$2</f>
        <v>6.3822000000000004E-2</v>
      </c>
      <c r="S176" s="33">
        <f>'SMB Cost+ Matrix Orig'!S178+'Add Margin'!$B$2</f>
        <v>6.2822000000000003E-2</v>
      </c>
      <c r="T176" s="33">
        <f>'SMB Cost+ Matrix Orig'!T178+'Add Margin'!$B$2</f>
        <v>7.1138000000000007E-2</v>
      </c>
      <c r="U176" s="33">
        <f>'SMB Cost+ Matrix Orig'!U178+'Add Margin'!$B$2</f>
        <v>6.4548999999999995E-2</v>
      </c>
      <c r="V176" s="33">
        <f>'SMB Cost+ Matrix Orig'!V178+'Add Margin'!$B$2</f>
        <v>6.3548999999999994E-2</v>
      </c>
      <c r="W176" s="33">
        <f>'SMB Cost+ Matrix Orig'!W178+'Add Margin'!$B$2</f>
        <v>6.2548999999999993E-2</v>
      </c>
      <c r="X176" s="33">
        <f>'SMB Cost+ Matrix Orig'!X178+'Add Margin'!$B$2</f>
        <v>7.2844000000000006E-2</v>
      </c>
      <c r="Y176" s="33">
        <f>'SMB Cost+ Matrix Orig'!Y178+'Add Margin'!$B$2</f>
        <v>6.6270999999999997E-2</v>
      </c>
      <c r="Z176" s="33">
        <f>'SMB Cost+ Matrix Orig'!Z178+'Add Margin'!$B$2</f>
        <v>6.5270999999999996E-2</v>
      </c>
      <c r="AA176" s="33">
        <f>'SMB Cost+ Matrix Orig'!AA178+'Add Margin'!$B$2</f>
        <v>6.4270999999999995E-2</v>
      </c>
      <c r="AB176" s="33">
        <f>'SMB Cost+ Matrix Orig'!AB178+'Add Margin'!$B$2</f>
        <v>7.2230000000000003E-2</v>
      </c>
      <c r="AC176" s="33">
        <f>'SMB Cost+ Matrix Orig'!AC178+'Add Margin'!$B$2</f>
        <v>6.6350999999999993E-2</v>
      </c>
      <c r="AD176" s="33">
        <f>'SMB Cost+ Matrix Orig'!AD178+'Add Margin'!$B$2</f>
        <v>6.5350999999999992E-2</v>
      </c>
      <c r="AE176" s="33">
        <f>'SMB Cost+ Matrix Orig'!AE178+'Add Margin'!$B$2</f>
        <v>6.4350999999999992E-2</v>
      </c>
      <c r="AF176" s="33">
        <f>'SMB Cost+ Matrix Orig'!AF178+'Add Margin'!$B$2</f>
        <v>7.2752999999999998E-2</v>
      </c>
      <c r="AG176" s="33">
        <f>'SMB Cost+ Matrix Orig'!AG178+'Add Margin'!$B$2</f>
        <v>6.6968E-2</v>
      </c>
      <c r="AH176" s="33">
        <f>'SMB Cost+ Matrix Orig'!AH178+'Add Margin'!$B$2</f>
        <v>6.5967999999999999E-2</v>
      </c>
      <c r="AI176" s="33">
        <f>'SMB Cost+ Matrix Orig'!AI178+'Add Margin'!$B$2</f>
        <v>6.4967999999999998E-2</v>
      </c>
      <c r="AJ176" s="33">
        <f>'SMB Cost+ Matrix Orig'!AJ178+'Add Margin'!$B$2</f>
        <v>7.2496000000000005E-2</v>
      </c>
      <c r="AK176" s="33">
        <f>'SMB Cost+ Matrix Orig'!AK178+'Add Margin'!$B$2</f>
        <v>6.6712000000000007E-2</v>
      </c>
      <c r="AL176" s="33">
        <f>'SMB Cost+ Matrix Orig'!AL178+'Add Margin'!$B$2</f>
        <v>6.5712000000000007E-2</v>
      </c>
      <c r="AM176" s="33">
        <f>'SMB Cost+ Matrix Orig'!AM178+'Add Margin'!$B$2</f>
        <v>6.4712000000000006E-2</v>
      </c>
      <c r="AN176" s="30"/>
      <c r="AO176" s="30"/>
    </row>
    <row r="177" spans="1:41" s="26" customFormat="1" ht="18.75" x14ac:dyDescent="0.3">
      <c r="A177" s="34" t="s">
        <v>13</v>
      </c>
      <c r="B177" s="34" t="s">
        <v>46</v>
      </c>
      <c r="C177" s="35">
        <v>48</v>
      </c>
      <c r="D177" s="139">
        <f>'SMB Cost+ Matrix Orig'!D179+'Add Margin'!$B$2</f>
        <v>7.7706999999999998E-2</v>
      </c>
      <c r="E177" s="139">
        <f>'SMB Cost+ Matrix Orig'!E179+'Add Margin'!$B$2</f>
        <v>7.1642999999999998E-2</v>
      </c>
      <c r="F177" s="139">
        <f>'SMB Cost+ Matrix Orig'!F179+'Add Margin'!$B$2</f>
        <v>7.0642999999999997E-2</v>
      </c>
      <c r="G177" s="139">
        <f>'SMB Cost+ Matrix Orig'!G179+'Add Margin'!$B$2</f>
        <v>6.9642999999999997E-2</v>
      </c>
      <c r="H177" s="139">
        <f>'SMB Cost+ Matrix Orig'!H179+'Add Margin'!$B$2</f>
        <v>7.9708000000000001E-2</v>
      </c>
      <c r="I177" s="139">
        <f>'SMB Cost+ Matrix Orig'!I179+'Add Margin'!$B$2</f>
        <v>7.3644000000000001E-2</v>
      </c>
      <c r="J177" s="139">
        <f>'SMB Cost+ Matrix Orig'!J179+'Add Margin'!$B$2</f>
        <v>7.2644E-2</v>
      </c>
      <c r="K177" s="139">
        <f>'SMB Cost+ Matrix Orig'!K179+'Add Margin'!$B$2</f>
        <v>7.1643999999999999E-2</v>
      </c>
      <c r="L177" s="139"/>
      <c r="M177" s="139"/>
      <c r="N177" s="139"/>
      <c r="O177" s="139"/>
      <c r="P177" s="139"/>
      <c r="Q177" s="139"/>
      <c r="R177" s="139"/>
      <c r="S177" s="139"/>
      <c r="T177" s="139"/>
      <c r="U177" s="139"/>
      <c r="V177" s="139"/>
      <c r="W177" s="139"/>
      <c r="X177" s="139"/>
      <c r="Y177" s="139"/>
      <c r="Z177" s="139"/>
      <c r="AA177" s="139"/>
      <c r="AB177" s="215"/>
      <c r="AC177" s="215"/>
      <c r="AD177" s="215"/>
      <c r="AE177" s="215"/>
      <c r="AF177" s="215"/>
      <c r="AG177" s="215"/>
      <c r="AH177" s="215"/>
      <c r="AI177" s="215"/>
      <c r="AJ177" s="215"/>
      <c r="AK177" s="215"/>
      <c r="AL177" s="215"/>
      <c r="AM177" s="215"/>
      <c r="AN177" s="30"/>
      <c r="AO177" s="30"/>
    </row>
    <row r="178" spans="1:41" s="26" customFormat="1" ht="15.75" customHeight="1" x14ac:dyDescent="0.3">
      <c r="A178" s="64"/>
      <c r="B178" s="65"/>
      <c r="C178" s="65"/>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54"/>
      <c r="AO178" s="54"/>
    </row>
    <row r="179" spans="1:41" s="26" customFormat="1" ht="18.75" x14ac:dyDescent="0.3">
      <c r="A179" s="41" t="s">
        <v>13</v>
      </c>
      <c r="B179" s="41" t="s">
        <v>47</v>
      </c>
      <c r="C179" s="42">
        <v>6</v>
      </c>
      <c r="D179" s="43">
        <f>'SMB Cost+ Matrix Orig'!D181+'Add Margin'!$B$2</f>
        <v>8.5070000000000007E-2</v>
      </c>
      <c r="E179" s="43">
        <f>'SMB Cost+ Matrix Orig'!E181+'Add Margin'!$B$2</f>
        <v>7.7381000000000005E-2</v>
      </c>
      <c r="F179" s="43">
        <f>'SMB Cost+ Matrix Orig'!F181+'Add Margin'!$B$2</f>
        <v>7.6381000000000004E-2</v>
      </c>
      <c r="G179" s="43">
        <f>'SMB Cost+ Matrix Orig'!G181+'Add Margin'!$B$2</f>
        <v>7.5381000000000004E-2</v>
      </c>
      <c r="H179" s="43">
        <f>'SMB Cost+ Matrix Orig'!H181+'Add Margin'!$B$2</f>
        <v>8.6966000000000002E-2</v>
      </c>
      <c r="I179" s="43">
        <f>'SMB Cost+ Matrix Orig'!I181+'Add Margin'!$B$2</f>
        <v>7.927300000000001E-2</v>
      </c>
      <c r="J179" s="43">
        <f>'SMB Cost+ Matrix Orig'!J181+'Add Margin'!$B$2</f>
        <v>7.8273000000000009E-2</v>
      </c>
      <c r="K179" s="43">
        <f>'SMB Cost+ Matrix Orig'!K181+'Add Margin'!$B$2</f>
        <v>7.7273000000000008E-2</v>
      </c>
      <c r="L179" s="43">
        <f>'SMB Cost+ Matrix Orig'!L181+'Add Margin'!$B$2</f>
        <v>8.7052000000000004E-2</v>
      </c>
      <c r="M179" s="43">
        <f>'SMB Cost+ Matrix Orig'!M181+'Add Margin'!$B$2</f>
        <v>7.9361000000000001E-2</v>
      </c>
      <c r="N179" s="43">
        <f>'SMB Cost+ Matrix Orig'!N181+'Add Margin'!$B$2</f>
        <v>7.8361E-2</v>
      </c>
      <c r="O179" s="43">
        <f>'SMB Cost+ Matrix Orig'!O181+'Add Margin'!$B$2</f>
        <v>7.7360999999999999E-2</v>
      </c>
      <c r="P179" s="43">
        <f>'SMB Cost+ Matrix Orig'!P181+'Add Margin'!$B$2</f>
        <v>8.6645E-2</v>
      </c>
      <c r="Q179" s="43">
        <f>'SMB Cost+ Matrix Orig'!Q181+'Add Margin'!$B$2</f>
        <v>7.8936000000000006E-2</v>
      </c>
      <c r="R179" s="43">
        <f>'SMB Cost+ Matrix Orig'!R181+'Add Margin'!$B$2</f>
        <v>7.7936000000000005E-2</v>
      </c>
      <c r="S179" s="43">
        <f>'SMB Cost+ Matrix Orig'!S181+'Add Margin'!$B$2</f>
        <v>7.6936000000000004E-2</v>
      </c>
      <c r="T179" s="43">
        <f>'SMB Cost+ Matrix Orig'!T181+'Add Margin'!$B$2</f>
        <v>8.4114000000000008E-2</v>
      </c>
      <c r="U179" s="43">
        <f>'SMB Cost+ Matrix Orig'!U181+'Add Margin'!$B$2</f>
        <v>7.6569999999999999E-2</v>
      </c>
      <c r="V179" s="43">
        <f>'SMB Cost+ Matrix Orig'!V181+'Add Margin'!$B$2</f>
        <v>7.5569999999999998E-2</v>
      </c>
      <c r="W179" s="43">
        <f>'SMB Cost+ Matrix Orig'!W181+'Add Margin'!$B$2</f>
        <v>7.4569999999999997E-2</v>
      </c>
      <c r="X179" s="43">
        <f>'SMB Cost+ Matrix Orig'!X181+'Add Margin'!$B$2</f>
        <v>7.7021000000000006E-2</v>
      </c>
      <c r="Y179" s="43">
        <f>'SMB Cost+ Matrix Orig'!Y181+'Add Margin'!$B$2</f>
        <v>6.972600000000001E-2</v>
      </c>
      <c r="Z179" s="43">
        <f>'SMB Cost+ Matrix Orig'!Z181+'Add Margin'!$B$2</f>
        <v>6.8726000000000009E-2</v>
      </c>
      <c r="AA179" s="43">
        <f>'SMB Cost+ Matrix Orig'!AA181+'Add Margin'!$B$2</f>
        <v>6.7726000000000008E-2</v>
      </c>
      <c r="AB179" s="43">
        <f>'SMB Cost+ Matrix Orig'!AB181+'Add Margin'!$B$2</f>
        <v>7.1065000000000003E-2</v>
      </c>
      <c r="AC179" s="43">
        <f>'SMB Cost+ Matrix Orig'!AC181+'Add Margin'!$B$2</f>
        <v>6.4011999999999999E-2</v>
      </c>
      <c r="AD179" s="43">
        <f>'SMB Cost+ Matrix Orig'!AD181+'Add Margin'!$B$2</f>
        <v>6.3011999999999999E-2</v>
      </c>
      <c r="AE179" s="43">
        <f>'SMB Cost+ Matrix Orig'!AE181+'Add Margin'!$B$2</f>
        <v>6.2012000000000005E-2</v>
      </c>
      <c r="AF179" s="43">
        <f>'SMB Cost+ Matrix Orig'!AF181+'Add Margin'!$B$2</f>
        <v>6.7867999999999998E-2</v>
      </c>
      <c r="AG179" s="43">
        <f>'SMB Cost+ Matrix Orig'!AG181+'Add Margin'!$B$2</f>
        <v>6.0980999999999994E-2</v>
      </c>
      <c r="AH179" s="43">
        <f>'SMB Cost+ Matrix Orig'!AH181+'Add Margin'!$B$2</f>
        <v>5.9981E-2</v>
      </c>
      <c r="AI179" s="43">
        <f>'SMB Cost+ Matrix Orig'!AI181+'Add Margin'!$B$2</f>
        <v>5.8980999999999999E-2</v>
      </c>
      <c r="AJ179" s="43">
        <f>'SMB Cost+ Matrix Orig'!AJ181+'Add Margin'!$B$2</f>
        <v>6.6249000000000002E-2</v>
      </c>
      <c r="AK179" s="43">
        <f>'SMB Cost+ Matrix Orig'!AK181+'Add Margin'!$B$2</f>
        <v>5.9517E-2</v>
      </c>
      <c r="AL179" s="43">
        <f>'SMB Cost+ Matrix Orig'!AL181+'Add Margin'!$B$2</f>
        <v>5.8517E-2</v>
      </c>
      <c r="AM179" s="43">
        <f>'SMB Cost+ Matrix Orig'!AM181+'Add Margin'!$B$2</f>
        <v>5.7516999999999999E-2</v>
      </c>
      <c r="AN179" s="44"/>
      <c r="AO179" s="44"/>
    </row>
    <row r="180" spans="1:41" s="26" customFormat="1" ht="18.75" x14ac:dyDescent="0.3">
      <c r="A180" s="45" t="s">
        <v>13</v>
      </c>
      <c r="B180" s="45" t="s">
        <v>47</v>
      </c>
      <c r="C180" s="46">
        <v>12</v>
      </c>
      <c r="D180" s="47">
        <f>'SMB Cost+ Matrix Orig'!D182+'Add Margin'!$B$2</f>
        <v>7.7969000000000011E-2</v>
      </c>
      <c r="E180" s="47">
        <f>'SMB Cost+ Matrix Orig'!E182+'Add Margin'!$B$2</f>
        <v>7.0602999999999999E-2</v>
      </c>
      <c r="F180" s="47">
        <f>'SMB Cost+ Matrix Orig'!F182+'Add Margin'!$B$2</f>
        <v>6.9602999999999998E-2</v>
      </c>
      <c r="G180" s="47">
        <f>'SMB Cost+ Matrix Orig'!G182+'Add Margin'!$B$2</f>
        <v>6.8602999999999997E-2</v>
      </c>
      <c r="H180" s="47">
        <f>'SMB Cost+ Matrix Orig'!H182+'Add Margin'!$B$2</f>
        <v>7.7334E-2</v>
      </c>
      <c r="I180" s="47">
        <f>'SMB Cost+ Matrix Orig'!I182+'Add Margin'!$B$2</f>
        <v>7.0047999999999999E-2</v>
      </c>
      <c r="J180" s="47">
        <f>'SMB Cost+ Matrix Orig'!J182+'Add Margin'!$B$2</f>
        <v>6.9047999999999998E-2</v>
      </c>
      <c r="K180" s="47">
        <f>'SMB Cost+ Matrix Orig'!K182+'Add Margin'!$B$2</f>
        <v>6.8047999999999997E-2</v>
      </c>
      <c r="L180" s="47">
        <f>'SMB Cost+ Matrix Orig'!L182+'Add Margin'!$B$2</f>
        <v>7.6519000000000004E-2</v>
      </c>
      <c r="M180" s="47">
        <f>'SMB Cost+ Matrix Orig'!M182+'Add Margin'!$B$2</f>
        <v>6.9314000000000001E-2</v>
      </c>
      <c r="N180" s="47">
        <f>'SMB Cost+ Matrix Orig'!N182+'Add Margin'!$B$2</f>
        <v>6.8314E-2</v>
      </c>
      <c r="O180" s="47">
        <f>'SMB Cost+ Matrix Orig'!O182+'Add Margin'!$B$2</f>
        <v>6.7313999999999999E-2</v>
      </c>
      <c r="P180" s="47">
        <f>'SMB Cost+ Matrix Orig'!P182+'Add Margin'!$B$2</f>
        <v>7.567900000000001E-2</v>
      </c>
      <c r="Q180" s="47">
        <f>'SMB Cost+ Matrix Orig'!Q182+'Add Margin'!$B$2</f>
        <v>6.856000000000001E-2</v>
      </c>
      <c r="R180" s="47">
        <f>'SMB Cost+ Matrix Orig'!R182+'Add Margin'!$B$2</f>
        <v>6.7560000000000009E-2</v>
      </c>
      <c r="S180" s="47">
        <f>'SMB Cost+ Matrix Orig'!S182+'Add Margin'!$B$2</f>
        <v>6.6560000000000008E-2</v>
      </c>
      <c r="T180" s="47">
        <f>'SMB Cost+ Matrix Orig'!T182+'Add Margin'!$B$2</f>
        <v>7.4825000000000003E-2</v>
      </c>
      <c r="U180" s="47">
        <f>'SMB Cost+ Matrix Orig'!U182+'Add Margin'!$B$2</f>
        <v>6.7787E-2</v>
      </c>
      <c r="V180" s="47">
        <f>'SMB Cost+ Matrix Orig'!V182+'Add Margin'!$B$2</f>
        <v>6.6786999999999999E-2</v>
      </c>
      <c r="W180" s="47">
        <f>'SMB Cost+ Matrix Orig'!W182+'Add Margin'!$B$2</f>
        <v>6.5786999999999998E-2</v>
      </c>
      <c r="X180" s="47">
        <f>'SMB Cost+ Matrix Orig'!X182+'Add Margin'!$B$2</f>
        <v>7.4118000000000003E-2</v>
      </c>
      <c r="Y180" s="47">
        <f>'SMB Cost+ Matrix Orig'!Y182+'Add Margin'!$B$2</f>
        <v>6.7166000000000003E-2</v>
      </c>
      <c r="Z180" s="47">
        <f>'SMB Cost+ Matrix Orig'!Z182+'Add Margin'!$B$2</f>
        <v>6.6166000000000003E-2</v>
      </c>
      <c r="AA180" s="47">
        <f>'SMB Cost+ Matrix Orig'!AA182+'Add Margin'!$B$2</f>
        <v>6.5166000000000002E-2</v>
      </c>
      <c r="AB180" s="47">
        <f>'SMB Cost+ Matrix Orig'!AB182+'Add Margin'!$B$2</f>
        <v>7.3463000000000001E-2</v>
      </c>
      <c r="AC180" s="47">
        <f>'SMB Cost+ Matrix Orig'!AC182+'Add Margin'!$B$2</f>
        <v>6.6589000000000009E-2</v>
      </c>
      <c r="AD180" s="47">
        <f>'SMB Cost+ Matrix Orig'!AD182+'Add Margin'!$B$2</f>
        <v>6.5589000000000008E-2</v>
      </c>
      <c r="AE180" s="47">
        <f>'SMB Cost+ Matrix Orig'!AE182+'Add Margin'!$B$2</f>
        <v>6.4589000000000008E-2</v>
      </c>
      <c r="AF180" s="47">
        <f>'SMB Cost+ Matrix Orig'!AF182+'Add Margin'!$B$2</f>
        <v>7.2613999999999998E-2</v>
      </c>
      <c r="AG180" s="47">
        <f>'SMB Cost+ Matrix Orig'!AG182+'Add Margin'!$B$2</f>
        <v>6.5823999999999994E-2</v>
      </c>
      <c r="AH180" s="47">
        <f>'SMB Cost+ Matrix Orig'!AH182+'Add Margin'!$B$2</f>
        <v>6.4823999999999993E-2</v>
      </c>
      <c r="AI180" s="47">
        <f>'SMB Cost+ Matrix Orig'!AI182+'Add Margin'!$B$2</f>
        <v>6.3823999999999992E-2</v>
      </c>
      <c r="AJ180" s="47">
        <f>'SMB Cost+ Matrix Orig'!AJ182+'Add Margin'!$B$2</f>
        <v>7.2000000000000008E-2</v>
      </c>
      <c r="AK180" s="47">
        <f>'SMB Cost+ Matrix Orig'!AK182+'Add Margin'!$B$2</f>
        <v>6.5287999999999999E-2</v>
      </c>
      <c r="AL180" s="47">
        <f>'SMB Cost+ Matrix Orig'!AL182+'Add Margin'!$B$2</f>
        <v>6.4287999999999998E-2</v>
      </c>
      <c r="AM180" s="47">
        <f>'SMB Cost+ Matrix Orig'!AM182+'Add Margin'!$B$2</f>
        <v>6.3287999999999997E-2</v>
      </c>
      <c r="AN180" s="44"/>
      <c r="AO180" s="44"/>
    </row>
    <row r="181" spans="1:41" s="26" customFormat="1" ht="18.75" x14ac:dyDescent="0.3">
      <c r="A181" s="45" t="s">
        <v>13</v>
      </c>
      <c r="B181" s="45" t="s">
        <v>47</v>
      </c>
      <c r="C181" s="46">
        <v>24</v>
      </c>
      <c r="D181" s="47">
        <f>'SMB Cost+ Matrix Orig'!D183+'Add Margin'!$B$2</f>
        <v>7.4774000000000007E-2</v>
      </c>
      <c r="E181" s="47">
        <f>'SMB Cost+ Matrix Orig'!E183+'Add Margin'!$B$2</f>
        <v>6.7783999999999997E-2</v>
      </c>
      <c r="F181" s="47">
        <f>'SMB Cost+ Matrix Orig'!F183+'Add Margin'!$B$2</f>
        <v>6.6783999999999996E-2</v>
      </c>
      <c r="G181" s="47">
        <f>'SMB Cost+ Matrix Orig'!G183+'Add Margin'!$B$2</f>
        <v>6.5783999999999995E-2</v>
      </c>
      <c r="H181" s="47">
        <f>'SMB Cost+ Matrix Orig'!H183+'Add Margin'!$B$2</f>
        <v>7.4442000000000008E-2</v>
      </c>
      <c r="I181" s="47">
        <f>'SMB Cost+ Matrix Orig'!I183+'Add Margin'!$B$2</f>
        <v>6.7493999999999998E-2</v>
      </c>
      <c r="J181" s="47">
        <f>'SMB Cost+ Matrix Orig'!J183+'Add Margin'!$B$2</f>
        <v>6.6493999999999998E-2</v>
      </c>
      <c r="K181" s="47">
        <f>'SMB Cost+ Matrix Orig'!K183+'Add Margin'!$B$2</f>
        <v>6.5493999999999997E-2</v>
      </c>
      <c r="L181" s="47">
        <f>'SMB Cost+ Matrix Orig'!L183+'Add Margin'!$B$2</f>
        <v>7.4001000000000011E-2</v>
      </c>
      <c r="M181" s="47">
        <f>'SMB Cost+ Matrix Orig'!M183+'Add Margin'!$B$2</f>
        <v>6.7098000000000005E-2</v>
      </c>
      <c r="N181" s="47">
        <f>'SMB Cost+ Matrix Orig'!N183+'Add Margin'!$B$2</f>
        <v>6.6098000000000004E-2</v>
      </c>
      <c r="O181" s="47">
        <f>'SMB Cost+ Matrix Orig'!O183+'Add Margin'!$B$2</f>
        <v>6.5098000000000003E-2</v>
      </c>
      <c r="P181" s="47">
        <f>'SMB Cost+ Matrix Orig'!P183+'Add Margin'!$B$2</f>
        <v>7.3524000000000006E-2</v>
      </c>
      <c r="Q181" s="47">
        <f>'SMB Cost+ Matrix Orig'!Q183+'Add Margin'!$B$2</f>
        <v>6.6668000000000005E-2</v>
      </c>
      <c r="R181" s="47">
        <f>'SMB Cost+ Matrix Orig'!R183+'Add Margin'!$B$2</f>
        <v>6.5668000000000004E-2</v>
      </c>
      <c r="S181" s="47">
        <f>'SMB Cost+ Matrix Orig'!S183+'Add Margin'!$B$2</f>
        <v>6.4668000000000003E-2</v>
      </c>
      <c r="T181" s="47">
        <f>'SMB Cost+ Matrix Orig'!T183+'Add Margin'!$B$2</f>
        <v>7.3018E-2</v>
      </c>
      <c r="U181" s="47">
        <f>'SMB Cost+ Matrix Orig'!U183+'Add Margin'!$B$2</f>
        <v>6.6202999999999998E-2</v>
      </c>
      <c r="V181" s="47">
        <f>'SMB Cost+ Matrix Orig'!V183+'Add Margin'!$B$2</f>
        <v>6.5202999999999997E-2</v>
      </c>
      <c r="W181" s="47">
        <f>'SMB Cost+ Matrix Orig'!W183+'Add Margin'!$B$2</f>
        <v>6.4202999999999996E-2</v>
      </c>
      <c r="X181" s="47">
        <f>'SMB Cost+ Matrix Orig'!X183+'Add Margin'!$B$2</f>
        <v>7.2636000000000006E-2</v>
      </c>
      <c r="Y181" s="47">
        <f>'SMB Cost+ Matrix Orig'!Y183+'Add Margin'!$B$2</f>
        <v>6.5868999999999997E-2</v>
      </c>
      <c r="Z181" s="47">
        <f>'SMB Cost+ Matrix Orig'!Z183+'Add Margin'!$B$2</f>
        <v>6.4868999999999996E-2</v>
      </c>
      <c r="AA181" s="47">
        <f>'SMB Cost+ Matrix Orig'!AA183+'Add Margin'!$B$2</f>
        <v>6.3868999999999995E-2</v>
      </c>
      <c r="AB181" s="47">
        <f>'SMB Cost+ Matrix Orig'!AB183+'Add Margin'!$B$2</f>
        <v>7.2266000000000011E-2</v>
      </c>
      <c r="AC181" s="47">
        <f>'SMB Cost+ Matrix Orig'!AC183+'Add Margin'!$B$2</f>
        <v>6.5540000000000001E-2</v>
      </c>
      <c r="AD181" s="47">
        <f>'SMB Cost+ Matrix Orig'!AD183+'Add Margin'!$B$2</f>
        <v>6.454E-2</v>
      </c>
      <c r="AE181" s="47">
        <f>'SMB Cost+ Matrix Orig'!AE183+'Add Margin'!$B$2</f>
        <v>6.3539999999999999E-2</v>
      </c>
      <c r="AF181" s="47">
        <f>'SMB Cost+ Matrix Orig'!AF183+'Add Margin'!$B$2</f>
        <v>7.1833000000000008E-2</v>
      </c>
      <c r="AG181" s="47">
        <f>'SMB Cost+ Matrix Orig'!AG183+'Add Margin'!$B$2</f>
        <v>6.515E-2</v>
      </c>
      <c r="AH181" s="47">
        <f>'SMB Cost+ Matrix Orig'!AH183+'Add Margin'!$B$2</f>
        <v>6.4149999999999999E-2</v>
      </c>
      <c r="AI181" s="47">
        <f>'SMB Cost+ Matrix Orig'!AI183+'Add Margin'!$B$2</f>
        <v>6.3149999999999998E-2</v>
      </c>
      <c r="AJ181" s="47">
        <f>'SMB Cost+ Matrix Orig'!AJ183+'Add Margin'!$B$2</f>
        <v>7.1568000000000007E-2</v>
      </c>
      <c r="AK181" s="47">
        <f>'SMB Cost+ Matrix Orig'!AK183+'Add Margin'!$B$2</f>
        <v>6.4929000000000001E-2</v>
      </c>
      <c r="AL181" s="47">
        <f>'SMB Cost+ Matrix Orig'!AL183+'Add Margin'!$B$2</f>
        <v>6.3929E-2</v>
      </c>
      <c r="AM181" s="47">
        <f>'SMB Cost+ Matrix Orig'!AM183+'Add Margin'!$B$2</f>
        <v>6.2928999999999999E-2</v>
      </c>
      <c r="AN181" s="44"/>
      <c r="AO181" s="44"/>
    </row>
    <row r="182" spans="1:41" s="26" customFormat="1" ht="18.75" x14ac:dyDescent="0.3">
      <c r="A182" s="45" t="s">
        <v>13</v>
      </c>
      <c r="B182" s="45" t="s">
        <v>47</v>
      </c>
      <c r="C182" s="46">
        <v>36</v>
      </c>
      <c r="D182" s="47">
        <f>'SMB Cost+ Matrix Orig'!D184+'Add Margin'!$B$2</f>
        <v>7.3601E-2</v>
      </c>
      <c r="E182" s="47">
        <f>'SMB Cost+ Matrix Orig'!E184+'Add Margin'!$B$2</f>
        <v>6.6752000000000006E-2</v>
      </c>
      <c r="F182" s="47">
        <f>'SMB Cost+ Matrix Orig'!F184+'Add Margin'!$B$2</f>
        <v>6.5752000000000005E-2</v>
      </c>
      <c r="G182" s="47">
        <f>'SMB Cost+ Matrix Orig'!G184+'Add Margin'!$B$2</f>
        <v>6.4752000000000004E-2</v>
      </c>
      <c r="H182" s="47">
        <f>'SMB Cost+ Matrix Orig'!H184+'Add Margin'!$B$2</f>
        <v>7.3383000000000004E-2</v>
      </c>
      <c r="I182" s="47">
        <f>'SMB Cost+ Matrix Orig'!I184+'Add Margin'!$B$2</f>
        <v>6.6560000000000008E-2</v>
      </c>
      <c r="J182" s="47">
        <f>'SMB Cost+ Matrix Orig'!J184+'Add Margin'!$B$2</f>
        <v>6.5560000000000007E-2</v>
      </c>
      <c r="K182" s="47">
        <f>'SMB Cost+ Matrix Orig'!K184+'Add Margin'!$B$2</f>
        <v>6.4560000000000006E-2</v>
      </c>
      <c r="L182" s="47">
        <f>'SMB Cost+ Matrix Orig'!L184+'Add Margin'!$B$2</f>
        <v>7.3116E-2</v>
      </c>
      <c r="M182" s="47">
        <f>'SMB Cost+ Matrix Orig'!M184+'Add Margin'!$B$2</f>
        <v>6.6323999999999994E-2</v>
      </c>
      <c r="N182" s="47">
        <f>'SMB Cost+ Matrix Orig'!N184+'Add Margin'!$B$2</f>
        <v>6.5323999999999993E-2</v>
      </c>
      <c r="O182" s="47">
        <f>'SMB Cost+ Matrix Orig'!O184+'Add Margin'!$B$2</f>
        <v>6.4323999999999992E-2</v>
      </c>
      <c r="P182" s="47">
        <f>'SMB Cost+ Matrix Orig'!P184+'Add Margin'!$B$2</f>
        <v>7.2829000000000005E-2</v>
      </c>
      <c r="Q182" s="47">
        <f>'SMB Cost+ Matrix Orig'!Q184+'Add Margin'!$B$2</f>
        <v>6.6068000000000002E-2</v>
      </c>
      <c r="R182" s="47">
        <f>'SMB Cost+ Matrix Orig'!R184+'Add Margin'!$B$2</f>
        <v>6.5068000000000001E-2</v>
      </c>
      <c r="S182" s="47">
        <f>'SMB Cost+ Matrix Orig'!S184+'Add Margin'!$B$2</f>
        <v>6.4068E-2</v>
      </c>
      <c r="T182" s="47">
        <f>'SMB Cost+ Matrix Orig'!T184+'Add Margin'!$B$2</f>
        <v>7.2499000000000008E-2</v>
      </c>
      <c r="U182" s="47">
        <f>'SMB Cost+ Matrix Orig'!U184+'Add Margin'!$B$2</f>
        <v>6.5765000000000004E-2</v>
      </c>
      <c r="V182" s="47">
        <f>'SMB Cost+ Matrix Orig'!V184+'Add Margin'!$B$2</f>
        <v>6.4765000000000003E-2</v>
      </c>
      <c r="W182" s="47">
        <f>'SMB Cost+ Matrix Orig'!W184+'Add Margin'!$B$2</f>
        <v>6.3765000000000002E-2</v>
      </c>
      <c r="X182" s="47">
        <f>'SMB Cost+ Matrix Orig'!X184+'Add Margin'!$B$2</f>
        <v>7.4274000000000007E-2</v>
      </c>
      <c r="Y182" s="47">
        <f>'SMB Cost+ Matrix Orig'!Y184+'Add Margin'!$B$2</f>
        <v>6.7553000000000002E-2</v>
      </c>
      <c r="Z182" s="47">
        <f>'SMB Cost+ Matrix Orig'!Z184+'Add Margin'!$B$2</f>
        <v>6.6553000000000001E-2</v>
      </c>
      <c r="AA182" s="47">
        <f>'SMB Cost+ Matrix Orig'!AA184+'Add Margin'!$B$2</f>
        <v>6.5553E-2</v>
      </c>
      <c r="AB182" s="47">
        <f>'SMB Cost+ Matrix Orig'!AB184+'Add Margin'!$B$2</f>
        <v>8.2175999999999999E-2</v>
      </c>
      <c r="AC182" s="47">
        <f>'SMB Cost+ Matrix Orig'!AC184+'Add Margin'!$B$2</f>
        <v>7.6901999999999998E-2</v>
      </c>
      <c r="AD182" s="47">
        <f>'SMB Cost+ Matrix Orig'!AD184+'Add Margin'!$B$2</f>
        <v>7.5901999999999997E-2</v>
      </c>
      <c r="AE182" s="47">
        <f>'SMB Cost+ Matrix Orig'!AE184+'Add Margin'!$B$2</f>
        <v>7.4901999999999996E-2</v>
      </c>
      <c r="AF182" s="47">
        <f>'SMB Cost+ Matrix Orig'!AF184+'Add Margin'!$B$2</f>
        <v>8.6944000000000007E-2</v>
      </c>
      <c r="AG182" s="47">
        <f>'SMB Cost+ Matrix Orig'!AG184+'Add Margin'!$B$2</f>
        <v>8.1158000000000008E-2</v>
      </c>
      <c r="AH182" s="47">
        <f>'SMB Cost+ Matrix Orig'!AH184+'Add Margin'!$B$2</f>
        <v>8.0158000000000007E-2</v>
      </c>
      <c r="AI182" s="47">
        <f>'SMB Cost+ Matrix Orig'!AI184+'Add Margin'!$B$2</f>
        <v>7.9158000000000006E-2</v>
      </c>
      <c r="AJ182" s="47">
        <f>'SMB Cost+ Matrix Orig'!AJ184+'Add Margin'!$B$2</f>
        <v>8.6842000000000003E-2</v>
      </c>
      <c r="AK182" s="47">
        <f>'SMB Cost+ Matrix Orig'!AK184+'Add Margin'!$B$2</f>
        <v>8.1057000000000004E-2</v>
      </c>
      <c r="AL182" s="47">
        <f>'SMB Cost+ Matrix Orig'!AL184+'Add Margin'!$B$2</f>
        <v>8.0057000000000003E-2</v>
      </c>
      <c r="AM182" s="47">
        <f>'SMB Cost+ Matrix Orig'!AM184+'Add Margin'!$B$2</f>
        <v>7.9057000000000002E-2</v>
      </c>
      <c r="AN182" s="44"/>
      <c r="AO182" s="44"/>
    </row>
    <row r="183" spans="1:41" s="26" customFormat="1" ht="18.75" x14ac:dyDescent="0.3">
      <c r="A183" s="45" t="s">
        <v>13</v>
      </c>
      <c r="B183" s="45" t="s">
        <v>47</v>
      </c>
      <c r="C183" s="46">
        <v>48</v>
      </c>
      <c r="D183" s="149">
        <f>'SMB Cost+ Matrix Orig'!D185+'Add Margin'!$B$2</f>
        <v>9.1861999999999999E-2</v>
      </c>
      <c r="E183" s="149">
        <f>'SMB Cost+ Matrix Orig'!E185+'Add Margin'!$B$2</f>
        <v>8.5898000000000002E-2</v>
      </c>
      <c r="F183" s="149">
        <f>'SMB Cost+ Matrix Orig'!F185+'Add Margin'!$B$2</f>
        <v>8.4898000000000001E-2</v>
      </c>
      <c r="G183" s="149">
        <f>'SMB Cost+ Matrix Orig'!G185+'Add Margin'!$B$2</f>
        <v>8.3898E-2</v>
      </c>
      <c r="H183" s="149">
        <f>'SMB Cost+ Matrix Orig'!H185+'Add Margin'!$B$2</f>
        <v>9.4277E-2</v>
      </c>
      <c r="I183" s="149">
        <f>'SMB Cost+ Matrix Orig'!I185+'Add Margin'!$B$2</f>
        <v>8.8313000000000003E-2</v>
      </c>
      <c r="J183" s="149">
        <f>'SMB Cost+ Matrix Orig'!J185+'Add Margin'!$B$2</f>
        <v>8.7313000000000002E-2</v>
      </c>
      <c r="K183" s="149">
        <f>'SMB Cost+ Matrix Orig'!K185+'Add Margin'!$B$2</f>
        <v>8.6313000000000001E-2</v>
      </c>
      <c r="L183" s="149"/>
      <c r="M183" s="149"/>
      <c r="N183" s="149"/>
      <c r="O183" s="149"/>
      <c r="P183" s="149"/>
      <c r="Q183" s="149"/>
      <c r="R183" s="149"/>
      <c r="S183" s="149"/>
      <c r="T183" s="149"/>
      <c r="U183" s="149"/>
      <c r="V183" s="149"/>
      <c r="W183" s="149"/>
      <c r="X183" s="149"/>
      <c r="Y183" s="149"/>
      <c r="Z183" s="149"/>
      <c r="AA183" s="149"/>
      <c r="AB183" s="149"/>
      <c r="AC183" s="149"/>
      <c r="AD183" s="149"/>
      <c r="AE183" s="149"/>
      <c r="AF183" s="149"/>
      <c r="AG183" s="149"/>
      <c r="AH183" s="149"/>
      <c r="AI183" s="149"/>
      <c r="AJ183" s="149"/>
      <c r="AK183" s="149"/>
      <c r="AL183" s="149"/>
      <c r="AM183" s="149"/>
      <c r="AN183" s="44"/>
      <c r="AO183" s="44"/>
    </row>
    <row r="184" spans="1:41" s="26" customFormat="1" ht="15.75" customHeight="1" x14ac:dyDescent="0.3">
      <c r="A184" s="64"/>
      <c r="B184" s="65"/>
      <c r="C184" s="65"/>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54"/>
      <c r="AO184" s="54"/>
    </row>
    <row r="185" spans="1:41" s="26" customFormat="1" ht="18.75" x14ac:dyDescent="0.3">
      <c r="A185" s="55" t="s">
        <v>13</v>
      </c>
      <c r="B185" s="55" t="s">
        <v>48</v>
      </c>
      <c r="C185" s="56">
        <v>6</v>
      </c>
      <c r="D185" s="57">
        <f>'SMB Cost+ Matrix Orig'!D187+'Add Margin'!$B$2</f>
        <v>8.2901000000000002E-2</v>
      </c>
      <c r="E185" s="57">
        <f>'SMB Cost+ Matrix Orig'!E187+'Add Margin'!$B$2</f>
        <v>7.5068999999999997E-2</v>
      </c>
      <c r="F185" s="57">
        <f>'SMB Cost+ Matrix Orig'!F187+'Add Margin'!$B$2</f>
        <v>7.4068999999999996E-2</v>
      </c>
      <c r="G185" s="57">
        <f>'SMB Cost+ Matrix Orig'!G187+'Add Margin'!$B$2</f>
        <v>7.3068999999999995E-2</v>
      </c>
      <c r="H185" s="57">
        <f>'SMB Cost+ Matrix Orig'!H187+'Add Margin'!$B$2</f>
        <v>8.4045000000000009E-2</v>
      </c>
      <c r="I185" s="57">
        <f>'SMB Cost+ Matrix Orig'!I187+'Add Margin'!$B$2</f>
        <v>7.6275000000000009E-2</v>
      </c>
      <c r="J185" s="57">
        <f>'SMB Cost+ Matrix Orig'!J187+'Add Margin'!$B$2</f>
        <v>7.5275000000000009E-2</v>
      </c>
      <c r="K185" s="57">
        <f>'SMB Cost+ Matrix Orig'!K187+'Add Margin'!$B$2</f>
        <v>7.4275000000000008E-2</v>
      </c>
      <c r="L185" s="57">
        <f>'SMB Cost+ Matrix Orig'!L187+'Add Margin'!$B$2</f>
        <v>8.4520999999999999E-2</v>
      </c>
      <c r="M185" s="57">
        <f>'SMB Cost+ Matrix Orig'!M187+'Add Margin'!$B$2</f>
        <v>7.6739000000000002E-2</v>
      </c>
      <c r="N185" s="57">
        <f>'SMB Cost+ Matrix Orig'!N187+'Add Margin'!$B$2</f>
        <v>7.5739000000000001E-2</v>
      </c>
      <c r="O185" s="57">
        <f>'SMB Cost+ Matrix Orig'!O187+'Add Margin'!$B$2</f>
        <v>7.4739E-2</v>
      </c>
      <c r="P185" s="57">
        <f>'SMB Cost+ Matrix Orig'!P187+'Add Margin'!$B$2</f>
        <v>8.4680000000000005E-2</v>
      </c>
      <c r="Q185" s="57">
        <f>'SMB Cost+ Matrix Orig'!Q187+'Add Margin'!$B$2</f>
        <v>7.6876E-2</v>
      </c>
      <c r="R185" s="57">
        <f>'SMB Cost+ Matrix Orig'!R187+'Add Margin'!$B$2</f>
        <v>7.5875999999999999E-2</v>
      </c>
      <c r="S185" s="57">
        <f>'SMB Cost+ Matrix Orig'!S187+'Add Margin'!$B$2</f>
        <v>7.4875999999999998E-2</v>
      </c>
      <c r="T185" s="57">
        <f>'SMB Cost+ Matrix Orig'!T187+'Add Margin'!$B$2</f>
        <v>8.3825999999999998E-2</v>
      </c>
      <c r="U185" s="57">
        <f>'SMB Cost+ Matrix Orig'!U187+'Add Margin'!$B$2</f>
        <v>7.6142000000000001E-2</v>
      </c>
      <c r="V185" s="57">
        <f>'SMB Cost+ Matrix Orig'!V187+'Add Margin'!$B$2</f>
        <v>7.5142E-2</v>
      </c>
      <c r="W185" s="57">
        <f>'SMB Cost+ Matrix Orig'!W187+'Add Margin'!$B$2</f>
        <v>7.4142E-2</v>
      </c>
      <c r="X185" s="57">
        <f>'SMB Cost+ Matrix Orig'!X187+'Add Margin'!$B$2</f>
        <v>8.0389000000000002E-2</v>
      </c>
      <c r="Y185" s="57">
        <f>'SMB Cost+ Matrix Orig'!Y187+'Add Margin'!$B$2</f>
        <v>7.2846000000000008E-2</v>
      </c>
      <c r="Z185" s="57">
        <f>'SMB Cost+ Matrix Orig'!Z187+'Add Margin'!$B$2</f>
        <v>7.1846000000000007E-2</v>
      </c>
      <c r="AA185" s="57">
        <f>'SMB Cost+ Matrix Orig'!AA187+'Add Margin'!$B$2</f>
        <v>7.0846000000000006E-2</v>
      </c>
      <c r="AB185" s="57">
        <f>'SMB Cost+ Matrix Orig'!AB187+'Add Margin'!$B$2</f>
        <v>7.7603000000000005E-2</v>
      </c>
      <c r="AC185" s="57">
        <f>'SMB Cost+ Matrix Orig'!AC187+'Add Margin'!$B$2</f>
        <v>7.0185999999999998E-2</v>
      </c>
      <c r="AD185" s="57">
        <f>'SMB Cost+ Matrix Orig'!AD187+'Add Margin'!$B$2</f>
        <v>6.9185999999999998E-2</v>
      </c>
      <c r="AE185" s="57">
        <f>'SMB Cost+ Matrix Orig'!AE187+'Add Margin'!$B$2</f>
        <v>6.8185999999999997E-2</v>
      </c>
      <c r="AF185" s="57">
        <f>'SMB Cost+ Matrix Orig'!AF187+'Add Margin'!$B$2</f>
        <v>7.5724E-2</v>
      </c>
      <c r="AG185" s="57">
        <f>'SMB Cost+ Matrix Orig'!AG187+'Add Margin'!$B$2</f>
        <v>6.8405000000000007E-2</v>
      </c>
      <c r="AH185" s="57">
        <f>'SMB Cost+ Matrix Orig'!AH187+'Add Margin'!$B$2</f>
        <v>6.7405000000000007E-2</v>
      </c>
      <c r="AI185" s="57">
        <f>'SMB Cost+ Matrix Orig'!AI187+'Add Margin'!$B$2</f>
        <v>6.6405000000000006E-2</v>
      </c>
      <c r="AJ185" s="57">
        <f>'SMB Cost+ Matrix Orig'!AJ187+'Add Margin'!$B$2</f>
        <v>7.4380000000000002E-2</v>
      </c>
      <c r="AK185" s="57">
        <f>'SMB Cost+ Matrix Orig'!AK187+'Add Margin'!$B$2</f>
        <v>6.7220000000000002E-2</v>
      </c>
      <c r="AL185" s="57">
        <f>'SMB Cost+ Matrix Orig'!AL187+'Add Margin'!$B$2</f>
        <v>6.6220000000000001E-2</v>
      </c>
      <c r="AM185" s="57">
        <f>'SMB Cost+ Matrix Orig'!AM187+'Add Margin'!$B$2</f>
        <v>6.522E-2</v>
      </c>
      <c r="AN185" s="30"/>
      <c r="AO185" s="30"/>
    </row>
    <row r="186" spans="1:41" s="26" customFormat="1" ht="18.75" x14ac:dyDescent="0.3">
      <c r="A186" s="58" t="s">
        <v>13</v>
      </c>
      <c r="B186" s="58" t="s">
        <v>48</v>
      </c>
      <c r="C186" s="59">
        <v>12</v>
      </c>
      <c r="D186" s="60">
        <f>'SMB Cost+ Matrix Orig'!D188+'Add Margin'!$B$2</f>
        <v>8.0255000000000007E-2</v>
      </c>
      <c r="E186" s="60">
        <f>'SMB Cost+ Matrix Orig'!E188+'Add Margin'!$B$2</f>
        <v>7.263E-2</v>
      </c>
      <c r="F186" s="60">
        <f>'SMB Cost+ Matrix Orig'!F188+'Add Margin'!$B$2</f>
        <v>7.1629999999999999E-2</v>
      </c>
      <c r="G186" s="60">
        <f>'SMB Cost+ Matrix Orig'!G188+'Add Margin'!$B$2</f>
        <v>7.0629999999999998E-2</v>
      </c>
      <c r="H186" s="60">
        <f>'SMB Cost+ Matrix Orig'!H188+'Add Margin'!$B$2</f>
        <v>7.9949000000000006E-2</v>
      </c>
      <c r="I186" s="60">
        <f>'SMB Cost+ Matrix Orig'!I188+'Add Margin'!$B$2</f>
        <v>7.2401000000000007E-2</v>
      </c>
      <c r="J186" s="60">
        <f>'SMB Cost+ Matrix Orig'!J188+'Add Margin'!$B$2</f>
        <v>7.1401000000000006E-2</v>
      </c>
      <c r="K186" s="60">
        <f>'SMB Cost+ Matrix Orig'!K188+'Add Margin'!$B$2</f>
        <v>7.0401000000000005E-2</v>
      </c>
      <c r="L186" s="60">
        <f>'SMB Cost+ Matrix Orig'!L188+'Add Margin'!$B$2</f>
        <v>7.9493000000000008E-2</v>
      </c>
      <c r="M186" s="60">
        <f>'SMB Cost+ Matrix Orig'!M188+'Add Margin'!$B$2</f>
        <v>7.2020000000000001E-2</v>
      </c>
      <c r="N186" s="60">
        <f>'SMB Cost+ Matrix Orig'!N188+'Add Margin'!$B$2</f>
        <v>7.102E-2</v>
      </c>
      <c r="O186" s="60">
        <f>'SMB Cost+ Matrix Orig'!O188+'Add Margin'!$B$2</f>
        <v>7.0019999999999999E-2</v>
      </c>
      <c r="P186" s="60">
        <f>'SMB Cost+ Matrix Orig'!P188+'Add Margin'!$B$2</f>
        <v>7.8982000000000011E-2</v>
      </c>
      <c r="Q186" s="60">
        <f>'SMB Cost+ Matrix Orig'!Q188+'Add Margin'!$B$2</f>
        <v>7.1594000000000005E-2</v>
      </c>
      <c r="R186" s="60">
        <f>'SMB Cost+ Matrix Orig'!R188+'Add Margin'!$B$2</f>
        <v>7.0594000000000004E-2</v>
      </c>
      <c r="S186" s="60">
        <f>'SMB Cost+ Matrix Orig'!S188+'Add Margin'!$B$2</f>
        <v>6.9594000000000003E-2</v>
      </c>
      <c r="T186" s="60">
        <f>'SMB Cost+ Matrix Orig'!T188+'Add Margin'!$B$2</f>
        <v>7.8437000000000007E-2</v>
      </c>
      <c r="U186" s="60">
        <f>'SMB Cost+ Matrix Orig'!U188+'Add Margin'!$B$2</f>
        <v>7.1125000000000008E-2</v>
      </c>
      <c r="V186" s="60">
        <f>'SMB Cost+ Matrix Orig'!V188+'Add Margin'!$B$2</f>
        <v>7.0125000000000007E-2</v>
      </c>
      <c r="W186" s="60">
        <f>'SMB Cost+ Matrix Orig'!W188+'Add Margin'!$B$2</f>
        <v>6.9125000000000006E-2</v>
      </c>
      <c r="X186" s="60">
        <f>'SMB Cost+ Matrix Orig'!X188+'Add Margin'!$B$2</f>
        <v>7.8001000000000001E-2</v>
      </c>
      <c r="Y186" s="60">
        <f>'SMB Cost+ Matrix Orig'!Y188+'Add Margin'!$B$2</f>
        <v>7.0773000000000003E-2</v>
      </c>
      <c r="Z186" s="60">
        <f>'SMB Cost+ Matrix Orig'!Z188+'Add Margin'!$B$2</f>
        <v>6.9773000000000002E-2</v>
      </c>
      <c r="AA186" s="60">
        <f>'SMB Cost+ Matrix Orig'!AA188+'Add Margin'!$B$2</f>
        <v>6.8773000000000001E-2</v>
      </c>
      <c r="AB186" s="60">
        <f>'SMB Cost+ Matrix Orig'!AB188+'Add Margin'!$B$2</f>
        <v>7.7606000000000008E-2</v>
      </c>
      <c r="AC186" s="60">
        <f>'SMB Cost+ Matrix Orig'!AC188+'Add Margin'!$B$2</f>
        <v>7.0447999999999997E-2</v>
      </c>
      <c r="AD186" s="60">
        <f>'SMB Cost+ Matrix Orig'!AD188+'Add Margin'!$B$2</f>
        <v>6.9447999999999996E-2</v>
      </c>
      <c r="AE186" s="60">
        <f>'SMB Cost+ Matrix Orig'!AE188+'Add Margin'!$B$2</f>
        <v>6.8447999999999995E-2</v>
      </c>
      <c r="AF186" s="60">
        <f>'SMB Cost+ Matrix Orig'!AF188+'Add Margin'!$B$2</f>
        <v>7.6977000000000004E-2</v>
      </c>
      <c r="AG186" s="60">
        <f>'SMB Cost+ Matrix Orig'!AG188+'Add Margin'!$B$2</f>
        <v>6.9898000000000002E-2</v>
      </c>
      <c r="AH186" s="60">
        <f>'SMB Cost+ Matrix Orig'!AH188+'Add Margin'!$B$2</f>
        <v>6.8898000000000001E-2</v>
      </c>
      <c r="AI186" s="60">
        <f>'SMB Cost+ Matrix Orig'!AI188+'Add Margin'!$B$2</f>
        <v>6.7898E-2</v>
      </c>
      <c r="AJ186" s="60">
        <f>'SMB Cost+ Matrix Orig'!AJ188+'Add Margin'!$B$2</f>
        <v>7.6494000000000006E-2</v>
      </c>
      <c r="AK186" s="60">
        <f>'SMB Cost+ Matrix Orig'!AK188+'Add Margin'!$B$2</f>
        <v>6.9487000000000007E-2</v>
      </c>
      <c r="AL186" s="60">
        <f>'SMB Cost+ Matrix Orig'!AL188+'Add Margin'!$B$2</f>
        <v>6.8487000000000006E-2</v>
      </c>
      <c r="AM186" s="60">
        <f>'SMB Cost+ Matrix Orig'!AM188+'Add Margin'!$B$2</f>
        <v>6.7487000000000005E-2</v>
      </c>
      <c r="AN186" s="30"/>
      <c r="AO186" s="30"/>
    </row>
    <row r="187" spans="1:41" s="26" customFormat="1" ht="18.75" x14ac:dyDescent="0.3">
      <c r="A187" s="58" t="s">
        <v>13</v>
      </c>
      <c r="B187" s="58" t="s">
        <v>48</v>
      </c>
      <c r="C187" s="59">
        <v>24</v>
      </c>
      <c r="D187" s="60">
        <f>'SMB Cost+ Matrix Orig'!D189+'Add Margin'!$B$2</f>
        <v>7.8155000000000002E-2</v>
      </c>
      <c r="E187" s="60">
        <f>'SMB Cost+ Matrix Orig'!E189+'Add Margin'!$B$2</f>
        <v>7.0852999999999999E-2</v>
      </c>
      <c r="F187" s="60">
        <f>'SMB Cost+ Matrix Orig'!F189+'Add Margin'!$B$2</f>
        <v>6.9852999999999998E-2</v>
      </c>
      <c r="G187" s="60">
        <f>'SMB Cost+ Matrix Orig'!G189+'Add Margin'!$B$2</f>
        <v>6.8852999999999998E-2</v>
      </c>
      <c r="H187" s="60">
        <f>'SMB Cost+ Matrix Orig'!H189+'Add Margin'!$B$2</f>
        <v>7.7990000000000004E-2</v>
      </c>
      <c r="I187" s="60">
        <f>'SMB Cost+ Matrix Orig'!I189+'Add Margin'!$B$2</f>
        <v>7.0715E-2</v>
      </c>
      <c r="J187" s="60">
        <f>'SMB Cost+ Matrix Orig'!J189+'Add Margin'!$B$2</f>
        <v>6.9714999999999999E-2</v>
      </c>
      <c r="K187" s="60">
        <f>'SMB Cost+ Matrix Orig'!K189+'Add Margin'!$B$2</f>
        <v>6.8714999999999998E-2</v>
      </c>
      <c r="L187" s="60">
        <f>'SMB Cost+ Matrix Orig'!L189+'Add Margin'!$B$2</f>
        <v>7.775E-2</v>
      </c>
      <c r="M187" s="60">
        <f>'SMB Cost+ Matrix Orig'!M189+'Add Margin'!$B$2</f>
        <v>7.0507E-2</v>
      </c>
      <c r="N187" s="60">
        <f>'SMB Cost+ Matrix Orig'!N189+'Add Margin'!$B$2</f>
        <v>6.9506999999999999E-2</v>
      </c>
      <c r="O187" s="60">
        <f>'SMB Cost+ Matrix Orig'!O189+'Add Margin'!$B$2</f>
        <v>6.8506999999999998E-2</v>
      </c>
      <c r="P187" s="60">
        <f>'SMB Cost+ Matrix Orig'!P189+'Add Margin'!$B$2</f>
        <v>7.7479000000000006E-2</v>
      </c>
      <c r="Q187" s="60">
        <f>'SMB Cost+ Matrix Orig'!Q189+'Add Margin'!$B$2</f>
        <v>7.0271E-2</v>
      </c>
      <c r="R187" s="60">
        <f>'SMB Cost+ Matrix Orig'!R189+'Add Margin'!$B$2</f>
        <v>6.9270999999999999E-2</v>
      </c>
      <c r="S187" s="60">
        <f>'SMB Cost+ Matrix Orig'!S189+'Add Margin'!$B$2</f>
        <v>6.8270999999999998E-2</v>
      </c>
      <c r="T187" s="60">
        <f>'SMB Cost+ Matrix Orig'!T189+'Add Margin'!$B$2</f>
        <v>7.7192000000000011E-2</v>
      </c>
      <c r="U187" s="60">
        <f>'SMB Cost+ Matrix Orig'!U189+'Add Margin'!$B$2</f>
        <v>7.0010000000000003E-2</v>
      </c>
      <c r="V187" s="60">
        <f>'SMB Cost+ Matrix Orig'!V189+'Add Margin'!$B$2</f>
        <v>6.9010000000000002E-2</v>
      </c>
      <c r="W187" s="60">
        <f>'SMB Cost+ Matrix Orig'!W189+'Add Margin'!$B$2</f>
        <v>6.8010000000000001E-2</v>
      </c>
      <c r="X187" s="60">
        <f>'SMB Cost+ Matrix Orig'!X189+'Add Margin'!$B$2</f>
        <v>7.703900000000001E-2</v>
      </c>
      <c r="Y187" s="60">
        <f>'SMB Cost+ Matrix Orig'!Y189+'Add Margin'!$B$2</f>
        <v>6.9892999999999997E-2</v>
      </c>
      <c r="Z187" s="60">
        <f>'SMB Cost+ Matrix Orig'!Z189+'Add Margin'!$B$2</f>
        <v>6.8892999999999996E-2</v>
      </c>
      <c r="AA187" s="60">
        <f>'SMB Cost+ Matrix Orig'!AA189+'Add Margin'!$B$2</f>
        <v>6.7892999999999995E-2</v>
      </c>
      <c r="AB187" s="60">
        <f>'SMB Cost+ Matrix Orig'!AB189+'Add Margin'!$B$2</f>
        <v>7.6887999999999998E-2</v>
      </c>
      <c r="AC187" s="60">
        <f>'SMB Cost+ Matrix Orig'!AC189+'Add Margin'!$B$2</f>
        <v>6.9768999999999998E-2</v>
      </c>
      <c r="AD187" s="60">
        <f>'SMB Cost+ Matrix Orig'!AD189+'Add Margin'!$B$2</f>
        <v>6.8768999999999997E-2</v>
      </c>
      <c r="AE187" s="60">
        <f>'SMB Cost+ Matrix Orig'!AE189+'Add Margin'!$B$2</f>
        <v>6.7768999999999996E-2</v>
      </c>
      <c r="AF187" s="60">
        <f>'SMB Cost+ Matrix Orig'!AF189+'Add Margin'!$B$2</f>
        <v>7.6615000000000003E-2</v>
      </c>
      <c r="AG187" s="60">
        <f>'SMB Cost+ Matrix Orig'!AG189+'Add Margin'!$B$2</f>
        <v>6.9525000000000003E-2</v>
      </c>
      <c r="AH187" s="60">
        <f>'SMB Cost+ Matrix Orig'!AH189+'Add Margin'!$B$2</f>
        <v>6.8525000000000003E-2</v>
      </c>
      <c r="AI187" s="60">
        <f>'SMB Cost+ Matrix Orig'!AI189+'Add Margin'!$B$2</f>
        <v>6.7525000000000002E-2</v>
      </c>
      <c r="AJ187" s="60">
        <f>'SMB Cost+ Matrix Orig'!AJ189+'Add Margin'!$B$2</f>
        <v>7.6412000000000008E-2</v>
      </c>
      <c r="AK187" s="60">
        <f>'SMB Cost+ Matrix Orig'!AK189+'Add Margin'!$B$2</f>
        <v>6.935100000000001E-2</v>
      </c>
      <c r="AL187" s="60">
        <f>'SMB Cost+ Matrix Orig'!AL189+'Add Margin'!$B$2</f>
        <v>6.8351000000000009E-2</v>
      </c>
      <c r="AM187" s="60">
        <f>'SMB Cost+ Matrix Orig'!AM189+'Add Margin'!$B$2</f>
        <v>6.7351000000000008E-2</v>
      </c>
      <c r="AN187" s="30"/>
      <c r="AO187" s="30"/>
    </row>
    <row r="188" spans="1:41" s="26" customFormat="1" ht="18.75" x14ac:dyDescent="0.3">
      <c r="A188" s="58" t="s">
        <v>13</v>
      </c>
      <c r="B188" s="58" t="s">
        <v>48</v>
      </c>
      <c r="C188" s="59">
        <v>36</v>
      </c>
      <c r="D188" s="60">
        <f>'SMB Cost+ Matrix Orig'!D190+'Add Margin'!$B$2</f>
        <v>7.7851000000000004E-2</v>
      </c>
      <c r="E188" s="60">
        <f>'SMB Cost+ Matrix Orig'!E190+'Add Margin'!$B$2</f>
        <v>7.0599000000000009E-2</v>
      </c>
      <c r="F188" s="60">
        <f>'SMB Cost+ Matrix Orig'!F190+'Add Margin'!$B$2</f>
        <v>6.9599000000000008E-2</v>
      </c>
      <c r="G188" s="60">
        <f>'SMB Cost+ Matrix Orig'!G190+'Add Margin'!$B$2</f>
        <v>6.8599000000000007E-2</v>
      </c>
      <c r="H188" s="60">
        <f>'SMB Cost+ Matrix Orig'!H190+'Add Margin'!$B$2</f>
        <v>7.7784000000000006E-2</v>
      </c>
      <c r="I188" s="60">
        <f>'SMB Cost+ Matrix Orig'!I190+'Add Margin'!$B$2</f>
        <v>7.0546999999999999E-2</v>
      </c>
      <c r="J188" s="60">
        <f>'SMB Cost+ Matrix Orig'!J190+'Add Margin'!$B$2</f>
        <v>6.9546999999999998E-2</v>
      </c>
      <c r="K188" s="60">
        <f>'SMB Cost+ Matrix Orig'!K190+'Add Margin'!$B$2</f>
        <v>6.8546999999999997E-2</v>
      </c>
      <c r="L188" s="60">
        <f>'SMB Cost+ Matrix Orig'!L190+'Add Margin'!$B$2</f>
        <v>7.7655000000000002E-2</v>
      </c>
      <c r="M188" s="60">
        <f>'SMB Cost+ Matrix Orig'!M190+'Add Margin'!$B$2</f>
        <v>7.0439000000000002E-2</v>
      </c>
      <c r="N188" s="60">
        <f>'SMB Cost+ Matrix Orig'!N190+'Add Margin'!$B$2</f>
        <v>6.9439000000000001E-2</v>
      </c>
      <c r="O188" s="60">
        <f>'SMB Cost+ Matrix Orig'!O190+'Add Margin'!$B$2</f>
        <v>6.8439E-2</v>
      </c>
      <c r="P188" s="60">
        <f>'SMB Cost+ Matrix Orig'!P190+'Add Margin'!$B$2</f>
        <v>7.7508000000000007E-2</v>
      </c>
      <c r="Q188" s="60">
        <f>'SMB Cost+ Matrix Orig'!Q190+'Add Margin'!$B$2</f>
        <v>7.0313000000000001E-2</v>
      </c>
      <c r="R188" s="60">
        <f>'SMB Cost+ Matrix Orig'!R190+'Add Margin'!$B$2</f>
        <v>6.9313E-2</v>
      </c>
      <c r="S188" s="60">
        <f>'SMB Cost+ Matrix Orig'!S190+'Add Margin'!$B$2</f>
        <v>6.8312999999999999E-2</v>
      </c>
      <c r="T188" s="60">
        <f>'SMB Cost+ Matrix Orig'!T190+'Add Margin'!$B$2</f>
        <v>7.7374999999999999E-2</v>
      </c>
      <c r="U188" s="60">
        <f>'SMB Cost+ Matrix Orig'!U190+'Add Margin'!$B$2</f>
        <v>7.0196000000000008E-2</v>
      </c>
      <c r="V188" s="60">
        <f>'SMB Cost+ Matrix Orig'!V190+'Add Margin'!$B$2</f>
        <v>6.9196000000000008E-2</v>
      </c>
      <c r="W188" s="60">
        <f>'SMB Cost+ Matrix Orig'!W190+'Add Margin'!$B$2</f>
        <v>6.8196000000000007E-2</v>
      </c>
      <c r="X188" s="60">
        <f>'SMB Cost+ Matrix Orig'!X190+'Add Margin'!$B$2</f>
        <v>7.8719999999999998E-2</v>
      </c>
      <c r="Y188" s="60">
        <f>'SMB Cost+ Matrix Orig'!Y190+'Add Margin'!$B$2</f>
        <v>7.1558999999999998E-2</v>
      </c>
      <c r="Z188" s="60">
        <f>'SMB Cost+ Matrix Orig'!Z190+'Add Margin'!$B$2</f>
        <v>7.0558999999999997E-2</v>
      </c>
      <c r="AA188" s="60">
        <f>'SMB Cost+ Matrix Orig'!AA190+'Add Margin'!$B$2</f>
        <v>6.9558999999999996E-2</v>
      </c>
      <c r="AB188" s="60">
        <f>'SMB Cost+ Matrix Orig'!AB190+'Add Margin'!$B$2</f>
        <v>7.3964000000000002E-2</v>
      </c>
      <c r="AC188" s="60">
        <f>'SMB Cost+ Matrix Orig'!AC190+'Add Margin'!$B$2</f>
        <v>6.821300000000001E-2</v>
      </c>
      <c r="AD188" s="60">
        <f>'SMB Cost+ Matrix Orig'!AD190+'Add Margin'!$B$2</f>
        <v>6.7213000000000009E-2</v>
      </c>
      <c r="AE188" s="60">
        <f>'SMB Cost+ Matrix Orig'!AE190+'Add Margin'!$B$2</f>
        <v>6.6213000000000008E-2</v>
      </c>
      <c r="AF188" s="60">
        <f>'SMB Cost+ Matrix Orig'!AF190+'Add Margin'!$B$2</f>
        <v>7.5044E-2</v>
      </c>
      <c r="AG188" s="60">
        <f>'SMB Cost+ Matrix Orig'!AG190+'Add Margin'!$B$2</f>
        <v>6.9256999999999999E-2</v>
      </c>
      <c r="AH188" s="60">
        <f>'SMB Cost+ Matrix Orig'!AH190+'Add Margin'!$B$2</f>
        <v>6.8256999999999998E-2</v>
      </c>
      <c r="AI188" s="60">
        <f>'SMB Cost+ Matrix Orig'!AI190+'Add Margin'!$B$2</f>
        <v>6.7256999999999997E-2</v>
      </c>
      <c r="AJ188" s="60">
        <f>'SMB Cost+ Matrix Orig'!AJ190+'Add Margin'!$B$2</f>
        <v>7.4608000000000008E-2</v>
      </c>
      <c r="AK188" s="60">
        <f>'SMB Cost+ Matrix Orig'!AK190+'Add Margin'!$B$2</f>
        <v>6.8822000000000008E-2</v>
      </c>
      <c r="AL188" s="60">
        <f>'SMB Cost+ Matrix Orig'!AL190+'Add Margin'!$B$2</f>
        <v>6.7822000000000007E-2</v>
      </c>
      <c r="AM188" s="60">
        <f>'SMB Cost+ Matrix Orig'!AM190+'Add Margin'!$B$2</f>
        <v>6.6822000000000006E-2</v>
      </c>
      <c r="AN188" s="30"/>
      <c r="AO188" s="30"/>
    </row>
    <row r="189" spans="1:41" s="26" customFormat="1" ht="18.75" x14ac:dyDescent="0.3">
      <c r="A189" s="62" t="s">
        <v>13</v>
      </c>
      <c r="B189" s="62" t="s">
        <v>48</v>
      </c>
      <c r="C189" s="63">
        <v>48</v>
      </c>
      <c r="D189" s="167">
        <f>'SMB Cost+ Matrix Orig'!D191+'Add Margin'!$B$2</f>
        <v>7.9768000000000006E-2</v>
      </c>
      <c r="E189" s="167">
        <f>'SMB Cost+ Matrix Orig'!E191+'Add Margin'!$B$2</f>
        <v>7.3699000000000001E-2</v>
      </c>
      <c r="F189" s="167">
        <f>'SMB Cost+ Matrix Orig'!F191+'Add Margin'!$B$2</f>
        <v>7.2699E-2</v>
      </c>
      <c r="G189" s="167">
        <f>'SMB Cost+ Matrix Orig'!G191+'Add Margin'!$B$2</f>
        <v>7.1698999999999999E-2</v>
      </c>
      <c r="H189" s="167">
        <f>'SMB Cost+ Matrix Orig'!H191+'Add Margin'!$B$2</f>
        <v>8.1941E-2</v>
      </c>
      <c r="I189" s="167">
        <f>'SMB Cost+ Matrix Orig'!I191+'Add Margin'!$B$2</f>
        <v>7.5872000000000009E-2</v>
      </c>
      <c r="J189" s="167">
        <f>'SMB Cost+ Matrix Orig'!J191+'Add Margin'!$B$2</f>
        <v>7.4872000000000008E-2</v>
      </c>
      <c r="K189" s="167">
        <f>'SMB Cost+ Matrix Orig'!K191+'Add Margin'!$B$2</f>
        <v>7.3872000000000007E-2</v>
      </c>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30"/>
      <c r="AO189" s="30"/>
    </row>
    <row r="190" spans="1:41" s="26" customFormat="1" ht="15.75" customHeight="1" x14ac:dyDescent="0.3">
      <c r="A190" s="64"/>
      <c r="B190" s="65"/>
      <c r="C190" s="65"/>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54"/>
      <c r="AO190" s="54"/>
    </row>
    <row r="191" spans="1:41" s="26" customFormat="1" ht="18.75" x14ac:dyDescent="0.3">
      <c r="A191" s="27" t="s">
        <v>13</v>
      </c>
      <c r="B191" s="27" t="s">
        <v>49</v>
      </c>
      <c r="C191" s="28">
        <v>6</v>
      </c>
      <c r="D191" s="29">
        <f>'SMB Cost+ Matrix Orig'!D193+'Add Margin'!$B$2</f>
        <v>9.8548999999999998E-2</v>
      </c>
      <c r="E191" s="29">
        <f>'SMB Cost+ Matrix Orig'!E193+'Add Margin'!$B$2</f>
        <v>9.1037000000000007E-2</v>
      </c>
      <c r="F191" s="29">
        <f>'SMB Cost+ Matrix Orig'!F193+'Add Margin'!$B$2</f>
        <v>9.0037000000000006E-2</v>
      </c>
      <c r="G191" s="29">
        <f>'SMB Cost+ Matrix Orig'!G193+'Add Margin'!$B$2</f>
        <v>8.9037000000000005E-2</v>
      </c>
      <c r="H191" s="29">
        <f>'SMB Cost+ Matrix Orig'!H193+'Add Margin'!$B$2</f>
        <v>0.10069400000000001</v>
      </c>
      <c r="I191" s="29">
        <f>'SMB Cost+ Matrix Orig'!I193+'Add Margin'!$B$2</f>
        <v>9.3153E-2</v>
      </c>
      <c r="J191" s="29">
        <f>'SMB Cost+ Matrix Orig'!J193+'Add Margin'!$B$2</f>
        <v>9.2152999999999999E-2</v>
      </c>
      <c r="K191" s="29">
        <f>'SMB Cost+ Matrix Orig'!K193+'Add Margin'!$B$2</f>
        <v>9.1152999999999998E-2</v>
      </c>
      <c r="L191" s="29">
        <f>'SMB Cost+ Matrix Orig'!L193+'Add Margin'!$B$2</f>
        <v>0.100607</v>
      </c>
      <c r="M191" s="29">
        <f>'SMB Cost+ Matrix Orig'!M193+'Add Margin'!$B$2</f>
        <v>9.3090000000000006E-2</v>
      </c>
      <c r="N191" s="29">
        <f>'SMB Cost+ Matrix Orig'!N193+'Add Margin'!$B$2</f>
        <v>9.2090000000000005E-2</v>
      </c>
      <c r="O191" s="29">
        <f>'SMB Cost+ Matrix Orig'!O193+'Add Margin'!$B$2</f>
        <v>9.1090000000000004E-2</v>
      </c>
      <c r="P191" s="29">
        <f>'SMB Cost+ Matrix Orig'!P193+'Add Margin'!$B$2</f>
        <v>9.9221000000000004E-2</v>
      </c>
      <c r="Q191" s="29">
        <f>'SMB Cost+ Matrix Orig'!Q193+'Add Margin'!$B$2</f>
        <v>9.1793E-2</v>
      </c>
      <c r="R191" s="29">
        <f>'SMB Cost+ Matrix Orig'!R193+'Add Margin'!$B$2</f>
        <v>9.0792999999999999E-2</v>
      </c>
      <c r="S191" s="29">
        <f>'SMB Cost+ Matrix Orig'!S193+'Add Margin'!$B$2</f>
        <v>8.9792999999999998E-2</v>
      </c>
      <c r="T191" s="29">
        <f>'SMB Cost+ Matrix Orig'!T193+'Add Margin'!$B$2</f>
        <v>9.6274999999999999E-2</v>
      </c>
      <c r="U191" s="29">
        <f>'SMB Cost+ Matrix Orig'!U193+'Add Margin'!$B$2</f>
        <v>8.9033000000000001E-2</v>
      </c>
      <c r="V191" s="29">
        <f>'SMB Cost+ Matrix Orig'!V193+'Add Margin'!$B$2</f>
        <v>8.8033E-2</v>
      </c>
      <c r="W191" s="29">
        <f>'SMB Cost+ Matrix Orig'!W193+'Add Margin'!$B$2</f>
        <v>8.7032999999999999E-2</v>
      </c>
      <c r="X191" s="29">
        <f>'SMB Cost+ Matrix Orig'!X193+'Add Margin'!$B$2</f>
        <v>8.9956000000000008E-2</v>
      </c>
      <c r="Y191" s="29">
        <f>'SMB Cost+ Matrix Orig'!Y193+'Add Margin'!$B$2</f>
        <v>8.2882999999999998E-2</v>
      </c>
      <c r="Z191" s="29">
        <f>'SMB Cost+ Matrix Orig'!Z193+'Add Margin'!$B$2</f>
        <v>8.1882999999999997E-2</v>
      </c>
      <c r="AA191" s="29">
        <f>'SMB Cost+ Matrix Orig'!AA193+'Add Margin'!$B$2</f>
        <v>8.0882999999999997E-2</v>
      </c>
      <c r="AB191" s="29">
        <f>'SMB Cost+ Matrix Orig'!AB193+'Add Margin'!$B$2</f>
        <v>8.4720000000000004E-2</v>
      </c>
      <c r="AC191" s="29">
        <f>'SMB Cost+ Matrix Orig'!AC193+'Add Margin'!$B$2</f>
        <v>7.778800000000001E-2</v>
      </c>
      <c r="AD191" s="29">
        <f>'SMB Cost+ Matrix Orig'!AD193+'Add Margin'!$B$2</f>
        <v>7.6788000000000009E-2</v>
      </c>
      <c r="AE191" s="29">
        <f>'SMB Cost+ Matrix Orig'!AE193+'Add Margin'!$B$2</f>
        <v>7.5788000000000008E-2</v>
      </c>
      <c r="AF191" s="29">
        <f>'SMB Cost+ Matrix Orig'!AF193+'Add Margin'!$B$2</f>
        <v>8.2229999999999998E-2</v>
      </c>
      <c r="AG191" s="29">
        <f>'SMB Cost+ Matrix Orig'!AG193+'Add Margin'!$B$2</f>
        <v>7.5366000000000002E-2</v>
      </c>
      <c r="AH191" s="29">
        <f>'SMB Cost+ Matrix Orig'!AH193+'Add Margin'!$B$2</f>
        <v>7.4366000000000002E-2</v>
      </c>
      <c r="AI191" s="29">
        <f>'SMB Cost+ Matrix Orig'!AI193+'Add Margin'!$B$2</f>
        <v>7.3366000000000001E-2</v>
      </c>
      <c r="AJ191" s="29">
        <f>'SMB Cost+ Matrix Orig'!AJ193+'Add Margin'!$B$2</f>
        <v>8.1563999999999998E-2</v>
      </c>
      <c r="AK191" s="29">
        <f>'SMB Cost+ Matrix Orig'!AK193+'Add Margin'!$B$2</f>
        <v>7.4714000000000003E-2</v>
      </c>
      <c r="AL191" s="29">
        <f>'SMB Cost+ Matrix Orig'!AL193+'Add Margin'!$B$2</f>
        <v>7.3714000000000002E-2</v>
      </c>
      <c r="AM191" s="29">
        <f>'SMB Cost+ Matrix Orig'!AM193+'Add Margin'!$B$2</f>
        <v>7.2714000000000001E-2</v>
      </c>
      <c r="AN191" s="30"/>
      <c r="AO191" s="30"/>
    </row>
    <row r="192" spans="1:41" s="26" customFormat="1" ht="18.75" x14ac:dyDescent="0.3">
      <c r="A192" s="31" t="s">
        <v>13</v>
      </c>
      <c r="B192" s="31" t="s">
        <v>49</v>
      </c>
      <c r="C192" s="32">
        <v>12</v>
      </c>
      <c r="D192" s="33">
        <f>'SMB Cost+ Matrix Orig'!D194+'Add Margin'!$B$2</f>
        <v>9.1363E-2</v>
      </c>
      <c r="E192" s="33">
        <f>'SMB Cost+ Matrix Orig'!E194+'Add Margin'!$B$2</f>
        <v>8.4153000000000006E-2</v>
      </c>
      <c r="F192" s="33">
        <f>'SMB Cost+ Matrix Orig'!F194+'Add Margin'!$B$2</f>
        <v>8.3153000000000005E-2</v>
      </c>
      <c r="G192" s="33">
        <f>'SMB Cost+ Matrix Orig'!G194+'Add Margin'!$B$2</f>
        <v>8.2153000000000004E-2</v>
      </c>
      <c r="H192" s="33">
        <f>'SMB Cost+ Matrix Orig'!H194+'Add Margin'!$B$2</f>
        <v>9.1110999999999998E-2</v>
      </c>
      <c r="I192" s="33">
        <f>'SMB Cost+ Matrix Orig'!I194+'Add Margin'!$B$2</f>
        <v>8.392200000000001E-2</v>
      </c>
      <c r="J192" s="33">
        <f>'SMB Cost+ Matrix Orig'!J194+'Add Margin'!$B$2</f>
        <v>8.292200000000001E-2</v>
      </c>
      <c r="K192" s="33">
        <f>'SMB Cost+ Matrix Orig'!K194+'Add Margin'!$B$2</f>
        <v>8.1922000000000009E-2</v>
      </c>
      <c r="L192" s="33">
        <f>'SMB Cost+ Matrix Orig'!L194+'Add Margin'!$B$2</f>
        <v>9.0717000000000006E-2</v>
      </c>
      <c r="M192" s="33">
        <f>'SMB Cost+ Matrix Orig'!M194+'Add Margin'!$B$2</f>
        <v>8.3546000000000009E-2</v>
      </c>
      <c r="N192" s="33">
        <f>'SMB Cost+ Matrix Orig'!N194+'Add Margin'!$B$2</f>
        <v>8.2546000000000008E-2</v>
      </c>
      <c r="O192" s="33">
        <f>'SMB Cost+ Matrix Orig'!O194+'Add Margin'!$B$2</f>
        <v>8.1546000000000007E-2</v>
      </c>
      <c r="P192" s="33">
        <f>'SMB Cost+ Matrix Orig'!P194+'Add Margin'!$B$2</f>
        <v>9.0255000000000002E-2</v>
      </c>
      <c r="Q192" s="33">
        <f>'SMB Cost+ Matrix Orig'!Q194+'Add Margin'!$B$2</f>
        <v>8.311700000000001E-2</v>
      </c>
      <c r="R192" s="33">
        <f>'SMB Cost+ Matrix Orig'!R194+'Add Margin'!$B$2</f>
        <v>8.2117000000000009E-2</v>
      </c>
      <c r="S192" s="33">
        <f>'SMB Cost+ Matrix Orig'!S194+'Add Margin'!$B$2</f>
        <v>8.1117000000000009E-2</v>
      </c>
      <c r="T192" s="33">
        <f>'SMB Cost+ Matrix Orig'!T194+'Add Margin'!$B$2</f>
        <v>8.9834000000000011E-2</v>
      </c>
      <c r="U192" s="33">
        <f>'SMB Cost+ Matrix Orig'!U194+'Add Margin'!$B$2</f>
        <v>8.2714999999999997E-2</v>
      </c>
      <c r="V192" s="33">
        <f>'SMB Cost+ Matrix Orig'!V194+'Add Margin'!$B$2</f>
        <v>8.1714999999999996E-2</v>
      </c>
      <c r="W192" s="33">
        <f>'SMB Cost+ Matrix Orig'!W194+'Add Margin'!$B$2</f>
        <v>8.0714999999999995E-2</v>
      </c>
      <c r="X192" s="33">
        <f>'SMB Cost+ Matrix Orig'!X194+'Add Margin'!$B$2</f>
        <v>8.958300000000001E-2</v>
      </c>
      <c r="Y192" s="33">
        <f>'SMB Cost+ Matrix Orig'!Y194+'Add Margin'!$B$2</f>
        <v>8.2493999999999998E-2</v>
      </c>
      <c r="Z192" s="33">
        <f>'SMB Cost+ Matrix Orig'!Z194+'Add Margin'!$B$2</f>
        <v>8.1493999999999997E-2</v>
      </c>
      <c r="AA192" s="33">
        <f>'SMB Cost+ Matrix Orig'!AA194+'Add Margin'!$B$2</f>
        <v>8.0493999999999996E-2</v>
      </c>
      <c r="AB192" s="33">
        <f>'SMB Cost+ Matrix Orig'!AB194+'Add Margin'!$B$2</f>
        <v>8.9298000000000002E-2</v>
      </c>
      <c r="AC192" s="33">
        <f>'SMB Cost+ Matrix Orig'!AC194+'Add Margin'!$B$2</f>
        <v>8.2229999999999998E-2</v>
      </c>
      <c r="AD192" s="33">
        <f>'SMB Cost+ Matrix Orig'!AD194+'Add Margin'!$B$2</f>
        <v>8.1229999999999997E-2</v>
      </c>
      <c r="AE192" s="33">
        <f>'SMB Cost+ Matrix Orig'!AE194+'Add Margin'!$B$2</f>
        <v>8.0229999999999996E-2</v>
      </c>
      <c r="AF192" s="33">
        <f>'SMB Cost+ Matrix Orig'!AF194+'Add Margin'!$B$2</f>
        <v>8.8777000000000009E-2</v>
      </c>
      <c r="AG192" s="33">
        <f>'SMB Cost+ Matrix Orig'!AG194+'Add Margin'!$B$2</f>
        <v>8.1733E-2</v>
      </c>
      <c r="AH192" s="33">
        <f>'SMB Cost+ Matrix Orig'!AH194+'Add Margin'!$B$2</f>
        <v>8.0732999999999999E-2</v>
      </c>
      <c r="AI192" s="33">
        <f>'SMB Cost+ Matrix Orig'!AI194+'Add Margin'!$B$2</f>
        <v>7.9732999999999998E-2</v>
      </c>
      <c r="AJ192" s="33">
        <f>'SMB Cost+ Matrix Orig'!AJ194+'Add Margin'!$B$2</f>
        <v>8.8513000000000008E-2</v>
      </c>
      <c r="AK192" s="33">
        <f>'SMB Cost+ Matrix Orig'!AK194+'Add Margin'!$B$2</f>
        <v>8.1489000000000006E-2</v>
      </c>
      <c r="AL192" s="33">
        <f>'SMB Cost+ Matrix Orig'!AL194+'Add Margin'!$B$2</f>
        <v>8.0489000000000005E-2</v>
      </c>
      <c r="AM192" s="33">
        <f>'SMB Cost+ Matrix Orig'!AM194+'Add Margin'!$B$2</f>
        <v>7.9489000000000004E-2</v>
      </c>
      <c r="AN192" s="30"/>
      <c r="AO192" s="30"/>
    </row>
    <row r="193" spans="1:41" s="26" customFormat="1" ht="18.75" x14ac:dyDescent="0.3">
      <c r="A193" s="31" t="s">
        <v>13</v>
      </c>
      <c r="B193" s="31" t="s">
        <v>49</v>
      </c>
      <c r="C193" s="32">
        <v>24</v>
      </c>
      <c r="D193" s="33">
        <f>'SMB Cost+ Matrix Orig'!D195+'Add Margin'!$B$2</f>
        <v>9.0136000000000008E-2</v>
      </c>
      <c r="E193" s="33">
        <f>'SMB Cost+ Matrix Orig'!E195+'Add Margin'!$B$2</f>
        <v>8.302000000000001E-2</v>
      </c>
      <c r="F193" s="33">
        <f>'SMB Cost+ Matrix Orig'!F195+'Add Margin'!$B$2</f>
        <v>8.202000000000001E-2</v>
      </c>
      <c r="G193" s="33">
        <f>'SMB Cost+ Matrix Orig'!G195+'Add Margin'!$B$2</f>
        <v>8.1020000000000009E-2</v>
      </c>
      <c r="H193" s="33">
        <f>'SMB Cost+ Matrix Orig'!H195+'Add Margin'!$B$2</f>
        <v>9.0066000000000007E-2</v>
      </c>
      <c r="I193" s="33">
        <f>'SMB Cost+ Matrix Orig'!I195+'Add Margin'!$B$2</f>
        <v>8.2954E-2</v>
      </c>
      <c r="J193" s="33">
        <f>'SMB Cost+ Matrix Orig'!J195+'Add Margin'!$B$2</f>
        <v>8.1953999999999999E-2</v>
      </c>
      <c r="K193" s="33">
        <f>'SMB Cost+ Matrix Orig'!K195+'Add Margin'!$B$2</f>
        <v>8.0953999999999998E-2</v>
      </c>
      <c r="L193" s="33">
        <f>'SMB Cost+ Matrix Orig'!L195+'Add Margin'!$B$2</f>
        <v>8.9895000000000003E-2</v>
      </c>
      <c r="M193" s="33">
        <f>'SMB Cost+ Matrix Orig'!M195+'Add Margin'!$B$2</f>
        <v>8.2790000000000002E-2</v>
      </c>
      <c r="N193" s="33">
        <f>'SMB Cost+ Matrix Orig'!N195+'Add Margin'!$B$2</f>
        <v>8.1790000000000002E-2</v>
      </c>
      <c r="O193" s="33">
        <f>'SMB Cost+ Matrix Orig'!O195+'Add Margin'!$B$2</f>
        <v>8.0790000000000001E-2</v>
      </c>
      <c r="P193" s="33">
        <f>'SMB Cost+ Matrix Orig'!P195+'Add Margin'!$B$2</f>
        <v>8.9660000000000004E-2</v>
      </c>
      <c r="Q193" s="33">
        <f>'SMB Cost+ Matrix Orig'!Q195+'Add Margin'!$B$2</f>
        <v>8.2568000000000003E-2</v>
      </c>
      <c r="R193" s="33">
        <f>'SMB Cost+ Matrix Orig'!R195+'Add Margin'!$B$2</f>
        <v>8.1568000000000002E-2</v>
      </c>
      <c r="S193" s="33">
        <f>'SMB Cost+ Matrix Orig'!S195+'Add Margin'!$B$2</f>
        <v>8.0568000000000001E-2</v>
      </c>
      <c r="T193" s="33">
        <f>'SMB Cost+ Matrix Orig'!T195+'Add Margin'!$B$2</f>
        <v>8.943100000000001E-2</v>
      </c>
      <c r="U193" s="33">
        <f>'SMB Cost+ Matrix Orig'!U195+'Add Margin'!$B$2</f>
        <v>8.2341999999999999E-2</v>
      </c>
      <c r="V193" s="33">
        <f>'SMB Cost+ Matrix Orig'!V195+'Add Margin'!$B$2</f>
        <v>8.1341999999999998E-2</v>
      </c>
      <c r="W193" s="33">
        <f>'SMB Cost+ Matrix Orig'!W195+'Add Margin'!$B$2</f>
        <v>8.0341999999999997E-2</v>
      </c>
      <c r="X193" s="33">
        <f>'SMB Cost+ Matrix Orig'!X195+'Add Margin'!$B$2</f>
        <v>8.9279999999999998E-2</v>
      </c>
      <c r="Y193" s="33">
        <f>'SMB Cost+ Matrix Orig'!Y195+'Add Margin'!$B$2</f>
        <v>8.2205E-2</v>
      </c>
      <c r="Z193" s="33">
        <f>'SMB Cost+ Matrix Orig'!Z195+'Add Margin'!$B$2</f>
        <v>8.1204999999999999E-2</v>
      </c>
      <c r="AA193" s="33">
        <f>'SMB Cost+ Matrix Orig'!AA195+'Add Margin'!$B$2</f>
        <v>8.0204999999999999E-2</v>
      </c>
      <c r="AB193" s="33">
        <f>'SMB Cost+ Matrix Orig'!AB195+'Add Margin'!$B$2</f>
        <v>8.9112000000000011E-2</v>
      </c>
      <c r="AC193" s="33">
        <f>'SMB Cost+ Matrix Orig'!AC195+'Add Margin'!$B$2</f>
        <v>8.2043000000000005E-2</v>
      </c>
      <c r="AD193" s="33">
        <f>'SMB Cost+ Matrix Orig'!AD195+'Add Margin'!$B$2</f>
        <v>8.1043000000000004E-2</v>
      </c>
      <c r="AE193" s="33">
        <f>'SMB Cost+ Matrix Orig'!AE195+'Add Margin'!$B$2</f>
        <v>8.0043000000000003E-2</v>
      </c>
      <c r="AF193" s="33">
        <f>'SMB Cost+ Matrix Orig'!AF195+'Add Margin'!$B$2</f>
        <v>8.8942000000000007E-2</v>
      </c>
      <c r="AG193" s="33">
        <f>'SMB Cost+ Matrix Orig'!AG195+'Add Margin'!$B$2</f>
        <v>8.1879000000000007E-2</v>
      </c>
      <c r="AH193" s="33">
        <f>'SMB Cost+ Matrix Orig'!AH195+'Add Margin'!$B$2</f>
        <v>8.0879000000000006E-2</v>
      </c>
      <c r="AI193" s="33">
        <f>'SMB Cost+ Matrix Orig'!AI195+'Add Margin'!$B$2</f>
        <v>7.9879000000000006E-2</v>
      </c>
      <c r="AJ193" s="33">
        <f>'SMB Cost+ Matrix Orig'!AJ195+'Add Margin'!$B$2</f>
        <v>8.8879E-2</v>
      </c>
      <c r="AK193" s="33">
        <f>'SMB Cost+ Matrix Orig'!AK195+'Add Margin'!$B$2</f>
        <v>8.1824000000000008E-2</v>
      </c>
      <c r="AL193" s="33">
        <f>'SMB Cost+ Matrix Orig'!AL195+'Add Margin'!$B$2</f>
        <v>8.0824000000000007E-2</v>
      </c>
      <c r="AM193" s="33">
        <f>'SMB Cost+ Matrix Orig'!AM195+'Add Margin'!$B$2</f>
        <v>7.9824000000000006E-2</v>
      </c>
      <c r="AN193" s="30"/>
      <c r="AO193" s="30"/>
    </row>
    <row r="194" spans="1:41" s="26" customFormat="1" ht="18.75" x14ac:dyDescent="0.3">
      <c r="A194" s="31" t="s">
        <v>13</v>
      </c>
      <c r="B194" s="31" t="s">
        <v>49</v>
      </c>
      <c r="C194" s="32">
        <v>36</v>
      </c>
      <c r="D194" s="33">
        <f>'SMB Cost+ Matrix Orig'!D196+'Add Margin'!$B$2</f>
        <v>9.001300000000001E-2</v>
      </c>
      <c r="E194" s="33">
        <f>'SMB Cost+ Matrix Orig'!E196+'Add Margin'!$B$2</f>
        <v>8.2895999999999997E-2</v>
      </c>
      <c r="F194" s="33">
        <f>'SMB Cost+ Matrix Orig'!F196+'Add Margin'!$B$2</f>
        <v>8.1895999999999997E-2</v>
      </c>
      <c r="G194" s="33">
        <f>'SMB Cost+ Matrix Orig'!G196+'Add Margin'!$B$2</f>
        <v>8.0895999999999996E-2</v>
      </c>
      <c r="H194" s="33">
        <f>'SMB Cost+ Matrix Orig'!H196+'Add Margin'!$B$2</f>
        <v>9.0011000000000008E-2</v>
      </c>
      <c r="I194" s="33">
        <f>'SMB Cost+ Matrix Orig'!I196+'Add Margin'!$B$2</f>
        <v>8.2891000000000006E-2</v>
      </c>
      <c r="J194" s="33">
        <f>'SMB Cost+ Matrix Orig'!J196+'Add Margin'!$B$2</f>
        <v>8.1891000000000005E-2</v>
      </c>
      <c r="K194" s="33">
        <f>'SMB Cost+ Matrix Orig'!K196+'Add Margin'!$B$2</f>
        <v>8.0891000000000005E-2</v>
      </c>
      <c r="L194" s="33">
        <f>'SMB Cost+ Matrix Orig'!L196+'Add Margin'!$B$2</f>
        <v>8.9910000000000004E-2</v>
      </c>
      <c r="M194" s="33">
        <f>'SMB Cost+ Matrix Orig'!M196+'Add Margin'!$B$2</f>
        <v>8.2795000000000007E-2</v>
      </c>
      <c r="N194" s="33">
        <f>'SMB Cost+ Matrix Orig'!N196+'Add Margin'!$B$2</f>
        <v>8.1795000000000007E-2</v>
      </c>
      <c r="O194" s="33">
        <f>'SMB Cost+ Matrix Orig'!O196+'Add Margin'!$B$2</f>
        <v>8.0795000000000006E-2</v>
      </c>
      <c r="P194" s="33">
        <f>'SMB Cost+ Matrix Orig'!P196+'Add Margin'!$B$2</f>
        <v>8.9785000000000004E-2</v>
      </c>
      <c r="Q194" s="33">
        <f>'SMB Cost+ Matrix Orig'!Q196+'Add Margin'!$B$2</f>
        <v>8.2675999999999999E-2</v>
      </c>
      <c r="R194" s="33">
        <f>'SMB Cost+ Matrix Orig'!R196+'Add Margin'!$B$2</f>
        <v>8.1675999999999999E-2</v>
      </c>
      <c r="S194" s="33">
        <f>'SMB Cost+ Matrix Orig'!S196+'Add Margin'!$B$2</f>
        <v>8.0675999999999998E-2</v>
      </c>
      <c r="T194" s="33">
        <f>'SMB Cost+ Matrix Orig'!T196+'Add Margin'!$B$2</f>
        <v>8.9653999999999998E-2</v>
      </c>
      <c r="U194" s="33">
        <f>'SMB Cost+ Matrix Orig'!U196+'Add Margin'!$B$2</f>
        <v>8.2545000000000007E-2</v>
      </c>
      <c r="V194" s="33">
        <f>'SMB Cost+ Matrix Orig'!V196+'Add Margin'!$B$2</f>
        <v>8.1545000000000006E-2</v>
      </c>
      <c r="W194" s="33">
        <f>'SMB Cost+ Matrix Orig'!W196+'Add Margin'!$B$2</f>
        <v>8.0545000000000005E-2</v>
      </c>
      <c r="X194" s="33">
        <f>'SMB Cost+ Matrix Orig'!X196+'Add Margin'!$B$2</f>
        <v>9.1601000000000002E-2</v>
      </c>
      <c r="Y194" s="33">
        <f>'SMB Cost+ Matrix Orig'!Y196+'Add Margin'!$B$2</f>
        <v>8.4504999999999997E-2</v>
      </c>
      <c r="Z194" s="33">
        <f>'SMB Cost+ Matrix Orig'!Z196+'Add Margin'!$B$2</f>
        <v>8.3504999999999996E-2</v>
      </c>
      <c r="AA194" s="33">
        <f>'SMB Cost+ Matrix Orig'!AA196+'Add Margin'!$B$2</f>
        <v>8.2504999999999995E-2</v>
      </c>
      <c r="AB194" s="33">
        <f>'SMB Cost+ Matrix Orig'!AB196+'Add Margin'!$B$2</f>
        <v>9.3786000000000008E-2</v>
      </c>
      <c r="AC194" s="33">
        <f>'SMB Cost+ Matrix Orig'!AC196+'Add Margin'!$B$2</f>
        <v>8.6722000000000007E-2</v>
      </c>
      <c r="AD194" s="33">
        <f>'SMB Cost+ Matrix Orig'!AD196+'Add Margin'!$B$2</f>
        <v>8.5722000000000007E-2</v>
      </c>
      <c r="AE194" s="33">
        <f>'SMB Cost+ Matrix Orig'!AE196+'Add Margin'!$B$2</f>
        <v>8.4722000000000006E-2</v>
      </c>
      <c r="AF194" s="33">
        <f>'SMB Cost+ Matrix Orig'!AF196+'Add Margin'!$B$2</f>
        <v>9.4974000000000003E-2</v>
      </c>
      <c r="AG194" s="33">
        <f>'SMB Cost+ Matrix Orig'!AG196+'Add Margin'!$B$2</f>
        <v>8.7901000000000007E-2</v>
      </c>
      <c r="AH194" s="33">
        <f>'SMB Cost+ Matrix Orig'!AH196+'Add Margin'!$B$2</f>
        <v>8.6901000000000006E-2</v>
      </c>
      <c r="AI194" s="33">
        <f>'SMB Cost+ Matrix Orig'!AI196+'Add Margin'!$B$2</f>
        <v>8.5901000000000005E-2</v>
      </c>
      <c r="AJ194" s="33">
        <f>'SMB Cost+ Matrix Orig'!AJ196+'Add Margin'!$B$2</f>
        <v>9.475900000000001E-2</v>
      </c>
      <c r="AK194" s="33">
        <f>'SMB Cost+ Matrix Orig'!AK196+'Add Margin'!$B$2</f>
        <v>8.7686E-2</v>
      </c>
      <c r="AL194" s="33">
        <f>'SMB Cost+ Matrix Orig'!AL196+'Add Margin'!$B$2</f>
        <v>8.6685999999999999E-2</v>
      </c>
      <c r="AM194" s="33">
        <f>'SMB Cost+ Matrix Orig'!AM196+'Add Margin'!$B$2</f>
        <v>8.5685999999999998E-2</v>
      </c>
      <c r="AN194" s="30"/>
      <c r="AO194" s="30"/>
    </row>
    <row r="195" spans="1:41" s="26" customFormat="1" ht="18.75" x14ac:dyDescent="0.3">
      <c r="A195" s="34" t="s">
        <v>13</v>
      </c>
      <c r="B195" s="34" t="s">
        <v>49</v>
      </c>
      <c r="C195" s="35">
        <v>48</v>
      </c>
      <c r="D195" s="139">
        <f>'SMB Cost+ Matrix Orig'!D197+'Add Margin'!$B$2</f>
        <v>9.9228000000000011E-2</v>
      </c>
      <c r="E195" s="139">
        <f>'SMB Cost+ Matrix Orig'!E197+'Add Margin'!$B$2</f>
        <v>9.2100000000000001E-2</v>
      </c>
      <c r="F195" s="139">
        <f>'SMB Cost+ Matrix Orig'!F197+'Add Margin'!$B$2</f>
        <v>9.11E-2</v>
      </c>
      <c r="G195" s="139">
        <f>'SMB Cost+ Matrix Orig'!G197+'Add Margin'!$B$2</f>
        <v>9.01E-2</v>
      </c>
      <c r="H195" s="139">
        <f>'SMB Cost+ Matrix Orig'!H197+'Add Margin'!$B$2</f>
        <v>0.101285</v>
      </c>
      <c r="I195" s="139">
        <f>'SMB Cost+ Matrix Orig'!I197+'Add Margin'!$B$2</f>
        <v>9.4158000000000006E-2</v>
      </c>
      <c r="J195" s="139">
        <f>'SMB Cost+ Matrix Orig'!J197+'Add Margin'!$B$2</f>
        <v>9.3158000000000005E-2</v>
      </c>
      <c r="K195" s="139">
        <f>'SMB Cost+ Matrix Orig'!K197+'Add Margin'!$B$2</f>
        <v>9.2158000000000004E-2</v>
      </c>
      <c r="L195" s="139"/>
      <c r="M195" s="139"/>
      <c r="N195" s="139"/>
      <c r="O195" s="139"/>
      <c r="P195" s="139"/>
      <c r="Q195" s="139"/>
      <c r="R195" s="139"/>
      <c r="S195" s="139"/>
      <c r="T195" s="139"/>
      <c r="U195" s="139"/>
      <c r="V195" s="139"/>
      <c r="W195" s="139"/>
      <c r="X195" s="139"/>
      <c r="Y195" s="139"/>
      <c r="Z195" s="139"/>
      <c r="AA195" s="139"/>
      <c r="AB195" s="215"/>
      <c r="AC195" s="215"/>
      <c r="AD195" s="215"/>
      <c r="AE195" s="215"/>
      <c r="AF195" s="215"/>
      <c r="AG195" s="215"/>
      <c r="AH195" s="215"/>
      <c r="AI195" s="215"/>
      <c r="AJ195" s="215"/>
      <c r="AK195" s="215"/>
      <c r="AL195" s="215"/>
      <c r="AM195" s="215"/>
      <c r="AN195" s="30"/>
      <c r="AO195" s="30"/>
    </row>
    <row r="196" spans="1:41" s="26" customFormat="1" ht="15.75" customHeight="1" x14ac:dyDescent="0.3">
      <c r="A196" s="64"/>
      <c r="B196" s="65"/>
      <c r="C196" s="65"/>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54"/>
      <c r="AO196" s="54"/>
    </row>
    <row r="197" spans="1:41" s="26" customFormat="1" ht="18.75" x14ac:dyDescent="0.3">
      <c r="A197" s="41" t="s">
        <v>13</v>
      </c>
      <c r="B197" s="41" t="s">
        <v>50</v>
      </c>
      <c r="C197" s="42">
        <v>6</v>
      </c>
      <c r="D197" s="43">
        <f>'SMB Cost+ Matrix Orig'!D199+'Add Margin'!$B$2</f>
        <v>7.4772000000000005E-2</v>
      </c>
      <c r="E197" s="43">
        <f>'SMB Cost+ Matrix Orig'!E199+'Add Margin'!$B$2</f>
        <v>6.8875000000000006E-2</v>
      </c>
      <c r="F197" s="43">
        <f>'SMB Cost+ Matrix Orig'!F199+'Add Margin'!$B$2</f>
        <v>6.7875000000000005E-2</v>
      </c>
      <c r="G197" s="43">
        <f>'SMB Cost+ Matrix Orig'!G199+'Add Margin'!$B$2</f>
        <v>6.6875000000000004E-2</v>
      </c>
      <c r="H197" s="43">
        <f>'SMB Cost+ Matrix Orig'!H199+'Add Margin'!$B$2</f>
        <v>7.5955000000000009E-2</v>
      </c>
      <c r="I197" s="43">
        <f>'SMB Cost+ Matrix Orig'!I199+'Add Margin'!$B$2</f>
        <v>7.0088999999999999E-2</v>
      </c>
      <c r="J197" s="43">
        <f>'SMB Cost+ Matrix Orig'!J199+'Add Margin'!$B$2</f>
        <v>6.9088999999999998E-2</v>
      </c>
      <c r="K197" s="43">
        <f>'SMB Cost+ Matrix Orig'!K199+'Add Margin'!$B$2</f>
        <v>6.8088999999999997E-2</v>
      </c>
      <c r="L197" s="43">
        <f>'SMB Cost+ Matrix Orig'!L199+'Add Margin'!$B$2</f>
        <v>7.6407000000000003E-2</v>
      </c>
      <c r="M197" s="43">
        <f>'SMB Cost+ Matrix Orig'!M199+'Add Margin'!$B$2</f>
        <v>7.0530000000000009E-2</v>
      </c>
      <c r="N197" s="43">
        <f>'SMB Cost+ Matrix Orig'!N199+'Add Margin'!$B$2</f>
        <v>6.9530000000000008E-2</v>
      </c>
      <c r="O197" s="43">
        <f>'SMB Cost+ Matrix Orig'!O199+'Add Margin'!$B$2</f>
        <v>6.8530000000000008E-2</v>
      </c>
      <c r="P197" s="43">
        <f>'SMB Cost+ Matrix Orig'!P199+'Add Margin'!$B$2</f>
        <v>7.6552000000000009E-2</v>
      </c>
      <c r="Q197" s="43">
        <f>'SMB Cost+ Matrix Orig'!Q199+'Add Margin'!$B$2</f>
        <v>7.0647000000000001E-2</v>
      </c>
      <c r="R197" s="43">
        <f>'SMB Cost+ Matrix Orig'!R199+'Add Margin'!$B$2</f>
        <v>6.9647000000000001E-2</v>
      </c>
      <c r="S197" s="43">
        <f>'SMB Cost+ Matrix Orig'!S199+'Add Margin'!$B$2</f>
        <v>6.8647E-2</v>
      </c>
      <c r="T197" s="43">
        <f>'SMB Cost+ Matrix Orig'!T199+'Add Margin'!$B$2</f>
        <v>7.4831000000000009E-2</v>
      </c>
      <c r="U197" s="43">
        <f>'SMB Cost+ Matrix Orig'!U199+'Add Margin'!$B$2</f>
        <v>6.9258E-2</v>
      </c>
      <c r="V197" s="43">
        <f>'SMB Cost+ Matrix Orig'!V199+'Add Margin'!$B$2</f>
        <v>6.8257999999999999E-2</v>
      </c>
      <c r="W197" s="43">
        <f>'SMB Cost+ Matrix Orig'!W199+'Add Margin'!$B$2</f>
        <v>6.7257999999999998E-2</v>
      </c>
      <c r="X197" s="43">
        <f>'SMB Cost+ Matrix Orig'!X199+'Add Margin'!$B$2</f>
        <v>7.0532000000000011E-2</v>
      </c>
      <c r="Y197" s="43">
        <f>'SMB Cost+ Matrix Orig'!Y199+'Add Margin'!$B$2</f>
        <v>6.5323999999999993E-2</v>
      </c>
      <c r="Z197" s="43">
        <f>'SMB Cost+ Matrix Orig'!Z199+'Add Margin'!$B$2</f>
        <v>6.4323999999999992E-2</v>
      </c>
      <c r="AA197" s="43">
        <f>'SMB Cost+ Matrix Orig'!AA199+'Add Margin'!$B$2</f>
        <v>6.3323999999999991E-2</v>
      </c>
      <c r="AB197" s="43">
        <f>'SMB Cost+ Matrix Orig'!AB199+'Add Margin'!$B$2</f>
        <v>6.6854999999999998E-2</v>
      </c>
      <c r="AC197" s="43">
        <f>'SMB Cost+ Matrix Orig'!AC199+'Add Margin'!$B$2</f>
        <v>6.2006000000000006E-2</v>
      </c>
      <c r="AD197" s="43">
        <f>'SMB Cost+ Matrix Orig'!AD199+'Add Margin'!$B$2</f>
        <v>6.1006000000000005E-2</v>
      </c>
      <c r="AE197" s="43">
        <f>'SMB Cost+ Matrix Orig'!AE199+'Add Margin'!$B$2</f>
        <v>6.0006000000000004E-2</v>
      </c>
      <c r="AF197" s="43">
        <f>'SMB Cost+ Matrix Orig'!AF199+'Add Margin'!$B$2</f>
        <v>6.3880000000000006E-2</v>
      </c>
      <c r="AG197" s="43">
        <f>'SMB Cost+ Matrix Orig'!AG199+'Add Margin'!$B$2</f>
        <v>5.9382000000000004E-2</v>
      </c>
      <c r="AH197" s="43">
        <f>'SMB Cost+ Matrix Orig'!AH199+'Add Margin'!$B$2</f>
        <v>5.8382000000000003E-2</v>
      </c>
      <c r="AI197" s="43">
        <f>'SMB Cost+ Matrix Orig'!AI199+'Add Margin'!$B$2</f>
        <v>5.7382000000000002E-2</v>
      </c>
      <c r="AJ197" s="43">
        <f>'SMB Cost+ Matrix Orig'!AJ199+'Add Margin'!$B$2</f>
        <v>6.1533999999999998E-2</v>
      </c>
      <c r="AK197" s="43">
        <f>'SMB Cost+ Matrix Orig'!AK199+'Add Margin'!$B$2</f>
        <v>5.7412000000000005E-2</v>
      </c>
      <c r="AL197" s="43">
        <f>'SMB Cost+ Matrix Orig'!AL199+'Add Margin'!$B$2</f>
        <v>5.6412000000000004E-2</v>
      </c>
      <c r="AM197" s="43">
        <f>'SMB Cost+ Matrix Orig'!AM199+'Add Margin'!$B$2</f>
        <v>5.5412000000000003E-2</v>
      </c>
      <c r="AN197" s="44"/>
      <c r="AO197" s="44"/>
    </row>
    <row r="198" spans="1:41" s="26" customFormat="1" ht="18.75" x14ac:dyDescent="0.3">
      <c r="A198" s="45" t="s">
        <v>13</v>
      </c>
      <c r="B198" s="45" t="s">
        <v>50</v>
      </c>
      <c r="C198" s="46">
        <v>12</v>
      </c>
      <c r="D198" s="47">
        <f>'SMB Cost+ Matrix Orig'!D200+'Add Margin'!$B$2</f>
        <v>7.0828000000000002E-2</v>
      </c>
      <c r="E198" s="47">
        <f>'SMB Cost+ Matrix Orig'!E200+'Add Margin'!$B$2</f>
        <v>6.5452999999999997E-2</v>
      </c>
      <c r="F198" s="47">
        <f>'SMB Cost+ Matrix Orig'!F200+'Add Margin'!$B$2</f>
        <v>6.4452999999999996E-2</v>
      </c>
      <c r="G198" s="47">
        <f>'SMB Cost+ Matrix Orig'!G200+'Add Margin'!$B$2</f>
        <v>6.3452999999999996E-2</v>
      </c>
      <c r="H198" s="47">
        <f>'SMB Cost+ Matrix Orig'!H200+'Add Margin'!$B$2</f>
        <v>7.0011000000000004E-2</v>
      </c>
      <c r="I198" s="47">
        <f>'SMB Cost+ Matrix Orig'!I200+'Add Margin'!$B$2</f>
        <v>6.4818000000000001E-2</v>
      </c>
      <c r="J198" s="47">
        <f>'SMB Cost+ Matrix Orig'!J200+'Add Margin'!$B$2</f>
        <v>6.3818E-2</v>
      </c>
      <c r="K198" s="47">
        <f>'SMB Cost+ Matrix Orig'!K200+'Add Margin'!$B$2</f>
        <v>6.2817999999999999E-2</v>
      </c>
      <c r="L198" s="47">
        <f>'SMB Cost+ Matrix Orig'!L200+'Add Margin'!$B$2</f>
        <v>6.9036E-2</v>
      </c>
      <c r="M198" s="47">
        <f>'SMB Cost+ Matrix Orig'!M200+'Add Margin'!$B$2</f>
        <v>6.4029000000000003E-2</v>
      </c>
      <c r="N198" s="47">
        <f>'SMB Cost+ Matrix Orig'!N200+'Add Margin'!$B$2</f>
        <v>6.3029000000000002E-2</v>
      </c>
      <c r="O198" s="47">
        <f>'SMB Cost+ Matrix Orig'!O200+'Add Margin'!$B$2</f>
        <v>6.2029000000000001E-2</v>
      </c>
      <c r="P198" s="47">
        <f>'SMB Cost+ Matrix Orig'!P200+'Add Margin'!$B$2</f>
        <v>6.8043000000000006E-2</v>
      </c>
      <c r="Q198" s="47">
        <f>'SMB Cost+ Matrix Orig'!Q200+'Add Margin'!$B$2</f>
        <v>6.3222E-2</v>
      </c>
      <c r="R198" s="47">
        <f>'SMB Cost+ Matrix Orig'!R200+'Add Margin'!$B$2</f>
        <v>6.2222E-2</v>
      </c>
      <c r="S198" s="47">
        <f>'SMB Cost+ Matrix Orig'!S200+'Add Margin'!$B$2</f>
        <v>6.1221999999999999E-2</v>
      </c>
      <c r="T198" s="47">
        <f>'SMB Cost+ Matrix Orig'!T200+'Add Margin'!$B$2</f>
        <v>6.7040000000000002E-2</v>
      </c>
      <c r="U198" s="47">
        <f>'SMB Cost+ Matrix Orig'!U200+'Add Margin'!$B$2</f>
        <v>6.2405000000000002E-2</v>
      </c>
      <c r="V198" s="47">
        <f>'SMB Cost+ Matrix Orig'!V200+'Add Margin'!$B$2</f>
        <v>6.1405000000000001E-2</v>
      </c>
      <c r="W198" s="47">
        <f>'SMB Cost+ Matrix Orig'!W200+'Add Margin'!$B$2</f>
        <v>6.0405E-2</v>
      </c>
      <c r="X198" s="47">
        <f>'SMB Cost+ Matrix Orig'!X200+'Add Margin'!$B$2</f>
        <v>6.6182000000000005E-2</v>
      </c>
      <c r="Y198" s="47">
        <f>'SMB Cost+ Matrix Orig'!Y200+'Add Margin'!$B$2</f>
        <v>6.1738000000000001E-2</v>
      </c>
      <c r="Z198" s="47">
        <f>'SMB Cost+ Matrix Orig'!Z200+'Add Margin'!$B$2</f>
        <v>6.0738E-2</v>
      </c>
      <c r="AA198" s="47">
        <f>'SMB Cost+ Matrix Orig'!AA200+'Add Margin'!$B$2</f>
        <v>5.9737999999999999E-2</v>
      </c>
      <c r="AB198" s="47">
        <f>'SMB Cost+ Matrix Orig'!AB200+'Add Margin'!$B$2</f>
        <v>6.5359E-2</v>
      </c>
      <c r="AC198" s="47">
        <f>'SMB Cost+ Matrix Orig'!AC200+'Add Margin'!$B$2</f>
        <v>6.1089000000000004E-2</v>
      </c>
      <c r="AD198" s="47">
        <f>'SMB Cost+ Matrix Orig'!AD200+'Add Margin'!$B$2</f>
        <v>6.0089000000000004E-2</v>
      </c>
      <c r="AE198" s="47">
        <f>'SMB Cost+ Matrix Orig'!AE200+'Add Margin'!$B$2</f>
        <v>5.9089000000000003E-2</v>
      </c>
      <c r="AF198" s="47">
        <f>'SMB Cost+ Matrix Orig'!AF200+'Add Margin'!$B$2</f>
        <v>6.4230999999999996E-2</v>
      </c>
      <c r="AG198" s="47">
        <f>'SMB Cost+ Matrix Orig'!AG200+'Add Margin'!$B$2</f>
        <v>6.0150999999999996E-2</v>
      </c>
      <c r="AH198" s="47">
        <f>'SMB Cost+ Matrix Orig'!AH200+'Add Margin'!$B$2</f>
        <v>5.9151000000000002E-2</v>
      </c>
      <c r="AI198" s="47">
        <f>'SMB Cost+ Matrix Orig'!AI200+'Add Margin'!$B$2</f>
        <v>5.8151000000000001E-2</v>
      </c>
      <c r="AJ198" s="47">
        <f>'SMB Cost+ Matrix Orig'!AJ200+'Add Margin'!$B$2</f>
        <v>6.3251000000000002E-2</v>
      </c>
      <c r="AK198" s="47">
        <f>'SMB Cost+ Matrix Orig'!AK200+'Add Margin'!$B$2</f>
        <v>5.9352000000000002E-2</v>
      </c>
      <c r="AL198" s="47">
        <f>'SMB Cost+ Matrix Orig'!AL200+'Add Margin'!$B$2</f>
        <v>5.8352000000000001E-2</v>
      </c>
      <c r="AM198" s="47">
        <f>'SMB Cost+ Matrix Orig'!AM200+'Add Margin'!$B$2</f>
        <v>5.7352E-2</v>
      </c>
      <c r="AN198" s="44"/>
      <c r="AO198" s="44"/>
    </row>
    <row r="199" spans="1:41" s="26" customFormat="1" ht="18.75" x14ac:dyDescent="0.3">
      <c r="A199" s="45" t="s">
        <v>13</v>
      </c>
      <c r="B199" s="45" t="s">
        <v>50</v>
      </c>
      <c r="C199" s="46">
        <v>24</v>
      </c>
      <c r="D199" s="47">
        <f>'SMB Cost+ Matrix Orig'!D201+'Add Margin'!$B$2</f>
        <v>6.7723000000000005E-2</v>
      </c>
      <c r="E199" s="47">
        <f>'SMB Cost+ Matrix Orig'!E201+'Add Margin'!$B$2</f>
        <v>6.2903000000000001E-2</v>
      </c>
      <c r="F199" s="47">
        <f>'SMB Cost+ Matrix Orig'!F201+'Add Margin'!$B$2</f>
        <v>6.1903E-2</v>
      </c>
      <c r="G199" s="47">
        <f>'SMB Cost+ Matrix Orig'!G201+'Add Margin'!$B$2</f>
        <v>6.0902999999999999E-2</v>
      </c>
      <c r="H199" s="47">
        <f>'SMB Cost+ Matrix Orig'!H201+'Add Margin'!$B$2</f>
        <v>6.7660999999999999E-2</v>
      </c>
      <c r="I199" s="47">
        <f>'SMB Cost+ Matrix Orig'!I201+'Add Margin'!$B$2</f>
        <v>6.2841999999999995E-2</v>
      </c>
      <c r="J199" s="47">
        <f>'SMB Cost+ Matrix Orig'!J201+'Add Margin'!$B$2</f>
        <v>6.1842000000000001E-2</v>
      </c>
      <c r="K199" s="47">
        <f>'SMB Cost+ Matrix Orig'!K201+'Add Margin'!$B$2</f>
        <v>6.0842E-2</v>
      </c>
      <c r="L199" s="47">
        <f>'SMB Cost+ Matrix Orig'!L201+'Add Margin'!$B$2</f>
        <v>6.7544000000000007E-2</v>
      </c>
      <c r="M199" s="47">
        <f>'SMB Cost+ Matrix Orig'!M201+'Add Margin'!$B$2</f>
        <v>6.2727000000000005E-2</v>
      </c>
      <c r="N199" s="47">
        <f>'SMB Cost+ Matrix Orig'!N201+'Add Margin'!$B$2</f>
        <v>6.1727000000000004E-2</v>
      </c>
      <c r="O199" s="47">
        <f>'SMB Cost+ Matrix Orig'!O201+'Add Margin'!$B$2</f>
        <v>6.0727000000000003E-2</v>
      </c>
      <c r="P199" s="47">
        <f>'SMB Cost+ Matrix Orig'!P201+'Add Margin'!$B$2</f>
        <v>6.7403000000000005E-2</v>
      </c>
      <c r="Q199" s="47">
        <f>'SMB Cost+ Matrix Orig'!Q201+'Add Margin'!$B$2</f>
        <v>6.2590000000000007E-2</v>
      </c>
      <c r="R199" s="47">
        <f>'SMB Cost+ Matrix Orig'!R201+'Add Margin'!$B$2</f>
        <v>6.1590000000000006E-2</v>
      </c>
      <c r="S199" s="47">
        <f>'SMB Cost+ Matrix Orig'!S201+'Add Margin'!$B$2</f>
        <v>6.0590000000000005E-2</v>
      </c>
      <c r="T199" s="47">
        <f>'SMB Cost+ Matrix Orig'!T201+'Add Margin'!$B$2</f>
        <v>6.7252000000000006E-2</v>
      </c>
      <c r="U199" s="47">
        <f>'SMB Cost+ Matrix Orig'!U201+'Add Margin'!$B$2</f>
        <v>6.2438999999999995E-2</v>
      </c>
      <c r="V199" s="47">
        <f>'SMB Cost+ Matrix Orig'!V201+'Add Margin'!$B$2</f>
        <v>6.1439000000000001E-2</v>
      </c>
      <c r="W199" s="47">
        <f>'SMB Cost+ Matrix Orig'!W201+'Add Margin'!$B$2</f>
        <v>6.0439E-2</v>
      </c>
      <c r="X199" s="47">
        <f>'SMB Cost+ Matrix Orig'!X201+'Add Margin'!$B$2</f>
        <v>6.7247000000000001E-2</v>
      </c>
      <c r="Y199" s="47">
        <f>'SMB Cost+ Matrix Orig'!Y201+'Add Margin'!$B$2</f>
        <v>6.2437999999999994E-2</v>
      </c>
      <c r="Z199" s="47">
        <f>'SMB Cost+ Matrix Orig'!Z201+'Add Margin'!$B$2</f>
        <v>6.1438E-2</v>
      </c>
      <c r="AA199" s="47">
        <f>'SMB Cost+ Matrix Orig'!AA201+'Add Margin'!$B$2</f>
        <v>6.0437999999999999E-2</v>
      </c>
      <c r="AB199" s="47">
        <f>'SMB Cost+ Matrix Orig'!AB201+'Add Margin'!$B$2</f>
        <v>6.7211000000000007E-2</v>
      </c>
      <c r="AC199" s="47">
        <f>'SMB Cost+ Matrix Orig'!AC201+'Add Margin'!$B$2</f>
        <v>6.2406000000000003E-2</v>
      </c>
      <c r="AD199" s="47">
        <f>'SMB Cost+ Matrix Orig'!AD201+'Add Margin'!$B$2</f>
        <v>6.1406000000000002E-2</v>
      </c>
      <c r="AE199" s="47">
        <f>'SMB Cost+ Matrix Orig'!AE201+'Add Margin'!$B$2</f>
        <v>6.0406000000000001E-2</v>
      </c>
      <c r="AF199" s="47">
        <f>'SMB Cost+ Matrix Orig'!AF201+'Add Margin'!$B$2</f>
        <v>6.7048999999999997E-2</v>
      </c>
      <c r="AG199" s="47">
        <f>'SMB Cost+ Matrix Orig'!AG201+'Add Margin'!$B$2</f>
        <v>6.2244999999999995E-2</v>
      </c>
      <c r="AH199" s="47">
        <f>'SMB Cost+ Matrix Orig'!AH201+'Add Margin'!$B$2</f>
        <v>6.1245000000000001E-2</v>
      </c>
      <c r="AI199" s="47">
        <f>'SMB Cost+ Matrix Orig'!AI201+'Add Margin'!$B$2</f>
        <v>6.0245E-2</v>
      </c>
      <c r="AJ199" s="47">
        <f>'SMB Cost+ Matrix Orig'!AJ201+'Add Margin'!$B$2</f>
        <v>6.6952999999999999E-2</v>
      </c>
      <c r="AK199" s="47">
        <f>'SMB Cost+ Matrix Orig'!AK201+'Add Margin'!$B$2</f>
        <v>6.2150999999999998E-2</v>
      </c>
      <c r="AL199" s="47">
        <f>'SMB Cost+ Matrix Orig'!AL201+'Add Margin'!$B$2</f>
        <v>6.1151000000000004E-2</v>
      </c>
      <c r="AM199" s="47">
        <f>'SMB Cost+ Matrix Orig'!AM201+'Add Margin'!$B$2</f>
        <v>6.0151000000000003E-2</v>
      </c>
      <c r="AN199" s="44"/>
      <c r="AO199" s="44"/>
    </row>
    <row r="200" spans="1:41" s="26" customFormat="1" ht="18.75" x14ac:dyDescent="0.3">
      <c r="A200" s="45" t="s">
        <v>13</v>
      </c>
      <c r="B200" s="45" t="s">
        <v>50</v>
      </c>
      <c r="C200" s="46">
        <v>36</v>
      </c>
      <c r="D200" s="149">
        <f>'SMB Cost+ Matrix Orig'!D202+'Add Margin'!$B$2</f>
        <v>6.8681000000000006E-2</v>
      </c>
      <c r="E200" s="149">
        <f>'SMB Cost+ Matrix Orig'!E202+'Add Margin'!$B$2</f>
        <v>6.3561999999999994E-2</v>
      </c>
      <c r="F200" s="149">
        <f>'SMB Cost+ Matrix Orig'!F202+'Add Margin'!$B$2</f>
        <v>6.2561999999999993E-2</v>
      </c>
      <c r="G200" s="149">
        <f>'SMB Cost+ Matrix Orig'!G202+'Add Margin'!$B$2</f>
        <v>6.1561999999999999E-2</v>
      </c>
      <c r="H200" s="149">
        <f>'SMB Cost+ Matrix Orig'!H202+'Add Margin'!$B$2</f>
        <v>6.8544000000000008E-2</v>
      </c>
      <c r="I200" s="149">
        <f>'SMB Cost+ Matrix Orig'!I202+'Add Margin'!$B$2</f>
        <v>6.3444E-2</v>
      </c>
      <c r="J200" s="149">
        <f>'SMB Cost+ Matrix Orig'!J202+'Add Margin'!$B$2</f>
        <v>6.2444E-2</v>
      </c>
      <c r="K200" s="149">
        <f>'SMB Cost+ Matrix Orig'!K202+'Add Margin'!$B$2</f>
        <v>6.1443999999999999E-2</v>
      </c>
      <c r="L200" s="149"/>
      <c r="M200" s="149"/>
      <c r="N200" s="149"/>
      <c r="O200" s="149"/>
      <c r="P200" s="149"/>
      <c r="Q200" s="149"/>
      <c r="R200" s="149"/>
      <c r="S200" s="149"/>
      <c r="T200" s="149"/>
      <c r="U200" s="149"/>
      <c r="V200" s="149"/>
      <c r="W200" s="149"/>
      <c r="X200" s="149"/>
      <c r="Y200" s="149"/>
      <c r="Z200" s="149"/>
      <c r="AA200" s="149"/>
      <c r="AB200" s="149"/>
      <c r="AC200" s="149"/>
      <c r="AD200" s="149"/>
      <c r="AE200" s="149"/>
      <c r="AF200" s="149"/>
      <c r="AG200" s="149"/>
      <c r="AH200" s="149"/>
      <c r="AI200" s="149"/>
      <c r="AJ200" s="149"/>
      <c r="AK200" s="149"/>
      <c r="AL200" s="149"/>
      <c r="AM200" s="149"/>
      <c r="AN200" s="44"/>
      <c r="AO200" s="44"/>
    </row>
    <row r="201" spans="1:41" s="26" customFormat="1" ht="15.75" customHeight="1" x14ac:dyDescent="0.3">
      <c r="A201" s="64"/>
      <c r="B201" s="65"/>
      <c r="C201" s="65"/>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54"/>
      <c r="AO201" s="54"/>
    </row>
    <row r="202" spans="1:41" s="26" customFormat="1" ht="18.75" x14ac:dyDescent="0.3">
      <c r="A202" s="55" t="s">
        <v>13</v>
      </c>
      <c r="B202" s="55" t="s">
        <v>57</v>
      </c>
      <c r="C202" s="56">
        <v>6</v>
      </c>
      <c r="D202" s="57">
        <f>'SMB Cost+ Matrix Orig'!D205+'Add Margin'!$B$2</f>
        <v>7.8531000000000004E-2</v>
      </c>
      <c r="E202" s="57">
        <f>'SMB Cost+ Matrix Orig'!E205+'Add Margin'!$B$2</f>
        <v>7.7531000000000003E-2</v>
      </c>
      <c r="F202" s="57">
        <f>'SMB Cost+ Matrix Orig'!F205+'Add Margin'!$B$2</f>
        <v>7.6531000000000002E-2</v>
      </c>
      <c r="G202" s="57">
        <f>'SMB Cost+ Matrix Orig'!G205+'Add Margin'!$B$2</f>
        <v>7.5531000000000001E-2</v>
      </c>
      <c r="H202" s="57">
        <f>'SMB Cost+ Matrix Orig'!H205+'Add Margin'!$B$2</f>
        <v>7.9223000000000002E-2</v>
      </c>
      <c r="I202" s="57">
        <f>'SMB Cost+ Matrix Orig'!I205+'Add Margin'!$B$2</f>
        <v>7.8223000000000001E-2</v>
      </c>
      <c r="J202" s="57">
        <f>'SMB Cost+ Matrix Orig'!J205+'Add Margin'!$B$2</f>
        <v>7.7223E-2</v>
      </c>
      <c r="K202" s="57">
        <f>'SMB Cost+ Matrix Orig'!K205+'Add Margin'!$B$2</f>
        <v>7.6222999999999999E-2</v>
      </c>
      <c r="L202" s="57">
        <f>'SMB Cost+ Matrix Orig'!L205+'Add Margin'!$B$2</f>
        <v>7.9737000000000002E-2</v>
      </c>
      <c r="M202" s="57">
        <f>'SMB Cost+ Matrix Orig'!M205+'Add Margin'!$B$2</f>
        <v>7.8737000000000001E-2</v>
      </c>
      <c r="N202" s="57">
        <f>'SMB Cost+ Matrix Orig'!N205+'Add Margin'!$B$2</f>
        <v>7.7737000000000001E-2</v>
      </c>
      <c r="O202" s="57">
        <f>'SMB Cost+ Matrix Orig'!O205+'Add Margin'!$B$2</f>
        <v>7.6737E-2</v>
      </c>
      <c r="P202" s="57">
        <f>'SMB Cost+ Matrix Orig'!P205+'Add Margin'!$B$2</f>
        <v>8.0690999999999999E-2</v>
      </c>
      <c r="Q202" s="57">
        <f>'SMB Cost+ Matrix Orig'!Q205+'Add Margin'!$B$2</f>
        <v>7.9690999999999998E-2</v>
      </c>
      <c r="R202" s="57">
        <f>'SMB Cost+ Matrix Orig'!R205+'Add Margin'!$B$2</f>
        <v>7.8690999999999997E-2</v>
      </c>
      <c r="S202" s="57">
        <f>'SMB Cost+ Matrix Orig'!S205+'Add Margin'!$B$2</f>
        <v>7.7690999999999996E-2</v>
      </c>
      <c r="T202" s="57">
        <f>'SMB Cost+ Matrix Orig'!T205+'Add Margin'!$B$2</f>
        <v>7.9593000000000011E-2</v>
      </c>
      <c r="U202" s="57">
        <f>'SMB Cost+ Matrix Orig'!U205+'Add Margin'!$B$2</f>
        <v>7.859300000000001E-2</v>
      </c>
      <c r="V202" s="57">
        <f>'SMB Cost+ Matrix Orig'!V205+'Add Margin'!$B$2</f>
        <v>7.7593000000000009E-2</v>
      </c>
      <c r="W202" s="57">
        <f>'SMB Cost+ Matrix Orig'!W205+'Add Margin'!$B$2</f>
        <v>7.6593000000000008E-2</v>
      </c>
      <c r="X202" s="57">
        <f>'SMB Cost+ Matrix Orig'!X205+'Add Margin'!$B$2</f>
        <v>7.6998000000000011E-2</v>
      </c>
      <c r="Y202" s="57">
        <f>'SMB Cost+ Matrix Orig'!Y205+'Add Margin'!$B$2</f>
        <v>7.599800000000001E-2</v>
      </c>
      <c r="Z202" s="57">
        <f>'SMB Cost+ Matrix Orig'!Z205+'Add Margin'!$B$2</f>
        <v>7.4998000000000009E-2</v>
      </c>
      <c r="AA202" s="57">
        <f>'SMB Cost+ Matrix Orig'!AA205+'Add Margin'!$B$2</f>
        <v>7.3998000000000008E-2</v>
      </c>
      <c r="AB202" s="57">
        <f>'SMB Cost+ Matrix Orig'!AB205+'Add Margin'!$B$2</f>
        <v>7.4450000000000002E-2</v>
      </c>
      <c r="AC202" s="57">
        <f>'SMB Cost+ Matrix Orig'!AC205+'Add Margin'!$B$2</f>
        <v>7.3450000000000001E-2</v>
      </c>
      <c r="AD202" s="57">
        <f>'SMB Cost+ Matrix Orig'!AD205+'Add Margin'!$B$2</f>
        <v>7.2450000000000001E-2</v>
      </c>
      <c r="AE202" s="57">
        <f>'SMB Cost+ Matrix Orig'!AE205+'Add Margin'!$B$2</f>
        <v>7.145E-2</v>
      </c>
      <c r="AF202" s="57">
        <f>'SMB Cost+ Matrix Orig'!AF205+'Add Margin'!$B$2</f>
        <v>7.1402000000000007E-2</v>
      </c>
      <c r="AG202" s="57">
        <f>'SMB Cost+ Matrix Orig'!AG205+'Add Margin'!$B$2</f>
        <v>7.0402000000000006E-2</v>
      </c>
      <c r="AH202" s="57">
        <f>'SMB Cost+ Matrix Orig'!AH205+'Add Margin'!$B$2</f>
        <v>6.9402000000000005E-2</v>
      </c>
      <c r="AI202" s="57">
        <f>'SMB Cost+ Matrix Orig'!AI205+'Add Margin'!$B$2</f>
        <v>6.8402000000000004E-2</v>
      </c>
      <c r="AJ202" s="57">
        <f>'SMB Cost+ Matrix Orig'!AJ205+'Add Margin'!$B$2</f>
        <v>6.8225000000000008E-2</v>
      </c>
      <c r="AK202" s="57">
        <f>'SMB Cost+ Matrix Orig'!AK205+'Add Margin'!$B$2</f>
        <v>6.7225000000000007E-2</v>
      </c>
      <c r="AL202" s="57">
        <f>'SMB Cost+ Matrix Orig'!AL205+'Add Margin'!$B$2</f>
        <v>6.6225000000000006E-2</v>
      </c>
      <c r="AM202" s="57">
        <f>'SMB Cost+ Matrix Orig'!AM205+'Add Margin'!$B$2</f>
        <v>6.5225000000000005E-2</v>
      </c>
      <c r="AN202" s="30"/>
      <c r="AO202" s="30"/>
    </row>
    <row r="203" spans="1:41" s="26" customFormat="1" ht="18.75" x14ac:dyDescent="0.3">
      <c r="A203" s="58" t="s">
        <v>13</v>
      </c>
      <c r="B203" s="58" t="s">
        <v>57</v>
      </c>
      <c r="C203" s="59">
        <v>12</v>
      </c>
      <c r="D203" s="60">
        <f>'SMB Cost+ Matrix Orig'!D206+'Add Margin'!$B$2</f>
        <v>7.6554999999999998E-2</v>
      </c>
      <c r="E203" s="60">
        <f>'SMB Cost+ Matrix Orig'!E206+'Add Margin'!$B$2</f>
        <v>7.5554999999999997E-2</v>
      </c>
      <c r="F203" s="60">
        <f>'SMB Cost+ Matrix Orig'!F206+'Add Margin'!$B$2</f>
        <v>7.4554999999999996E-2</v>
      </c>
      <c r="G203" s="60">
        <f>'SMB Cost+ Matrix Orig'!G206+'Add Margin'!$B$2</f>
        <v>7.3554999999999995E-2</v>
      </c>
      <c r="H203" s="60">
        <f>'SMB Cost+ Matrix Orig'!H206+'Add Margin'!$B$2</f>
        <v>7.5500999999999999E-2</v>
      </c>
      <c r="I203" s="60">
        <f>'SMB Cost+ Matrix Orig'!I206+'Add Margin'!$B$2</f>
        <v>7.4500999999999998E-2</v>
      </c>
      <c r="J203" s="60">
        <f>'SMB Cost+ Matrix Orig'!J206+'Add Margin'!$B$2</f>
        <v>7.3500999999999997E-2</v>
      </c>
      <c r="K203" s="60">
        <f>'SMB Cost+ Matrix Orig'!K206+'Add Margin'!$B$2</f>
        <v>7.2500999999999996E-2</v>
      </c>
      <c r="L203" s="60">
        <f>'SMB Cost+ Matrix Orig'!L206+'Add Margin'!$B$2</f>
        <v>7.4216000000000004E-2</v>
      </c>
      <c r="M203" s="60">
        <f>'SMB Cost+ Matrix Orig'!M206+'Add Margin'!$B$2</f>
        <v>7.3216000000000003E-2</v>
      </c>
      <c r="N203" s="60">
        <f>'SMB Cost+ Matrix Orig'!N206+'Add Margin'!$B$2</f>
        <v>7.2216000000000002E-2</v>
      </c>
      <c r="O203" s="60">
        <f>'SMB Cost+ Matrix Orig'!O206+'Add Margin'!$B$2</f>
        <v>7.1216000000000002E-2</v>
      </c>
      <c r="P203" s="60">
        <f>'SMB Cost+ Matrix Orig'!P206+'Add Margin'!$B$2</f>
        <v>7.2854000000000002E-2</v>
      </c>
      <c r="Q203" s="60">
        <f>'SMB Cost+ Matrix Orig'!Q206+'Add Margin'!$B$2</f>
        <v>7.1854000000000001E-2</v>
      </c>
      <c r="R203" s="60">
        <f>'SMB Cost+ Matrix Orig'!R206+'Add Margin'!$B$2</f>
        <v>7.0854E-2</v>
      </c>
      <c r="S203" s="60">
        <f>'SMB Cost+ Matrix Orig'!S206+'Add Margin'!$B$2</f>
        <v>6.9853999999999999E-2</v>
      </c>
      <c r="T203" s="60">
        <f>'SMB Cost+ Matrix Orig'!T206+'Add Margin'!$B$2</f>
        <v>7.1526000000000006E-2</v>
      </c>
      <c r="U203" s="60">
        <f>'SMB Cost+ Matrix Orig'!U206+'Add Margin'!$B$2</f>
        <v>7.0526000000000005E-2</v>
      </c>
      <c r="V203" s="60">
        <f>'SMB Cost+ Matrix Orig'!V206+'Add Margin'!$B$2</f>
        <v>6.9526000000000004E-2</v>
      </c>
      <c r="W203" s="60">
        <f>'SMB Cost+ Matrix Orig'!W206+'Add Margin'!$B$2</f>
        <v>6.8526000000000004E-2</v>
      </c>
      <c r="X203" s="60">
        <f>'SMB Cost+ Matrix Orig'!X206+'Add Margin'!$B$2</f>
        <v>7.0260000000000003E-2</v>
      </c>
      <c r="Y203" s="60">
        <f>'SMB Cost+ Matrix Orig'!Y206+'Add Margin'!$B$2</f>
        <v>6.9260000000000002E-2</v>
      </c>
      <c r="Z203" s="60">
        <f>'SMB Cost+ Matrix Orig'!Z206+'Add Margin'!$B$2</f>
        <v>6.8260000000000001E-2</v>
      </c>
      <c r="AA203" s="60">
        <f>'SMB Cost+ Matrix Orig'!AA206+'Add Margin'!$B$2</f>
        <v>6.726E-2</v>
      </c>
      <c r="AB203" s="60">
        <f>'SMB Cost+ Matrix Orig'!AB206+'Add Margin'!$B$2</f>
        <v>6.9113000000000008E-2</v>
      </c>
      <c r="AC203" s="60">
        <f>'SMB Cost+ Matrix Orig'!AC206+'Add Margin'!$B$2</f>
        <v>6.8113000000000007E-2</v>
      </c>
      <c r="AD203" s="60">
        <f>'SMB Cost+ Matrix Orig'!AD206+'Add Margin'!$B$2</f>
        <v>6.7113000000000006E-2</v>
      </c>
      <c r="AE203" s="60">
        <f>'SMB Cost+ Matrix Orig'!AE206+'Add Margin'!$B$2</f>
        <v>6.6113000000000005E-2</v>
      </c>
      <c r="AF203" s="60">
        <f>'SMB Cost+ Matrix Orig'!AF206+'Add Margin'!$B$2</f>
        <v>6.7628000000000008E-2</v>
      </c>
      <c r="AG203" s="60">
        <f>'SMB Cost+ Matrix Orig'!AG206+'Add Margin'!$B$2</f>
        <v>6.6628000000000007E-2</v>
      </c>
      <c r="AH203" s="60">
        <f>'SMB Cost+ Matrix Orig'!AH206+'Add Margin'!$B$2</f>
        <v>6.5628000000000006E-2</v>
      </c>
      <c r="AI203" s="60">
        <f>'SMB Cost+ Matrix Orig'!AI206+'Add Margin'!$B$2</f>
        <v>6.4628000000000005E-2</v>
      </c>
      <c r="AJ203" s="60">
        <f>'SMB Cost+ Matrix Orig'!AJ206+'Add Margin'!$B$2</f>
        <v>6.6252000000000005E-2</v>
      </c>
      <c r="AK203" s="60">
        <f>'SMB Cost+ Matrix Orig'!AK206+'Add Margin'!$B$2</f>
        <v>6.5252000000000004E-2</v>
      </c>
      <c r="AL203" s="60">
        <f>'SMB Cost+ Matrix Orig'!AL206+'Add Margin'!$B$2</f>
        <v>6.4252000000000004E-2</v>
      </c>
      <c r="AM203" s="60">
        <f>'SMB Cost+ Matrix Orig'!AM206+'Add Margin'!$B$2</f>
        <v>6.3252000000000003E-2</v>
      </c>
      <c r="AN203" s="30"/>
      <c r="AO203" s="30"/>
    </row>
    <row r="204" spans="1:41" s="26" customFormat="1" ht="18.75" x14ac:dyDescent="0.3">
      <c r="A204" s="58" t="s">
        <v>13</v>
      </c>
      <c r="B204" s="58" t="s">
        <v>57</v>
      </c>
      <c r="C204" s="59">
        <v>24</v>
      </c>
      <c r="D204" s="60">
        <f>'SMB Cost+ Matrix Orig'!D207+'Add Margin'!$B$2</f>
        <v>7.1017999999999998E-2</v>
      </c>
      <c r="E204" s="60">
        <f>'SMB Cost+ Matrix Orig'!E207+'Add Margin'!$B$2</f>
        <v>7.0017999999999997E-2</v>
      </c>
      <c r="F204" s="60">
        <f>'SMB Cost+ Matrix Orig'!F207+'Add Margin'!$B$2</f>
        <v>6.9017999999999996E-2</v>
      </c>
      <c r="G204" s="60">
        <f>'SMB Cost+ Matrix Orig'!G207+'Add Margin'!$B$2</f>
        <v>6.8017999999999995E-2</v>
      </c>
      <c r="H204" s="60">
        <f>'SMB Cost+ Matrix Orig'!H207+'Add Margin'!$B$2</f>
        <v>7.0552000000000004E-2</v>
      </c>
      <c r="I204" s="60">
        <f>'SMB Cost+ Matrix Orig'!I207+'Add Margin'!$B$2</f>
        <v>6.9552000000000003E-2</v>
      </c>
      <c r="J204" s="60">
        <f>'SMB Cost+ Matrix Orig'!J207+'Add Margin'!$B$2</f>
        <v>6.8552000000000002E-2</v>
      </c>
      <c r="K204" s="60">
        <f>'SMB Cost+ Matrix Orig'!K207+'Add Margin'!$B$2</f>
        <v>6.7552000000000001E-2</v>
      </c>
      <c r="L204" s="60">
        <f>'SMB Cost+ Matrix Orig'!L207+'Add Margin'!$B$2</f>
        <v>6.9976999999999998E-2</v>
      </c>
      <c r="M204" s="60">
        <f>'SMB Cost+ Matrix Orig'!M207+'Add Margin'!$B$2</f>
        <v>6.8976999999999997E-2</v>
      </c>
      <c r="N204" s="60">
        <f>'SMB Cost+ Matrix Orig'!N207+'Add Margin'!$B$2</f>
        <v>6.7976999999999996E-2</v>
      </c>
      <c r="O204" s="60">
        <f>'SMB Cost+ Matrix Orig'!O207+'Add Margin'!$B$2</f>
        <v>6.6976999999999995E-2</v>
      </c>
      <c r="P204" s="60">
        <f>'SMB Cost+ Matrix Orig'!P207+'Add Margin'!$B$2</f>
        <v>6.9356000000000001E-2</v>
      </c>
      <c r="Q204" s="60">
        <f>'SMB Cost+ Matrix Orig'!Q207+'Add Margin'!$B$2</f>
        <v>6.8356E-2</v>
      </c>
      <c r="R204" s="60">
        <f>'SMB Cost+ Matrix Orig'!R207+'Add Margin'!$B$2</f>
        <v>6.7355999999999999E-2</v>
      </c>
      <c r="S204" s="60">
        <f>'SMB Cost+ Matrix Orig'!S207+'Add Margin'!$B$2</f>
        <v>6.6355999999999998E-2</v>
      </c>
      <c r="T204" s="60">
        <f>'SMB Cost+ Matrix Orig'!T207+'Add Margin'!$B$2</f>
        <v>6.8111000000000005E-2</v>
      </c>
      <c r="U204" s="60">
        <f>'SMB Cost+ Matrix Orig'!U207+'Add Margin'!$B$2</f>
        <v>6.7111000000000004E-2</v>
      </c>
      <c r="V204" s="60">
        <f>'SMB Cost+ Matrix Orig'!V207+'Add Margin'!$B$2</f>
        <v>6.6111000000000003E-2</v>
      </c>
      <c r="W204" s="60">
        <f>'SMB Cost+ Matrix Orig'!W207+'Add Margin'!$B$2</f>
        <v>6.5111000000000002E-2</v>
      </c>
      <c r="X204" s="60">
        <f>'SMB Cost+ Matrix Orig'!X207+'Add Margin'!$B$2</f>
        <v>6.7637000000000003E-2</v>
      </c>
      <c r="Y204" s="60">
        <f>'SMB Cost+ Matrix Orig'!Y207+'Add Margin'!$B$2</f>
        <v>6.6637000000000002E-2</v>
      </c>
      <c r="Z204" s="60">
        <f>'SMB Cost+ Matrix Orig'!Z207+'Add Margin'!$B$2</f>
        <v>6.5637000000000001E-2</v>
      </c>
      <c r="AA204" s="60">
        <f>'SMB Cost+ Matrix Orig'!AA207+'Add Margin'!$B$2</f>
        <v>6.4637E-2</v>
      </c>
      <c r="AB204" s="60">
        <f>'SMB Cost+ Matrix Orig'!AB207+'Add Margin'!$B$2</f>
        <v>6.7177000000000001E-2</v>
      </c>
      <c r="AC204" s="60">
        <f>'SMB Cost+ Matrix Orig'!AC207+'Add Margin'!$B$2</f>
        <v>6.6177E-2</v>
      </c>
      <c r="AD204" s="60">
        <f>'SMB Cost+ Matrix Orig'!AD207+'Add Margin'!$B$2</f>
        <v>6.5176999999999999E-2</v>
      </c>
      <c r="AE204" s="60">
        <f>'SMB Cost+ Matrix Orig'!AE207+'Add Margin'!$B$2</f>
        <v>6.4176999999999998E-2</v>
      </c>
      <c r="AF204" s="60">
        <f>'SMB Cost+ Matrix Orig'!AF207+'Add Margin'!$B$2</f>
        <v>6.6535999999999998E-2</v>
      </c>
      <c r="AG204" s="60">
        <f>'SMB Cost+ Matrix Orig'!AG207+'Add Margin'!$B$2</f>
        <v>6.5535999999999997E-2</v>
      </c>
      <c r="AH204" s="60">
        <f>'SMB Cost+ Matrix Orig'!AH207+'Add Margin'!$B$2</f>
        <v>6.4535999999999996E-2</v>
      </c>
      <c r="AI204" s="60">
        <f>'SMB Cost+ Matrix Orig'!AI207+'Add Margin'!$B$2</f>
        <v>6.3535999999999995E-2</v>
      </c>
      <c r="AJ204" s="60">
        <f>'SMB Cost+ Matrix Orig'!AJ207+'Add Margin'!$B$2</f>
        <v>6.5953999999999999E-2</v>
      </c>
      <c r="AK204" s="60">
        <f>'SMB Cost+ Matrix Orig'!AK207+'Add Margin'!$B$2</f>
        <v>6.4953999999999998E-2</v>
      </c>
      <c r="AL204" s="60">
        <f>'SMB Cost+ Matrix Orig'!AL207+'Add Margin'!$B$2</f>
        <v>6.3953999999999997E-2</v>
      </c>
      <c r="AM204" s="60">
        <f>'SMB Cost+ Matrix Orig'!AM207+'Add Margin'!$B$2</f>
        <v>6.2953999999999996E-2</v>
      </c>
      <c r="AN204" s="30"/>
      <c r="AO204" s="30"/>
    </row>
    <row r="205" spans="1:41" s="26" customFormat="1" ht="18.75" x14ac:dyDescent="0.3">
      <c r="A205" s="58" t="s">
        <v>13</v>
      </c>
      <c r="B205" s="58" t="s">
        <v>57</v>
      </c>
      <c r="C205" s="59">
        <v>36</v>
      </c>
      <c r="D205" s="60">
        <f>'SMB Cost+ Matrix Orig'!D208+'Add Margin'!$B$2</f>
        <v>6.9065000000000001E-2</v>
      </c>
      <c r="E205" s="60">
        <f>'SMB Cost+ Matrix Orig'!E208+'Add Margin'!$B$2</f>
        <v>6.8065000000000001E-2</v>
      </c>
      <c r="F205" s="60">
        <f>'SMB Cost+ Matrix Orig'!F208+'Add Margin'!$B$2</f>
        <v>6.7065E-2</v>
      </c>
      <c r="G205" s="60">
        <f>'SMB Cost+ Matrix Orig'!G208+'Add Margin'!$B$2</f>
        <v>6.6064999999999999E-2</v>
      </c>
      <c r="H205" s="60">
        <f>'SMB Cost+ Matrix Orig'!H208+'Add Margin'!$B$2</f>
        <v>6.8752000000000008E-2</v>
      </c>
      <c r="I205" s="60">
        <f>'SMB Cost+ Matrix Orig'!I208+'Add Margin'!$B$2</f>
        <v>6.7752000000000007E-2</v>
      </c>
      <c r="J205" s="60">
        <f>'SMB Cost+ Matrix Orig'!J208+'Add Margin'!$B$2</f>
        <v>6.6752000000000006E-2</v>
      </c>
      <c r="K205" s="60">
        <f>'SMB Cost+ Matrix Orig'!K208+'Add Margin'!$B$2</f>
        <v>6.5752000000000005E-2</v>
      </c>
      <c r="L205" s="60">
        <f>'SMB Cost+ Matrix Orig'!L208+'Add Margin'!$B$2</f>
        <v>6.8362000000000006E-2</v>
      </c>
      <c r="M205" s="60">
        <f>'SMB Cost+ Matrix Orig'!M208+'Add Margin'!$B$2</f>
        <v>6.7362000000000005E-2</v>
      </c>
      <c r="N205" s="60">
        <f>'SMB Cost+ Matrix Orig'!N208+'Add Margin'!$B$2</f>
        <v>6.6362000000000004E-2</v>
      </c>
      <c r="O205" s="60">
        <f>'SMB Cost+ Matrix Orig'!O208+'Add Margin'!$B$2</f>
        <v>6.5362000000000003E-2</v>
      </c>
      <c r="P205" s="60">
        <f>'SMB Cost+ Matrix Orig'!P208+'Add Margin'!$B$2</f>
        <v>6.7941000000000001E-2</v>
      </c>
      <c r="Q205" s="60">
        <f>'SMB Cost+ Matrix Orig'!Q208+'Add Margin'!$B$2</f>
        <v>6.6941000000000001E-2</v>
      </c>
      <c r="R205" s="60">
        <f>'SMB Cost+ Matrix Orig'!R208+'Add Margin'!$B$2</f>
        <v>6.5941E-2</v>
      </c>
      <c r="S205" s="60">
        <f>'SMB Cost+ Matrix Orig'!S208+'Add Margin'!$B$2</f>
        <v>6.4940999999999999E-2</v>
      </c>
      <c r="T205" s="60">
        <f>'SMB Cost+ Matrix Orig'!T208+'Add Margin'!$B$2</f>
        <v>6.7541000000000004E-2</v>
      </c>
      <c r="U205" s="60">
        <f>'SMB Cost+ Matrix Orig'!U208+'Add Margin'!$B$2</f>
        <v>6.6541000000000003E-2</v>
      </c>
      <c r="V205" s="60">
        <f>'SMB Cost+ Matrix Orig'!V208+'Add Margin'!$B$2</f>
        <v>6.5541000000000002E-2</v>
      </c>
      <c r="W205" s="60">
        <f>'SMB Cost+ Matrix Orig'!W208+'Add Margin'!$B$2</f>
        <v>6.4541000000000001E-2</v>
      </c>
      <c r="X205" s="60">
        <f>'SMB Cost+ Matrix Orig'!X208+'Add Margin'!$B$2</f>
        <v>6.7747000000000002E-2</v>
      </c>
      <c r="Y205" s="60">
        <f>'SMB Cost+ Matrix Orig'!Y208+'Add Margin'!$B$2</f>
        <v>6.6747000000000001E-2</v>
      </c>
      <c r="Z205" s="60">
        <f>'SMB Cost+ Matrix Orig'!Z208+'Add Margin'!$B$2</f>
        <v>6.5747E-2</v>
      </c>
      <c r="AA205" s="60">
        <f>'SMB Cost+ Matrix Orig'!AA208+'Add Margin'!$B$2</f>
        <v>6.4746999999999999E-2</v>
      </c>
      <c r="AB205" s="60">
        <f>'SMB Cost+ Matrix Orig'!AB208+'Add Margin'!$B$2</f>
        <v>6.8579000000000001E-2</v>
      </c>
      <c r="AC205" s="60">
        <f>'SMB Cost+ Matrix Orig'!AC208+'Add Margin'!$B$2</f>
        <v>6.7579E-2</v>
      </c>
      <c r="AD205" s="60">
        <f>'SMB Cost+ Matrix Orig'!AD208+'Add Margin'!$B$2</f>
        <v>6.6578999999999999E-2</v>
      </c>
      <c r="AE205" s="60">
        <f>'SMB Cost+ Matrix Orig'!AE208+'Add Margin'!$B$2</f>
        <v>6.5578999999999998E-2</v>
      </c>
      <c r="AF205" s="60">
        <f>'SMB Cost+ Matrix Orig'!AF208+'Add Margin'!$B$2</f>
        <v>6.8478999999999998E-2</v>
      </c>
      <c r="AG205" s="60">
        <f>'SMB Cost+ Matrix Orig'!AG208+'Add Margin'!$B$2</f>
        <v>6.7478999999999997E-2</v>
      </c>
      <c r="AH205" s="60">
        <f>'SMB Cost+ Matrix Orig'!AH208+'Add Margin'!$B$2</f>
        <v>6.6478999999999996E-2</v>
      </c>
      <c r="AI205" s="60">
        <f>'SMB Cost+ Matrix Orig'!AI208+'Add Margin'!$B$2</f>
        <v>6.5478999999999996E-2</v>
      </c>
      <c r="AJ205" s="60">
        <f>'SMB Cost+ Matrix Orig'!AJ208+'Add Margin'!$B$2</f>
        <v>6.8524000000000002E-2</v>
      </c>
      <c r="AK205" s="60">
        <f>'SMB Cost+ Matrix Orig'!AK208+'Add Margin'!$B$2</f>
        <v>6.7524000000000001E-2</v>
      </c>
      <c r="AL205" s="60">
        <f>'SMB Cost+ Matrix Orig'!AL208+'Add Margin'!$B$2</f>
        <v>6.6524E-2</v>
      </c>
      <c r="AM205" s="60">
        <f>'SMB Cost+ Matrix Orig'!AM208+'Add Margin'!$B$2</f>
        <v>6.5523999999999999E-2</v>
      </c>
      <c r="AN205" s="30"/>
      <c r="AO205" s="30"/>
    </row>
    <row r="206" spans="1:41" s="26" customFormat="1" ht="18.75" x14ac:dyDescent="0.3">
      <c r="A206" s="169" t="s">
        <v>13</v>
      </c>
      <c r="B206" s="169" t="s">
        <v>57</v>
      </c>
      <c r="C206" s="170">
        <v>48</v>
      </c>
      <c r="D206" s="167">
        <f>'SMB Cost+ Matrix Orig'!D209+'Add Margin'!$B$2</f>
        <v>7.2718000000000005E-2</v>
      </c>
      <c r="E206" s="167">
        <f>'SMB Cost+ Matrix Orig'!E209+'Add Margin'!$B$2</f>
        <v>7.1718000000000004E-2</v>
      </c>
      <c r="F206" s="167">
        <f>'SMB Cost+ Matrix Orig'!F209+'Add Margin'!$B$2</f>
        <v>7.0718000000000003E-2</v>
      </c>
      <c r="G206" s="167">
        <f>'SMB Cost+ Matrix Orig'!G209+'Add Margin'!$B$2</f>
        <v>6.9718000000000002E-2</v>
      </c>
      <c r="H206" s="167">
        <f>'SMB Cost+ Matrix Orig'!H209+'Add Margin'!$B$2</f>
        <v>7.4270000000000003E-2</v>
      </c>
      <c r="I206" s="167">
        <f>'SMB Cost+ Matrix Orig'!I209+'Add Margin'!$B$2</f>
        <v>7.3270000000000002E-2</v>
      </c>
      <c r="J206" s="167">
        <f>'SMB Cost+ Matrix Orig'!J209+'Add Margin'!$B$2</f>
        <v>7.2270000000000001E-2</v>
      </c>
      <c r="K206" s="167">
        <f>'SMB Cost+ Matrix Orig'!K209+'Add Margin'!$B$2</f>
        <v>7.127E-2</v>
      </c>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30"/>
      <c r="AO206" s="30"/>
    </row>
    <row r="207" spans="1:41" s="26" customFormat="1" ht="15.75" customHeight="1" x14ac:dyDescent="0.3">
      <c r="A207" s="64"/>
      <c r="B207" s="65"/>
      <c r="C207" s="65"/>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54"/>
      <c r="AO207" s="54"/>
    </row>
    <row r="208" spans="1:41" s="26" customFormat="1" ht="18.75" x14ac:dyDescent="0.3">
      <c r="A208" s="27" t="s">
        <v>13</v>
      </c>
      <c r="B208" s="27" t="s">
        <v>59</v>
      </c>
      <c r="C208" s="28">
        <v>6</v>
      </c>
      <c r="D208" s="29">
        <f>'SMB Cost+ Matrix Orig'!D211+'Add Margin'!$B$2</f>
        <v>6.3885999999999998E-2</v>
      </c>
      <c r="E208" s="29">
        <f>'SMB Cost+ Matrix Orig'!E211+'Add Margin'!$B$2</f>
        <v>6.2207999999999999E-2</v>
      </c>
      <c r="F208" s="29">
        <f>'SMB Cost+ Matrix Orig'!F211+'Add Margin'!$B$2</f>
        <v>6.1208000000000005E-2</v>
      </c>
      <c r="G208" s="29">
        <f>'SMB Cost+ Matrix Orig'!G211+'Add Margin'!$B$2</f>
        <v>6.0208000000000005E-2</v>
      </c>
      <c r="H208" s="29">
        <f>'SMB Cost+ Matrix Orig'!H211+'Add Margin'!$B$2</f>
        <v>6.4548999999999995E-2</v>
      </c>
      <c r="I208" s="29">
        <f>'SMB Cost+ Matrix Orig'!I211+'Add Margin'!$B$2</f>
        <v>6.2876000000000001E-2</v>
      </c>
      <c r="J208" s="29">
        <f>'SMB Cost+ Matrix Orig'!J211+'Add Margin'!$B$2</f>
        <v>6.1876E-2</v>
      </c>
      <c r="K208" s="29">
        <f>'SMB Cost+ Matrix Orig'!K211+'Add Margin'!$B$2</f>
        <v>6.0876E-2</v>
      </c>
      <c r="L208" s="29">
        <f>'SMB Cost+ Matrix Orig'!L211+'Add Margin'!$B$2</f>
        <v>6.5028000000000002E-2</v>
      </c>
      <c r="M208" s="29">
        <f>'SMB Cost+ Matrix Orig'!M211+'Add Margin'!$B$2</f>
        <v>6.3349000000000003E-2</v>
      </c>
      <c r="N208" s="29">
        <f>'SMB Cost+ Matrix Orig'!N211+'Add Margin'!$B$2</f>
        <v>6.2349000000000002E-2</v>
      </c>
      <c r="O208" s="29">
        <f>'SMB Cost+ Matrix Orig'!O211+'Add Margin'!$B$2</f>
        <v>6.1349000000000001E-2</v>
      </c>
      <c r="P208" s="29">
        <f>'SMB Cost+ Matrix Orig'!P211+'Add Margin'!$B$2</f>
        <v>6.5856999999999999E-2</v>
      </c>
      <c r="Q208" s="29">
        <f>'SMB Cost+ Matrix Orig'!Q211+'Add Margin'!$B$2</f>
        <v>6.4159999999999995E-2</v>
      </c>
      <c r="R208" s="29">
        <f>'SMB Cost+ Matrix Orig'!R211+'Add Margin'!$B$2</f>
        <v>6.3159999999999994E-2</v>
      </c>
      <c r="S208" s="29">
        <f>'SMB Cost+ Matrix Orig'!S211+'Add Margin'!$B$2</f>
        <v>6.216E-2</v>
      </c>
      <c r="T208" s="29">
        <f>'SMB Cost+ Matrix Orig'!T211+'Add Margin'!$B$2</f>
        <v>6.5116000000000007E-2</v>
      </c>
      <c r="U208" s="29">
        <f>'SMB Cost+ Matrix Orig'!U211+'Add Margin'!$B$2</f>
        <v>6.3625000000000001E-2</v>
      </c>
      <c r="V208" s="29">
        <f>'SMB Cost+ Matrix Orig'!V211+'Add Margin'!$B$2</f>
        <v>6.2625E-2</v>
      </c>
      <c r="W208" s="29">
        <f>'SMB Cost+ Matrix Orig'!W211+'Add Margin'!$B$2</f>
        <v>6.1624999999999999E-2</v>
      </c>
      <c r="X208" s="29">
        <f>'SMB Cost+ Matrix Orig'!X211+'Add Margin'!$B$2</f>
        <v>6.2921000000000005E-2</v>
      </c>
      <c r="Y208" s="29">
        <f>'SMB Cost+ Matrix Orig'!Y211+'Add Margin'!$B$2</f>
        <v>6.1656000000000002E-2</v>
      </c>
      <c r="Z208" s="29">
        <f>'SMB Cost+ Matrix Orig'!Z211+'Add Margin'!$B$2</f>
        <v>6.0656000000000002E-2</v>
      </c>
      <c r="AA208" s="29">
        <f>'SMB Cost+ Matrix Orig'!AA211+'Add Margin'!$B$2</f>
        <v>5.9656000000000001E-2</v>
      </c>
      <c r="AB208" s="29">
        <f>'SMB Cost+ Matrix Orig'!AB211+'Add Margin'!$B$2</f>
        <v>6.0974999999999994E-2</v>
      </c>
      <c r="AC208" s="29">
        <f>'SMB Cost+ Matrix Orig'!AC211+'Add Margin'!$B$2</f>
        <v>5.9934000000000001E-2</v>
      </c>
      <c r="AD208" s="29">
        <f>'SMB Cost+ Matrix Orig'!AD211+'Add Margin'!$B$2</f>
        <v>5.8934E-2</v>
      </c>
      <c r="AE208" s="29">
        <f>'SMB Cost+ Matrix Orig'!AE211+'Add Margin'!$B$2</f>
        <v>5.7933999999999999E-2</v>
      </c>
      <c r="AF208" s="29">
        <f>'SMB Cost+ Matrix Orig'!AF211+'Add Margin'!$B$2</f>
        <v>5.8611999999999997E-2</v>
      </c>
      <c r="AG208" s="29">
        <f>'SMB Cost+ Matrix Orig'!AG211+'Add Margin'!$B$2</f>
        <v>5.7800000000000004E-2</v>
      </c>
      <c r="AH208" s="29">
        <f>'SMB Cost+ Matrix Orig'!AH211+'Add Margin'!$B$2</f>
        <v>5.6800000000000003E-2</v>
      </c>
      <c r="AI208" s="29">
        <f>'SMB Cost+ Matrix Orig'!AI211+'Add Margin'!$B$2</f>
        <v>5.5800000000000002E-2</v>
      </c>
      <c r="AJ208" s="29">
        <f>'SMB Cost+ Matrix Orig'!AJ211+'Add Margin'!$B$2</f>
        <v>5.6262E-2</v>
      </c>
      <c r="AK208" s="29">
        <f>'SMB Cost+ Matrix Orig'!AK211+'Add Margin'!$B$2</f>
        <v>5.5674000000000001E-2</v>
      </c>
      <c r="AL208" s="29">
        <f>'SMB Cost+ Matrix Orig'!AL211+'Add Margin'!$B$2</f>
        <v>5.4674E-2</v>
      </c>
      <c r="AM208" s="29">
        <f>'SMB Cost+ Matrix Orig'!AM211+'Add Margin'!$B$2</f>
        <v>5.3673999999999999E-2</v>
      </c>
      <c r="AN208" s="44"/>
      <c r="AO208" s="44"/>
    </row>
    <row r="209" spans="1:41" s="26" customFormat="1" ht="18.75" x14ac:dyDescent="0.3">
      <c r="A209" s="31" t="s">
        <v>13</v>
      </c>
      <c r="B209" s="31" t="s">
        <v>59</v>
      </c>
      <c r="C209" s="32">
        <v>12</v>
      </c>
      <c r="D209" s="33">
        <f>'SMB Cost+ Matrix Orig'!D212+'Add Margin'!$B$2</f>
        <v>6.2472E-2</v>
      </c>
      <c r="E209" s="33">
        <f>'SMB Cost+ Matrix Orig'!E212+'Add Margin'!$B$2</f>
        <v>6.1103000000000005E-2</v>
      </c>
      <c r="F209" s="33">
        <f>'SMB Cost+ Matrix Orig'!F212+'Add Margin'!$B$2</f>
        <v>6.0103000000000004E-2</v>
      </c>
      <c r="G209" s="33">
        <f>'SMB Cost+ Matrix Orig'!G212+'Add Margin'!$B$2</f>
        <v>5.9103000000000003E-2</v>
      </c>
      <c r="H209" s="33">
        <f>'SMB Cost+ Matrix Orig'!H212+'Add Margin'!$B$2</f>
        <v>6.1703999999999995E-2</v>
      </c>
      <c r="I209" s="33">
        <f>'SMB Cost+ Matrix Orig'!I212+'Add Margin'!$B$2</f>
        <v>6.0443999999999998E-2</v>
      </c>
      <c r="J209" s="33">
        <f>'SMB Cost+ Matrix Orig'!J212+'Add Margin'!$B$2</f>
        <v>5.9444000000000004E-2</v>
      </c>
      <c r="K209" s="33">
        <f>'SMB Cost+ Matrix Orig'!K212+'Add Margin'!$B$2</f>
        <v>5.8444000000000003E-2</v>
      </c>
      <c r="L209" s="33">
        <f>'SMB Cost+ Matrix Orig'!L212+'Add Margin'!$B$2</f>
        <v>6.0766999999999995E-2</v>
      </c>
      <c r="M209" s="33">
        <f>'SMB Cost+ Matrix Orig'!M212+'Add Margin'!$B$2</f>
        <v>5.9618000000000004E-2</v>
      </c>
      <c r="N209" s="33">
        <f>'SMB Cost+ Matrix Orig'!N212+'Add Margin'!$B$2</f>
        <v>5.8618000000000003E-2</v>
      </c>
      <c r="O209" s="33">
        <f>'SMB Cost+ Matrix Orig'!O212+'Add Margin'!$B$2</f>
        <v>5.7618000000000003E-2</v>
      </c>
      <c r="P209" s="33">
        <f>'SMB Cost+ Matrix Orig'!P212+'Add Margin'!$B$2</f>
        <v>5.9868999999999999E-2</v>
      </c>
      <c r="Q209" s="33">
        <f>'SMB Cost+ Matrix Orig'!Q212+'Add Margin'!$B$2</f>
        <v>5.8829000000000006E-2</v>
      </c>
      <c r="R209" s="33">
        <f>'SMB Cost+ Matrix Orig'!R212+'Add Margin'!$B$2</f>
        <v>5.7829000000000005E-2</v>
      </c>
      <c r="S209" s="33">
        <f>'SMB Cost+ Matrix Orig'!S212+'Add Margin'!$B$2</f>
        <v>5.6829000000000005E-2</v>
      </c>
      <c r="T209" s="33">
        <f>'SMB Cost+ Matrix Orig'!T212+'Add Margin'!$B$2</f>
        <v>5.8991999999999996E-2</v>
      </c>
      <c r="U209" s="33">
        <f>'SMB Cost+ Matrix Orig'!U212+'Add Margin'!$B$2</f>
        <v>5.8064000000000004E-2</v>
      </c>
      <c r="V209" s="33">
        <f>'SMB Cost+ Matrix Orig'!V212+'Add Margin'!$B$2</f>
        <v>5.7064000000000004E-2</v>
      </c>
      <c r="W209" s="33">
        <f>'SMB Cost+ Matrix Orig'!W212+'Add Margin'!$B$2</f>
        <v>5.6064000000000003E-2</v>
      </c>
      <c r="X209" s="33">
        <f>'SMB Cost+ Matrix Orig'!X212+'Add Margin'!$B$2</f>
        <v>5.8252999999999999E-2</v>
      </c>
      <c r="Y209" s="33">
        <f>'SMB Cost+ Matrix Orig'!Y212+'Add Margin'!$B$2</f>
        <v>5.7438000000000003E-2</v>
      </c>
      <c r="Z209" s="33">
        <f>'SMB Cost+ Matrix Orig'!Z212+'Add Margin'!$B$2</f>
        <v>5.6438000000000002E-2</v>
      </c>
      <c r="AA209" s="33">
        <f>'SMB Cost+ Matrix Orig'!AA212+'Add Margin'!$B$2</f>
        <v>5.5438000000000001E-2</v>
      </c>
      <c r="AB209" s="33">
        <f>'SMB Cost+ Matrix Orig'!AB212+'Add Margin'!$B$2</f>
        <v>5.7574E-2</v>
      </c>
      <c r="AC209" s="33">
        <f>'SMB Cost+ Matrix Orig'!AC212+'Add Margin'!$B$2</f>
        <v>5.6861999999999996E-2</v>
      </c>
      <c r="AD209" s="33">
        <f>'SMB Cost+ Matrix Orig'!AD212+'Add Margin'!$B$2</f>
        <v>5.5862000000000002E-2</v>
      </c>
      <c r="AE209" s="33">
        <f>'SMB Cost+ Matrix Orig'!AE212+'Add Margin'!$B$2</f>
        <v>5.4862000000000001E-2</v>
      </c>
      <c r="AF209" s="33">
        <f>'SMB Cost+ Matrix Orig'!AF212+'Add Margin'!$B$2</f>
        <v>5.6565999999999998E-2</v>
      </c>
      <c r="AG209" s="33">
        <f>'SMB Cost+ Matrix Orig'!AG212+'Add Margin'!$B$2</f>
        <v>5.5967000000000003E-2</v>
      </c>
      <c r="AH209" s="33">
        <f>'SMB Cost+ Matrix Orig'!AH212+'Add Margin'!$B$2</f>
        <v>5.4967000000000002E-2</v>
      </c>
      <c r="AI209" s="33">
        <f>'SMB Cost+ Matrix Orig'!AI212+'Add Margin'!$B$2</f>
        <v>5.3967000000000001E-2</v>
      </c>
      <c r="AJ209" s="33">
        <f>'SMB Cost+ Matrix Orig'!AJ212+'Add Margin'!$B$2</f>
        <v>5.5639999999999995E-2</v>
      </c>
      <c r="AK209" s="33">
        <f>'SMB Cost+ Matrix Orig'!AK212+'Add Margin'!$B$2</f>
        <v>5.5150000000000005E-2</v>
      </c>
      <c r="AL209" s="33">
        <f>'SMB Cost+ Matrix Orig'!AL212+'Add Margin'!$B$2</f>
        <v>5.4150000000000004E-2</v>
      </c>
      <c r="AM209" s="33">
        <f>'SMB Cost+ Matrix Orig'!AM212+'Add Margin'!$B$2</f>
        <v>5.3150000000000003E-2</v>
      </c>
      <c r="AN209" s="44"/>
      <c r="AO209" s="44"/>
    </row>
    <row r="210" spans="1:41" s="26" customFormat="1" ht="18.75" x14ac:dyDescent="0.3">
      <c r="A210" s="31" t="s">
        <v>13</v>
      </c>
      <c r="B210" s="31" t="s">
        <v>59</v>
      </c>
      <c r="C210" s="32">
        <v>24</v>
      </c>
      <c r="D210" s="33">
        <f>'SMB Cost+ Matrix Orig'!D213+'Add Margin'!$B$2</f>
        <v>5.9635000000000001E-2</v>
      </c>
      <c r="E210" s="33">
        <f>'SMB Cost+ Matrix Orig'!E213+'Add Margin'!$B$2</f>
        <v>5.8628E-2</v>
      </c>
      <c r="F210" s="33">
        <f>'SMB Cost+ Matrix Orig'!F213+'Add Margin'!$B$2</f>
        <v>5.7628000000000006E-2</v>
      </c>
      <c r="G210" s="33">
        <f>'SMB Cost+ Matrix Orig'!G213+'Add Margin'!$B$2</f>
        <v>5.6628000000000005E-2</v>
      </c>
      <c r="H210" s="33">
        <f>'SMB Cost+ Matrix Orig'!H213+'Add Margin'!$B$2</f>
        <v>5.9556999999999999E-2</v>
      </c>
      <c r="I210" s="33">
        <f>'SMB Cost+ Matrix Orig'!I213+'Add Margin'!$B$2</f>
        <v>5.8561000000000002E-2</v>
      </c>
      <c r="J210" s="33">
        <f>'SMB Cost+ Matrix Orig'!J213+'Add Margin'!$B$2</f>
        <v>5.7561000000000001E-2</v>
      </c>
      <c r="K210" s="33">
        <f>'SMB Cost+ Matrix Orig'!K213+'Add Margin'!$B$2</f>
        <v>5.6561E-2</v>
      </c>
      <c r="L210" s="33">
        <f>'SMB Cost+ Matrix Orig'!L213+'Add Margin'!$B$2</f>
        <v>5.9409999999999998E-2</v>
      </c>
      <c r="M210" s="33">
        <f>'SMB Cost+ Matrix Orig'!M213+'Add Margin'!$B$2</f>
        <v>5.8425000000000005E-2</v>
      </c>
      <c r="N210" s="33">
        <f>'SMB Cost+ Matrix Orig'!N213+'Add Margin'!$B$2</f>
        <v>5.7425000000000004E-2</v>
      </c>
      <c r="O210" s="33">
        <f>'SMB Cost+ Matrix Orig'!O213+'Add Margin'!$B$2</f>
        <v>5.6425000000000003E-2</v>
      </c>
      <c r="P210" s="33">
        <f>'SMB Cost+ Matrix Orig'!P213+'Add Margin'!$B$2</f>
        <v>5.9267E-2</v>
      </c>
      <c r="Q210" s="33">
        <f>'SMB Cost+ Matrix Orig'!Q213+'Add Margin'!$B$2</f>
        <v>5.8293999999999999E-2</v>
      </c>
      <c r="R210" s="33">
        <f>'SMB Cost+ Matrix Orig'!R213+'Add Margin'!$B$2</f>
        <v>5.7294000000000005E-2</v>
      </c>
      <c r="S210" s="33">
        <f>'SMB Cost+ Matrix Orig'!S213+'Add Margin'!$B$2</f>
        <v>5.6294000000000004E-2</v>
      </c>
      <c r="T210" s="33">
        <f>'SMB Cost+ Matrix Orig'!T213+'Add Margin'!$B$2</f>
        <v>5.9149E-2</v>
      </c>
      <c r="U210" s="33">
        <f>'SMB Cost+ Matrix Orig'!U213+'Add Margin'!$B$2</f>
        <v>5.8188000000000004E-2</v>
      </c>
      <c r="V210" s="33">
        <f>'SMB Cost+ Matrix Orig'!V213+'Add Margin'!$B$2</f>
        <v>5.7188000000000003E-2</v>
      </c>
      <c r="W210" s="33">
        <f>'SMB Cost+ Matrix Orig'!W213+'Add Margin'!$B$2</f>
        <v>5.6188000000000002E-2</v>
      </c>
      <c r="X210" s="33">
        <f>'SMB Cost+ Matrix Orig'!X213+'Add Margin'!$B$2</f>
        <v>5.9172999999999996E-2</v>
      </c>
      <c r="Y210" s="33">
        <f>'SMB Cost+ Matrix Orig'!Y213+'Add Margin'!$B$2</f>
        <v>5.8222999999999997E-2</v>
      </c>
      <c r="Z210" s="33">
        <f>'SMB Cost+ Matrix Orig'!Z213+'Add Margin'!$B$2</f>
        <v>5.7223000000000003E-2</v>
      </c>
      <c r="AA210" s="33">
        <f>'SMB Cost+ Matrix Orig'!AA213+'Add Margin'!$B$2</f>
        <v>5.6223000000000002E-2</v>
      </c>
      <c r="AB210" s="33">
        <f>'SMB Cost+ Matrix Orig'!AB213+'Add Margin'!$B$2</f>
        <v>5.9171999999999995E-2</v>
      </c>
      <c r="AC210" s="33">
        <f>'SMB Cost+ Matrix Orig'!AC213+'Add Margin'!$B$2</f>
        <v>5.8233999999999994E-2</v>
      </c>
      <c r="AD210" s="33">
        <f>'SMB Cost+ Matrix Orig'!AD213+'Add Margin'!$B$2</f>
        <v>5.7234E-2</v>
      </c>
      <c r="AE210" s="33">
        <f>'SMB Cost+ Matrix Orig'!AE213+'Add Margin'!$B$2</f>
        <v>5.6233999999999999E-2</v>
      </c>
      <c r="AF210" s="33">
        <f>'SMB Cost+ Matrix Orig'!AF213+'Add Margin'!$B$2</f>
        <v>5.9017999999999994E-2</v>
      </c>
      <c r="AG210" s="33">
        <f>'SMB Cost+ Matrix Orig'!AG213+'Add Margin'!$B$2</f>
        <v>5.8092000000000005E-2</v>
      </c>
      <c r="AH210" s="33">
        <f>'SMB Cost+ Matrix Orig'!AH213+'Add Margin'!$B$2</f>
        <v>5.7092000000000004E-2</v>
      </c>
      <c r="AI210" s="33">
        <f>'SMB Cost+ Matrix Orig'!AI213+'Add Margin'!$B$2</f>
        <v>5.6092000000000003E-2</v>
      </c>
      <c r="AJ210" s="33">
        <f>'SMB Cost+ Matrix Orig'!AJ213+'Add Margin'!$B$2</f>
        <v>5.8903999999999998E-2</v>
      </c>
      <c r="AK210" s="33">
        <f>'SMB Cost+ Matrix Orig'!AK213+'Add Margin'!$B$2</f>
        <v>5.799E-2</v>
      </c>
      <c r="AL210" s="33">
        <f>'SMB Cost+ Matrix Orig'!AL213+'Add Margin'!$B$2</f>
        <v>5.6990000000000006E-2</v>
      </c>
      <c r="AM210" s="33">
        <f>'SMB Cost+ Matrix Orig'!AM213+'Add Margin'!$B$2</f>
        <v>5.5990000000000005E-2</v>
      </c>
      <c r="AN210" s="44"/>
      <c r="AO210" s="44"/>
    </row>
    <row r="211" spans="1:41" s="26" customFormat="1" ht="18.75" x14ac:dyDescent="0.3">
      <c r="A211" s="31" t="s">
        <v>13</v>
      </c>
      <c r="B211" s="31" t="s">
        <v>59</v>
      </c>
      <c r="C211" s="32">
        <v>36</v>
      </c>
      <c r="D211" s="33">
        <f>'SMB Cost+ Matrix Orig'!D214+'Add Margin'!$B$2</f>
        <v>6.0412E-2</v>
      </c>
      <c r="E211" s="33">
        <f>'SMB Cost+ Matrix Orig'!E214+'Add Margin'!$B$2</f>
        <v>5.9300000000000005E-2</v>
      </c>
      <c r="F211" s="33">
        <f>'SMB Cost+ Matrix Orig'!F214+'Add Margin'!$B$2</f>
        <v>5.8300000000000005E-2</v>
      </c>
      <c r="G211" s="33">
        <f>'SMB Cost+ Matrix Orig'!G214+'Add Margin'!$B$2</f>
        <v>5.7300000000000004E-2</v>
      </c>
      <c r="H211" s="33">
        <f>'SMB Cost+ Matrix Orig'!H214+'Add Margin'!$B$2</f>
        <v>6.0262999999999997E-2</v>
      </c>
      <c r="I211" s="33">
        <f>'SMB Cost+ Matrix Orig'!I214+'Add Margin'!$B$2</f>
        <v>5.9168999999999999E-2</v>
      </c>
      <c r="J211" s="33">
        <f>'SMB Cost+ Matrix Orig'!J214+'Add Margin'!$B$2</f>
        <v>5.8169000000000005E-2</v>
      </c>
      <c r="K211" s="33">
        <f>'SMB Cost+ Matrix Orig'!K214+'Add Margin'!$B$2</f>
        <v>5.7169000000000005E-2</v>
      </c>
      <c r="L211" s="33">
        <f>'SMB Cost+ Matrix Orig'!L214+'Add Margin'!$B$2</f>
        <v>6.0058999999999994E-2</v>
      </c>
      <c r="M211" s="33">
        <f>'SMB Cost+ Matrix Orig'!M214+'Add Margin'!$B$2</f>
        <v>5.8985999999999997E-2</v>
      </c>
      <c r="N211" s="33">
        <f>'SMB Cost+ Matrix Orig'!N214+'Add Margin'!$B$2</f>
        <v>5.7986000000000003E-2</v>
      </c>
      <c r="O211" s="33">
        <f>'SMB Cost+ Matrix Orig'!O214+'Add Margin'!$B$2</f>
        <v>5.6986000000000002E-2</v>
      </c>
      <c r="P211" s="33">
        <f>'SMB Cost+ Matrix Orig'!P214+'Add Margin'!$B$2</f>
        <v>5.9864999999999995E-2</v>
      </c>
      <c r="Q211" s="33">
        <f>'SMB Cost+ Matrix Orig'!Q214+'Add Margin'!$B$2</f>
        <v>5.8810000000000001E-2</v>
      </c>
      <c r="R211" s="33">
        <f>'SMB Cost+ Matrix Orig'!R214+'Add Margin'!$B$2</f>
        <v>5.781E-2</v>
      </c>
      <c r="S211" s="33">
        <f>'SMB Cost+ Matrix Orig'!S214+'Add Margin'!$B$2</f>
        <v>5.6809999999999999E-2</v>
      </c>
      <c r="T211" s="33">
        <f>'SMB Cost+ Matrix Orig'!T214+'Add Margin'!$B$2</f>
        <v>5.9685999999999996E-2</v>
      </c>
      <c r="U211" s="33">
        <f>'SMB Cost+ Matrix Orig'!U214+'Add Margin'!$B$2</f>
        <v>5.8651999999999996E-2</v>
      </c>
      <c r="V211" s="33">
        <f>'SMB Cost+ Matrix Orig'!V214+'Add Margin'!$B$2</f>
        <v>5.7652000000000002E-2</v>
      </c>
      <c r="W211" s="33">
        <f>'SMB Cost+ Matrix Orig'!W214+'Add Margin'!$B$2</f>
        <v>5.6652000000000001E-2</v>
      </c>
      <c r="X211" s="33">
        <f>'SMB Cost+ Matrix Orig'!X214+'Add Margin'!$B$2</f>
        <v>5.9760999999999995E-2</v>
      </c>
      <c r="Y211" s="33">
        <f>'SMB Cost+ Matrix Orig'!Y214+'Add Margin'!$B$2</f>
        <v>5.8731000000000005E-2</v>
      </c>
      <c r="Z211" s="33">
        <f>'SMB Cost+ Matrix Orig'!Z214+'Add Margin'!$B$2</f>
        <v>5.7731000000000005E-2</v>
      </c>
      <c r="AA211" s="33">
        <f>'SMB Cost+ Matrix Orig'!AA214+'Add Margin'!$B$2</f>
        <v>5.6731000000000004E-2</v>
      </c>
      <c r="AB211" s="33">
        <f>'SMB Cost+ Matrix Orig'!AB214+'Add Margin'!$B$2</f>
        <v>7.6259000000000007E-2</v>
      </c>
      <c r="AC211" s="33">
        <f>'SMB Cost+ Matrix Orig'!AC214+'Add Margin'!$B$2</f>
        <v>7.0064000000000001E-2</v>
      </c>
      <c r="AD211" s="33">
        <f>'SMB Cost+ Matrix Orig'!AD214+'Add Margin'!$B$2</f>
        <v>6.9064E-2</v>
      </c>
      <c r="AE211" s="33">
        <f>'SMB Cost+ Matrix Orig'!AE214+'Add Margin'!$B$2</f>
        <v>6.8064E-2</v>
      </c>
      <c r="AF211" s="33">
        <f>'SMB Cost+ Matrix Orig'!AF214+'Add Margin'!$B$2</f>
        <v>7.6748000000000011E-2</v>
      </c>
      <c r="AG211" s="33">
        <f>'SMB Cost+ Matrix Orig'!AG214+'Add Margin'!$B$2</f>
        <v>6.9224000000000008E-2</v>
      </c>
      <c r="AH211" s="33">
        <f>'SMB Cost+ Matrix Orig'!AH214+'Add Margin'!$B$2</f>
        <v>6.8224000000000007E-2</v>
      </c>
      <c r="AI211" s="33">
        <f>'SMB Cost+ Matrix Orig'!AI214+'Add Margin'!$B$2</f>
        <v>6.7224000000000006E-2</v>
      </c>
      <c r="AJ211" s="33">
        <f>'SMB Cost+ Matrix Orig'!AJ214+'Add Margin'!$B$2</f>
        <v>7.6475000000000001E-2</v>
      </c>
      <c r="AK211" s="33">
        <f>'SMB Cost+ Matrix Orig'!AK214+'Add Margin'!$B$2</f>
        <v>6.8950999999999998E-2</v>
      </c>
      <c r="AL211" s="33">
        <f>'SMB Cost+ Matrix Orig'!AL214+'Add Margin'!$B$2</f>
        <v>6.7950999999999998E-2</v>
      </c>
      <c r="AM211" s="33">
        <f>'SMB Cost+ Matrix Orig'!AM214+'Add Margin'!$B$2</f>
        <v>6.6950999999999997E-2</v>
      </c>
      <c r="AN211" s="44"/>
      <c r="AO211" s="44"/>
    </row>
    <row r="212" spans="1:41" s="26" customFormat="1" ht="18.75" x14ac:dyDescent="0.3">
      <c r="A212" s="137" t="s">
        <v>13</v>
      </c>
      <c r="B212" s="137" t="s">
        <v>59</v>
      </c>
      <c r="C212" s="138">
        <v>48</v>
      </c>
      <c r="D212" s="139">
        <f>'SMB Cost+ Matrix Orig'!D215+'Add Margin'!$B$2</f>
        <v>8.0921000000000007E-2</v>
      </c>
      <c r="E212" s="139">
        <f>'SMB Cost+ Matrix Orig'!E215+'Add Margin'!$B$2</f>
        <v>7.3160000000000003E-2</v>
      </c>
      <c r="F212" s="139">
        <f>'SMB Cost+ Matrix Orig'!F215+'Add Margin'!$B$2</f>
        <v>7.2160000000000002E-2</v>
      </c>
      <c r="G212" s="139">
        <f>'SMB Cost+ Matrix Orig'!G215+'Add Margin'!$B$2</f>
        <v>7.1160000000000001E-2</v>
      </c>
      <c r="H212" s="139">
        <f>'SMB Cost+ Matrix Orig'!H215+'Add Margin'!$B$2</f>
        <v>8.322800000000001E-2</v>
      </c>
      <c r="I212" s="139">
        <f>'SMB Cost+ Matrix Orig'!I215+'Add Margin'!$B$2</f>
        <v>7.5467000000000006E-2</v>
      </c>
      <c r="J212" s="139">
        <f>'SMB Cost+ Matrix Orig'!J215+'Add Margin'!$B$2</f>
        <v>7.4467000000000005E-2</v>
      </c>
      <c r="K212" s="139">
        <f>'SMB Cost+ Matrix Orig'!K215+'Add Margin'!$B$2</f>
        <v>7.3467000000000005E-2</v>
      </c>
      <c r="L212" s="139"/>
      <c r="M212" s="139"/>
      <c r="N212" s="139"/>
      <c r="O212" s="139"/>
      <c r="P212" s="139"/>
      <c r="Q212" s="139"/>
      <c r="R212" s="139"/>
      <c r="S212" s="139"/>
      <c r="T212" s="139"/>
      <c r="U212" s="139"/>
      <c r="V212" s="139"/>
      <c r="W212" s="139"/>
      <c r="X212" s="139"/>
      <c r="Y212" s="139"/>
      <c r="Z212" s="139"/>
      <c r="AA212" s="139"/>
      <c r="AB212" s="215"/>
      <c r="AC212" s="215"/>
      <c r="AD212" s="215"/>
      <c r="AE212" s="215"/>
      <c r="AF212" s="215"/>
      <c r="AG212" s="215"/>
      <c r="AH212" s="215"/>
      <c r="AI212" s="215"/>
      <c r="AJ212" s="215"/>
      <c r="AK212" s="215"/>
      <c r="AL212" s="215"/>
      <c r="AM212" s="215"/>
      <c r="AN212" s="44"/>
      <c r="AO212" s="44"/>
    </row>
    <row r="213" spans="1:41" s="26" customFormat="1" ht="99" customHeight="1" x14ac:dyDescent="0.3">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1"/>
      <c r="AO213" s="71"/>
    </row>
    <row r="214" spans="1:41" s="26" customFormat="1" ht="18.75" x14ac:dyDescent="0.3">
      <c r="A214" s="72"/>
      <c r="B214" s="72"/>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c r="AF214" s="73"/>
      <c r="AG214" s="73"/>
      <c r="AH214" s="73"/>
      <c r="AI214" s="73"/>
      <c r="AJ214" s="73"/>
      <c r="AK214" s="73"/>
      <c r="AL214" s="73"/>
      <c r="AM214" s="73"/>
      <c r="AN214" s="71"/>
      <c r="AO214" s="71"/>
    </row>
    <row r="215" spans="1:41" s="26" customFormat="1" ht="18.75" x14ac:dyDescent="0.3">
      <c r="A215" s="72"/>
      <c r="B215" s="72"/>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c r="AF215" s="73"/>
      <c r="AG215" s="73"/>
      <c r="AH215" s="73"/>
      <c r="AI215" s="73"/>
      <c r="AJ215" s="73"/>
      <c r="AK215" s="73"/>
      <c r="AL215" s="73"/>
      <c r="AM215" s="73"/>
      <c r="AN215" s="71"/>
      <c r="AO215" s="71"/>
    </row>
    <row r="216" spans="1:41" s="26" customFormat="1" ht="18.75" x14ac:dyDescent="0.3">
      <c r="A216" s="72"/>
      <c r="B216" s="72"/>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c r="AH216" s="73"/>
      <c r="AI216" s="73"/>
      <c r="AJ216" s="73"/>
      <c r="AK216" s="73"/>
      <c r="AL216" s="73"/>
      <c r="AM216" s="73"/>
      <c r="AN216" s="71"/>
      <c r="AO216" s="71"/>
    </row>
    <row r="217" spans="1:41" s="26" customFormat="1" ht="18.75" x14ac:dyDescent="0.3">
      <c r="A217" s="72"/>
      <c r="B217" s="72"/>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c r="AF217" s="73"/>
      <c r="AG217" s="73"/>
      <c r="AH217" s="73"/>
      <c r="AI217" s="73"/>
      <c r="AJ217" s="73"/>
      <c r="AK217" s="73"/>
      <c r="AL217" s="73"/>
      <c r="AM217" s="73"/>
      <c r="AN217" s="71"/>
      <c r="AO217" s="71"/>
    </row>
    <row r="218" spans="1:41" s="26" customFormat="1" ht="18.75" x14ac:dyDescent="0.3">
      <c r="A218" s="72"/>
      <c r="B218" s="72"/>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c r="AF218" s="73"/>
      <c r="AG218" s="73"/>
      <c r="AH218" s="73"/>
      <c r="AI218" s="73"/>
      <c r="AJ218" s="73"/>
      <c r="AK218" s="73"/>
      <c r="AL218" s="73"/>
      <c r="AM218" s="73"/>
      <c r="AN218" s="71"/>
      <c r="AO218" s="71"/>
    </row>
    <row r="219" spans="1:41" s="26" customFormat="1" ht="18.75" x14ac:dyDescent="0.3">
      <c r="A219" s="72"/>
      <c r="B219" s="72"/>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3"/>
      <c r="AI219" s="73"/>
      <c r="AJ219" s="73"/>
      <c r="AK219" s="73"/>
      <c r="AL219" s="73"/>
      <c r="AM219" s="73"/>
      <c r="AN219" s="71"/>
      <c r="AO219" s="71"/>
    </row>
    <row r="220" spans="1:41" s="26" customFormat="1" ht="18.75" x14ac:dyDescent="0.3">
      <c r="A220" s="72"/>
      <c r="B220" s="72"/>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c r="AF220" s="73"/>
      <c r="AG220" s="73"/>
      <c r="AH220" s="73"/>
      <c r="AI220" s="73"/>
      <c r="AJ220" s="73"/>
      <c r="AK220" s="73"/>
      <c r="AL220" s="73"/>
      <c r="AM220" s="73"/>
      <c r="AN220" s="71"/>
      <c r="AO220" s="71"/>
    </row>
    <row r="221" spans="1:41" s="26" customFormat="1" ht="18.75" x14ac:dyDescent="0.3">
      <c r="A221" s="72"/>
      <c r="B221" s="72"/>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c r="AF221" s="73"/>
      <c r="AG221" s="73"/>
      <c r="AH221" s="73"/>
      <c r="AI221" s="73"/>
      <c r="AJ221" s="73"/>
      <c r="AK221" s="73"/>
      <c r="AL221" s="73"/>
      <c r="AM221" s="73"/>
      <c r="AN221" s="71"/>
      <c r="AO221" s="71"/>
    </row>
    <row r="222" spans="1:41" s="26" customFormat="1" ht="18.75" x14ac:dyDescent="0.3">
      <c r="A222" s="72"/>
      <c r="B222" s="72"/>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c r="AF222" s="73"/>
      <c r="AG222" s="73"/>
      <c r="AH222" s="73"/>
      <c r="AI222" s="73"/>
      <c r="AJ222" s="73"/>
      <c r="AK222" s="73"/>
      <c r="AL222" s="73"/>
      <c r="AM222" s="73"/>
      <c r="AN222" s="71"/>
      <c r="AO222" s="71"/>
    </row>
    <row r="223" spans="1:41" s="26" customFormat="1" ht="18.75" x14ac:dyDescent="0.3">
      <c r="A223" s="72"/>
      <c r="B223" s="72"/>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c r="AF223" s="73"/>
      <c r="AG223" s="73"/>
      <c r="AH223" s="73"/>
      <c r="AI223" s="73"/>
      <c r="AJ223" s="73"/>
      <c r="AK223" s="73"/>
      <c r="AL223" s="73"/>
      <c r="AM223" s="73"/>
      <c r="AN223" s="71"/>
      <c r="AO223" s="71"/>
    </row>
    <row r="224" spans="1:41" s="26" customFormat="1" ht="18.75" x14ac:dyDescent="0.3">
      <c r="A224" s="72"/>
      <c r="B224" s="72"/>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c r="AF224" s="73"/>
      <c r="AG224" s="73"/>
      <c r="AH224" s="73"/>
      <c r="AI224" s="73"/>
      <c r="AJ224" s="73"/>
      <c r="AK224" s="73"/>
      <c r="AL224" s="73"/>
      <c r="AM224" s="73"/>
      <c r="AN224" s="71"/>
      <c r="AO224" s="71"/>
    </row>
    <row r="225" spans="1:41" s="26" customFormat="1" ht="18.75" x14ac:dyDescent="0.3">
      <c r="A225" s="72"/>
      <c r="B225" s="72"/>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c r="AF225" s="73"/>
      <c r="AG225" s="73"/>
      <c r="AH225" s="73"/>
      <c r="AI225" s="73"/>
      <c r="AJ225" s="73"/>
      <c r="AK225" s="73"/>
      <c r="AL225" s="73"/>
      <c r="AM225" s="73"/>
      <c r="AN225" s="71"/>
      <c r="AO225" s="71"/>
    </row>
    <row r="226" spans="1:41" s="26" customFormat="1" ht="18.75" x14ac:dyDescent="0.3">
      <c r="A226" s="72"/>
      <c r="B226" s="72"/>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c r="AF226" s="73"/>
      <c r="AG226" s="73"/>
      <c r="AH226" s="73"/>
      <c r="AI226" s="73"/>
      <c r="AJ226" s="73"/>
      <c r="AK226" s="73"/>
      <c r="AL226" s="73"/>
      <c r="AM226" s="73"/>
      <c r="AN226" s="71"/>
      <c r="AO226" s="71"/>
    </row>
    <row r="227" spans="1:41" s="26" customFormat="1" ht="18.75" x14ac:dyDescent="0.3">
      <c r="A227" s="72"/>
      <c r="B227" s="72"/>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c r="AH227" s="73"/>
      <c r="AI227" s="73"/>
      <c r="AJ227" s="73"/>
      <c r="AK227" s="73"/>
      <c r="AL227" s="73"/>
      <c r="AM227" s="73"/>
      <c r="AN227" s="71"/>
      <c r="AO227" s="71"/>
    </row>
    <row r="228" spans="1:41" s="26" customFormat="1" ht="18.75" x14ac:dyDescent="0.3">
      <c r="A228" s="72"/>
      <c r="B228" s="72"/>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c r="AH228" s="73"/>
      <c r="AI228" s="73"/>
      <c r="AJ228" s="73"/>
      <c r="AK228" s="73"/>
      <c r="AL228" s="73"/>
      <c r="AM228" s="73"/>
      <c r="AN228" s="71"/>
      <c r="AO228" s="71"/>
    </row>
    <row r="229" spans="1:41" s="26" customFormat="1" ht="18.75" x14ac:dyDescent="0.3">
      <c r="A229" s="72"/>
      <c r="B229" s="72"/>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c r="AI229" s="73"/>
      <c r="AJ229" s="73"/>
      <c r="AK229" s="73"/>
      <c r="AL229" s="73"/>
      <c r="AM229" s="73"/>
      <c r="AN229" s="71"/>
      <c r="AO229" s="71"/>
    </row>
    <row r="230" spans="1:41" s="26" customFormat="1" ht="18.75" x14ac:dyDescent="0.3">
      <c r="A230" s="72"/>
      <c r="B230" s="72"/>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c r="AF230" s="73"/>
      <c r="AG230" s="73"/>
      <c r="AH230" s="73"/>
      <c r="AI230" s="73"/>
      <c r="AJ230" s="73"/>
      <c r="AK230" s="73"/>
      <c r="AL230" s="73"/>
      <c r="AM230" s="73"/>
      <c r="AN230" s="71"/>
      <c r="AO230" s="71"/>
    </row>
    <row r="231" spans="1:41" s="26" customFormat="1" ht="18.75" x14ac:dyDescent="0.3">
      <c r="A231" s="72"/>
      <c r="B231" s="72"/>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3"/>
      <c r="AI231" s="73"/>
      <c r="AJ231" s="73"/>
      <c r="AK231" s="73"/>
      <c r="AL231" s="73"/>
      <c r="AM231" s="73"/>
      <c r="AN231" s="71"/>
      <c r="AO231" s="71"/>
    </row>
    <row r="232" spans="1:41" s="26" customFormat="1" ht="18.75" x14ac:dyDescent="0.3">
      <c r="A232" s="72"/>
      <c r="B232" s="72"/>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c r="AF232" s="73"/>
      <c r="AG232" s="73"/>
      <c r="AH232" s="73"/>
      <c r="AI232" s="73"/>
      <c r="AJ232" s="73"/>
      <c r="AK232" s="73"/>
      <c r="AL232" s="73"/>
      <c r="AM232" s="73"/>
      <c r="AN232" s="71"/>
      <c r="AO232" s="71"/>
    </row>
    <row r="233" spans="1:41" s="26" customFormat="1" ht="18.75" x14ac:dyDescent="0.3">
      <c r="A233" s="72"/>
      <c r="B233" s="72"/>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c r="AF233" s="73"/>
      <c r="AG233" s="73"/>
      <c r="AH233" s="73"/>
      <c r="AI233" s="73"/>
      <c r="AJ233" s="73"/>
      <c r="AK233" s="73"/>
      <c r="AL233" s="73"/>
      <c r="AM233" s="73"/>
      <c r="AN233" s="71"/>
      <c r="AO233" s="71"/>
    </row>
    <row r="234" spans="1:41" s="26" customFormat="1" ht="18.75" x14ac:dyDescent="0.3">
      <c r="A234" s="72"/>
      <c r="B234" s="72"/>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c r="AF234" s="73"/>
      <c r="AG234" s="73"/>
      <c r="AH234" s="73"/>
      <c r="AI234" s="73"/>
      <c r="AJ234" s="73"/>
      <c r="AK234" s="73"/>
      <c r="AL234" s="73"/>
      <c r="AM234" s="73"/>
      <c r="AN234" s="71"/>
      <c r="AO234" s="71"/>
    </row>
    <row r="235" spans="1:41" s="26" customFormat="1" ht="18.75" x14ac:dyDescent="0.3">
      <c r="A235" s="72"/>
      <c r="B235" s="72"/>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c r="AF235" s="73"/>
      <c r="AG235" s="73"/>
      <c r="AH235" s="73"/>
      <c r="AI235" s="73"/>
      <c r="AJ235" s="73"/>
      <c r="AK235" s="73"/>
      <c r="AL235" s="73"/>
      <c r="AM235" s="73"/>
      <c r="AN235" s="71"/>
      <c r="AO235" s="71"/>
    </row>
    <row r="236" spans="1:41" s="26" customFormat="1" ht="18.75" x14ac:dyDescent="0.3">
      <c r="A236" s="72"/>
      <c r="B236" s="72"/>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c r="AJ236" s="73"/>
      <c r="AK236" s="73"/>
      <c r="AL236" s="73"/>
      <c r="AM236" s="73"/>
      <c r="AN236" s="71"/>
      <c r="AO236" s="71"/>
    </row>
    <row r="237" spans="1:41" s="26" customFormat="1" ht="18.75" x14ac:dyDescent="0.3">
      <c r="A237" s="72"/>
      <c r="B237" s="72"/>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c r="AF237" s="73"/>
      <c r="AG237" s="73"/>
      <c r="AH237" s="73"/>
      <c r="AI237" s="73"/>
      <c r="AJ237" s="73"/>
      <c r="AK237" s="73"/>
      <c r="AL237" s="73"/>
      <c r="AM237" s="73"/>
      <c r="AN237" s="71"/>
      <c r="AO237" s="71"/>
    </row>
    <row r="238" spans="1:41" s="26" customFormat="1" ht="18.75" x14ac:dyDescent="0.3">
      <c r="A238" s="72"/>
      <c r="B238" s="72"/>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c r="AF238" s="73"/>
      <c r="AG238" s="73"/>
      <c r="AH238" s="73"/>
      <c r="AI238" s="73"/>
      <c r="AJ238" s="73"/>
      <c r="AK238" s="73"/>
      <c r="AL238" s="73"/>
      <c r="AM238" s="73"/>
      <c r="AN238" s="71"/>
      <c r="AO238" s="71"/>
    </row>
    <row r="239" spans="1:41" s="26" customFormat="1" ht="18.75" x14ac:dyDescent="0.3">
      <c r="A239" s="72"/>
      <c r="B239" s="72"/>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c r="AF239" s="73"/>
      <c r="AG239" s="73"/>
      <c r="AH239" s="73"/>
      <c r="AI239" s="73"/>
      <c r="AJ239" s="73"/>
      <c r="AK239" s="73"/>
      <c r="AL239" s="73"/>
      <c r="AM239" s="73"/>
      <c r="AN239" s="71"/>
      <c r="AO239" s="71"/>
    </row>
    <row r="240" spans="1:41" s="26" customFormat="1" ht="18.75" x14ac:dyDescent="0.3">
      <c r="A240" s="72"/>
      <c r="B240" s="72"/>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c r="AF240" s="73"/>
      <c r="AG240" s="73"/>
      <c r="AH240" s="73"/>
      <c r="AI240" s="73"/>
      <c r="AJ240" s="73"/>
      <c r="AK240" s="73"/>
      <c r="AL240" s="73"/>
      <c r="AM240" s="73"/>
      <c r="AN240" s="71"/>
      <c r="AO240" s="71"/>
    </row>
    <row r="241" spans="1:41" s="26" customFormat="1" ht="18.75" x14ac:dyDescent="0.3">
      <c r="A241" s="72"/>
      <c r="B241" s="72"/>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c r="AF241" s="73"/>
      <c r="AG241" s="73"/>
      <c r="AH241" s="73"/>
      <c r="AI241" s="73"/>
      <c r="AJ241" s="73"/>
      <c r="AK241" s="73"/>
      <c r="AL241" s="73"/>
      <c r="AM241" s="73"/>
      <c r="AN241" s="71"/>
      <c r="AO241" s="71"/>
    </row>
    <row r="242" spans="1:41" s="26" customFormat="1" ht="18.75" x14ac:dyDescent="0.3">
      <c r="A242" s="72"/>
      <c r="B242" s="72"/>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c r="AF242" s="73"/>
      <c r="AG242" s="73"/>
      <c r="AH242" s="73"/>
      <c r="AI242" s="73"/>
      <c r="AJ242" s="73"/>
      <c r="AK242" s="73"/>
      <c r="AL242" s="73"/>
      <c r="AM242" s="73"/>
      <c r="AN242" s="71"/>
      <c r="AO242" s="71"/>
    </row>
    <row r="243" spans="1:41" s="26" customFormat="1" ht="18.75" x14ac:dyDescent="0.3">
      <c r="A243" s="72"/>
      <c r="B243" s="72"/>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c r="AF243" s="73"/>
      <c r="AG243" s="73"/>
      <c r="AH243" s="73"/>
      <c r="AI243" s="73"/>
      <c r="AJ243" s="73"/>
      <c r="AK243" s="73"/>
      <c r="AL243" s="73"/>
      <c r="AM243" s="73"/>
      <c r="AN243" s="71"/>
      <c r="AO243" s="71"/>
    </row>
    <row r="244" spans="1:41" s="26" customFormat="1" ht="18.75" x14ac:dyDescent="0.3">
      <c r="A244" s="72"/>
      <c r="B244" s="72"/>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c r="AF244" s="73"/>
      <c r="AG244" s="73"/>
      <c r="AH244" s="73"/>
      <c r="AI244" s="73"/>
      <c r="AJ244" s="73"/>
      <c r="AK244" s="73"/>
      <c r="AL244" s="73"/>
      <c r="AM244" s="73"/>
      <c r="AN244" s="71"/>
      <c r="AO244" s="71"/>
    </row>
    <row r="245" spans="1:41" s="26" customFormat="1" ht="18.75" x14ac:dyDescent="0.3">
      <c r="A245" s="72"/>
      <c r="B245" s="72"/>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c r="AF245" s="73"/>
      <c r="AG245" s="73"/>
      <c r="AH245" s="73"/>
      <c r="AI245" s="73"/>
      <c r="AJ245" s="73"/>
      <c r="AK245" s="73"/>
      <c r="AL245" s="73"/>
      <c r="AM245" s="73"/>
      <c r="AN245" s="71"/>
      <c r="AO245" s="71"/>
    </row>
    <row r="246" spans="1:41" s="26" customFormat="1" ht="18.75" x14ac:dyDescent="0.3">
      <c r="A246" s="72"/>
      <c r="B246" s="72"/>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c r="AF246" s="73"/>
      <c r="AG246" s="73"/>
      <c r="AH246" s="73"/>
      <c r="AI246" s="73"/>
      <c r="AJ246" s="73"/>
      <c r="AK246" s="73"/>
      <c r="AL246" s="73"/>
      <c r="AM246" s="73"/>
      <c r="AN246" s="71"/>
      <c r="AO246" s="71"/>
    </row>
    <row r="247" spans="1:41" s="26" customFormat="1" ht="18.75" x14ac:dyDescent="0.3">
      <c r="A247" s="72"/>
      <c r="B247" s="72"/>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c r="AF247" s="73"/>
      <c r="AG247" s="73"/>
      <c r="AH247" s="73"/>
      <c r="AI247" s="73"/>
      <c r="AJ247" s="73"/>
      <c r="AK247" s="73"/>
      <c r="AL247" s="73"/>
      <c r="AM247" s="73"/>
      <c r="AN247" s="71"/>
      <c r="AO247" s="71"/>
    </row>
    <row r="248" spans="1:41" s="26" customFormat="1" ht="18.75" x14ac:dyDescent="0.3">
      <c r="A248" s="72"/>
      <c r="B248" s="72"/>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c r="AF248" s="73"/>
      <c r="AG248" s="73"/>
      <c r="AH248" s="73"/>
      <c r="AI248" s="73"/>
      <c r="AJ248" s="73"/>
      <c r="AK248" s="73"/>
      <c r="AL248" s="73"/>
      <c r="AM248" s="73"/>
      <c r="AN248" s="71"/>
      <c r="AO248" s="71"/>
    </row>
    <row r="249" spans="1:41" s="26" customFormat="1" ht="18.75" x14ac:dyDescent="0.3">
      <c r="A249" s="72"/>
      <c r="B249" s="72"/>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c r="AF249" s="73"/>
      <c r="AG249" s="73"/>
      <c r="AH249" s="73"/>
      <c r="AI249" s="73"/>
      <c r="AJ249" s="73"/>
      <c r="AK249" s="73"/>
      <c r="AL249" s="73"/>
      <c r="AM249" s="73"/>
      <c r="AN249" s="71"/>
      <c r="AO249" s="71"/>
    </row>
    <row r="250" spans="1:41" s="26" customFormat="1" ht="18.75" x14ac:dyDescent="0.3">
      <c r="A250" s="72"/>
      <c r="B250" s="72"/>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c r="AF250" s="73"/>
      <c r="AG250" s="73"/>
      <c r="AH250" s="73"/>
      <c r="AI250" s="73"/>
      <c r="AJ250" s="73"/>
      <c r="AK250" s="73"/>
      <c r="AL250" s="73"/>
      <c r="AM250" s="73"/>
      <c r="AN250" s="71"/>
      <c r="AO250" s="71"/>
    </row>
    <row r="251" spans="1:41" s="26" customFormat="1" ht="18.75" x14ac:dyDescent="0.3">
      <c r="A251" s="72"/>
      <c r="B251" s="72"/>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c r="AF251" s="73"/>
      <c r="AG251" s="73"/>
      <c r="AH251" s="73"/>
      <c r="AI251" s="73"/>
      <c r="AJ251" s="73"/>
      <c r="AK251" s="73"/>
      <c r="AL251" s="73"/>
      <c r="AM251" s="73"/>
      <c r="AN251" s="71"/>
      <c r="AO251" s="71"/>
    </row>
    <row r="252" spans="1:41" s="26" customFormat="1" ht="18.75" x14ac:dyDescent="0.3">
      <c r="A252" s="72"/>
      <c r="B252" s="72"/>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c r="AF252" s="73"/>
      <c r="AG252" s="73"/>
      <c r="AH252" s="73"/>
      <c r="AI252" s="73"/>
      <c r="AJ252" s="73"/>
      <c r="AK252" s="73"/>
      <c r="AL252" s="73"/>
      <c r="AM252" s="73"/>
      <c r="AN252" s="71"/>
      <c r="AO252" s="71"/>
    </row>
    <row r="253" spans="1:41" s="26" customFormat="1" ht="18.75" x14ac:dyDescent="0.3">
      <c r="A253" s="72"/>
      <c r="B253" s="72"/>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c r="AF253" s="73"/>
      <c r="AG253" s="73"/>
      <c r="AH253" s="73"/>
      <c r="AI253" s="73"/>
      <c r="AJ253" s="73"/>
      <c r="AK253" s="73"/>
      <c r="AL253" s="73"/>
      <c r="AM253" s="73"/>
      <c r="AN253" s="71"/>
      <c r="AO253" s="71"/>
    </row>
    <row r="254" spans="1:41" s="26" customFormat="1" ht="18.75" x14ac:dyDescent="0.3">
      <c r="A254" s="72"/>
      <c r="B254" s="72"/>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c r="AF254" s="73"/>
      <c r="AG254" s="73"/>
      <c r="AH254" s="73"/>
      <c r="AI254" s="73"/>
      <c r="AJ254" s="73"/>
      <c r="AK254" s="73"/>
      <c r="AL254" s="73"/>
      <c r="AM254" s="73"/>
      <c r="AN254" s="71"/>
      <c r="AO254" s="71"/>
    </row>
    <row r="255" spans="1:41" s="26" customFormat="1" ht="18.75" x14ac:dyDescent="0.3">
      <c r="A255" s="72"/>
      <c r="B255" s="72"/>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c r="AF255" s="73"/>
      <c r="AG255" s="73"/>
      <c r="AH255" s="73"/>
      <c r="AI255" s="73"/>
      <c r="AJ255" s="73"/>
      <c r="AK255" s="73"/>
      <c r="AL255" s="73"/>
      <c r="AM255" s="73"/>
      <c r="AN255" s="71"/>
      <c r="AO255" s="71"/>
    </row>
    <row r="256" spans="1:41" s="26" customFormat="1" ht="18.75" x14ac:dyDescent="0.3">
      <c r="A256" s="72"/>
      <c r="B256" s="72"/>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c r="AF256" s="73"/>
      <c r="AG256" s="73"/>
      <c r="AH256" s="73"/>
      <c r="AI256" s="73"/>
      <c r="AJ256" s="73"/>
      <c r="AK256" s="73"/>
      <c r="AL256" s="73"/>
      <c r="AM256" s="73"/>
      <c r="AN256" s="71"/>
      <c r="AO256" s="71"/>
    </row>
    <row r="257" spans="1:41" s="26" customFormat="1" ht="18.75" x14ac:dyDescent="0.3">
      <c r="A257" s="72"/>
      <c r="B257" s="72"/>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c r="AF257" s="73"/>
      <c r="AG257" s="73"/>
      <c r="AH257" s="73"/>
      <c r="AI257" s="73"/>
      <c r="AJ257" s="73"/>
      <c r="AK257" s="73"/>
      <c r="AL257" s="73"/>
      <c r="AM257" s="73"/>
      <c r="AN257" s="71"/>
      <c r="AO257" s="71"/>
    </row>
    <row r="258" spans="1:41" s="26" customFormat="1" ht="18.75" x14ac:dyDescent="0.3">
      <c r="A258" s="72"/>
      <c r="B258" s="72"/>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c r="AF258" s="73"/>
      <c r="AG258" s="73"/>
      <c r="AH258" s="73"/>
      <c r="AI258" s="73"/>
      <c r="AJ258" s="73"/>
      <c r="AK258" s="73"/>
      <c r="AL258" s="73"/>
      <c r="AM258" s="73"/>
      <c r="AN258" s="71"/>
      <c r="AO258" s="71"/>
    </row>
    <row r="259" spans="1:41" s="26" customFormat="1" ht="18.75" x14ac:dyDescent="0.3">
      <c r="A259" s="72"/>
      <c r="B259" s="72"/>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c r="AF259" s="73"/>
      <c r="AG259" s="73"/>
      <c r="AH259" s="73"/>
      <c r="AI259" s="73"/>
      <c r="AJ259" s="73"/>
      <c r="AK259" s="73"/>
      <c r="AL259" s="73"/>
      <c r="AM259" s="73"/>
      <c r="AN259" s="71"/>
      <c r="AO259" s="71"/>
    </row>
    <row r="260" spans="1:41" s="26" customFormat="1" ht="18.75" x14ac:dyDescent="0.3">
      <c r="A260" s="72"/>
      <c r="B260" s="72"/>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c r="AF260" s="73"/>
      <c r="AG260" s="73"/>
      <c r="AH260" s="73"/>
      <c r="AI260" s="73"/>
      <c r="AJ260" s="73"/>
      <c r="AK260" s="73"/>
      <c r="AL260" s="73"/>
      <c r="AM260" s="73"/>
      <c r="AN260" s="71"/>
      <c r="AO260" s="71"/>
    </row>
    <row r="261" spans="1:41" s="26" customFormat="1" ht="18.75" x14ac:dyDescent="0.3">
      <c r="A261" s="72"/>
      <c r="B261" s="72"/>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c r="AF261" s="73"/>
      <c r="AG261" s="73"/>
      <c r="AH261" s="73"/>
      <c r="AI261" s="73"/>
      <c r="AJ261" s="73"/>
      <c r="AK261" s="73"/>
      <c r="AL261" s="73"/>
      <c r="AM261" s="73"/>
      <c r="AN261" s="71"/>
      <c r="AO261" s="71"/>
    </row>
    <row r="262" spans="1:41" s="26" customFormat="1" ht="18.75" x14ac:dyDescent="0.3">
      <c r="A262" s="72"/>
      <c r="B262" s="72"/>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c r="AF262" s="73"/>
      <c r="AG262" s="73"/>
      <c r="AH262" s="73"/>
      <c r="AI262" s="73"/>
      <c r="AJ262" s="73"/>
      <c r="AK262" s="73"/>
      <c r="AL262" s="73"/>
      <c r="AM262" s="73"/>
      <c r="AN262" s="71"/>
      <c r="AO262" s="71"/>
    </row>
    <row r="263" spans="1:41" s="26" customFormat="1" ht="18.75" x14ac:dyDescent="0.3">
      <c r="A263" s="72"/>
      <c r="B263" s="72"/>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c r="AF263" s="73"/>
      <c r="AG263" s="73"/>
      <c r="AH263" s="73"/>
      <c r="AI263" s="73"/>
      <c r="AJ263" s="73"/>
      <c r="AK263" s="73"/>
      <c r="AL263" s="73"/>
      <c r="AM263" s="73"/>
      <c r="AN263" s="71"/>
      <c r="AO263" s="71"/>
    </row>
    <row r="264" spans="1:41" s="26" customFormat="1" ht="18.75" x14ac:dyDescent="0.3">
      <c r="A264" s="72"/>
      <c r="B264" s="72"/>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c r="AF264" s="73"/>
      <c r="AG264" s="73"/>
      <c r="AH264" s="73"/>
      <c r="AI264" s="73"/>
      <c r="AJ264" s="73"/>
      <c r="AK264" s="73"/>
      <c r="AL264" s="73"/>
      <c r="AM264" s="73"/>
      <c r="AN264" s="71"/>
      <c r="AO264" s="71"/>
    </row>
    <row r="265" spans="1:41" s="26" customFormat="1" ht="18.75" x14ac:dyDescent="0.3">
      <c r="A265" s="72"/>
      <c r="B265" s="72"/>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c r="AF265" s="73"/>
      <c r="AG265" s="73"/>
      <c r="AH265" s="73"/>
      <c r="AI265" s="73"/>
      <c r="AJ265" s="73"/>
      <c r="AK265" s="73"/>
      <c r="AL265" s="73"/>
      <c r="AM265" s="73"/>
      <c r="AN265" s="71"/>
      <c r="AO265" s="71"/>
    </row>
    <row r="266" spans="1:41" s="26" customFormat="1" ht="18.75" x14ac:dyDescent="0.3">
      <c r="A266" s="72"/>
      <c r="B266" s="72"/>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c r="AF266" s="73"/>
      <c r="AG266" s="73"/>
      <c r="AH266" s="73"/>
      <c r="AI266" s="73"/>
      <c r="AJ266" s="73"/>
      <c r="AK266" s="73"/>
      <c r="AL266" s="73"/>
      <c r="AM266" s="73"/>
      <c r="AN266" s="71"/>
      <c r="AO266" s="71"/>
    </row>
    <row r="267" spans="1:41" s="26" customFormat="1" ht="18.75" x14ac:dyDescent="0.3">
      <c r="A267" s="72"/>
      <c r="B267" s="72"/>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c r="AF267" s="73"/>
      <c r="AG267" s="73"/>
      <c r="AH267" s="73"/>
      <c r="AI267" s="73"/>
      <c r="AJ267" s="73"/>
      <c r="AK267" s="73"/>
      <c r="AL267" s="73"/>
      <c r="AM267" s="73"/>
      <c r="AN267" s="71"/>
      <c r="AO267" s="71"/>
    </row>
    <row r="268" spans="1:41" s="26" customFormat="1" ht="18.75" x14ac:dyDescent="0.3">
      <c r="A268" s="72"/>
      <c r="B268" s="72"/>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c r="AF268" s="73"/>
      <c r="AG268" s="73"/>
      <c r="AH268" s="73"/>
      <c r="AI268" s="73"/>
      <c r="AJ268" s="73"/>
      <c r="AK268" s="73"/>
      <c r="AL268" s="73"/>
      <c r="AM268" s="73"/>
      <c r="AN268" s="71"/>
      <c r="AO268" s="71"/>
    </row>
    <row r="269" spans="1:41" s="26" customFormat="1" ht="18.75" x14ac:dyDescent="0.3">
      <c r="A269" s="72"/>
      <c r="B269" s="72"/>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c r="AF269" s="73"/>
      <c r="AG269" s="73"/>
      <c r="AH269" s="73"/>
      <c r="AI269" s="73"/>
      <c r="AJ269" s="73"/>
      <c r="AK269" s="73"/>
      <c r="AL269" s="73"/>
      <c r="AM269" s="73"/>
      <c r="AN269" s="71"/>
      <c r="AO269" s="71"/>
    </row>
    <row r="270" spans="1:41" s="26" customFormat="1" ht="18.75" x14ac:dyDescent="0.3">
      <c r="A270" s="72"/>
      <c r="B270" s="72"/>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c r="AF270" s="73"/>
      <c r="AG270" s="73"/>
      <c r="AH270" s="73"/>
      <c r="AI270" s="73"/>
      <c r="AJ270" s="73"/>
      <c r="AK270" s="73"/>
      <c r="AL270" s="73"/>
      <c r="AM270" s="73"/>
      <c r="AN270" s="71"/>
      <c r="AO270" s="71"/>
    </row>
    <row r="271" spans="1:41" s="26" customFormat="1" ht="18.75" x14ac:dyDescent="0.3">
      <c r="A271" s="72"/>
      <c r="B271" s="72"/>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c r="AF271" s="73"/>
      <c r="AG271" s="73"/>
      <c r="AH271" s="73"/>
      <c r="AI271" s="73"/>
      <c r="AJ271" s="73"/>
      <c r="AK271" s="73"/>
      <c r="AL271" s="73"/>
      <c r="AM271" s="73"/>
      <c r="AN271" s="71"/>
      <c r="AO271" s="71"/>
    </row>
    <row r="272" spans="1:41" s="26" customFormat="1" ht="18.75" x14ac:dyDescent="0.3">
      <c r="A272" s="72"/>
      <c r="B272" s="72"/>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c r="AF272" s="73"/>
      <c r="AG272" s="73"/>
      <c r="AH272" s="73"/>
      <c r="AI272" s="73"/>
      <c r="AJ272" s="73"/>
      <c r="AK272" s="73"/>
      <c r="AL272" s="73"/>
      <c r="AM272" s="73"/>
      <c r="AN272" s="71"/>
      <c r="AO272" s="71"/>
    </row>
    <row r="273" spans="1:41" s="26" customFormat="1" ht="18.75" x14ac:dyDescent="0.3">
      <c r="A273" s="72"/>
      <c r="B273" s="72"/>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c r="AF273" s="73"/>
      <c r="AG273" s="73"/>
      <c r="AH273" s="73"/>
      <c r="AI273" s="73"/>
      <c r="AJ273" s="73"/>
      <c r="AK273" s="73"/>
      <c r="AL273" s="73"/>
      <c r="AM273" s="73"/>
      <c r="AN273" s="71"/>
      <c r="AO273" s="71"/>
    </row>
    <row r="274" spans="1:41" s="26" customFormat="1" ht="18.75" x14ac:dyDescent="0.3">
      <c r="A274" s="72"/>
      <c r="B274" s="72"/>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73"/>
      <c r="AF274" s="73"/>
      <c r="AG274" s="73"/>
      <c r="AH274" s="73"/>
      <c r="AI274" s="73"/>
      <c r="AJ274" s="73"/>
      <c r="AK274" s="73"/>
      <c r="AL274" s="73"/>
      <c r="AM274" s="73"/>
      <c r="AN274" s="71"/>
      <c r="AO274" s="71"/>
    </row>
    <row r="275" spans="1:41" s="26" customFormat="1" ht="18.75" x14ac:dyDescent="0.3">
      <c r="A275" s="72"/>
      <c r="B275" s="72"/>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c r="AJ275" s="73"/>
      <c r="AK275" s="73"/>
      <c r="AL275" s="73"/>
      <c r="AM275" s="73"/>
      <c r="AN275" s="71"/>
      <c r="AO275" s="71"/>
    </row>
    <row r="276" spans="1:41" s="26" customFormat="1" ht="18.75" x14ac:dyDescent="0.3">
      <c r="A276" s="72"/>
      <c r="B276" s="72"/>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c r="AF276" s="73"/>
      <c r="AG276" s="73"/>
      <c r="AH276" s="73"/>
      <c r="AI276" s="73"/>
      <c r="AJ276" s="73"/>
      <c r="AK276" s="73"/>
      <c r="AL276" s="73"/>
      <c r="AM276" s="73"/>
      <c r="AN276" s="71"/>
      <c r="AO276" s="71"/>
    </row>
    <row r="277" spans="1:41" s="26" customFormat="1" ht="18.75" x14ac:dyDescent="0.3">
      <c r="A277" s="72"/>
      <c r="B277" s="72"/>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c r="AF277" s="73"/>
      <c r="AG277" s="73"/>
      <c r="AH277" s="73"/>
      <c r="AI277" s="73"/>
      <c r="AJ277" s="73"/>
      <c r="AK277" s="73"/>
      <c r="AL277" s="73"/>
      <c r="AM277" s="73"/>
      <c r="AN277" s="71"/>
      <c r="AO277" s="71"/>
    </row>
    <row r="278" spans="1:41" s="26" customFormat="1" ht="18.75" x14ac:dyDescent="0.3">
      <c r="A278" s="72"/>
      <c r="B278" s="72"/>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c r="AF278" s="73"/>
      <c r="AG278" s="73"/>
      <c r="AH278" s="73"/>
      <c r="AI278" s="73"/>
      <c r="AJ278" s="73"/>
      <c r="AK278" s="73"/>
      <c r="AL278" s="73"/>
      <c r="AM278" s="73"/>
      <c r="AN278" s="71"/>
      <c r="AO278" s="71"/>
    </row>
    <row r="279" spans="1:41" s="26" customFormat="1" ht="18.75" x14ac:dyDescent="0.3">
      <c r="A279" s="72"/>
      <c r="B279" s="72"/>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c r="AF279" s="73"/>
      <c r="AG279" s="73"/>
      <c r="AH279" s="73"/>
      <c r="AI279" s="73"/>
      <c r="AJ279" s="73"/>
      <c r="AK279" s="73"/>
      <c r="AL279" s="73"/>
      <c r="AM279" s="73"/>
      <c r="AN279" s="71"/>
      <c r="AO279" s="71"/>
    </row>
    <row r="280" spans="1:41" s="26" customFormat="1" ht="18.75" x14ac:dyDescent="0.3">
      <c r="A280" s="72"/>
      <c r="B280" s="72"/>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3"/>
      <c r="AI280" s="73"/>
      <c r="AJ280" s="73"/>
      <c r="AK280" s="73"/>
      <c r="AL280" s="73"/>
      <c r="AM280" s="73"/>
      <c r="AN280" s="71"/>
      <c r="AO280" s="71"/>
    </row>
    <row r="281" spans="1:41" s="26" customFormat="1" ht="18.75" x14ac:dyDescent="0.3">
      <c r="A281" s="72"/>
      <c r="B281" s="72"/>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3"/>
      <c r="AI281" s="73"/>
      <c r="AJ281" s="73"/>
      <c r="AK281" s="73"/>
      <c r="AL281" s="73"/>
      <c r="AM281" s="73"/>
      <c r="AN281" s="71"/>
      <c r="AO281" s="71"/>
    </row>
    <row r="282" spans="1:41" s="26" customFormat="1" ht="18.75" x14ac:dyDescent="0.3">
      <c r="A282" s="72"/>
      <c r="B282" s="72"/>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c r="AF282" s="73"/>
      <c r="AG282" s="73"/>
      <c r="AH282" s="73"/>
      <c r="AI282" s="73"/>
      <c r="AJ282" s="73"/>
      <c r="AK282" s="73"/>
      <c r="AL282" s="73"/>
      <c r="AM282" s="73"/>
      <c r="AN282" s="71"/>
      <c r="AO282" s="71"/>
    </row>
    <row r="283" spans="1:41" s="26" customFormat="1" ht="18.75" x14ac:dyDescent="0.3">
      <c r="A283" s="72"/>
      <c r="B283" s="72"/>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c r="AF283" s="73"/>
      <c r="AG283" s="73"/>
      <c r="AH283" s="73"/>
      <c r="AI283" s="73"/>
      <c r="AJ283" s="73"/>
      <c r="AK283" s="73"/>
      <c r="AL283" s="73"/>
      <c r="AM283" s="73"/>
      <c r="AN283" s="71"/>
      <c r="AO283" s="71"/>
    </row>
    <row r="284" spans="1:41" s="26" customFormat="1" ht="18.75" x14ac:dyDescent="0.3">
      <c r="A284" s="72"/>
      <c r="B284" s="72"/>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c r="AF284" s="73"/>
      <c r="AG284" s="73"/>
      <c r="AH284" s="73"/>
      <c r="AI284" s="73"/>
      <c r="AJ284" s="73"/>
      <c r="AK284" s="73"/>
      <c r="AL284" s="73"/>
      <c r="AM284" s="73"/>
      <c r="AN284" s="71"/>
      <c r="AO284" s="71"/>
    </row>
    <row r="285" spans="1:41" s="26" customFormat="1" ht="18.75" x14ac:dyDescent="0.3">
      <c r="A285" s="72"/>
      <c r="B285" s="72"/>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c r="AF285" s="73"/>
      <c r="AG285" s="73"/>
      <c r="AH285" s="73"/>
      <c r="AI285" s="73"/>
      <c r="AJ285" s="73"/>
      <c r="AK285" s="73"/>
      <c r="AL285" s="73"/>
      <c r="AM285" s="73"/>
      <c r="AN285" s="71"/>
      <c r="AO285" s="71"/>
    </row>
    <row r="286" spans="1:41" s="26" customFormat="1" ht="18.75" x14ac:dyDescent="0.3">
      <c r="A286" s="72"/>
      <c r="B286" s="72"/>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c r="AF286" s="73"/>
      <c r="AG286" s="73"/>
      <c r="AH286" s="73"/>
      <c r="AI286" s="73"/>
      <c r="AJ286" s="73"/>
      <c r="AK286" s="73"/>
      <c r="AL286" s="73"/>
      <c r="AM286" s="73"/>
      <c r="AN286" s="71"/>
      <c r="AO286" s="71"/>
    </row>
    <row r="287" spans="1:41" s="26" customFormat="1" ht="18.75" x14ac:dyDescent="0.3">
      <c r="A287" s="72"/>
      <c r="B287" s="72"/>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c r="AF287" s="73"/>
      <c r="AG287" s="73"/>
      <c r="AH287" s="73"/>
      <c r="AI287" s="73"/>
      <c r="AJ287" s="73"/>
      <c r="AK287" s="73"/>
      <c r="AL287" s="73"/>
      <c r="AM287" s="73"/>
      <c r="AN287" s="71"/>
      <c r="AO287" s="71"/>
    </row>
    <row r="288" spans="1:41" s="26" customFormat="1" ht="18.75" x14ac:dyDescent="0.3">
      <c r="A288" s="72"/>
      <c r="B288" s="72"/>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73"/>
      <c r="AF288" s="73"/>
      <c r="AG288" s="73"/>
      <c r="AH288" s="73"/>
      <c r="AI288" s="73"/>
      <c r="AJ288" s="73"/>
      <c r="AK288" s="73"/>
      <c r="AL288" s="73"/>
      <c r="AM288" s="73"/>
      <c r="AN288" s="71"/>
      <c r="AO288" s="71"/>
    </row>
    <row r="289" spans="1:41" s="26" customFormat="1" ht="18.75" x14ac:dyDescent="0.3">
      <c r="A289" s="72"/>
      <c r="B289" s="72"/>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c r="AF289" s="73"/>
      <c r="AG289" s="73"/>
      <c r="AH289" s="73"/>
      <c r="AI289" s="73"/>
      <c r="AJ289" s="73"/>
      <c r="AK289" s="73"/>
      <c r="AL289" s="73"/>
      <c r="AM289" s="73"/>
      <c r="AN289" s="71"/>
      <c r="AO289" s="71"/>
    </row>
    <row r="290" spans="1:41" x14ac:dyDescent="0.25">
      <c r="A290" s="74"/>
      <c r="B290" s="74"/>
      <c r="C290" s="75"/>
      <c r="D290" s="75"/>
    </row>
    <row r="291" spans="1:41" x14ac:dyDescent="0.25">
      <c r="A291" s="74"/>
      <c r="B291" s="74"/>
      <c r="C291" s="75"/>
      <c r="D291" s="75"/>
    </row>
    <row r="292" spans="1:41" x14ac:dyDescent="0.25">
      <c r="A292" s="74"/>
      <c r="B292" s="74"/>
      <c r="C292" s="75"/>
      <c r="D292" s="75"/>
    </row>
    <row r="293" spans="1:41" x14ac:dyDescent="0.25">
      <c r="A293" s="74"/>
      <c r="B293" s="74"/>
      <c r="C293" s="75"/>
      <c r="D293" s="75"/>
    </row>
    <row r="294" spans="1:41" x14ac:dyDescent="0.25">
      <c r="A294" s="74"/>
      <c r="B294" s="74"/>
      <c r="C294" s="75"/>
      <c r="D294" s="75"/>
    </row>
    <row r="295" spans="1:41" x14ac:dyDescent="0.25">
      <c r="A295" s="74"/>
      <c r="B295" s="74"/>
      <c r="C295" s="75"/>
      <c r="D295" s="75"/>
    </row>
    <row r="296" spans="1:41" x14ac:dyDescent="0.25">
      <c r="A296" s="74"/>
      <c r="B296" s="74"/>
      <c r="C296" s="75"/>
      <c r="D296" s="75"/>
    </row>
    <row r="297" spans="1:41" x14ac:dyDescent="0.25">
      <c r="A297" s="74"/>
      <c r="B297" s="74"/>
      <c r="C297" s="75"/>
      <c r="D297" s="75"/>
    </row>
    <row r="298" spans="1:41" x14ac:dyDescent="0.25">
      <c r="A298" s="74"/>
      <c r="B298" s="74"/>
      <c r="C298" s="75"/>
      <c r="D298" s="75"/>
    </row>
    <row r="299" spans="1:41" x14ac:dyDescent="0.25">
      <c r="A299" s="74"/>
      <c r="B299" s="74"/>
      <c r="C299" s="75"/>
      <c r="D299" s="75"/>
    </row>
    <row r="300" spans="1:41" x14ac:dyDescent="0.25">
      <c r="A300" s="74"/>
      <c r="B300" s="74"/>
      <c r="C300" s="75"/>
      <c r="D300" s="75"/>
    </row>
    <row r="301" spans="1:41" x14ac:dyDescent="0.25">
      <c r="A301" s="74"/>
      <c r="B301" s="74"/>
      <c r="C301" s="75"/>
      <c r="D301" s="75"/>
    </row>
    <row r="302" spans="1:41" x14ac:dyDescent="0.25">
      <c r="A302" s="74"/>
      <c r="B302" s="74"/>
      <c r="C302" s="75"/>
      <c r="D302" s="75"/>
    </row>
    <row r="303" spans="1:41" x14ac:dyDescent="0.25">
      <c r="A303" s="74"/>
      <c r="B303" s="74"/>
      <c r="C303" s="75"/>
      <c r="D303" s="75"/>
    </row>
    <row r="304" spans="1:41" x14ac:dyDescent="0.25">
      <c r="A304" s="74"/>
      <c r="B304" s="74"/>
      <c r="C304" s="75"/>
      <c r="D304" s="75"/>
    </row>
    <row r="305" spans="1:4" x14ac:dyDescent="0.25">
      <c r="A305" s="74"/>
      <c r="B305" s="74"/>
      <c r="C305" s="75"/>
      <c r="D305" s="75"/>
    </row>
    <row r="306" spans="1:4" x14ac:dyDescent="0.25">
      <c r="A306" s="74"/>
      <c r="B306" s="74"/>
      <c r="C306" s="75"/>
      <c r="D306" s="75"/>
    </row>
    <row r="307" spans="1:4" x14ac:dyDescent="0.25">
      <c r="A307" s="74"/>
      <c r="B307" s="74"/>
      <c r="C307" s="75"/>
      <c r="D307" s="75"/>
    </row>
    <row r="308" spans="1:4" x14ac:dyDescent="0.25">
      <c r="A308" s="74"/>
      <c r="B308" s="74"/>
      <c r="C308" s="75"/>
      <c r="D308" s="75"/>
    </row>
    <row r="309" spans="1:4" x14ac:dyDescent="0.25">
      <c r="A309" s="74"/>
      <c r="B309" s="74"/>
      <c r="C309" s="75"/>
      <c r="D309" s="75"/>
    </row>
    <row r="310" spans="1:4" x14ac:dyDescent="0.25">
      <c r="A310" s="74"/>
      <c r="B310" s="74"/>
      <c r="C310" s="75"/>
      <c r="D310" s="75"/>
    </row>
    <row r="311" spans="1:4" x14ac:dyDescent="0.25">
      <c r="A311" s="74"/>
      <c r="B311" s="74"/>
      <c r="C311" s="75"/>
      <c r="D311" s="75"/>
    </row>
    <row r="312" spans="1:4" x14ac:dyDescent="0.25">
      <c r="A312" s="74"/>
      <c r="B312" s="74"/>
      <c r="C312" s="75"/>
      <c r="D312" s="75"/>
    </row>
    <row r="313" spans="1:4" x14ac:dyDescent="0.25">
      <c r="A313" s="74"/>
      <c r="B313" s="74"/>
      <c r="C313" s="75"/>
      <c r="D313" s="75"/>
    </row>
    <row r="314" spans="1:4" x14ac:dyDescent="0.25">
      <c r="A314" s="74"/>
      <c r="B314" s="74"/>
      <c r="C314" s="75"/>
      <c r="D314" s="75"/>
    </row>
    <row r="315" spans="1:4" x14ac:dyDescent="0.25">
      <c r="A315" s="74"/>
      <c r="B315" s="74"/>
      <c r="C315" s="75"/>
      <c r="D315" s="75"/>
    </row>
    <row r="316" spans="1:4" x14ac:dyDescent="0.25">
      <c r="A316" s="74"/>
      <c r="B316" s="74"/>
      <c r="C316" s="75"/>
      <c r="D316" s="75"/>
    </row>
    <row r="317" spans="1:4" x14ac:dyDescent="0.25">
      <c r="A317" s="74"/>
      <c r="B317" s="74"/>
      <c r="C317" s="75"/>
      <c r="D317" s="75"/>
    </row>
    <row r="318" spans="1:4" x14ac:dyDescent="0.25">
      <c r="A318" s="74"/>
      <c r="B318" s="74"/>
      <c r="C318" s="75"/>
      <c r="D318" s="75"/>
    </row>
    <row r="319" spans="1:4" x14ac:dyDescent="0.25">
      <c r="A319" s="74"/>
      <c r="B319" s="74"/>
      <c r="C319" s="75"/>
      <c r="D319" s="75"/>
    </row>
    <row r="320" spans="1:4" x14ac:dyDescent="0.25">
      <c r="A320" s="74"/>
      <c r="B320" s="74"/>
      <c r="C320" s="75"/>
      <c r="D320" s="75"/>
    </row>
    <row r="321" spans="1:4" x14ac:dyDescent="0.25">
      <c r="A321" s="74"/>
      <c r="B321" s="74"/>
      <c r="C321" s="75"/>
      <c r="D321" s="75"/>
    </row>
    <row r="322" spans="1:4" x14ac:dyDescent="0.25">
      <c r="A322" s="74"/>
      <c r="B322" s="74"/>
      <c r="C322" s="75"/>
      <c r="D322" s="75"/>
    </row>
  </sheetData>
  <mergeCells count="26">
    <mergeCell ref="AJ116:AM116"/>
    <mergeCell ref="A116:A117"/>
    <mergeCell ref="B116:B117"/>
    <mergeCell ref="C116:C117"/>
    <mergeCell ref="D116:G116"/>
    <mergeCell ref="H116:K116"/>
    <mergeCell ref="L116:O116"/>
    <mergeCell ref="P116:S116"/>
    <mergeCell ref="T116:W116"/>
    <mergeCell ref="X116:AA116"/>
    <mergeCell ref="AB116:AE116"/>
    <mergeCell ref="AF116:AI116"/>
    <mergeCell ref="T3:W3"/>
    <mergeCell ref="X3:AA3"/>
    <mergeCell ref="AB3:AE3"/>
    <mergeCell ref="AF3:AI3"/>
    <mergeCell ref="AJ3:AM3"/>
    <mergeCell ref="K115:Q115"/>
    <mergeCell ref="K2:Q2"/>
    <mergeCell ref="A3:A4"/>
    <mergeCell ref="B3:B4"/>
    <mergeCell ref="C3:C4"/>
    <mergeCell ref="D3:G3"/>
    <mergeCell ref="H3:K3"/>
    <mergeCell ref="L3:O3"/>
    <mergeCell ref="P3:S3"/>
  </mergeCells>
  <printOptions horizontalCentered="1" verticalCentered="1"/>
  <pageMargins left="0" right="0" top="0" bottom="0" header="0" footer="0"/>
  <pageSetup scale="27" fitToHeight="0" orientation="landscape" r:id="rId1"/>
  <rowBreaks count="1" manualBreakCount="1">
    <brk id="113" max="1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tint="0.14999847407452621"/>
  </sheetPr>
  <dimension ref="A1:B2"/>
  <sheetViews>
    <sheetView view="pageBreakPreview" zoomScaleNormal="100" zoomScaleSheetLayoutView="100" workbookViewId="0">
      <selection activeCell="J26" sqref="J26"/>
    </sheetView>
  </sheetViews>
  <sheetFormatPr defaultRowHeight="12.75" x14ac:dyDescent="0.2"/>
  <cols>
    <col min="1" max="1" width="21.140625" customWidth="1"/>
    <col min="2" max="2" width="9.140625" hidden="1" customWidth="1"/>
  </cols>
  <sheetData>
    <row r="1" spans="1:2" ht="48.75" customHeight="1" x14ac:dyDescent="0.2">
      <c r="A1" s="2" t="s">
        <v>51</v>
      </c>
    </row>
    <row r="2" spans="1:2" x14ac:dyDescent="0.2">
      <c r="A2" s="1">
        <v>0</v>
      </c>
      <c r="B2">
        <f>A2/1000</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SMB Cost+ Matrix</vt:lpstr>
      <vt:lpstr>Add Margin</vt:lpstr>
      <vt:lpstr>'SMB Cost+ Matrix'!Print_Area</vt:lpstr>
      <vt:lpstr>'SMB Cost+ Matrix Orig'!Print_Area</vt:lpstr>
    </vt:vector>
  </TitlesOfParts>
  <Company>Constellation Energy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Joshua</dc:creator>
  <cp:lastModifiedBy>Brown, Petrina</cp:lastModifiedBy>
  <dcterms:created xsi:type="dcterms:W3CDTF">2013-04-24T17:19:09Z</dcterms:created>
  <dcterms:modified xsi:type="dcterms:W3CDTF">2015-08-04T14:42:37Z</dcterms:modified>
</cp:coreProperties>
</file>